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nas-mzmgo\przetargi\Odbiór i transport odpadów komunalnych 2023\SWZ projekt\"/>
    </mc:Choice>
  </mc:AlternateContent>
  <xr:revisionPtr revIDLastSave="0" documentId="13_ncr:1_{DFE35616-943E-42A6-B839-88993F13D139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stawki jednostkowe" sheetId="6" r:id="rId1"/>
    <sheet name="Tabela 1" sheetId="1" r:id="rId2"/>
    <sheet name="Tabela 2" sheetId="2" r:id="rId3"/>
    <sheet name="Tabela 3" sheetId="4" r:id="rId4"/>
    <sheet name="Tabela 4" sheetId="5" r:id="rId5"/>
  </sheet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3" i="2"/>
  <c r="F12" i="2"/>
  <c r="F11" i="2"/>
  <c r="F10" i="2"/>
  <c r="F9" i="2"/>
  <c r="F8" i="2"/>
  <c r="F7" i="2"/>
  <c r="F6" i="2"/>
  <c r="H11" i="1" l="1"/>
  <c r="C13" i="2" s="1"/>
  <c r="H4" i="1"/>
  <c r="D13" i="1"/>
  <c r="C13" i="1"/>
  <c r="H7" i="1" l="1"/>
  <c r="C9" i="2" s="1"/>
  <c r="H10" i="1"/>
  <c r="C12" i="2" s="1"/>
  <c r="H6" i="1"/>
  <c r="C8" i="2" s="1"/>
  <c r="H9" i="1"/>
  <c r="C11" i="2" s="1"/>
  <c r="H5" i="1"/>
  <c r="C7" i="2" s="1"/>
  <c r="H12" i="1"/>
  <c r="C14" i="2" s="1"/>
  <c r="H8" i="1"/>
  <c r="C10" i="2" s="1"/>
  <c r="C6" i="2"/>
  <c r="E6" i="2" l="1"/>
  <c r="G13" i="2" s="1"/>
  <c r="H13" i="2" s="1"/>
  <c r="G13" i="1"/>
  <c r="F13" i="1"/>
  <c r="E13" i="1"/>
  <c r="H13" i="1" l="1"/>
  <c r="C15" i="2" l="1"/>
  <c r="G8" i="2" l="1"/>
  <c r="H8" i="2" s="1"/>
  <c r="G14" i="2"/>
  <c r="H14" i="2" s="1"/>
  <c r="G11" i="2"/>
  <c r="H11" i="2" s="1"/>
  <c r="G9" i="2"/>
  <c r="H9" i="2" s="1"/>
  <c r="G7" i="2"/>
  <c r="H7" i="2" s="1"/>
  <c r="G12" i="2"/>
  <c r="H12" i="2" s="1"/>
  <c r="G10" i="2"/>
  <c r="H10" i="2" s="1"/>
  <c r="F15" i="2"/>
  <c r="G6" i="2"/>
  <c r="G15" i="2" l="1"/>
  <c r="A6" i="4"/>
  <c r="B6" i="4" s="1"/>
  <c r="H6" i="2"/>
  <c r="H15" i="2" s="1"/>
  <c r="C6" i="4" l="1"/>
  <c r="D6" i="4" s="1"/>
</calcChain>
</file>

<file path=xl/sharedStrings.xml><?xml version="1.0" encoding="utf-8"?>
<sst xmlns="http://schemas.openxmlformats.org/spreadsheetml/2006/main" count="86" uniqueCount="46">
  <si>
    <t>TABELA NR 1</t>
  </si>
  <si>
    <t>lp</t>
  </si>
  <si>
    <t>kategoria odpadów</t>
  </si>
  <si>
    <t xml:space="preserve">masa odpadów dla całego okresu umowy </t>
  </si>
  <si>
    <t>A</t>
  </si>
  <si>
    <t>B</t>
  </si>
  <si>
    <t>C</t>
  </si>
  <si>
    <t>D</t>
  </si>
  <si>
    <t>E</t>
  </si>
  <si>
    <t>A+B+C+D+E</t>
  </si>
  <si>
    <t>szkło (15 01 07)</t>
  </si>
  <si>
    <t>papier (15 01 01)</t>
  </si>
  <si>
    <t>metale i tworzywa sztuczne (15 01 06)</t>
  </si>
  <si>
    <t>leki (20 01 32)</t>
  </si>
  <si>
    <t>SUMA</t>
  </si>
  <si>
    <t>TABELA NR 2</t>
  </si>
  <si>
    <t>stawka jednostkowa netto</t>
  </si>
  <si>
    <t xml:space="preserve">średnia ważona stawek jednostkowych netto </t>
  </si>
  <si>
    <t>wartość umowy</t>
  </si>
  <si>
    <t>netto</t>
  </si>
  <si>
    <t>VAT 8%</t>
  </si>
  <si>
    <t>brutto</t>
  </si>
  <si>
    <t>TABELA NR 3</t>
  </si>
  <si>
    <t>TABELA NR 4</t>
  </si>
  <si>
    <t>Lp.</t>
  </si>
  <si>
    <t>Rodzaj odpadów komunalnych</t>
  </si>
  <si>
    <t xml:space="preserve">% wpływ kosztów paliwa na stawkę jednostkową </t>
  </si>
  <si>
    <t>% wpływ pozostałych kosztów na stawkę jednostkową</t>
  </si>
  <si>
    <t>wartość netto umowy</t>
  </si>
  <si>
    <t>C = B x 8%</t>
  </si>
  <si>
    <t>D = B + C</t>
  </si>
  <si>
    <t>wielkogabarytowe (20 03 07), zużyte opony (16 01 03)</t>
  </si>
  <si>
    <t>prognozowana masa odpadów w roku 2024</t>
  </si>
  <si>
    <t>prognozowana masa odpadów w roku 2025</t>
  </si>
  <si>
    <t>prognozowana masa odpadów w roku 2026</t>
  </si>
  <si>
    <t>resztkowe i zmieszane (20 03 01)</t>
  </si>
  <si>
    <t>E = D x 8%</t>
  </si>
  <si>
    <t>F = D + E</t>
  </si>
  <si>
    <t>bioodpady (20 01 08)(200201)</t>
  </si>
  <si>
    <t>zużyty sprzęt elektroniczny (200135*)</t>
  </si>
  <si>
    <t>popiół (200199)</t>
  </si>
  <si>
    <t>B = A x 20%</t>
  </si>
  <si>
    <t>wartość zamówienia opcjonalnego = 20% wartości umowy</t>
  </si>
  <si>
    <t>C = (A1xB1+A2xB2+A3xB3+A4xB4+A5xB5+A6xB6+A7xB7+A8xB8+A9xB9) / (A1+A2+A3+A4+A5+A6+A7+A8+A9)</t>
  </si>
  <si>
    <t>D  = A x B</t>
  </si>
  <si>
    <t>A  (wartość z wiersza 10 kolumny D Tabeli nr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</si>
</sst>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rgb="FF000000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right" vertical="center"/>
    </xf>
    <xf numFmtId="4" fontId="5" fillId="5" borderId="5" xfId="0" applyNumberFormat="1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vertical="center"/>
    </xf>
    <xf numFmtId="4" fontId="0" fillId="0" borderId="0" xfId="0" applyNumberFormat="1"/>
    <xf numFmtId="9" fontId="7" fillId="0" borderId="5" xfId="0" applyNumberFormat="1" applyFont="1" applyBorder="1" applyAlignment="1">
      <alignment horizontal="justify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164" fontId="0" fillId="0" borderId="0" xfId="0" applyNumberFormat="1"/>
    <xf numFmtId="4" fontId="5" fillId="5" borderId="4" xfId="0" applyNumberFormat="1" applyFont="1" applyFill="1" applyBorder="1" applyAlignment="1">
      <alignment vertical="center"/>
    </xf>
    <xf numFmtId="165" fontId="10" fillId="5" borderId="1" xfId="0" applyNumberFormat="1" applyFont="1" applyFill="1" applyBorder="1"/>
    <xf numFmtId="165" fontId="5" fillId="5" borderId="3" xfId="0" applyNumberFormat="1" applyFont="1" applyFill="1" applyBorder="1" applyAlignment="1">
      <alignment vertical="center"/>
    </xf>
    <xf numFmtId="165" fontId="5" fillId="5" borderId="5" xfId="0" applyNumberFormat="1" applyFont="1" applyFill="1" applyBorder="1" applyAlignment="1">
      <alignment vertical="center"/>
    </xf>
    <xf numFmtId="165" fontId="9" fillId="5" borderId="5" xfId="0" applyNumberFormat="1" applyFont="1" applyFill="1" applyBorder="1" applyAlignment="1">
      <alignment vertical="center"/>
    </xf>
    <xf numFmtId="165" fontId="11" fillId="5" borderId="1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4" fontId="3" fillId="5" borderId="11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"/>
  <sheetViews>
    <sheetView workbookViewId="0">
      <selection activeCell="D33" sqref="D33"/>
    </sheetView>
  </sheetViews>
  <sheetFormatPr defaultRowHeight="15" x14ac:dyDescent="0.25"/>
  <cols>
    <col min="1" max="1" width="5.5703125" customWidth="1"/>
    <col min="2" max="2" width="42.42578125" customWidth="1"/>
    <col min="3" max="3" width="12.140625" customWidth="1"/>
  </cols>
  <sheetData>
    <row r="1" spans="1:3" ht="15" customHeight="1" x14ac:dyDescent="0.25">
      <c r="A1" s="40" t="s">
        <v>1</v>
      </c>
      <c r="B1" s="42" t="s">
        <v>2</v>
      </c>
      <c r="C1" s="44" t="s">
        <v>16</v>
      </c>
    </row>
    <row r="2" spans="1:3" ht="22.5" customHeight="1" thickBot="1" x14ac:dyDescent="0.3">
      <c r="A2" s="41"/>
      <c r="B2" s="43"/>
      <c r="C2" s="45"/>
    </row>
    <row r="3" spans="1:3" thickBot="1" x14ac:dyDescent="0.4">
      <c r="A3" s="12">
        <v>1</v>
      </c>
      <c r="B3" s="15" t="s">
        <v>38</v>
      </c>
      <c r="C3" s="25"/>
    </row>
    <row r="4" spans="1:3" thickBot="1" x14ac:dyDescent="0.4">
      <c r="A4" s="12">
        <v>2</v>
      </c>
      <c r="B4" s="16" t="s">
        <v>35</v>
      </c>
      <c r="C4" s="25"/>
    </row>
    <row r="5" spans="1:3" ht="15.75" thickBot="1" x14ac:dyDescent="0.3">
      <c r="A5" s="12">
        <v>3</v>
      </c>
      <c r="B5" s="16" t="s">
        <v>39</v>
      </c>
      <c r="C5" s="25"/>
    </row>
    <row r="6" spans="1:3" ht="15.75" thickBot="1" x14ac:dyDescent="0.3">
      <c r="A6" s="12">
        <v>4</v>
      </c>
      <c r="B6" s="16" t="s">
        <v>31</v>
      </c>
      <c r="C6" s="25"/>
    </row>
    <row r="7" spans="1:3" ht="15.75" thickBot="1" x14ac:dyDescent="0.3">
      <c r="A7" s="12">
        <v>5</v>
      </c>
      <c r="B7" s="16" t="s">
        <v>10</v>
      </c>
      <c r="C7" s="25"/>
    </row>
    <row r="8" spans="1:3" thickBot="1" x14ac:dyDescent="0.4">
      <c r="A8" s="12">
        <v>6</v>
      </c>
      <c r="B8" s="16" t="s">
        <v>11</v>
      </c>
      <c r="C8" s="25"/>
    </row>
    <row r="9" spans="1:3" ht="15.75" thickBot="1" x14ac:dyDescent="0.3">
      <c r="A9" s="12">
        <v>7</v>
      </c>
      <c r="B9" s="16" t="s">
        <v>12</v>
      </c>
      <c r="C9" s="25"/>
    </row>
    <row r="10" spans="1:3" ht="15.75" thickBot="1" x14ac:dyDescent="0.3">
      <c r="A10" s="12">
        <v>8</v>
      </c>
      <c r="B10" s="16" t="s">
        <v>40</v>
      </c>
      <c r="C10" s="25"/>
    </row>
    <row r="11" spans="1:3" ht="15.75" thickBot="1" x14ac:dyDescent="0.3">
      <c r="A11" s="12">
        <v>9</v>
      </c>
      <c r="B11" s="16" t="s">
        <v>13</v>
      </c>
      <c r="C11" s="25"/>
    </row>
    <row r="12" spans="1:3" thickBot="1" x14ac:dyDescent="0.4">
      <c r="A12" s="12">
        <v>9</v>
      </c>
      <c r="B12" s="17" t="s">
        <v>14</v>
      </c>
      <c r="C12" s="20"/>
    </row>
  </sheetData>
  <protectedRanges>
    <protectedRange sqref="C3:C11" name="Rozstęp1"/>
  </protectedRanges>
  <mergeCells count="3">
    <mergeCell ref="A1:A2"/>
    <mergeCell ref="B1:B2"/>
    <mergeCell ref="C1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opLeftCell="B1" workbookViewId="0">
      <selection activeCell="E13" sqref="E13"/>
    </sheetView>
  </sheetViews>
  <sheetFormatPr defaultRowHeight="15" x14ac:dyDescent="0.25"/>
  <cols>
    <col min="1" max="1" width="3.42578125" customWidth="1"/>
    <col min="2" max="2" width="41.5703125" customWidth="1"/>
    <col min="3" max="3" width="13" customWidth="1"/>
    <col min="4" max="4" width="13.42578125" customWidth="1"/>
    <col min="5" max="5" width="14.140625" customWidth="1"/>
    <col min="6" max="7" width="13" customWidth="1"/>
    <col min="8" max="8" width="11.85546875" customWidth="1"/>
    <col min="10" max="10" width="10.42578125" bestFit="1" customWidth="1"/>
  </cols>
  <sheetData>
    <row r="1" spans="1:10" thickBot="1" x14ac:dyDescent="0.4">
      <c r="A1" s="1" t="s">
        <v>0</v>
      </c>
    </row>
    <row r="2" spans="1:10" ht="48.75" thickBot="1" x14ac:dyDescent="0.3">
      <c r="A2" s="42" t="s">
        <v>1</v>
      </c>
      <c r="B2" s="42" t="s">
        <v>2</v>
      </c>
      <c r="C2" s="3" t="s">
        <v>32</v>
      </c>
      <c r="D2" s="3" t="s">
        <v>33</v>
      </c>
      <c r="E2" s="3" t="s">
        <v>34</v>
      </c>
      <c r="F2" s="3"/>
      <c r="G2" s="3"/>
      <c r="H2" s="3" t="s">
        <v>3</v>
      </c>
    </row>
    <row r="3" spans="1:10" ht="15.75" thickBot="1" x14ac:dyDescent="0.3">
      <c r="A3" s="43"/>
      <c r="B3" s="43"/>
      <c r="C3" s="14" t="s">
        <v>4</v>
      </c>
      <c r="D3" s="14" t="s">
        <v>5</v>
      </c>
      <c r="E3" s="14" t="s">
        <v>6</v>
      </c>
      <c r="F3" s="13" t="s">
        <v>7</v>
      </c>
      <c r="G3" s="13" t="s">
        <v>8</v>
      </c>
      <c r="H3" s="4" t="s">
        <v>9</v>
      </c>
    </row>
    <row r="4" spans="1:10" thickBot="1" x14ac:dyDescent="0.4">
      <c r="A4" s="5">
        <v>1</v>
      </c>
      <c r="B4" s="15" t="s">
        <v>38</v>
      </c>
      <c r="C4" s="34">
        <v>1371</v>
      </c>
      <c r="D4" s="34">
        <v>1417</v>
      </c>
      <c r="E4" s="34">
        <v>1463</v>
      </c>
      <c r="F4" s="34"/>
      <c r="G4" s="34"/>
      <c r="H4" s="38">
        <f>SUM(C4:G4)</f>
        <v>4251</v>
      </c>
      <c r="J4" s="32"/>
    </row>
    <row r="5" spans="1:10" thickBot="1" x14ac:dyDescent="0.4">
      <c r="A5" s="5">
        <v>2</v>
      </c>
      <c r="B5" s="16" t="s">
        <v>35</v>
      </c>
      <c r="C5" s="34">
        <v>2827</v>
      </c>
      <c r="D5" s="34">
        <v>2715</v>
      </c>
      <c r="E5" s="34">
        <v>2601</v>
      </c>
      <c r="F5" s="34"/>
      <c r="G5" s="34"/>
      <c r="H5" s="38">
        <f t="shared" ref="H5:H12" si="0">SUM(C5:G5)</f>
        <v>8143</v>
      </c>
      <c r="J5" s="32"/>
    </row>
    <row r="6" spans="1:10" ht="15.75" thickBot="1" x14ac:dyDescent="0.3">
      <c r="A6" s="5">
        <v>3</v>
      </c>
      <c r="B6" s="16" t="s">
        <v>39</v>
      </c>
      <c r="C6" s="34">
        <v>63</v>
      </c>
      <c r="D6" s="34">
        <v>66</v>
      </c>
      <c r="E6" s="34">
        <v>69</v>
      </c>
      <c r="F6" s="34"/>
      <c r="G6" s="34"/>
      <c r="H6" s="38">
        <f t="shared" si="0"/>
        <v>198</v>
      </c>
      <c r="J6" s="32"/>
    </row>
    <row r="7" spans="1:10" ht="15.75" thickBot="1" x14ac:dyDescent="0.3">
      <c r="A7" s="5">
        <v>4</v>
      </c>
      <c r="B7" s="16" t="s">
        <v>31</v>
      </c>
      <c r="C7" s="34">
        <v>351</v>
      </c>
      <c r="D7" s="34">
        <v>367</v>
      </c>
      <c r="E7" s="34">
        <v>378</v>
      </c>
      <c r="F7" s="34"/>
      <c r="G7" s="34"/>
      <c r="H7" s="38">
        <f t="shared" si="0"/>
        <v>1096</v>
      </c>
      <c r="J7" s="32"/>
    </row>
    <row r="8" spans="1:10" ht="15.75" thickBot="1" x14ac:dyDescent="0.3">
      <c r="A8" s="5">
        <v>5</v>
      </c>
      <c r="B8" s="16" t="s">
        <v>10</v>
      </c>
      <c r="C8" s="34">
        <v>756</v>
      </c>
      <c r="D8" s="34">
        <v>770</v>
      </c>
      <c r="E8" s="34">
        <v>784</v>
      </c>
      <c r="F8" s="34"/>
      <c r="G8" s="34"/>
      <c r="H8" s="38">
        <f t="shared" si="0"/>
        <v>2310</v>
      </c>
      <c r="J8" s="32"/>
    </row>
    <row r="9" spans="1:10" thickBot="1" x14ac:dyDescent="0.4">
      <c r="A9" s="5">
        <v>6</v>
      </c>
      <c r="B9" s="16" t="s">
        <v>11</v>
      </c>
      <c r="C9" s="34">
        <v>311</v>
      </c>
      <c r="D9" s="34">
        <v>321</v>
      </c>
      <c r="E9" s="34">
        <v>336</v>
      </c>
      <c r="F9" s="34"/>
      <c r="G9" s="34"/>
      <c r="H9" s="38">
        <f t="shared" si="0"/>
        <v>968</v>
      </c>
      <c r="J9" s="32"/>
    </row>
    <row r="10" spans="1:10" ht="15.75" thickBot="1" x14ac:dyDescent="0.3">
      <c r="A10" s="5">
        <v>7</v>
      </c>
      <c r="B10" s="16" t="s">
        <v>12</v>
      </c>
      <c r="C10" s="34">
        <v>918</v>
      </c>
      <c r="D10" s="34">
        <v>972</v>
      </c>
      <c r="E10" s="34">
        <v>1026</v>
      </c>
      <c r="F10" s="34"/>
      <c r="G10" s="34"/>
      <c r="H10" s="38">
        <f t="shared" si="0"/>
        <v>2916</v>
      </c>
      <c r="J10" s="32"/>
    </row>
    <row r="11" spans="1:10" ht="15.75" thickBot="1" x14ac:dyDescent="0.3">
      <c r="A11" s="5">
        <v>8</v>
      </c>
      <c r="B11" s="16" t="s">
        <v>40</v>
      </c>
      <c r="C11" s="34">
        <v>205</v>
      </c>
      <c r="D11" s="34">
        <v>205</v>
      </c>
      <c r="E11" s="34">
        <v>205</v>
      </c>
      <c r="F11" s="34"/>
      <c r="G11" s="34"/>
      <c r="H11" s="38">
        <f t="shared" si="0"/>
        <v>615</v>
      </c>
      <c r="J11" s="32"/>
    </row>
    <row r="12" spans="1:10" ht="15.75" thickBot="1" x14ac:dyDescent="0.3">
      <c r="A12" s="5">
        <v>9</v>
      </c>
      <c r="B12" s="16" t="s">
        <v>13</v>
      </c>
      <c r="C12" s="34">
        <v>1</v>
      </c>
      <c r="D12" s="34">
        <v>1</v>
      </c>
      <c r="E12" s="34">
        <v>1</v>
      </c>
      <c r="F12" s="34"/>
      <c r="G12" s="34"/>
      <c r="H12" s="38">
        <f t="shared" si="0"/>
        <v>3</v>
      </c>
      <c r="J12" s="32"/>
    </row>
    <row r="13" spans="1:10" thickBot="1" x14ac:dyDescent="0.4">
      <c r="A13" s="2">
        <v>10</v>
      </c>
      <c r="B13" s="17" t="s">
        <v>14</v>
      </c>
      <c r="C13" s="35">
        <f>SUM(C4:C12)</f>
        <v>6803</v>
      </c>
      <c r="D13" s="35">
        <f>SUM(D4:D12)</f>
        <v>6834</v>
      </c>
      <c r="E13" s="36">
        <f>SUM(E4:E12)</f>
        <v>6863</v>
      </c>
      <c r="F13" s="36">
        <f>SUM(F4:F12)</f>
        <v>0</v>
      </c>
      <c r="G13" s="35">
        <f>SUM(G4:G12)</f>
        <v>0</v>
      </c>
      <c r="H13" s="37">
        <f>C13+D13+E13+F13+G13</f>
        <v>20500</v>
      </c>
      <c r="J13" s="32"/>
    </row>
    <row r="14" spans="1:10" x14ac:dyDescent="0.35">
      <c r="A14" s="7"/>
    </row>
    <row r="15" spans="1:10" x14ac:dyDescent="0.35">
      <c r="A15" s="11"/>
    </row>
    <row r="17" spans="3:7" ht="14.45" x14ac:dyDescent="0.35">
      <c r="C17" s="26"/>
      <c r="D17" s="26"/>
      <c r="E17" s="26"/>
      <c r="F17" s="26"/>
      <c r="G17" s="26"/>
    </row>
    <row r="18" spans="3:7" ht="14.45" x14ac:dyDescent="0.35">
      <c r="C18" s="26"/>
      <c r="D18" s="26"/>
      <c r="E18" s="26"/>
      <c r="F18" s="26"/>
      <c r="G18" s="26"/>
    </row>
    <row r="19" spans="3:7" ht="14.45" x14ac:dyDescent="0.35">
      <c r="C19" s="26"/>
      <c r="D19" s="26"/>
      <c r="E19" s="26"/>
      <c r="F19" s="26"/>
      <c r="G19" s="26"/>
    </row>
    <row r="20" spans="3:7" ht="14.45" x14ac:dyDescent="0.35">
      <c r="C20" s="26"/>
      <c r="D20" s="26"/>
      <c r="E20" s="26"/>
      <c r="F20" s="26"/>
      <c r="G20" s="26"/>
    </row>
    <row r="21" spans="3:7" ht="14.45" x14ac:dyDescent="0.35">
      <c r="C21" s="26"/>
      <c r="D21" s="26"/>
      <c r="E21" s="26"/>
      <c r="F21" s="26"/>
      <c r="G21" s="26"/>
    </row>
    <row r="22" spans="3:7" ht="14.45" x14ac:dyDescent="0.35">
      <c r="C22" s="26"/>
      <c r="D22" s="26"/>
      <c r="E22" s="26"/>
      <c r="F22" s="26"/>
      <c r="G22" s="26"/>
    </row>
  </sheetData>
  <mergeCells count="2">
    <mergeCell ref="A2:A3"/>
    <mergeCell ref="B2:B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7"/>
  <sheetViews>
    <sheetView tabSelected="1" workbookViewId="0">
      <selection activeCell="G21" sqref="G21"/>
    </sheetView>
  </sheetViews>
  <sheetFormatPr defaultRowHeight="15" x14ac:dyDescent="0.25"/>
  <cols>
    <col min="1" max="1" width="4.5703125" customWidth="1"/>
    <col min="2" max="2" width="48.28515625" customWidth="1"/>
    <col min="3" max="3" width="11.42578125" customWidth="1"/>
    <col min="4" max="4" width="11.85546875" customWidth="1"/>
    <col min="5" max="5" width="19.85546875" customWidth="1"/>
    <col min="6" max="6" width="14" customWidth="1"/>
    <col min="7" max="7" width="12.85546875" customWidth="1"/>
    <col min="8" max="8" width="14" bestFit="1" customWidth="1"/>
  </cols>
  <sheetData>
    <row r="1" spans="1:8" x14ac:dyDescent="0.35">
      <c r="A1" s="7"/>
    </row>
    <row r="2" spans="1:8" thickBot="1" x14ac:dyDescent="0.4">
      <c r="A2" s="1" t="s">
        <v>15</v>
      </c>
    </row>
    <row r="3" spans="1:8" ht="44.25" customHeight="1" thickBot="1" x14ac:dyDescent="0.3">
      <c r="A3" s="42" t="s">
        <v>1</v>
      </c>
      <c r="B3" s="42" t="s">
        <v>2</v>
      </c>
      <c r="C3" s="44" t="s">
        <v>3</v>
      </c>
      <c r="D3" s="44" t="s">
        <v>16</v>
      </c>
      <c r="E3" s="44" t="s">
        <v>17</v>
      </c>
      <c r="F3" s="46" t="s">
        <v>18</v>
      </c>
      <c r="G3" s="47"/>
      <c r="H3" s="48"/>
    </row>
    <row r="4" spans="1:8" ht="15.75" thickBot="1" x14ac:dyDescent="0.3">
      <c r="A4" s="43"/>
      <c r="B4" s="43"/>
      <c r="C4" s="45"/>
      <c r="D4" s="45"/>
      <c r="E4" s="45"/>
      <c r="F4" s="4" t="s">
        <v>19</v>
      </c>
      <c r="G4" s="4" t="s">
        <v>20</v>
      </c>
      <c r="H4" s="4" t="s">
        <v>21</v>
      </c>
    </row>
    <row r="5" spans="1:8" ht="81.75" customHeight="1" thickBot="1" x14ac:dyDescent="0.3">
      <c r="A5" s="5"/>
      <c r="B5" s="19"/>
      <c r="C5" s="21" t="s">
        <v>4</v>
      </c>
      <c r="D5" s="21" t="s">
        <v>5</v>
      </c>
      <c r="E5" s="22" t="s">
        <v>43</v>
      </c>
      <c r="F5" s="21" t="s">
        <v>44</v>
      </c>
      <c r="G5" s="21" t="s">
        <v>36</v>
      </c>
      <c r="H5" s="21" t="s">
        <v>37</v>
      </c>
    </row>
    <row r="6" spans="1:8" ht="15.75" thickBot="1" x14ac:dyDescent="0.3">
      <c r="A6" s="12">
        <v>1</v>
      </c>
      <c r="B6" s="15" t="s">
        <v>38</v>
      </c>
      <c r="C6" s="39">
        <f>'Tabela 1'!H4</f>
        <v>4251</v>
      </c>
      <c r="D6" s="25"/>
      <c r="E6" s="49">
        <f>(C6*D6+C7*D7+C8*D8+C9*D9+C10*D10+C11*D11+C12*D12+C14*D14)/(C6+C7+C8+C9+C10+C11+C12+C14)</f>
        <v>0</v>
      </c>
      <c r="F6" s="23">
        <f>PRODUCT(C6,D6)</f>
        <v>4251</v>
      </c>
      <c r="G6" s="23">
        <f>F6*8%</f>
        <v>340.08</v>
      </c>
      <c r="H6" s="23">
        <f>F6+G6</f>
        <v>4591.08</v>
      </c>
    </row>
    <row r="7" spans="1:8" ht="15.75" thickBot="1" x14ac:dyDescent="0.3">
      <c r="A7" s="12">
        <v>2</v>
      </c>
      <c r="B7" s="16" t="s">
        <v>35</v>
      </c>
      <c r="C7" s="39">
        <f>'Tabela 1'!H5</f>
        <v>8143</v>
      </c>
      <c r="D7" s="25"/>
      <c r="E7" s="50"/>
      <c r="F7" s="23">
        <f t="shared" ref="F7:F14" si="0">PRODUCT(C7,D7)</f>
        <v>8143</v>
      </c>
      <c r="G7" s="23">
        <f t="shared" ref="G7:G14" si="1">F7*8%</f>
        <v>651.44000000000005</v>
      </c>
      <c r="H7" s="23">
        <f t="shared" ref="H7:H14" si="2">F7+G7</f>
        <v>8794.44</v>
      </c>
    </row>
    <row r="8" spans="1:8" ht="15.75" thickBot="1" x14ac:dyDescent="0.3">
      <c r="A8" s="12">
        <v>3</v>
      </c>
      <c r="B8" s="16" t="s">
        <v>39</v>
      </c>
      <c r="C8" s="39">
        <f>'Tabela 1'!H6</f>
        <v>198</v>
      </c>
      <c r="D8" s="25"/>
      <c r="E8" s="50"/>
      <c r="F8" s="23">
        <f t="shared" si="0"/>
        <v>198</v>
      </c>
      <c r="G8" s="23">
        <f t="shared" si="1"/>
        <v>15.84</v>
      </c>
      <c r="H8" s="23">
        <f t="shared" si="2"/>
        <v>213.84</v>
      </c>
    </row>
    <row r="9" spans="1:8" ht="15.75" thickBot="1" x14ac:dyDescent="0.3">
      <c r="A9" s="12">
        <v>4</v>
      </c>
      <c r="B9" s="16" t="s">
        <v>31</v>
      </c>
      <c r="C9" s="39">
        <f>'Tabela 1'!H7</f>
        <v>1096</v>
      </c>
      <c r="D9" s="25"/>
      <c r="E9" s="50"/>
      <c r="F9" s="23">
        <f t="shared" si="0"/>
        <v>1096</v>
      </c>
      <c r="G9" s="23">
        <f t="shared" si="1"/>
        <v>87.68</v>
      </c>
      <c r="H9" s="23">
        <f t="shared" si="2"/>
        <v>1183.68</v>
      </c>
    </row>
    <row r="10" spans="1:8" ht="15.75" thickBot="1" x14ac:dyDescent="0.3">
      <c r="A10" s="12">
        <v>5</v>
      </c>
      <c r="B10" s="16" t="s">
        <v>10</v>
      </c>
      <c r="C10" s="39">
        <f>'Tabela 1'!H8</f>
        <v>2310</v>
      </c>
      <c r="D10" s="25"/>
      <c r="E10" s="50"/>
      <c r="F10" s="23">
        <f t="shared" si="0"/>
        <v>2310</v>
      </c>
      <c r="G10" s="23">
        <f t="shared" si="1"/>
        <v>184.8</v>
      </c>
      <c r="H10" s="23">
        <f t="shared" si="2"/>
        <v>2494.8000000000002</v>
      </c>
    </row>
    <row r="11" spans="1:8" ht="15.75" thickBot="1" x14ac:dyDescent="0.3">
      <c r="A11" s="12">
        <v>6</v>
      </c>
      <c r="B11" s="16" t="s">
        <v>11</v>
      </c>
      <c r="C11" s="39">
        <f>'Tabela 1'!H9</f>
        <v>968</v>
      </c>
      <c r="D11" s="25"/>
      <c r="E11" s="50"/>
      <c r="F11" s="23">
        <f t="shared" si="0"/>
        <v>968</v>
      </c>
      <c r="G11" s="23">
        <f t="shared" si="1"/>
        <v>77.44</v>
      </c>
      <c r="H11" s="23">
        <f t="shared" si="2"/>
        <v>1045.44</v>
      </c>
    </row>
    <row r="12" spans="1:8" ht="15.75" thickBot="1" x14ac:dyDescent="0.3">
      <c r="A12" s="12">
        <v>7</v>
      </c>
      <c r="B12" s="16" t="s">
        <v>12</v>
      </c>
      <c r="C12" s="39">
        <f>'Tabela 1'!H10</f>
        <v>2916</v>
      </c>
      <c r="D12" s="25"/>
      <c r="E12" s="50"/>
      <c r="F12" s="23">
        <f t="shared" si="0"/>
        <v>2916</v>
      </c>
      <c r="G12" s="23">
        <f t="shared" si="1"/>
        <v>233.28</v>
      </c>
      <c r="H12" s="23">
        <f t="shared" si="2"/>
        <v>3149.28</v>
      </c>
    </row>
    <row r="13" spans="1:8" ht="15.75" thickBot="1" x14ac:dyDescent="0.3">
      <c r="A13" s="12">
        <v>8</v>
      </c>
      <c r="B13" s="16" t="s">
        <v>40</v>
      </c>
      <c r="C13" s="39">
        <f>'Tabela 1'!H11</f>
        <v>615</v>
      </c>
      <c r="D13" s="25"/>
      <c r="E13" s="50"/>
      <c r="F13" s="23">
        <f t="shared" si="0"/>
        <v>615</v>
      </c>
      <c r="G13" s="23">
        <f t="shared" si="1"/>
        <v>49.2</v>
      </c>
      <c r="H13" s="23">
        <f t="shared" si="2"/>
        <v>664.2</v>
      </c>
    </row>
    <row r="14" spans="1:8" ht="15.75" thickBot="1" x14ac:dyDescent="0.3">
      <c r="A14" s="12">
        <v>9</v>
      </c>
      <c r="B14" s="16" t="s">
        <v>13</v>
      </c>
      <c r="C14" s="39">
        <f>'Tabela 1'!H12</f>
        <v>3</v>
      </c>
      <c r="D14" s="25"/>
      <c r="E14" s="51"/>
      <c r="F14" s="23">
        <f t="shared" si="0"/>
        <v>3</v>
      </c>
      <c r="G14" s="23">
        <f t="shared" si="1"/>
        <v>0.24</v>
      </c>
      <c r="H14" s="23">
        <f t="shared" si="2"/>
        <v>3.24</v>
      </c>
    </row>
    <row r="15" spans="1:8" thickBot="1" x14ac:dyDescent="0.4">
      <c r="A15" s="12">
        <v>10</v>
      </c>
      <c r="B15" s="17" t="s">
        <v>14</v>
      </c>
      <c r="C15" s="36">
        <f>SUM(C6:C14)</f>
        <v>20500</v>
      </c>
      <c r="D15" s="20"/>
      <c r="E15" s="20"/>
      <c r="F15" s="18">
        <f>SUM(F6:F14)</f>
        <v>20500</v>
      </c>
      <c r="G15" s="18">
        <f>SUM(G6:G14)</f>
        <v>1640</v>
      </c>
      <c r="H15" s="18">
        <f>SUM(H6:H14)</f>
        <v>22140</v>
      </c>
    </row>
    <row r="16" spans="1:8" ht="14.45" x14ac:dyDescent="0.35">
      <c r="A16" s="6"/>
    </row>
    <row r="19" spans="3:3" ht="14.45" x14ac:dyDescent="0.35">
      <c r="C19" s="31"/>
    </row>
    <row r="20" spans="3:3" ht="14.45" x14ac:dyDescent="0.35">
      <c r="C20" s="31"/>
    </row>
    <row r="21" spans="3:3" ht="14.45" x14ac:dyDescent="0.35">
      <c r="C21" s="31"/>
    </row>
    <row r="22" spans="3:3" ht="14.45" x14ac:dyDescent="0.35">
      <c r="C22" s="31"/>
    </row>
    <row r="23" spans="3:3" ht="14.45" x14ac:dyDescent="0.35">
      <c r="C23" s="31"/>
    </row>
    <row r="24" spans="3:3" ht="14.45" x14ac:dyDescent="0.35">
      <c r="C24" s="31"/>
    </row>
    <row r="25" spans="3:3" x14ac:dyDescent="0.25">
      <c r="C25" s="31"/>
    </row>
    <row r="26" spans="3:3" x14ac:dyDescent="0.25">
      <c r="C26" s="31"/>
    </row>
    <row r="27" spans="3:3" x14ac:dyDescent="0.25">
      <c r="C27" s="31"/>
    </row>
  </sheetData>
  <protectedRanges>
    <protectedRange sqref="D6:D14" name="Rozstęp1_1"/>
  </protectedRanges>
  <mergeCells count="7">
    <mergeCell ref="D3:D4"/>
    <mergeCell ref="E3:E4"/>
    <mergeCell ref="F3:H3"/>
    <mergeCell ref="E6:E14"/>
    <mergeCell ref="A3:A4"/>
    <mergeCell ref="B3:B4"/>
    <mergeCell ref="C3:C4"/>
  </mergeCells>
  <pageMargins left="0.7" right="0.7" top="0.75" bottom="0.75" header="0.3" footer="0.3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8"/>
  <sheetViews>
    <sheetView workbookViewId="0">
      <selection activeCell="C11" sqref="C11"/>
    </sheetView>
  </sheetViews>
  <sheetFormatPr defaultRowHeight="15" x14ac:dyDescent="0.25"/>
  <cols>
    <col min="1" max="1" width="17.85546875" customWidth="1"/>
    <col min="2" max="2" width="18.42578125" customWidth="1"/>
    <col min="3" max="3" width="20.42578125" customWidth="1"/>
    <col min="4" max="4" width="14.85546875" customWidth="1"/>
    <col min="5" max="5" width="11.5703125" customWidth="1"/>
    <col min="6" max="6" width="12.85546875" customWidth="1"/>
  </cols>
  <sheetData>
    <row r="1" spans="1:4" ht="14.45" x14ac:dyDescent="0.35">
      <c r="C1" s="6"/>
    </row>
    <row r="2" spans="1:4" thickBot="1" x14ac:dyDescent="0.4">
      <c r="A2" s="1" t="s">
        <v>22</v>
      </c>
    </row>
    <row r="3" spans="1:4" ht="56.25" customHeight="1" thickBot="1" x14ac:dyDescent="0.3">
      <c r="A3" s="55" t="s">
        <v>28</v>
      </c>
      <c r="B3" s="52" t="s">
        <v>42</v>
      </c>
      <c r="C3" s="53"/>
      <c r="D3" s="54"/>
    </row>
    <row r="4" spans="1:4" ht="15.75" thickBot="1" x14ac:dyDescent="0.3">
      <c r="A4" s="56"/>
      <c r="B4" s="28" t="s">
        <v>19</v>
      </c>
      <c r="C4" s="28" t="s">
        <v>20</v>
      </c>
      <c r="D4" s="28" t="s">
        <v>21</v>
      </c>
    </row>
    <row r="5" spans="1:4" ht="36.75" thickBot="1" x14ac:dyDescent="0.3">
      <c r="A5" s="24" t="s">
        <v>45</v>
      </c>
      <c r="B5" s="29" t="s">
        <v>41</v>
      </c>
      <c r="C5" s="29" t="s">
        <v>29</v>
      </c>
      <c r="D5" s="29" t="s">
        <v>30</v>
      </c>
    </row>
    <row r="6" spans="1:4" thickBot="1" x14ac:dyDescent="0.4">
      <c r="A6" s="30">
        <f>'Tabela 2'!F15</f>
        <v>20500</v>
      </c>
      <c r="B6" s="33">
        <f>A6*20%</f>
        <v>4100</v>
      </c>
      <c r="C6" s="33">
        <f>B6*8%</f>
        <v>328</v>
      </c>
      <c r="D6" s="33">
        <f>B6+C6</f>
        <v>4428</v>
      </c>
    </row>
    <row r="7" spans="1:4" ht="14.45" x14ac:dyDescent="0.35">
      <c r="C7" s="1"/>
    </row>
    <row r="8" spans="1:4" x14ac:dyDescent="0.35">
      <c r="C8" s="11"/>
    </row>
  </sheetData>
  <mergeCells count="2">
    <mergeCell ref="B3:D3"/>
    <mergeCell ref="A3:A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4"/>
  <sheetViews>
    <sheetView topLeftCell="A3" workbookViewId="0">
      <selection activeCell="C30" sqref="C30"/>
    </sheetView>
  </sheetViews>
  <sheetFormatPr defaultRowHeight="15" x14ac:dyDescent="0.25"/>
  <cols>
    <col min="1" max="1" width="5.5703125" customWidth="1"/>
    <col min="2" max="2" width="42.5703125" customWidth="1"/>
    <col min="3" max="3" width="16.85546875" customWidth="1"/>
    <col min="4" max="4" width="18" customWidth="1"/>
    <col min="5" max="5" width="12" customWidth="1"/>
  </cols>
  <sheetData>
    <row r="1" spans="1:4" ht="15.75" customHeight="1" x14ac:dyDescent="0.35">
      <c r="A1" s="6"/>
    </row>
    <row r="2" spans="1:4" ht="14.45" x14ac:dyDescent="0.35">
      <c r="A2" s="1"/>
    </row>
    <row r="3" spans="1:4" thickBot="1" x14ac:dyDescent="0.4">
      <c r="A3" s="1" t="s">
        <v>23</v>
      </c>
    </row>
    <row r="4" spans="1:4" ht="36.75" thickBot="1" x14ac:dyDescent="0.3">
      <c r="A4" s="8" t="s">
        <v>24</v>
      </c>
      <c r="B4" s="9" t="s">
        <v>25</v>
      </c>
      <c r="C4" s="10" t="s">
        <v>26</v>
      </c>
      <c r="D4" s="10" t="s">
        <v>27</v>
      </c>
    </row>
    <row r="5" spans="1:4" thickBot="1" x14ac:dyDescent="0.4">
      <c r="A5" s="12">
        <v>1</v>
      </c>
      <c r="B5" s="15" t="s">
        <v>38</v>
      </c>
      <c r="C5" s="27"/>
      <c r="D5" s="27"/>
    </row>
    <row r="6" spans="1:4" thickBot="1" x14ac:dyDescent="0.4">
      <c r="A6" s="12">
        <v>2</v>
      </c>
      <c r="B6" s="16" t="s">
        <v>35</v>
      </c>
      <c r="C6" s="27"/>
      <c r="D6" s="27"/>
    </row>
    <row r="7" spans="1:4" ht="15.75" thickBot="1" x14ac:dyDescent="0.3">
      <c r="A7" s="12">
        <v>3</v>
      </c>
      <c r="B7" s="16" t="s">
        <v>39</v>
      </c>
      <c r="C7" s="27"/>
      <c r="D7" s="27"/>
    </row>
    <row r="8" spans="1:4" ht="15.75" thickBot="1" x14ac:dyDescent="0.3">
      <c r="A8" s="12">
        <v>4</v>
      </c>
      <c r="B8" s="16" t="s">
        <v>31</v>
      </c>
      <c r="C8" s="27"/>
      <c r="D8" s="27"/>
    </row>
    <row r="9" spans="1:4" ht="15.75" thickBot="1" x14ac:dyDescent="0.3">
      <c r="A9" s="12">
        <v>5</v>
      </c>
      <c r="B9" s="16" t="s">
        <v>10</v>
      </c>
      <c r="C9" s="27"/>
      <c r="D9" s="27"/>
    </row>
    <row r="10" spans="1:4" ht="15.75" thickBot="1" x14ac:dyDescent="0.3">
      <c r="A10" s="12">
        <v>6</v>
      </c>
      <c r="B10" s="16" t="s">
        <v>11</v>
      </c>
      <c r="C10" s="27"/>
      <c r="D10" s="27"/>
    </row>
    <row r="11" spans="1:4" ht="15.75" thickBot="1" x14ac:dyDescent="0.3">
      <c r="A11" s="12">
        <v>7</v>
      </c>
      <c r="B11" s="16" t="s">
        <v>12</v>
      </c>
      <c r="C11" s="27"/>
      <c r="D11" s="27"/>
    </row>
    <row r="12" spans="1:4" ht="15.75" thickBot="1" x14ac:dyDescent="0.3">
      <c r="A12" s="12">
        <v>8</v>
      </c>
      <c r="B12" s="16" t="s">
        <v>40</v>
      </c>
      <c r="C12" s="27"/>
      <c r="D12" s="27"/>
    </row>
    <row r="13" spans="1:4" thickBot="1" x14ac:dyDescent="0.4">
      <c r="A13" s="12">
        <v>9</v>
      </c>
      <c r="B13" s="16" t="s">
        <v>13</v>
      </c>
      <c r="C13" s="27"/>
      <c r="D13" s="27"/>
    </row>
    <row r="14" spans="1:4" x14ac:dyDescent="0.35">
      <c r="A14" s="11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50DC899B4E8347811002CE0574CECA" ma:contentTypeVersion="2" ma:contentTypeDescription="Utwórz nowy dokument." ma:contentTypeScope="" ma:versionID="4d02545ceb3f4c24b733426371895b43">
  <xsd:schema xmlns:xsd="http://www.w3.org/2001/XMLSchema" xmlns:xs="http://www.w3.org/2001/XMLSchema" xmlns:p="http://schemas.microsoft.com/office/2006/metadata/properties" xmlns:ns2="ea804975-7d94-44d5-b6d6-c20d9bd2bc22" targetNamespace="http://schemas.microsoft.com/office/2006/metadata/properties" ma:root="true" ma:fieldsID="cf65e020d13daa3ab87ead845165bcb1" ns2:_="">
    <xsd:import namespace="ea804975-7d94-44d5-b6d6-c20d9bd2bc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804975-7d94-44d5-b6d6-c20d9bd2b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6BDCA-D55F-41EE-BCC9-32050FEBE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804975-7d94-44d5-b6d6-c20d9bd2bc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21E3B0-FA93-404C-9B01-434072AD2F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stawki jednostkowe</vt:lpstr>
      <vt:lpstr>Tabela 1</vt:lpstr>
      <vt:lpstr>Tabela 2</vt:lpstr>
      <vt:lpstr>Tabela 3</vt:lpstr>
      <vt:lpstr>Tabela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Wołodźko Anna</dc:creator>
  <cp:lastModifiedBy>MZMGO</cp:lastModifiedBy>
  <cp:lastPrinted>2022-10-27T06:56:56Z</cp:lastPrinted>
  <dcterms:created xsi:type="dcterms:W3CDTF">2019-03-07T11:41:31Z</dcterms:created>
  <dcterms:modified xsi:type="dcterms:W3CDTF">2023-06-20T07:44:51Z</dcterms:modified>
</cp:coreProperties>
</file>