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zp\ZamPub\2 0 2 3   R O K\139 PN ZP D 2023 Terapia nerkozastępcza Genius OIT O\"/>
    </mc:Choice>
  </mc:AlternateContent>
  <bookViews>
    <workbookView xWindow="0" yWindow="0" windowWidth="25200" windowHeight="10080"/>
  </bookViews>
  <sheets>
    <sheet name="Arkusz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0" i="1" l="1"/>
  <c r="K80" i="1" s="1"/>
  <c r="H80" i="1"/>
  <c r="J79" i="1"/>
  <c r="K79" i="1" s="1"/>
  <c r="H79" i="1"/>
  <c r="K78" i="1"/>
  <c r="J78" i="1"/>
  <c r="J81" i="1" s="1"/>
  <c r="H78" i="1"/>
  <c r="J68" i="1"/>
  <c r="J69" i="1" s="1"/>
  <c r="H68" i="1"/>
  <c r="K67" i="1"/>
  <c r="J67" i="1"/>
  <c r="H67" i="1"/>
  <c r="J60" i="1"/>
  <c r="J61" i="1" s="1"/>
  <c r="H60" i="1"/>
  <c r="K59" i="1"/>
  <c r="J59" i="1"/>
  <c r="H59" i="1"/>
  <c r="J48" i="1"/>
  <c r="K48" i="1" s="1"/>
  <c r="H48" i="1"/>
  <c r="J47" i="1"/>
  <c r="K47" i="1" s="1"/>
  <c r="H47" i="1"/>
  <c r="K46" i="1"/>
  <c r="J46" i="1"/>
  <c r="J49" i="1" s="1"/>
  <c r="H46" i="1"/>
  <c r="J37" i="1"/>
  <c r="K37" i="1" s="1"/>
  <c r="H37" i="1"/>
  <c r="K36" i="1"/>
  <c r="J36" i="1"/>
  <c r="H36" i="1"/>
  <c r="J35" i="1"/>
  <c r="K35" i="1" s="1"/>
  <c r="H35" i="1"/>
  <c r="J34" i="1"/>
  <c r="K34" i="1" s="1"/>
  <c r="H34" i="1"/>
  <c r="J33" i="1"/>
  <c r="K33" i="1" s="1"/>
  <c r="H33" i="1"/>
  <c r="K32" i="1"/>
  <c r="J32" i="1"/>
  <c r="H32" i="1"/>
  <c r="J31" i="1"/>
  <c r="K31" i="1" s="1"/>
  <c r="H31" i="1"/>
  <c r="J30" i="1"/>
  <c r="K30" i="1" s="1"/>
  <c r="H30" i="1"/>
  <c r="J29" i="1"/>
  <c r="K29" i="1" s="1"/>
  <c r="H29" i="1"/>
  <c r="K28" i="1"/>
  <c r="J28" i="1"/>
  <c r="H28" i="1"/>
  <c r="J27" i="1"/>
  <c r="J38" i="1" s="1"/>
  <c r="H27" i="1"/>
  <c r="J26" i="1"/>
  <c r="K26" i="1" s="1"/>
  <c r="H26" i="1"/>
  <c r="J17" i="1"/>
  <c r="J16" i="1"/>
  <c r="K16" i="1" s="1"/>
  <c r="K17" i="1" s="1"/>
  <c r="H16" i="1"/>
  <c r="J14" i="1"/>
  <c r="K14" i="1" s="1"/>
  <c r="H14" i="1"/>
  <c r="J13" i="1"/>
  <c r="K13" i="1" s="1"/>
  <c r="H13" i="1"/>
  <c r="K12" i="1"/>
  <c r="J12" i="1"/>
  <c r="H12" i="1"/>
  <c r="J11" i="1"/>
  <c r="K11" i="1" s="1"/>
  <c r="H11" i="1"/>
  <c r="J10" i="1"/>
  <c r="K10" i="1" s="1"/>
  <c r="H10" i="1"/>
  <c r="J9" i="1"/>
  <c r="K9" i="1" s="1"/>
  <c r="H9" i="1"/>
  <c r="K8" i="1"/>
  <c r="J8" i="1"/>
  <c r="H8" i="1"/>
  <c r="J7" i="1"/>
  <c r="K7" i="1" s="1"/>
  <c r="H7" i="1"/>
  <c r="J6" i="1"/>
  <c r="J15" i="1" s="1"/>
  <c r="H6" i="1"/>
  <c r="J70" i="1" l="1"/>
  <c r="J71" i="1" s="1"/>
  <c r="J50" i="1"/>
  <c r="J51" i="1" s="1"/>
  <c r="K49" i="1"/>
  <c r="J82" i="1"/>
  <c r="J83" i="1" s="1"/>
  <c r="J39" i="1"/>
  <c r="J40" i="1" s="1"/>
  <c r="H22" i="1"/>
  <c r="J19" i="1"/>
  <c r="J22" i="1" s="1"/>
  <c r="J62" i="1"/>
  <c r="J63" i="1" s="1"/>
  <c r="K81" i="1"/>
  <c r="K27" i="1"/>
  <c r="K38" i="1" s="1"/>
  <c r="K6" i="1"/>
  <c r="K15" i="1" s="1"/>
  <c r="K60" i="1"/>
  <c r="K61" i="1" s="1"/>
  <c r="K68" i="1"/>
  <c r="K69" i="1" s="1"/>
  <c r="K39" i="1" l="1"/>
  <c r="K40" i="1"/>
  <c r="K70" i="1"/>
  <c r="K71" i="1"/>
  <c r="K82" i="1"/>
  <c r="K83" i="1" s="1"/>
  <c r="K62" i="1"/>
  <c r="K63" i="1"/>
  <c r="K50" i="1"/>
  <c r="K51" i="1"/>
  <c r="K19" i="1"/>
  <c r="I22" i="1"/>
  <c r="K22" i="1" l="1"/>
</calcChain>
</file>

<file path=xl/sharedStrings.xml><?xml version="1.0" encoding="utf-8"?>
<sst xmlns="http://schemas.openxmlformats.org/spreadsheetml/2006/main" count="194" uniqueCount="72">
  <si>
    <t>Zał 2 do SWZ 139/PN/ZP/D/2023</t>
  </si>
  <si>
    <t>Lp</t>
  </si>
  <si>
    <t>Opis produktu/Przedmiot zamówienia</t>
  </si>
  <si>
    <t>Jed. miary</t>
  </si>
  <si>
    <t>Ilość</t>
  </si>
  <si>
    <t>Nazwa handlowa, nazwa producenta, nr katalogowy oferowanego asortymentu</t>
  </si>
  <si>
    <t>Nazwa i nr dokumentu dopuszczajacego do obrotu i używania (Deklaracja Zgodności i certyfikat CE)</t>
  </si>
  <si>
    <t>Cena jedn. netto w zł</t>
  </si>
  <si>
    <t xml:space="preserve">Cena jedn. brutto w zł </t>
  </si>
  <si>
    <t>VAT %</t>
  </si>
  <si>
    <t xml:space="preserve">Wartość ogółem netto w zł   </t>
  </si>
  <si>
    <t xml:space="preserve">Wartość ogółem brutto w zł               </t>
  </si>
  <si>
    <t>Wielkość opakowania handlowego (zgodnie ze sposobem fakturowania)</t>
  </si>
  <si>
    <t xml:space="preserve">Ilość opakowań handlowych </t>
  </si>
  <si>
    <t xml:space="preserve">Cena opakowania handlowego netto w zł </t>
  </si>
  <si>
    <t>Cena opakowania handlowego brutto w zł</t>
  </si>
  <si>
    <t>Klasa wyrobu medycznego</t>
  </si>
  <si>
    <t>Zestaw drenów do aparatu Genius</t>
  </si>
  <si>
    <t>szt.</t>
  </si>
  <si>
    <t>Genius dialysate system 1:2</t>
  </si>
  <si>
    <t>Hemofiltry polisulfonowe o powierzchni dyfuzyjnej 1,4 m2</t>
  </si>
  <si>
    <t>Dializator typu sleed-flux</t>
  </si>
  <si>
    <t>Adapter do napełniania zbiornika płynu dializacyjnego przy aparatach do terapii nerkozastępczej Genius</t>
  </si>
  <si>
    <t>Adapter do opróżniania zbiornika płynu dializacyjnego przy aparatach do terapii nerkozastępczej Genius</t>
  </si>
  <si>
    <t>Adapter do dializy przy aparatach do terapii nerkozastępczej Genius</t>
  </si>
  <si>
    <t>Papier do drukarki</t>
  </si>
  <si>
    <t>Kolec do nakłuwania typu Spike</t>
  </si>
  <si>
    <t>RAZEM DOSTAWA TOWARU PAKIET 1</t>
  </si>
  <si>
    <t>suma</t>
  </si>
  <si>
    <t>msc.</t>
  </si>
  <si>
    <t>RAZEM DZIERŻAWA PAKIET 1</t>
  </si>
  <si>
    <t>RAZEM ZAMÓWIENIE PODSTAWOWE PAKIET 1 (DOSTAWA TOWARU + DZIERŻAWA)</t>
  </si>
  <si>
    <t>PRAWO OPCJI</t>
  </si>
  <si>
    <t>wartość netto w zł (w prawie opcji) dostawa towaru</t>
  </si>
  <si>
    <t>wartość brutto w zł (w prawie opcji) dostawa towaru</t>
  </si>
  <si>
    <t xml:space="preserve">wartość ogółem netto w zł </t>
  </si>
  <si>
    <t xml:space="preserve"> wartość ogółem brutto w zł </t>
  </si>
  <si>
    <t>Pakiet - 2 akcesoria do terapii nerkozastępczej kompatybilne z aparatem Multifiltrate PRO</t>
  </si>
  <si>
    <t>Przedmiot zamówienia</t>
  </si>
  <si>
    <t>Zestaw do ciągłej hemodializy z regionalną antykoagulacją cytrynianową z hemofiltrem o pow. 1,8 m2 i przyłączami typu SecuNect</t>
  </si>
  <si>
    <t>zestaw</t>
  </si>
  <si>
    <t>Zestaw do ciągłej hemodiafiltracji z regionalną antykoagulacją cytrynianową z hemofiltrem o pow. 1,8 m2 i przyłączami typu SecuNect</t>
  </si>
  <si>
    <t>Zestaw do ciągłej hemodializy z regionalną antykoagulacją cytrynianową do leczenia wstrząsu septycznego z hemofiltrem o podwyższonym punkcie odcięcia do 40kD i przyłączami typu SecuNect</t>
  </si>
  <si>
    <t>Zestaw do plazmaferezy leczniczej dla dorosłych z plazmafiltrem o pow. 0,6m2</t>
  </si>
  <si>
    <t>Zestaw do usuwania dwutlenku węgla w trakcie ciągłej terapii nerkozastępczej z wymiennikiem gazów o pow. min. 1,3 m2</t>
  </si>
  <si>
    <t>Worek na filtrat 10 l z zaworem spustowym</t>
  </si>
  <si>
    <t>Kolec typu SPIKE dł. 72 mm</t>
  </si>
  <si>
    <t xml:space="preserve">Cewnik dwukanałowy silikonowy 11,5F / 13,5F o dł. 15/20/24 cm w zestawie do implantacji </t>
  </si>
  <si>
    <t xml:space="preserve">Cewnik dwukanałowy silikonowy 13,5F o dł. 28/35 cm w zestawie do implantacji </t>
  </si>
  <si>
    <t>Strzykawka 50 ml z gumowym tłokiem</t>
  </si>
  <si>
    <t>Hemofiltr polisulfonowy o pow. dyfuzyjnej 2,3 m2</t>
  </si>
  <si>
    <t>Cewnik dializacyjny wspólosiowy 15,5F o dł 15/20/24 cm w zestawie do implantacji</t>
  </si>
  <si>
    <t>opcja 20%</t>
  </si>
  <si>
    <t>ogółem</t>
  </si>
  <si>
    <t>Pakiet - 3  akcesoria do terapii nerkozastępczej kompatybilne z aparatem Multifiltrate PRO</t>
  </si>
  <si>
    <t>Wodorowęglanowy płyn do hemodiafiltracji i hemodializy buforowany glukozą o stężeniu fizjologicznym 5,55 mmol/l o składzie: potas - 0 lub 2 lub 3 lub 4 mmol/l, wieloelektrolitowy. Opakowanie 5-litrowy worek dwukomorowy posiadający port do pobierania płynu kompatybilny do oferowanych zestawów</t>
  </si>
  <si>
    <t>Wodorowęglanowy dializat o składzie: - potas 2 lub 4 mmol/l (w zależności od potrzeb), - fosforany 0 lub 1,25 mmol/l (w zależnosci od potrzeb), - sód 133 mmol/l, wapń 0 mmol/l (bezwapniowy), - wodorowęglan 20 mmol/l; Opakowanie: 5 litrowy worek dwukomorowy posiadajacy port do pobierania płynu kompatybilny do oferowanych zestawów</t>
  </si>
  <si>
    <t>Roztwór do zabezpieczenia cewnika dializacyjnego na bazie 46,7% lub 30% cytrynianu sodu</t>
  </si>
  <si>
    <t>Pakiet 4 - akcesoria do terapii nerkozastępczej kompatybilne z aparatem Multifiltrate PRO</t>
  </si>
  <si>
    <t>EAN</t>
  </si>
  <si>
    <t>Roztwór dwuwodnego chlorku wapnia o stężeniu 100 mmol/l w workach 1500  ml. Opakowanie - worek jednokomorowy posiadający port do pobierania płynu kompatybilny do oferowanych zestawów</t>
  </si>
  <si>
    <t>4% Cytrynian sodu (136 mmol/l) w workach 1500 ml. Opakowanie - worek jednokomorowy posiadający port do pobierania płynu kompatybilny do oferowanych zestawów</t>
  </si>
  <si>
    <t>Pakiet 5 -  Materiały do pozaustrojowego utlenowania krwi kompatybilne z aparatem Xenios</t>
  </si>
  <si>
    <t xml:space="preserve">Układ pacjenta przystosowany do przepływów krwi w przedziale min. 0,6 - 4,4 L/min.
Kompatybilny z aparatem Xenios,  zawierający:
- oksygenator membranowy niskooporowy o  powierzchni wymiany gazowej nie mniejszej niż 1,2 m²,
- zestaw drenów ze zintegrowanymi przetwornikami ciśnień połączonymi fabrycznie, 
- złącza typu luer-lock do CRRT na linii powrotu krwi do pacjenta, 
- kopułkę pompy o wypełnieniu max 17 ml
Objętość wypełnienia całego układu 400 ml ( +/- 10%). Układ pokryty powłoką heparynowo-białkową do długotrwałego stosowania - min 28 dni.
</t>
  </si>
  <si>
    <t xml:space="preserve">Układ pacjenta przystosowany do przepływów krwi w przedziale min. 1,1 - 7 L/min. Kompatybilny z aparatem Xenios, zawierający: 
- oksygenator membranowy o  powierzchni wymiany gazowej 1,9 m²,
- zestaw drenów długości 230 cm ze zintegrowanymi przetwornikami ciśnień połączonymi fabrycznie, 
- kopułkę pompy o wypełnieniu max 17 ml,
- zintegrowany wymiennik ciepła.
 Objętość wypełnienia całego układu 670 ml (+/- 10%). Układ pokryty powłoką heparynowo-białkową do długotrwałego stosowania - min 28 dni
</t>
  </si>
  <si>
    <t>Pakiet 6 -  Materiały do pozaustrojowego utlenowania krwi kompatybilne z aparatem Xenios</t>
  </si>
  <si>
    <t>Zestaw do wprowadzania kaniul żylnych i tętniczych, z kompletem niezbędnych igieł, dilatatorów i prowadników ( 150 mm dla kaniul żylnych oraz 100 mm dla kaniul tętniczych) zapakowany w sterylną „kopertę”.</t>
  </si>
  <si>
    <t>szt</t>
  </si>
  <si>
    <t>Kaniula żylna do terapii ECMO posiadająca wzmocnione boczne otwory, zapobiegające zaginaniu. Port krwi w standardzie 3/8”. Zbrojona, pokryta powłoką albuminowo-heparynową. Przeznaczona do długotrwałego stosowania min. 29 dni terapii. Dostępna w rozmiarach 19, 21, 23, 25, 27, 29 Fr, o długości 38-55 cm – do wyboru przez zamawiającego.</t>
  </si>
  <si>
    <t>Kaniula tętnicza do terapii ECMO, zbrojona na całej długości, pokryta powłoką albuminowo-heparynową, port krwi w standardzie 3/8”. Port odpowietrzający. Przeznaczona do długotrwałego stosowania do 29 dni terapii. Dostępna w rozmiarach 15, 17, 19, 21, 23,  Fr, o długości 15-25 cm - do wyboru przez zamawiającego.</t>
  </si>
  <si>
    <t>Pakiet 1 - Akcesoria do aparatu Genius 90 oraz dzierżawa 5 aparatów Genius 90 i akcesoriów</t>
  </si>
  <si>
    <t>Dzierżawa 5 aparatów do terapii nerkozastępczej Genius 90 kompatybilnych z posiadanym przez szpital preparatorem oraz zbiornika Aquatora SN:W3636, zespołu sterowania preparatora i pompy 1,5 KW do modułu sterującego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</si>
</sst>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\ _z_ł_-;\-* #,##0\ _z_ł_-;_-* &quot;-&quot;\ _z_ł_-;_-@_-"/>
    <numFmt numFmtId="43" formatCode="_-* #,##0.00\ _z_ł_-;\-* #,##0.00\ _z_ł_-;_-* &quot;-&quot;??\ _z_ł_-;_-@_-"/>
    <numFmt numFmtId="164" formatCode="#,##0.00\ &quot;zł&quot;"/>
    <numFmt numFmtId="165" formatCode="[$-415]General"/>
    <numFmt numFmtId="166" formatCode="_-* #,##0.00_-;\-* #,##0.00_-;_-* &quot;-&quot;??_-;_-@_-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 Light"/>
      <family val="1"/>
      <charset val="238"/>
      <scheme val="major"/>
    </font>
    <font>
      <b/>
      <sz val="12"/>
      <color theme="1"/>
      <name val="Calibri Light"/>
      <family val="2"/>
      <charset val="238"/>
      <scheme val="major"/>
    </font>
    <font>
      <b/>
      <sz val="7"/>
      <name val="Tahoma"/>
      <family val="2"/>
      <charset val="238"/>
    </font>
    <font>
      <b/>
      <sz val="7"/>
      <color theme="1"/>
      <name val="Tahoma"/>
      <family val="2"/>
      <charset val="238"/>
    </font>
    <font>
      <b/>
      <sz val="7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7"/>
      <color rgb="FF000000"/>
      <name val="Tahoma"/>
      <family val="2"/>
      <charset val="238"/>
    </font>
    <font>
      <b/>
      <sz val="9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8"/>
      <name val="Tahoma"/>
      <family val="2"/>
      <charset val="238"/>
    </font>
    <font>
      <sz val="9"/>
      <name val="Tahoma"/>
      <family val="2"/>
      <charset val="238"/>
    </font>
    <font>
      <sz val="8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Tahoma"/>
      <family val="2"/>
      <charset val="238"/>
    </font>
    <font>
      <sz val="8"/>
      <color rgb="FFFF0000"/>
      <name val="Tahoma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8" fillId="0" borderId="0" applyBorder="0" applyProtection="0"/>
    <xf numFmtId="166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Fill="1"/>
    <xf numFmtId="0" fontId="2" fillId="0" borderId="0" xfId="0" applyFont="1" applyFill="1"/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3" fontId="5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3" applyNumberFormat="1" applyFont="1" applyFill="1" applyBorder="1" applyAlignment="1" applyProtection="1">
      <alignment horizontal="center" vertical="center" wrapText="1"/>
    </xf>
    <xf numFmtId="165" fontId="9" fillId="0" borderId="1" xfId="3" applyFont="1" applyFill="1" applyBorder="1" applyAlignment="1" applyProtection="1">
      <alignment horizontal="center"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41" fontId="1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/>
    </xf>
    <xf numFmtId="9" fontId="0" fillId="0" borderId="1" xfId="0" applyNumberForma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43" fontId="15" fillId="0" borderId="1" xfId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0" fillId="0" borderId="1" xfId="0" applyFill="1" applyBorder="1" applyAlignment="1">
      <alignment vertical="center"/>
    </xf>
    <xf numFmtId="0" fontId="17" fillId="0" borderId="1" xfId="0" applyFont="1" applyFill="1" applyBorder="1" applyAlignment="1">
      <alignment horizontal="center" wrapText="1"/>
    </xf>
    <xf numFmtId="9" fontId="0" fillId="0" borderId="1" xfId="2" applyFont="1" applyFill="1" applyBorder="1" applyAlignment="1">
      <alignment horizontal="center"/>
    </xf>
    <xf numFmtId="0" fontId="0" fillId="0" borderId="2" xfId="0" applyFill="1" applyBorder="1"/>
    <xf numFmtId="0" fontId="0" fillId="0" borderId="3" xfId="0" applyFill="1" applyBorder="1" applyAlignment="1">
      <alignment horizontal="left"/>
    </xf>
    <xf numFmtId="0" fontId="0" fillId="0" borderId="3" xfId="0" applyFill="1" applyBorder="1"/>
    <xf numFmtId="0" fontId="0" fillId="0" borderId="4" xfId="0" applyFill="1" applyBorder="1"/>
    <xf numFmtId="0" fontId="18" fillId="0" borderId="5" xfId="0" applyFont="1" applyFill="1" applyBorder="1" applyAlignment="1">
      <alignment horizontal="center" vertical="center"/>
    </xf>
    <xf numFmtId="4" fontId="18" fillId="0" borderId="5" xfId="0" applyNumberFormat="1" applyFont="1" applyFill="1" applyBorder="1" applyAlignment="1">
      <alignment horizontal="center" vertical="center"/>
    </xf>
    <xf numFmtId="0" fontId="0" fillId="0" borderId="1" xfId="0" applyFill="1" applyBorder="1"/>
    <xf numFmtId="4" fontId="2" fillId="0" borderId="1" xfId="0" applyNumberFormat="1" applyFont="1" applyFill="1" applyBorder="1"/>
    <xf numFmtId="9" fontId="0" fillId="0" borderId="1" xfId="0" applyNumberFormat="1" applyFill="1" applyBorder="1"/>
    <xf numFmtId="4" fontId="0" fillId="0" borderId="0" xfId="0" applyNumberFormat="1" applyFill="1"/>
    <xf numFmtId="0" fontId="10" fillId="0" borderId="0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4" fontId="15" fillId="0" borderId="5" xfId="4" applyNumberFormat="1" applyFont="1" applyFill="1" applyBorder="1" applyAlignment="1">
      <alignment horizontal="center" vertical="center" wrapText="1"/>
    </xf>
    <xf numFmtId="9" fontId="15" fillId="0" borderId="5" xfId="0" applyNumberFormat="1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 wrapText="1"/>
    </xf>
    <xf numFmtId="166" fontId="15" fillId="0" borderId="1" xfId="4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4" fontId="15" fillId="0" borderId="1" xfId="4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5" fillId="0" borderId="2" xfId="0" applyFont="1" applyFill="1" applyBorder="1" applyAlignment="1">
      <alignment horizontal="left" vertical="center" wrapText="1"/>
    </xf>
    <xf numFmtId="43" fontId="18" fillId="0" borderId="5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43" fontId="18" fillId="0" borderId="1" xfId="0" applyNumberFormat="1" applyFont="1" applyFill="1" applyBorder="1" applyAlignment="1">
      <alignment horizontal="center" vertical="center"/>
    </xf>
    <xf numFmtId="9" fontId="15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/>
    <xf numFmtId="0" fontId="12" fillId="0" borderId="1" xfId="0" applyFont="1" applyFill="1" applyBorder="1" applyAlignment="1">
      <alignment horizontal="justify" vertical="center"/>
    </xf>
    <xf numFmtId="4" fontId="0" fillId="0" borderId="1" xfId="0" applyNumberFormat="1" applyFill="1" applyBorder="1" applyAlignment="1">
      <alignment horizontal="center" vertical="center"/>
    </xf>
    <xf numFmtId="2" fontId="0" fillId="0" borderId="0" xfId="0" applyNumberFormat="1" applyFill="1"/>
    <xf numFmtId="0" fontId="2" fillId="0" borderId="2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</cellXfs>
  <cellStyles count="5">
    <cellStyle name="Dziesiętny" xfId="1" builtinId="3"/>
    <cellStyle name="Dziesiętny 2" xfId="4"/>
    <cellStyle name="Normalny" xfId="0" builtinId="0"/>
    <cellStyle name="Normalny 8" xfId="3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3"/>
  <sheetViews>
    <sheetView tabSelected="1" workbookViewId="0">
      <selection activeCell="H2" sqref="H2"/>
    </sheetView>
  </sheetViews>
  <sheetFormatPr defaultRowHeight="15" x14ac:dyDescent="0.25"/>
  <cols>
    <col min="1" max="1" width="3.42578125" style="1" customWidth="1"/>
    <col min="2" max="2" width="59.140625" style="1" customWidth="1"/>
    <col min="3" max="3" width="8.140625" style="1" customWidth="1"/>
    <col min="4" max="4" width="7.85546875" style="1" customWidth="1"/>
    <col min="5" max="5" width="15.28515625" style="1" customWidth="1"/>
    <col min="6" max="6" width="17.42578125" style="1" customWidth="1"/>
    <col min="7" max="7" width="11.85546875" style="1" customWidth="1"/>
    <col min="8" max="8" width="13.85546875" style="1" customWidth="1"/>
    <col min="9" max="9" width="10.42578125" style="1" customWidth="1"/>
    <col min="10" max="10" width="14.7109375" style="1" customWidth="1"/>
    <col min="11" max="11" width="14.85546875" style="1" customWidth="1"/>
    <col min="12" max="12" width="10.85546875" style="1" customWidth="1"/>
    <col min="13" max="13" width="8.85546875" style="1" customWidth="1"/>
    <col min="14" max="14" width="9.7109375" style="1" customWidth="1"/>
    <col min="15" max="15" width="8.85546875" style="1" customWidth="1"/>
    <col min="16" max="16" width="10.28515625" style="1" customWidth="1"/>
    <col min="17" max="18" width="9.140625" style="1"/>
    <col min="19" max="19" width="13" style="1" bestFit="1" customWidth="1"/>
    <col min="20" max="254" width="9.140625" style="1"/>
    <col min="255" max="255" width="3.42578125" style="1" customWidth="1"/>
    <col min="256" max="256" width="43" style="1" customWidth="1"/>
    <col min="257" max="257" width="7.42578125" style="1" customWidth="1"/>
    <col min="258" max="258" width="8.140625" style="1" customWidth="1"/>
    <col min="259" max="259" width="9.7109375" style="1" bestFit="1" customWidth="1"/>
    <col min="260" max="261" width="9.85546875" style="1" customWidth="1"/>
    <col min="262" max="262" width="11.85546875" style="1" customWidth="1"/>
    <col min="263" max="263" width="13.85546875" style="1" customWidth="1"/>
    <col min="264" max="264" width="14" style="1" customWidth="1"/>
    <col min="265" max="265" width="14.140625" style="1" customWidth="1"/>
    <col min="266" max="266" width="15.85546875" style="1" customWidth="1"/>
    <col min="267" max="267" width="10.28515625" style="1" customWidth="1"/>
    <col min="268" max="268" width="12.5703125" style="1" bestFit="1" customWidth="1"/>
    <col min="269" max="269" width="9.140625" style="1"/>
    <col min="270" max="270" width="12" style="1" bestFit="1" customWidth="1"/>
    <col min="271" max="510" width="9.140625" style="1"/>
    <col min="511" max="511" width="3.42578125" style="1" customWidth="1"/>
    <col min="512" max="512" width="43" style="1" customWidth="1"/>
    <col min="513" max="513" width="7.42578125" style="1" customWidth="1"/>
    <col min="514" max="514" width="8.140625" style="1" customWidth="1"/>
    <col min="515" max="515" width="9.7109375" style="1" bestFit="1" customWidth="1"/>
    <col min="516" max="517" width="9.85546875" style="1" customWidth="1"/>
    <col min="518" max="518" width="11.85546875" style="1" customWidth="1"/>
    <col min="519" max="519" width="13.85546875" style="1" customWidth="1"/>
    <col min="520" max="520" width="14" style="1" customWidth="1"/>
    <col min="521" max="521" width="14.140625" style="1" customWidth="1"/>
    <col min="522" max="522" width="15.85546875" style="1" customWidth="1"/>
    <col min="523" max="523" width="10.28515625" style="1" customWidth="1"/>
    <col min="524" max="524" width="12.5703125" style="1" bestFit="1" customWidth="1"/>
    <col min="525" max="525" width="9.140625" style="1"/>
    <col min="526" max="526" width="12" style="1" bestFit="1" customWidth="1"/>
    <col min="527" max="766" width="9.140625" style="1"/>
    <col min="767" max="767" width="3.42578125" style="1" customWidth="1"/>
    <col min="768" max="768" width="43" style="1" customWidth="1"/>
    <col min="769" max="769" width="7.42578125" style="1" customWidth="1"/>
    <col min="770" max="770" width="8.140625" style="1" customWidth="1"/>
    <col min="771" max="771" width="9.7109375" style="1" bestFit="1" customWidth="1"/>
    <col min="772" max="773" width="9.85546875" style="1" customWidth="1"/>
    <col min="774" max="774" width="11.85546875" style="1" customWidth="1"/>
    <col min="775" max="775" width="13.85546875" style="1" customWidth="1"/>
    <col min="776" max="776" width="14" style="1" customWidth="1"/>
    <col min="777" max="777" width="14.140625" style="1" customWidth="1"/>
    <col min="778" max="778" width="15.85546875" style="1" customWidth="1"/>
    <col min="779" max="779" width="10.28515625" style="1" customWidth="1"/>
    <col min="780" max="780" width="12.5703125" style="1" bestFit="1" customWidth="1"/>
    <col min="781" max="781" width="9.140625" style="1"/>
    <col min="782" max="782" width="12" style="1" bestFit="1" customWidth="1"/>
    <col min="783" max="1022" width="9.140625" style="1"/>
    <col min="1023" max="1023" width="3.42578125" style="1" customWidth="1"/>
    <col min="1024" max="1024" width="43" style="1" customWidth="1"/>
    <col min="1025" max="1025" width="7.42578125" style="1" customWidth="1"/>
    <col min="1026" max="1026" width="8.140625" style="1" customWidth="1"/>
    <col min="1027" max="1027" width="9.7109375" style="1" bestFit="1" customWidth="1"/>
    <col min="1028" max="1029" width="9.85546875" style="1" customWidth="1"/>
    <col min="1030" max="1030" width="11.85546875" style="1" customWidth="1"/>
    <col min="1031" max="1031" width="13.85546875" style="1" customWidth="1"/>
    <col min="1032" max="1032" width="14" style="1" customWidth="1"/>
    <col min="1033" max="1033" width="14.140625" style="1" customWidth="1"/>
    <col min="1034" max="1034" width="15.85546875" style="1" customWidth="1"/>
    <col min="1035" max="1035" width="10.28515625" style="1" customWidth="1"/>
    <col min="1036" max="1036" width="12.5703125" style="1" bestFit="1" customWidth="1"/>
    <col min="1037" max="1037" width="9.140625" style="1"/>
    <col min="1038" max="1038" width="12" style="1" bestFit="1" customWidth="1"/>
    <col min="1039" max="1278" width="9.140625" style="1"/>
    <col min="1279" max="1279" width="3.42578125" style="1" customWidth="1"/>
    <col min="1280" max="1280" width="43" style="1" customWidth="1"/>
    <col min="1281" max="1281" width="7.42578125" style="1" customWidth="1"/>
    <col min="1282" max="1282" width="8.140625" style="1" customWidth="1"/>
    <col min="1283" max="1283" width="9.7109375" style="1" bestFit="1" customWidth="1"/>
    <col min="1284" max="1285" width="9.85546875" style="1" customWidth="1"/>
    <col min="1286" max="1286" width="11.85546875" style="1" customWidth="1"/>
    <col min="1287" max="1287" width="13.85546875" style="1" customWidth="1"/>
    <col min="1288" max="1288" width="14" style="1" customWidth="1"/>
    <col min="1289" max="1289" width="14.140625" style="1" customWidth="1"/>
    <col min="1290" max="1290" width="15.85546875" style="1" customWidth="1"/>
    <col min="1291" max="1291" width="10.28515625" style="1" customWidth="1"/>
    <col min="1292" max="1292" width="12.5703125" style="1" bestFit="1" customWidth="1"/>
    <col min="1293" max="1293" width="9.140625" style="1"/>
    <col min="1294" max="1294" width="12" style="1" bestFit="1" customWidth="1"/>
    <col min="1295" max="1534" width="9.140625" style="1"/>
    <col min="1535" max="1535" width="3.42578125" style="1" customWidth="1"/>
    <col min="1536" max="1536" width="43" style="1" customWidth="1"/>
    <col min="1537" max="1537" width="7.42578125" style="1" customWidth="1"/>
    <col min="1538" max="1538" width="8.140625" style="1" customWidth="1"/>
    <col min="1539" max="1539" width="9.7109375" style="1" bestFit="1" customWidth="1"/>
    <col min="1540" max="1541" width="9.85546875" style="1" customWidth="1"/>
    <col min="1542" max="1542" width="11.85546875" style="1" customWidth="1"/>
    <col min="1543" max="1543" width="13.85546875" style="1" customWidth="1"/>
    <col min="1544" max="1544" width="14" style="1" customWidth="1"/>
    <col min="1545" max="1545" width="14.140625" style="1" customWidth="1"/>
    <col min="1546" max="1546" width="15.85546875" style="1" customWidth="1"/>
    <col min="1547" max="1547" width="10.28515625" style="1" customWidth="1"/>
    <col min="1548" max="1548" width="12.5703125" style="1" bestFit="1" customWidth="1"/>
    <col min="1549" max="1549" width="9.140625" style="1"/>
    <col min="1550" max="1550" width="12" style="1" bestFit="1" customWidth="1"/>
    <col min="1551" max="1790" width="9.140625" style="1"/>
    <col min="1791" max="1791" width="3.42578125" style="1" customWidth="1"/>
    <col min="1792" max="1792" width="43" style="1" customWidth="1"/>
    <col min="1793" max="1793" width="7.42578125" style="1" customWidth="1"/>
    <col min="1794" max="1794" width="8.140625" style="1" customWidth="1"/>
    <col min="1795" max="1795" width="9.7109375" style="1" bestFit="1" customWidth="1"/>
    <col min="1796" max="1797" width="9.85546875" style="1" customWidth="1"/>
    <col min="1798" max="1798" width="11.85546875" style="1" customWidth="1"/>
    <col min="1799" max="1799" width="13.85546875" style="1" customWidth="1"/>
    <col min="1800" max="1800" width="14" style="1" customWidth="1"/>
    <col min="1801" max="1801" width="14.140625" style="1" customWidth="1"/>
    <col min="1802" max="1802" width="15.85546875" style="1" customWidth="1"/>
    <col min="1803" max="1803" width="10.28515625" style="1" customWidth="1"/>
    <col min="1804" max="1804" width="12.5703125" style="1" bestFit="1" customWidth="1"/>
    <col min="1805" max="1805" width="9.140625" style="1"/>
    <col min="1806" max="1806" width="12" style="1" bestFit="1" customWidth="1"/>
    <col min="1807" max="2046" width="9.140625" style="1"/>
    <col min="2047" max="2047" width="3.42578125" style="1" customWidth="1"/>
    <col min="2048" max="2048" width="43" style="1" customWidth="1"/>
    <col min="2049" max="2049" width="7.42578125" style="1" customWidth="1"/>
    <col min="2050" max="2050" width="8.140625" style="1" customWidth="1"/>
    <col min="2051" max="2051" width="9.7109375" style="1" bestFit="1" customWidth="1"/>
    <col min="2052" max="2053" width="9.85546875" style="1" customWidth="1"/>
    <col min="2054" max="2054" width="11.85546875" style="1" customWidth="1"/>
    <col min="2055" max="2055" width="13.85546875" style="1" customWidth="1"/>
    <col min="2056" max="2056" width="14" style="1" customWidth="1"/>
    <col min="2057" max="2057" width="14.140625" style="1" customWidth="1"/>
    <col min="2058" max="2058" width="15.85546875" style="1" customWidth="1"/>
    <col min="2059" max="2059" width="10.28515625" style="1" customWidth="1"/>
    <col min="2060" max="2060" width="12.5703125" style="1" bestFit="1" customWidth="1"/>
    <col min="2061" max="2061" width="9.140625" style="1"/>
    <col min="2062" max="2062" width="12" style="1" bestFit="1" customWidth="1"/>
    <col min="2063" max="2302" width="9.140625" style="1"/>
    <col min="2303" max="2303" width="3.42578125" style="1" customWidth="1"/>
    <col min="2304" max="2304" width="43" style="1" customWidth="1"/>
    <col min="2305" max="2305" width="7.42578125" style="1" customWidth="1"/>
    <col min="2306" max="2306" width="8.140625" style="1" customWidth="1"/>
    <col min="2307" max="2307" width="9.7109375" style="1" bestFit="1" customWidth="1"/>
    <col min="2308" max="2309" width="9.85546875" style="1" customWidth="1"/>
    <col min="2310" max="2310" width="11.85546875" style="1" customWidth="1"/>
    <col min="2311" max="2311" width="13.85546875" style="1" customWidth="1"/>
    <col min="2312" max="2312" width="14" style="1" customWidth="1"/>
    <col min="2313" max="2313" width="14.140625" style="1" customWidth="1"/>
    <col min="2314" max="2314" width="15.85546875" style="1" customWidth="1"/>
    <col min="2315" max="2315" width="10.28515625" style="1" customWidth="1"/>
    <col min="2316" max="2316" width="12.5703125" style="1" bestFit="1" customWidth="1"/>
    <col min="2317" max="2317" width="9.140625" style="1"/>
    <col min="2318" max="2318" width="12" style="1" bestFit="1" customWidth="1"/>
    <col min="2319" max="2558" width="9.140625" style="1"/>
    <col min="2559" max="2559" width="3.42578125" style="1" customWidth="1"/>
    <col min="2560" max="2560" width="43" style="1" customWidth="1"/>
    <col min="2561" max="2561" width="7.42578125" style="1" customWidth="1"/>
    <col min="2562" max="2562" width="8.140625" style="1" customWidth="1"/>
    <col min="2563" max="2563" width="9.7109375" style="1" bestFit="1" customWidth="1"/>
    <col min="2564" max="2565" width="9.85546875" style="1" customWidth="1"/>
    <col min="2566" max="2566" width="11.85546875" style="1" customWidth="1"/>
    <col min="2567" max="2567" width="13.85546875" style="1" customWidth="1"/>
    <col min="2568" max="2568" width="14" style="1" customWidth="1"/>
    <col min="2569" max="2569" width="14.140625" style="1" customWidth="1"/>
    <col min="2570" max="2570" width="15.85546875" style="1" customWidth="1"/>
    <col min="2571" max="2571" width="10.28515625" style="1" customWidth="1"/>
    <col min="2572" max="2572" width="12.5703125" style="1" bestFit="1" customWidth="1"/>
    <col min="2573" max="2573" width="9.140625" style="1"/>
    <col min="2574" max="2574" width="12" style="1" bestFit="1" customWidth="1"/>
    <col min="2575" max="2814" width="9.140625" style="1"/>
    <col min="2815" max="2815" width="3.42578125" style="1" customWidth="1"/>
    <col min="2816" max="2816" width="43" style="1" customWidth="1"/>
    <col min="2817" max="2817" width="7.42578125" style="1" customWidth="1"/>
    <col min="2818" max="2818" width="8.140625" style="1" customWidth="1"/>
    <col min="2819" max="2819" width="9.7109375" style="1" bestFit="1" customWidth="1"/>
    <col min="2820" max="2821" width="9.85546875" style="1" customWidth="1"/>
    <col min="2822" max="2822" width="11.85546875" style="1" customWidth="1"/>
    <col min="2823" max="2823" width="13.85546875" style="1" customWidth="1"/>
    <col min="2824" max="2824" width="14" style="1" customWidth="1"/>
    <col min="2825" max="2825" width="14.140625" style="1" customWidth="1"/>
    <col min="2826" max="2826" width="15.85546875" style="1" customWidth="1"/>
    <col min="2827" max="2827" width="10.28515625" style="1" customWidth="1"/>
    <col min="2828" max="2828" width="12.5703125" style="1" bestFit="1" customWidth="1"/>
    <col min="2829" max="2829" width="9.140625" style="1"/>
    <col min="2830" max="2830" width="12" style="1" bestFit="1" customWidth="1"/>
    <col min="2831" max="3070" width="9.140625" style="1"/>
    <col min="3071" max="3071" width="3.42578125" style="1" customWidth="1"/>
    <col min="3072" max="3072" width="43" style="1" customWidth="1"/>
    <col min="3073" max="3073" width="7.42578125" style="1" customWidth="1"/>
    <col min="3074" max="3074" width="8.140625" style="1" customWidth="1"/>
    <col min="3075" max="3075" width="9.7109375" style="1" bestFit="1" customWidth="1"/>
    <col min="3076" max="3077" width="9.85546875" style="1" customWidth="1"/>
    <col min="3078" max="3078" width="11.85546875" style="1" customWidth="1"/>
    <col min="3079" max="3079" width="13.85546875" style="1" customWidth="1"/>
    <col min="3080" max="3080" width="14" style="1" customWidth="1"/>
    <col min="3081" max="3081" width="14.140625" style="1" customWidth="1"/>
    <col min="3082" max="3082" width="15.85546875" style="1" customWidth="1"/>
    <col min="3083" max="3083" width="10.28515625" style="1" customWidth="1"/>
    <col min="3084" max="3084" width="12.5703125" style="1" bestFit="1" customWidth="1"/>
    <col min="3085" max="3085" width="9.140625" style="1"/>
    <col min="3086" max="3086" width="12" style="1" bestFit="1" customWidth="1"/>
    <col min="3087" max="3326" width="9.140625" style="1"/>
    <col min="3327" max="3327" width="3.42578125" style="1" customWidth="1"/>
    <col min="3328" max="3328" width="43" style="1" customWidth="1"/>
    <col min="3329" max="3329" width="7.42578125" style="1" customWidth="1"/>
    <col min="3330" max="3330" width="8.140625" style="1" customWidth="1"/>
    <col min="3331" max="3331" width="9.7109375" style="1" bestFit="1" customWidth="1"/>
    <col min="3332" max="3333" width="9.85546875" style="1" customWidth="1"/>
    <col min="3334" max="3334" width="11.85546875" style="1" customWidth="1"/>
    <col min="3335" max="3335" width="13.85546875" style="1" customWidth="1"/>
    <col min="3336" max="3336" width="14" style="1" customWidth="1"/>
    <col min="3337" max="3337" width="14.140625" style="1" customWidth="1"/>
    <col min="3338" max="3338" width="15.85546875" style="1" customWidth="1"/>
    <col min="3339" max="3339" width="10.28515625" style="1" customWidth="1"/>
    <col min="3340" max="3340" width="12.5703125" style="1" bestFit="1" customWidth="1"/>
    <col min="3341" max="3341" width="9.140625" style="1"/>
    <col min="3342" max="3342" width="12" style="1" bestFit="1" customWidth="1"/>
    <col min="3343" max="3582" width="9.140625" style="1"/>
    <col min="3583" max="3583" width="3.42578125" style="1" customWidth="1"/>
    <col min="3584" max="3584" width="43" style="1" customWidth="1"/>
    <col min="3585" max="3585" width="7.42578125" style="1" customWidth="1"/>
    <col min="3586" max="3586" width="8.140625" style="1" customWidth="1"/>
    <col min="3587" max="3587" width="9.7109375" style="1" bestFit="1" customWidth="1"/>
    <col min="3588" max="3589" width="9.85546875" style="1" customWidth="1"/>
    <col min="3590" max="3590" width="11.85546875" style="1" customWidth="1"/>
    <col min="3591" max="3591" width="13.85546875" style="1" customWidth="1"/>
    <col min="3592" max="3592" width="14" style="1" customWidth="1"/>
    <col min="3593" max="3593" width="14.140625" style="1" customWidth="1"/>
    <col min="3594" max="3594" width="15.85546875" style="1" customWidth="1"/>
    <col min="3595" max="3595" width="10.28515625" style="1" customWidth="1"/>
    <col min="3596" max="3596" width="12.5703125" style="1" bestFit="1" customWidth="1"/>
    <col min="3597" max="3597" width="9.140625" style="1"/>
    <col min="3598" max="3598" width="12" style="1" bestFit="1" customWidth="1"/>
    <col min="3599" max="3838" width="9.140625" style="1"/>
    <col min="3839" max="3839" width="3.42578125" style="1" customWidth="1"/>
    <col min="3840" max="3840" width="43" style="1" customWidth="1"/>
    <col min="3841" max="3841" width="7.42578125" style="1" customWidth="1"/>
    <col min="3842" max="3842" width="8.140625" style="1" customWidth="1"/>
    <col min="3843" max="3843" width="9.7109375" style="1" bestFit="1" customWidth="1"/>
    <col min="3844" max="3845" width="9.85546875" style="1" customWidth="1"/>
    <col min="3846" max="3846" width="11.85546875" style="1" customWidth="1"/>
    <col min="3847" max="3847" width="13.85546875" style="1" customWidth="1"/>
    <col min="3848" max="3848" width="14" style="1" customWidth="1"/>
    <col min="3849" max="3849" width="14.140625" style="1" customWidth="1"/>
    <col min="3850" max="3850" width="15.85546875" style="1" customWidth="1"/>
    <col min="3851" max="3851" width="10.28515625" style="1" customWidth="1"/>
    <col min="3852" max="3852" width="12.5703125" style="1" bestFit="1" customWidth="1"/>
    <col min="3853" max="3853" width="9.140625" style="1"/>
    <col min="3854" max="3854" width="12" style="1" bestFit="1" customWidth="1"/>
    <col min="3855" max="4094" width="9.140625" style="1"/>
    <col min="4095" max="4095" width="3.42578125" style="1" customWidth="1"/>
    <col min="4096" max="4096" width="43" style="1" customWidth="1"/>
    <col min="4097" max="4097" width="7.42578125" style="1" customWidth="1"/>
    <col min="4098" max="4098" width="8.140625" style="1" customWidth="1"/>
    <col min="4099" max="4099" width="9.7109375" style="1" bestFit="1" customWidth="1"/>
    <col min="4100" max="4101" width="9.85546875" style="1" customWidth="1"/>
    <col min="4102" max="4102" width="11.85546875" style="1" customWidth="1"/>
    <col min="4103" max="4103" width="13.85546875" style="1" customWidth="1"/>
    <col min="4104" max="4104" width="14" style="1" customWidth="1"/>
    <col min="4105" max="4105" width="14.140625" style="1" customWidth="1"/>
    <col min="4106" max="4106" width="15.85546875" style="1" customWidth="1"/>
    <col min="4107" max="4107" width="10.28515625" style="1" customWidth="1"/>
    <col min="4108" max="4108" width="12.5703125" style="1" bestFit="1" customWidth="1"/>
    <col min="4109" max="4109" width="9.140625" style="1"/>
    <col min="4110" max="4110" width="12" style="1" bestFit="1" customWidth="1"/>
    <col min="4111" max="4350" width="9.140625" style="1"/>
    <col min="4351" max="4351" width="3.42578125" style="1" customWidth="1"/>
    <col min="4352" max="4352" width="43" style="1" customWidth="1"/>
    <col min="4353" max="4353" width="7.42578125" style="1" customWidth="1"/>
    <col min="4354" max="4354" width="8.140625" style="1" customWidth="1"/>
    <col min="4355" max="4355" width="9.7109375" style="1" bestFit="1" customWidth="1"/>
    <col min="4356" max="4357" width="9.85546875" style="1" customWidth="1"/>
    <col min="4358" max="4358" width="11.85546875" style="1" customWidth="1"/>
    <col min="4359" max="4359" width="13.85546875" style="1" customWidth="1"/>
    <col min="4360" max="4360" width="14" style="1" customWidth="1"/>
    <col min="4361" max="4361" width="14.140625" style="1" customWidth="1"/>
    <col min="4362" max="4362" width="15.85546875" style="1" customWidth="1"/>
    <col min="4363" max="4363" width="10.28515625" style="1" customWidth="1"/>
    <col min="4364" max="4364" width="12.5703125" style="1" bestFit="1" customWidth="1"/>
    <col min="4365" max="4365" width="9.140625" style="1"/>
    <col min="4366" max="4366" width="12" style="1" bestFit="1" customWidth="1"/>
    <col min="4367" max="4606" width="9.140625" style="1"/>
    <col min="4607" max="4607" width="3.42578125" style="1" customWidth="1"/>
    <col min="4608" max="4608" width="43" style="1" customWidth="1"/>
    <col min="4609" max="4609" width="7.42578125" style="1" customWidth="1"/>
    <col min="4610" max="4610" width="8.140625" style="1" customWidth="1"/>
    <col min="4611" max="4611" width="9.7109375" style="1" bestFit="1" customWidth="1"/>
    <col min="4612" max="4613" width="9.85546875" style="1" customWidth="1"/>
    <col min="4614" max="4614" width="11.85546875" style="1" customWidth="1"/>
    <col min="4615" max="4615" width="13.85546875" style="1" customWidth="1"/>
    <col min="4616" max="4616" width="14" style="1" customWidth="1"/>
    <col min="4617" max="4617" width="14.140625" style="1" customWidth="1"/>
    <col min="4618" max="4618" width="15.85546875" style="1" customWidth="1"/>
    <col min="4619" max="4619" width="10.28515625" style="1" customWidth="1"/>
    <col min="4620" max="4620" width="12.5703125" style="1" bestFit="1" customWidth="1"/>
    <col min="4621" max="4621" width="9.140625" style="1"/>
    <col min="4622" max="4622" width="12" style="1" bestFit="1" customWidth="1"/>
    <col min="4623" max="4862" width="9.140625" style="1"/>
    <col min="4863" max="4863" width="3.42578125" style="1" customWidth="1"/>
    <col min="4864" max="4864" width="43" style="1" customWidth="1"/>
    <col min="4865" max="4865" width="7.42578125" style="1" customWidth="1"/>
    <col min="4866" max="4866" width="8.140625" style="1" customWidth="1"/>
    <col min="4867" max="4867" width="9.7109375" style="1" bestFit="1" customWidth="1"/>
    <col min="4868" max="4869" width="9.85546875" style="1" customWidth="1"/>
    <col min="4870" max="4870" width="11.85546875" style="1" customWidth="1"/>
    <col min="4871" max="4871" width="13.85546875" style="1" customWidth="1"/>
    <col min="4872" max="4872" width="14" style="1" customWidth="1"/>
    <col min="4873" max="4873" width="14.140625" style="1" customWidth="1"/>
    <col min="4874" max="4874" width="15.85546875" style="1" customWidth="1"/>
    <col min="4875" max="4875" width="10.28515625" style="1" customWidth="1"/>
    <col min="4876" max="4876" width="12.5703125" style="1" bestFit="1" customWidth="1"/>
    <col min="4877" max="4877" width="9.140625" style="1"/>
    <col min="4878" max="4878" width="12" style="1" bestFit="1" customWidth="1"/>
    <col min="4879" max="5118" width="9.140625" style="1"/>
    <col min="5119" max="5119" width="3.42578125" style="1" customWidth="1"/>
    <col min="5120" max="5120" width="43" style="1" customWidth="1"/>
    <col min="5121" max="5121" width="7.42578125" style="1" customWidth="1"/>
    <col min="5122" max="5122" width="8.140625" style="1" customWidth="1"/>
    <col min="5123" max="5123" width="9.7109375" style="1" bestFit="1" customWidth="1"/>
    <col min="5124" max="5125" width="9.85546875" style="1" customWidth="1"/>
    <col min="5126" max="5126" width="11.85546875" style="1" customWidth="1"/>
    <col min="5127" max="5127" width="13.85546875" style="1" customWidth="1"/>
    <col min="5128" max="5128" width="14" style="1" customWidth="1"/>
    <col min="5129" max="5129" width="14.140625" style="1" customWidth="1"/>
    <col min="5130" max="5130" width="15.85546875" style="1" customWidth="1"/>
    <col min="5131" max="5131" width="10.28515625" style="1" customWidth="1"/>
    <col min="5132" max="5132" width="12.5703125" style="1" bestFit="1" customWidth="1"/>
    <col min="5133" max="5133" width="9.140625" style="1"/>
    <col min="5134" max="5134" width="12" style="1" bestFit="1" customWidth="1"/>
    <col min="5135" max="5374" width="9.140625" style="1"/>
    <col min="5375" max="5375" width="3.42578125" style="1" customWidth="1"/>
    <col min="5376" max="5376" width="43" style="1" customWidth="1"/>
    <col min="5377" max="5377" width="7.42578125" style="1" customWidth="1"/>
    <col min="5378" max="5378" width="8.140625" style="1" customWidth="1"/>
    <col min="5379" max="5379" width="9.7109375" style="1" bestFit="1" customWidth="1"/>
    <col min="5380" max="5381" width="9.85546875" style="1" customWidth="1"/>
    <col min="5382" max="5382" width="11.85546875" style="1" customWidth="1"/>
    <col min="5383" max="5383" width="13.85546875" style="1" customWidth="1"/>
    <col min="5384" max="5384" width="14" style="1" customWidth="1"/>
    <col min="5385" max="5385" width="14.140625" style="1" customWidth="1"/>
    <col min="5386" max="5386" width="15.85546875" style="1" customWidth="1"/>
    <col min="5387" max="5387" width="10.28515625" style="1" customWidth="1"/>
    <col min="5388" max="5388" width="12.5703125" style="1" bestFit="1" customWidth="1"/>
    <col min="5389" max="5389" width="9.140625" style="1"/>
    <col min="5390" max="5390" width="12" style="1" bestFit="1" customWidth="1"/>
    <col min="5391" max="5630" width="9.140625" style="1"/>
    <col min="5631" max="5631" width="3.42578125" style="1" customWidth="1"/>
    <col min="5632" max="5632" width="43" style="1" customWidth="1"/>
    <col min="5633" max="5633" width="7.42578125" style="1" customWidth="1"/>
    <col min="5634" max="5634" width="8.140625" style="1" customWidth="1"/>
    <col min="5635" max="5635" width="9.7109375" style="1" bestFit="1" customWidth="1"/>
    <col min="5636" max="5637" width="9.85546875" style="1" customWidth="1"/>
    <col min="5638" max="5638" width="11.85546875" style="1" customWidth="1"/>
    <col min="5639" max="5639" width="13.85546875" style="1" customWidth="1"/>
    <col min="5640" max="5640" width="14" style="1" customWidth="1"/>
    <col min="5641" max="5641" width="14.140625" style="1" customWidth="1"/>
    <col min="5642" max="5642" width="15.85546875" style="1" customWidth="1"/>
    <col min="5643" max="5643" width="10.28515625" style="1" customWidth="1"/>
    <col min="5644" max="5644" width="12.5703125" style="1" bestFit="1" customWidth="1"/>
    <col min="5645" max="5645" width="9.140625" style="1"/>
    <col min="5646" max="5646" width="12" style="1" bestFit="1" customWidth="1"/>
    <col min="5647" max="5886" width="9.140625" style="1"/>
    <col min="5887" max="5887" width="3.42578125" style="1" customWidth="1"/>
    <col min="5888" max="5888" width="43" style="1" customWidth="1"/>
    <col min="5889" max="5889" width="7.42578125" style="1" customWidth="1"/>
    <col min="5890" max="5890" width="8.140625" style="1" customWidth="1"/>
    <col min="5891" max="5891" width="9.7109375" style="1" bestFit="1" customWidth="1"/>
    <col min="5892" max="5893" width="9.85546875" style="1" customWidth="1"/>
    <col min="5894" max="5894" width="11.85546875" style="1" customWidth="1"/>
    <col min="5895" max="5895" width="13.85546875" style="1" customWidth="1"/>
    <col min="5896" max="5896" width="14" style="1" customWidth="1"/>
    <col min="5897" max="5897" width="14.140625" style="1" customWidth="1"/>
    <col min="5898" max="5898" width="15.85546875" style="1" customWidth="1"/>
    <col min="5899" max="5899" width="10.28515625" style="1" customWidth="1"/>
    <col min="5900" max="5900" width="12.5703125" style="1" bestFit="1" customWidth="1"/>
    <col min="5901" max="5901" width="9.140625" style="1"/>
    <col min="5902" max="5902" width="12" style="1" bestFit="1" customWidth="1"/>
    <col min="5903" max="6142" width="9.140625" style="1"/>
    <col min="6143" max="6143" width="3.42578125" style="1" customWidth="1"/>
    <col min="6144" max="6144" width="43" style="1" customWidth="1"/>
    <col min="6145" max="6145" width="7.42578125" style="1" customWidth="1"/>
    <col min="6146" max="6146" width="8.140625" style="1" customWidth="1"/>
    <col min="6147" max="6147" width="9.7109375" style="1" bestFit="1" customWidth="1"/>
    <col min="6148" max="6149" width="9.85546875" style="1" customWidth="1"/>
    <col min="6150" max="6150" width="11.85546875" style="1" customWidth="1"/>
    <col min="6151" max="6151" width="13.85546875" style="1" customWidth="1"/>
    <col min="6152" max="6152" width="14" style="1" customWidth="1"/>
    <col min="6153" max="6153" width="14.140625" style="1" customWidth="1"/>
    <col min="6154" max="6154" width="15.85546875" style="1" customWidth="1"/>
    <col min="6155" max="6155" width="10.28515625" style="1" customWidth="1"/>
    <col min="6156" max="6156" width="12.5703125" style="1" bestFit="1" customWidth="1"/>
    <col min="6157" max="6157" width="9.140625" style="1"/>
    <col min="6158" max="6158" width="12" style="1" bestFit="1" customWidth="1"/>
    <col min="6159" max="6398" width="9.140625" style="1"/>
    <col min="6399" max="6399" width="3.42578125" style="1" customWidth="1"/>
    <col min="6400" max="6400" width="43" style="1" customWidth="1"/>
    <col min="6401" max="6401" width="7.42578125" style="1" customWidth="1"/>
    <col min="6402" max="6402" width="8.140625" style="1" customWidth="1"/>
    <col min="6403" max="6403" width="9.7109375" style="1" bestFit="1" customWidth="1"/>
    <col min="6404" max="6405" width="9.85546875" style="1" customWidth="1"/>
    <col min="6406" max="6406" width="11.85546875" style="1" customWidth="1"/>
    <col min="6407" max="6407" width="13.85546875" style="1" customWidth="1"/>
    <col min="6408" max="6408" width="14" style="1" customWidth="1"/>
    <col min="6409" max="6409" width="14.140625" style="1" customWidth="1"/>
    <col min="6410" max="6410" width="15.85546875" style="1" customWidth="1"/>
    <col min="6411" max="6411" width="10.28515625" style="1" customWidth="1"/>
    <col min="6412" max="6412" width="12.5703125" style="1" bestFit="1" customWidth="1"/>
    <col min="6413" max="6413" width="9.140625" style="1"/>
    <col min="6414" max="6414" width="12" style="1" bestFit="1" customWidth="1"/>
    <col min="6415" max="6654" width="9.140625" style="1"/>
    <col min="6655" max="6655" width="3.42578125" style="1" customWidth="1"/>
    <col min="6656" max="6656" width="43" style="1" customWidth="1"/>
    <col min="6657" max="6657" width="7.42578125" style="1" customWidth="1"/>
    <col min="6658" max="6658" width="8.140625" style="1" customWidth="1"/>
    <col min="6659" max="6659" width="9.7109375" style="1" bestFit="1" customWidth="1"/>
    <col min="6660" max="6661" width="9.85546875" style="1" customWidth="1"/>
    <col min="6662" max="6662" width="11.85546875" style="1" customWidth="1"/>
    <col min="6663" max="6663" width="13.85546875" style="1" customWidth="1"/>
    <col min="6664" max="6664" width="14" style="1" customWidth="1"/>
    <col min="6665" max="6665" width="14.140625" style="1" customWidth="1"/>
    <col min="6666" max="6666" width="15.85546875" style="1" customWidth="1"/>
    <col min="6667" max="6667" width="10.28515625" style="1" customWidth="1"/>
    <col min="6668" max="6668" width="12.5703125" style="1" bestFit="1" customWidth="1"/>
    <col min="6669" max="6669" width="9.140625" style="1"/>
    <col min="6670" max="6670" width="12" style="1" bestFit="1" customWidth="1"/>
    <col min="6671" max="6910" width="9.140625" style="1"/>
    <col min="6911" max="6911" width="3.42578125" style="1" customWidth="1"/>
    <col min="6912" max="6912" width="43" style="1" customWidth="1"/>
    <col min="6913" max="6913" width="7.42578125" style="1" customWidth="1"/>
    <col min="6914" max="6914" width="8.140625" style="1" customWidth="1"/>
    <col min="6915" max="6915" width="9.7109375" style="1" bestFit="1" customWidth="1"/>
    <col min="6916" max="6917" width="9.85546875" style="1" customWidth="1"/>
    <col min="6918" max="6918" width="11.85546875" style="1" customWidth="1"/>
    <col min="6919" max="6919" width="13.85546875" style="1" customWidth="1"/>
    <col min="6920" max="6920" width="14" style="1" customWidth="1"/>
    <col min="6921" max="6921" width="14.140625" style="1" customWidth="1"/>
    <col min="6922" max="6922" width="15.85546875" style="1" customWidth="1"/>
    <col min="6923" max="6923" width="10.28515625" style="1" customWidth="1"/>
    <col min="6924" max="6924" width="12.5703125" style="1" bestFit="1" customWidth="1"/>
    <col min="6925" max="6925" width="9.140625" style="1"/>
    <col min="6926" max="6926" width="12" style="1" bestFit="1" customWidth="1"/>
    <col min="6927" max="7166" width="9.140625" style="1"/>
    <col min="7167" max="7167" width="3.42578125" style="1" customWidth="1"/>
    <col min="7168" max="7168" width="43" style="1" customWidth="1"/>
    <col min="7169" max="7169" width="7.42578125" style="1" customWidth="1"/>
    <col min="7170" max="7170" width="8.140625" style="1" customWidth="1"/>
    <col min="7171" max="7171" width="9.7109375" style="1" bestFit="1" customWidth="1"/>
    <col min="7172" max="7173" width="9.85546875" style="1" customWidth="1"/>
    <col min="7174" max="7174" width="11.85546875" style="1" customWidth="1"/>
    <col min="7175" max="7175" width="13.85546875" style="1" customWidth="1"/>
    <col min="7176" max="7176" width="14" style="1" customWidth="1"/>
    <col min="7177" max="7177" width="14.140625" style="1" customWidth="1"/>
    <col min="7178" max="7178" width="15.85546875" style="1" customWidth="1"/>
    <col min="7179" max="7179" width="10.28515625" style="1" customWidth="1"/>
    <col min="7180" max="7180" width="12.5703125" style="1" bestFit="1" customWidth="1"/>
    <col min="7181" max="7181" width="9.140625" style="1"/>
    <col min="7182" max="7182" width="12" style="1" bestFit="1" customWidth="1"/>
    <col min="7183" max="7422" width="9.140625" style="1"/>
    <col min="7423" max="7423" width="3.42578125" style="1" customWidth="1"/>
    <col min="7424" max="7424" width="43" style="1" customWidth="1"/>
    <col min="7425" max="7425" width="7.42578125" style="1" customWidth="1"/>
    <col min="7426" max="7426" width="8.140625" style="1" customWidth="1"/>
    <col min="7427" max="7427" width="9.7109375" style="1" bestFit="1" customWidth="1"/>
    <col min="7428" max="7429" width="9.85546875" style="1" customWidth="1"/>
    <col min="7430" max="7430" width="11.85546875" style="1" customWidth="1"/>
    <col min="7431" max="7431" width="13.85546875" style="1" customWidth="1"/>
    <col min="7432" max="7432" width="14" style="1" customWidth="1"/>
    <col min="7433" max="7433" width="14.140625" style="1" customWidth="1"/>
    <col min="7434" max="7434" width="15.85546875" style="1" customWidth="1"/>
    <col min="7435" max="7435" width="10.28515625" style="1" customWidth="1"/>
    <col min="7436" max="7436" width="12.5703125" style="1" bestFit="1" customWidth="1"/>
    <col min="7437" max="7437" width="9.140625" style="1"/>
    <col min="7438" max="7438" width="12" style="1" bestFit="1" customWidth="1"/>
    <col min="7439" max="7678" width="9.140625" style="1"/>
    <col min="7679" max="7679" width="3.42578125" style="1" customWidth="1"/>
    <col min="7680" max="7680" width="43" style="1" customWidth="1"/>
    <col min="7681" max="7681" width="7.42578125" style="1" customWidth="1"/>
    <col min="7682" max="7682" width="8.140625" style="1" customWidth="1"/>
    <col min="7683" max="7683" width="9.7109375" style="1" bestFit="1" customWidth="1"/>
    <col min="7684" max="7685" width="9.85546875" style="1" customWidth="1"/>
    <col min="7686" max="7686" width="11.85546875" style="1" customWidth="1"/>
    <col min="7687" max="7687" width="13.85546875" style="1" customWidth="1"/>
    <col min="7688" max="7688" width="14" style="1" customWidth="1"/>
    <col min="7689" max="7689" width="14.140625" style="1" customWidth="1"/>
    <col min="7690" max="7690" width="15.85546875" style="1" customWidth="1"/>
    <col min="7691" max="7691" width="10.28515625" style="1" customWidth="1"/>
    <col min="7692" max="7692" width="12.5703125" style="1" bestFit="1" customWidth="1"/>
    <col min="7693" max="7693" width="9.140625" style="1"/>
    <col min="7694" max="7694" width="12" style="1" bestFit="1" customWidth="1"/>
    <col min="7695" max="7934" width="9.140625" style="1"/>
    <col min="7935" max="7935" width="3.42578125" style="1" customWidth="1"/>
    <col min="7936" max="7936" width="43" style="1" customWidth="1"/>
    <col min="7937" max="7937" width="7.42578125" style="1" customWidth="1"/>
    <col min="7938" max="7938" width="8.140625" style="1" customWidth="1"/>
    <col min="7939" max="7939" width="9.7109375" style="1" bestFit="1" customWidth="1"/>
    <col min="7940" max="7941" width="9.85546875" style="1" customWidth="1"/>
    <col min="7942" max="7942" width="11.85546875" style="1" customWidth="1"/>
    <col min="7943" max="7943" width="13.85546875" style="1" customWidth="1"/>
    <col min="7944" max="7944" width="14" style="1" customWidth="1"/>
    <col min="7945" max="7945" width="14.140625" style="1" customWidth="1"/>
    <col min="7946" max="7946" width="15.85546875" style="1" customWidth="1"/>
    <col min="7947" max="7947" width="10.28515625" style="1" customWidth="1"/>
    <col min="7948" max="7948" width="12.5703125" style="1" bestFit="1" customWidth="1"/>
    <col min="7949" max="7949" width="9.140625" style="1"/>
    <col min="7950" max="7950" width="12" style="1" bestFit="1" customWidth="1"/>
    <col min="7951" max="8190" width="9.140625" style="1"/>
    <col min="8191" max="8191" width="3.42578125" style="1" customWidth="1"/>
    <col min="8192" max="8192" width="43" style="1" customWidth="1"/>
    <col min="8193" max="8193" width="7.42578125" style="1" customWidth="1"/>
    <col min="8194" max="8194" width="8.140625" style="1" customWidth="1"/>
    <col min="8195" max="8195" width="9.7109375" style="1" bestFit="1" customWidth="1"/>
    <col min="8196" max="8197" width="9.85546875" style="1" customWidth="1"/>
    <col min="8198" max="8198" width="11.85546875" style="1" customWidth="1"/>
    <col min="8199" max="8199" width="13.85546875" style="1" customWidth="1"/>
    <col min="8200" max="8200" width="14" style="1" customWidth="1"/>
    <col min="8201" max="8201" width="14.140625" style="1" customWidth="1"/>
    <col min="8202" max="8202" width="15.85546875" style="1" customWidth="1"/>
    <col min="8203" max="8203" width="10.28515625" style="1" customWidth="1"/>
    <col min="8204" max="8204" width="12.5703125" style="1" bestFit="1" customWidth="1"/>
    <col min="8205" max="8205" width="9.140625" style="1"/>
    <col min="8206" max="8206" width="12" style="1" bestFit="1" customWidth="1"/>
    <col min="8207" max="8446" width="9.140625" style="1"/>
    <col min="8447" max="8447" width="3.42578125" style="1" customWidth="1"/>
    <col min="8448" max="8448" width="43" style="1" customWidth="1"/>
    <col min="8449" max="8449" width="7.42578125" style="1" customWidth="1"/>
    <col min="8450" max="8450" width="8.140625" style="1" customWidth="1"/>
    <col min="8451" max="8451" width="9.7109375" style="1" bestFit="1" customWidth="1"/>
    <col min="8452" max="8453" width="9.85546875" style="1" customWidth="1"/>
    <col min="8454" max="8454" width="11.85546875" style="1" customWidth="1"/>
    <col min="8455" max="8455" width="13.85546875" style="1" customWidth="1"/>
    <col min="8456" max="8456" width="14" style="1" customWidth="1"/>
    <col min="8457" max="8457" width="14.140625" style="1" customWidth="1"/>
    <col min="8458" max="8458" width="15.85546875" style="1" customWidth="1"/>
    <col min="8459" max="8459" width="10.28515625" style="1" customWidth="1"/>
    <col min="8460" max="8460" width="12.5703125" style="1" bestFit="1" customWidth="1"/>
    <col min="8461" max="8461" width="9.140625" style="1"/>
    <col min="8462" max="8462" width="12" style="1" bestFit="1" customWidth="1"/>
    <col min="8463" max="8702" width="9.140625" style="1"/>
    <col min="8703" max="8703" width="3.42578125" style="1" customWidth="1"/>
    <col min="8704" max="8704" width="43" style="1" customWidth="1"/>
    <col min="8705" max="8705" width="7.42578125" style="1" customWidth="1"/>
    <col min="8706" max="8706" width="8.140625" style="1" customWidth="1"/>
    <col min="8707" max="8707" width="9.7109375" style="1" bestFit="1" customWidth="1"/>
    <col min="8708" max="8709" width="9.85546875" style="1" customWidth="1"/>
    <col min="8710" max="8710" width="11.85546875" style="1" customWidth="1"/>
    <col min="8711" max="8711" width="13.85546875" style="1" customWidth="1"/>
    <col min="8712" max="8712" width="14" style="1" customWidth="1"/>
    <col min="8713" max="8713" width="14.140625" style="1" customWidth="1"/>
    <col min="8714" max="8714" width="15.85546875" style="1" customWidth="1"/>
    <col min="8715" max="8715" width="10.28515625" style="1" customWidth="1"/>
    <col min="8716" max="8716" width="12.5703125" style="1" bestFit="1" customWidth="1"/>
    <col min="8717" max="8717" width="9.140625" style="1"/>
    <col min="8718" max="8718" width="12" style="1" bestFit="1" customWidth="1"/>
    <col min="8719" max="8958" width="9.140625" style="1"/>
    <col min="8959" max="8959" width="3.42578125" style="1" customWidth="1"/>
    <col min="8960" max="8960" width="43" style="1" customWidth="1"/>
    <col min="8961" max="8961" width="7.42578125" style="1" customWidth="1"/>
    <col min="8962" max="8962" width="8.140625" style="1" customWidth="1"/>
    <col min="8963" max="8963" width="9.7109375" style="1" bestFit="1" customWidth="1"/>
    <col min="8964" max="8965" width="9.85546875" style="1" customWidth="1"/>
    <col min="8966" max="8966" width="11.85546875" style="1" customWidth="1"/>
    <col min="8967" max="8967" width="13.85546875" style="1" customWidth="1"/>
    <col min="8968" max="8968" width="14" style="1" customWidth="1"/>
    <col min="8969" max="8969" width="14.140625" style="1" customWidth="1"/>
    <col min="8970" max="8970" width="15.85546875" style="1" customWidth="1"/>
    <col min="8971" max="8971" width="10.28515625" style="1" customWidth="1"/>
    <col min="8972" max="8972" width="12.5703125" style="1" bestFit="1" customWidth="1"/>
    <col min="8973" max="8973" width="9.140625" style="1"/>
    <col min="8974" max="8974" width="12" style="1" bestFit="1" customWidth="1"/>
    <col min="8975" max="9214" width="9.140625" style="1"/>
    <col min="9215" max="9215" width="3.42578125" style="1" customWidth="1"/>
    <col min="9216" max="9216" width="43" style="1" customWidth="1"/>
    <col min="9217" max="9217" width="7.42578125" style="1" customWidth="1"/>
    <col min="9218" max="9218" width="8.140625" style="1" customWidth="1"/>
    <col min="9219" max="9219" width="9.7109375" style="1" bestFit="1" customWidth="1"/>
    <col min="9220" max="9221" width="9.85546875" style="1" customWidth="1"/>
    <col min="9222" max="9222" width="11.85546875" style="1" customWidth="1"/>
    <col min="9223" max="9223" width="13.85546875" style="1" customWidth="1"/>
    <col min="9224" max="9224" width="14" style="1" customWidth="1"/>
    <col min="9225" max="9225" width="14.140625" style="1" customWidth="1"/>
    <col min="9226" max="9226" width="15.85546875" style="1" customWidth="1"/>
    <col min="9227" max="9227" width="10.28515625" style="1" customWidth="1"/>
    <col min="9228" max="9228" width="12.5703125" style="1" bestFit="1" customWidth="1"/>
    <col min="9229" max="9229" width="9.140625" style="1"/>
    <col min="9230" max="9230" width="12" style="1" bestFit="1" customWidth="1"/>
    <col min="9231" max="9470" width="9.140625" style="1"/>
    <col min="9471" max="9471" width="3.42578125" style="1" customWidth="1"/>
    <col min="9472" max="9472" width="43" style="1" customWidth="1"/>
    <col min="9473" max="9473" width="7.42578125" style="1" customWidth="1"/>
    <col min="9474" max="9474" width="8.140625" style="1" customWidth="1"/>
    <col min="9475" max="9475" width="9.7109375" style="1" bestFit="1" customWidth="1"/>
    <col min="9476" max="9477" width="9.85546875" style="1" customWidth="1"/>
    <col min="9478" max="9478" width="11.85546875" style="1" customWidth="1"/>
    <col min="9479" max="9479" width="13.85546875" style="1" customWidth="1"/>
    <col min="9480" max="9480" width="14" style="1" customWidth="1"/>
    <col min="9481" max="9481" width="14.140625" style="1" customWidth="1"/>
    <col min="9482" max="9482" width="15.85546875" style="1" customWidth="1"/>
    <col min="9483" max="9483" width="10.28515625" style="1" customWidth="1"/>
    <col min="9484" max="9484" width="12.5703125" style="1" bestFit="1" customWidth="1"/>
    <col min="9485" max="9485" width="9.140625" style="1"/>
    <col min="9486" max="9486" width="12" style="1" bestFit="1" customWidth="1"/>
    <col min="9487" max="9726" width="9.140625" style="1"/>
    <col min="9727" max="9727" width="3.42578125" style="1" customWidth="1"/>
    <col min="9728" max="9728" width="43" style="1" customWidth="1"/>
    <col min="9729" max="9729" width="7.42578125" style="1" customWidth="1"/>
    <col min="9730" max="9730" width="8.140625" style="1" customWidth="1"/>
    <col min="9731" max="9731" width="9.7109375" style="1" bestFit="1" customWidth="1"/>
    <col min="9732" max="9733" width="9.85546875" style="1" customWidth="1"/>
    <col min="9734" max="9734" width="11.85546875" style="1" customWidth="1"/>
    <col min="9735" max="9735" width="13.85546875" style="1" customWidth="1"/>
    <col min="9736" max="9736" width="14" style="1" customWidth="1"/>
    <col min="9737" max="9737" width="14.140625" style="1" customWidth="1"/>
    <col min="9738" max="9738" width="15.85546875" style="1" customWidth="1"/>
    <col min="9739" max="9739" width="10.28515625" style="1" customWidth="1"/>
    <col min="9740" max="9740" width="12.5703125" style="1" bestFit="1" customWidth="1"/>
    <col min="9741" max="9741" width="9.140625" style="1"/>
    <col min="9742" max="9742" width="12" style="1" bestFit="1" customWidth="1"/>
    <col min="9743" max="9982" width="9.140625" style="1"/>
    <col min="9983" max="9983" width="3.42578125" style="1" customWidth="1"/>
    <col min="9984" max="9984" width="43" style="1" customWidth="1"/>
    <col min="9985" max="9985" width="7.42578125" style="1" customWidth="1"/>
    <col min="9986" max="9986" width="8.140625" style="1" customWidth="1"/>
    <col min="9987" max="9987" width="9.7109375" style="1" bestFit="1" customWidth="1"/>
    <col min="9988" max="9989" width="9.85546875" style="1" customWidth="1"/>
    <col min="9990" max="9990" width="11.85546875" style="1" customWidth="1"/>
    <col min="9991" max="9991" width="13.85546875" style="1" customWidth="1"/>
    <col min="9992" max="9992" width="14" style="1" customWidth="1"/>
    <col min="9993" max="9993" width="14.140625" style="1" customWidth="1"/>
    <col min="9994" max="9994" width="15.85546875" style="1" customWidth="1"/>
    <col min="9995" max="9995" width="10.28515625" style="1" customWidth="1"/>
    <col min="9996" max="9996" width="12.5703125" style="1" bestFit="1" customWidth="1"/>
    <col min="9997" max="9997" width="9.140625" style="1"/>
    <col min="9998" max="9998" width="12" style="1" bestFit="1" customWidth="1"/>
    <col min="9999" max="10238" width="9.140625" style="1"/>
    <col min="10239" max="10239" width="3.42578125" style="1" customWidth="1"/>
    <col min="10240" max="10240" width="43" style="1" customWidth="1"/>
    <col min="10241" max="10241" width="7.42578125" style="1" customWidth="1"/>
    <col min="10242" max="10242" width="8.140625" style="1" customWidth="1"/>
    <col min="10243" max="10243" width="9.7109375" style="1" bestFit="1" customWidth="1"/>
    <col min="10244" max="10245" width="9.85546875" style="1" customWidth="1"/>
    <col min="10246" max="10246" width="11.85546875" style="1" customWidth="1"/>
    <col min="10247" max="10247" width="13.85546875" style="1" customWidth="1"/>
    <col min="10248" max="10248" width="14" style="1" customWidth="1"/>
    <col min="10249" max="10249" width="14.140625" style="1" customWidth="1"/>
    <col min="10250" max="10250" width="15.85546875" style="1" customWidth="1"/>
    <col min="10251" max="10251" width="10.28515625" style="1" customWidth="1"/>
    <col min="10252" max="10252" width="12.5703125" style="1" bestFit="1" customWidth="1"/>
    <col min="10253" max="10253" width="9.140625" style="1"/>
    <col min="10254" max="10254" width="12" style="1" bestFit="1" customWidth="1"/>
    <col min="10255" max="10494" width="9.140625" style="1"/>
    <col min="10495" max="10495" width="3.42578125" style="1" customWidth="1"/>
    <col min="10496" max="10496" width="43" style="1" customWidth="1"/>
    <col min="10497" max="10497" width="7.42578125" style="1" customWidth="1"/>
    <col min="10498" max="10498" width="8.140625" style="1" customWidth="1"/>
    <col min="10499" max="10499" width="9.7109375" style="1" bestFit="1" customWidth="1"/>
    <col min="10500" max="10501" width="9.85546875" style="1" customWidth="1"/>
    <col min="10502" max="10502" width="11.85546875" style="1" customWidth="1"/>
    <col min="10503" max="10503" width="13.85546875" style="1" customWidth="1"/>
    <col min="10504" max="10504" width="14" style="1" customWidth="1"/>
    <col min="10505" max="10505" width="14.140625" style="1" customWidth="1"/>
    <col min="10506" max="10506" width="15.85546875" style="1" customWidth="1"/>
    <col min="10507" max="10507" width="10.28515625" style="1" customWidth="1"/>
    <col min="10508" max="10508" width="12.5703125" style="1" bestFit="1" customWidth="1"/>
    <col min="10509" max="10509" width="9.140625" style="1"/>
    <col min="10510" max="10510" width="12" style="1" bestFit="1" customWidth="1"/>
    <col min="10511" max="10750" width="9.140625" style="1"/>
    <col min="10751" max="10751" width="3.42578125" style="1" customWidth="1"/>
    <col min="10752" max="10752" width="43" style="1" customWidth="1"/>
    <col min="10753" max="10753" width="7.42578125" style="1" customWidth="1"/>
    <col min="10754" max="10754" width="8.140625" style="1" customWidth="1"/>
    <col min="10755" max="10755" width="9.7109375" style="1" bestFit="1" customWidth="1"/>
    <col min="10756" max="10757" width="9.85546875" style="1" customWidth="1"/>
    <col min="10758" max="10758" width="11.85546875" style="1" customWidth="1"/>
    <col min="10759" max="10759" width="13.85546875" style="1" customWidth="1"/>
    <col min="10760" max="10760" width="14" style="1" customWidth="1"/>
    <col min="10761" max="10761" width="14.140625" style="1" customWidth="1"/>
    <col min="10762" max="10762" width="15.85546875" style="1" customWidth="1"/>
    <col min="10763" max="10763" width="10.28515625" style="1" customWidth="1"/>
    <col min="10764" max="10764" width="12.5703125" style="1" bestFit="1" customWidth="1"/>
    <col min="10765" max="10765" width="9.140625" style="1"/>
    <col min="10766" max="10766" width="12" style="1" bestFit="1" customWidth="1"/>
    <col min="10767" max="11006" width="9.140625" style="1"/>
    <col min="11007" max="11007" width="3.42578125" style="1" customWidth="1"/>
    <col min="11008" max="11008" width="43" style="1" customWidth="1"/>
    <col min="11009" max="11009" width="7.42578125" style="1" customWidth="1"/>
    <col min="11010" max="11010" width="8.140625" style="1" customWidth="1"/>
    <col min="11011" max="11011" width="9.7109375" style="1" bestFit="1" customWidth="1"/>
    <col min="11012" max="11013" width="9.85546875" style="1" customWidth="1"/>
    <col min="11014" max="11014" width="11.85546875" style="1" customWidth="1"/>
    <col min="11015" max="11015" width="13.85546875" style="1" customWidth="1"/>
    <col min="11016" max="11016" width="14" style="1" customWidth="1"/>
    <col min="11017" max="11017" width="14.140625" style="1" customWidth="1"/>
    <col min="11018" max="11018" width="15.85546875" style="1" customWidth="1"/>
    <col min="11019" max="11019" width="10.28515625" style="1" customWidth="1"/>
    <col min="11020" max="11020" width="12.5703125" style="1" bestFit="1" customWidth="1"/>
    <col min="11021" max="11021" width="9.140625" style="1"/>
    <col min="11022" max="11022" width="12" style="1" bestFit="1" customWidth="1"/>
    <col min="11023" max="11262" width="9.140625" style="1"/>
    <col min="11263" max="11263" width="3.42578125" style="1" customWidth="1"/>
    <col min="11264" max="11264" width="43" style="1" customWidth="1"/>
    <col min="11265" max="11265" width="7.42578125" style="1" customWidth="1"/>
    <col min="11266" max="11266" width="8.140625" style="1" customWidth="1"/>
    <col min="11267" max="11267" width="9.7109375" style="1" bestFit="1" customWidth="1"/>
    <col min="11268" max="11269" width="9.85546875" style="1" customWidth="1"/>
    <col min="11270" max="11270" width="11.85546875" style="1" customWidth="1"/>
    <col min="11271" max="11271" width="13.85546875" style="1" customWidth="1"/>
    <col min="11272" max="11272" width="14" style="1" customWidth="1"/>
    <col min="11273" max="11273" width="14.140625" style="1" customWidth="1"/>
    <col min="11274" max="11274" width="15.85546875" style="1" customWidth="1"/>
    <col min="11275" max="11275" width="10.28515625" style="1" customWidth="1"/>
    <col min="11276" max="11276" width="12.5703125" style="1" bestFit="1" customWidth="1"/>
    <col min="11277" max="11277" width="9.140625" style="1"/>
    <col min="11278" max="11278" width="12" style="1" bestFit="1" customWidth="1"/>
    <col min="11279" max="11518" width="9.140625" style="1"/>
    <col min="11519" max="11519" width="3.42578125" style="1" customWidth="1"/>
    <col min="11520" max="11520" width="43" style="1" customWidth="1"/>
    <col min="11521" max="11521" width="7.42578125" style="1" customWidth="1"/>
    <col min="11522" max="11522" width="8.140625" style="1" customWidth="1"/>
    <col min="11523" max="11523" width="9.7109375" style="1" bestFit="1" customWidth="1"/>
    <col min="11524" max="11525" width="9.85546875" style="1" customWidth="1"/>
    <col min="11526" max="11526" width="11.85546875" style="1" customWidth="1"/>
    <col min="11527" max="11527" width="13.85546875" style="1" customWidth="1"/>
    <col min="11528" max="11528" width="14" style="1" customWidth="1"/>
    <col min="11529" max="11529" width="14.140625" style="1" customWidth="1"/>
    <col min="11530" max="11530" width="15.85546875" style="1" customWidth="1"/>
    <col min="11531" max="11531" width="10.28515625" style="1" customWidth="1"/>
    <col min="11532" max="11532" width="12.5703125" style="1" bestFit="1" customWidth="1"/>
    <col min="11533" max="11533" width="9.140625" style="1"/>
    <col min="11534" max="11534" width="12" style="1" bestFit="1" customWidth="1"/>
    <col min="11535" max="11774" width="9.140625" style="1"/>
    <col min="11775" max="11775" width="3.42578125" style="1" customWidth="1"/>
    <col min="11776" max="11776" width="43" style="1" customWidth="1"/>
    <col min="11777" max="11777" width="7.42578125" style="1" customWidth="1"/>
    <col min="11778" max="11778" width="8.140625" style="1" customWidth="1"/>
    <col min="11779" max="11779" width="9.7109375" style="1" bestFit="1" customWidth="1"/>
    <col min="11780" max="11781" width="9.85546875" style="1" customWidth="1"/>
    <col min="11782" max="11782" width="11.85546875" style="1" customWidth="1"/>
    <col min="11783" max="11783" width="13.85546875" style="1" customWidth="1"/>
    <col min="11784" max="11784" width="14" style="1" customWidth="1"/>
    <col min="11785" max="11785" width="14.140625" style="1" customWidth="1"/>
    <col min="11786" max="11786" width="15.85546875" style="1" customWidth="1"/>
    <col min="11787" max="11787" width="10.28515625" style="1" customWidth="1"/>
    <col min="11788" max="11788" width="12.5703125" style="1" bestFit="1" customWidth="1"/>
    <col min="11789" max="11789" width="9.140625" style="1"/>
    <col min="11790" max="11790" width="12" style="1" bestFit="1" customWidth="1"/>
    <col min="11791" max="12030" width="9.140625" style="1"/>
    <col min="12031" max="12031" width="3.42578125" style="1" customWidth="1"/>
    <col min="12032" max="12032" width="43" style="1" customWidth="1"/>
    <col min="12033" max="12033" width="7.42578125" style="1" customWidth="1"/>
    <col min="12034" max="12034" width="8.140625" style="1" customWidth="1"/>
    <col min="12035" max="12035" width="9.7109375" style="1" bestFit="1" customWidth="1"/>
    <col min="12036" max="12037" width="9.85546875" style="1" customWidth="1"/>
    <col min="12038" max="12038" width="11.85546875" style="1" customWidth="1"/>
    <col min="12039" max="12039" width="13.85546875" style="1" customWidth="1"/>
    <col min="12040" max="12040" width="14" style="1" customWidth="1"/>
    <col min="12041" max="12041" width="14.140625" style="1" customWidth="1"/>
    <col min="12042" max="12042" width="15.85546875" style="1" customWidth="1"/>
    <col min="12043" max="12043" width="10.28515625" style="1" customWidth="1"/>
    <col min="12044" max="12044" width="12.5703125" style="1" bestFit="1" customWidth="1"/>
    <col min="12045" max="12045" width="9.140625" style="1"/>
    <col min="12046" max="12046" width="12" style="1" bestFit="1" customWidth="1"/>
    <col min="12047" max="12286" width="9.140625" style="1"/>
    <col min="12287" max="12287" width="3.42578125" style="1" customWidth="1"/>
    <col min="12288" max="12288" width="43" style="1" customWidth="1"/>
    <col min="12289" max="12289" width="7.42578125" style="1" customWidth="1"/>
    <col min="12290" max="12290" width="8.140625" style="1" customWidth="1"/>
    <col min="12291" max="12291" width="9.7109375" style="1" bestFit="1" customWidth="1"/>
    <col min="12292" max="12293" width="9.85546875" style="1" customWidth="1"/>
    <col min="12294" max="12294" width="11.85546875" style="1" customWidth="1"/>
    <col min="12295" max="12295" width="13.85546875" style="1" customWidth="1"/>
    <col min="12296" max="12296" width="14" style="1" customWidth="1"/>
    <col min="12297" max="12297" width="14.140625" style="1" customWidth="1"/>
    <col min="12298" max="12298" width="15.85546875" style="1" customWidth="1"/>
    <col min="12299" max="12299" width="10.28515625" style="1" customWidth="1"/>
    <col min="12300" max="12300" width="12.5703125" style="1" bestFit="1" customWidth="1"/>
    <col min="12301" max="12301" width="9.140625" style="1"/>
    <col min="12302" max="12302" width="12" style="1" bestFit="1" customWidth="1"/>
    <col min="12303" max="12542" width="9.140625" style="1"/>
    <col min="12543" max="12543" width="3.42578125" style="1" customWidth="1"/>
    <col min="12544" max="12544" width="43" style="1" customWidth="1"/>
    <col min="12545" max="12545" width="7.42578125" style="1" customWidth="1"/>
    <col min="12546" max="12546" width="8.140625" style="1" customWidth="1"/>
    <col min="12547" max="12547" width="9.7109375" style="1" bestFit="1" customWidth="1"/>
    <col min="12548" max="12549" width="9.85546875" style="1" customWidth="1"/>
    <col min="12550" max="12550" width="11.85546875" style="1" customWidth="1"/>
    <col min="12551" max="12551" width="13.85546875" style="1" customWidth="1"/>
    <col min="12552" max="12552" width="14" style="1" customWidth="1"/>
    <col min="12553" max="12553" width="14.140625" style="1" customWidth="1"/>
    <col min="12554" max="12554" width="15.85546875" style="1" customWidth="1"/>
    <col min="12555" max="12555" width="10.28515625" style="1" customWidth="1"/>
    <col min="12556" max="12556" width="12.5703125" style="1" bestFit="1" customWidth="1"/>
    <col min="12557" max="12557" width="9.140625" style="1"/>
    <col min="12558" max="12558" width="12" style="1" bestFit="1" customWidth="1"/>
    <col min="12559" max="12798" width="9.140625" style="1"/>
    <col min="12799" max="12799" width="3.42578125" style="1" customWidth="1"/>
    <col min="12800" max="12800" width="43" style="1" customWidth="1"/>
    <col min="12801" max="12801" width="7.42578125" style="1" customWidth="1"/>
    <col min="12802" max="12802" width="8.140625" style="1" customWidth="1"/>
    <col min="12803" max="12803" width="9.7109375" style="1" bestFit="1" customWidth="1"/>
    <col min="12804" max="12805" width="9.85546875" style="1" customWidth="1"/>
    <col min="12806" max="12806" width="11.85546875" style="1" customWidth="1"/>
    <col min="12807" max="12807" width="13.85546875" style="1" customWidth="1"/>
    <col min="12808" max="12808" width="14" style="1" customWidth="1"/>
    <col min="12809" max="12809" width="14.140625" style="1" customWidth="1"/>
    <col min="12810" max="12810" width="15.85546875" style="1" customWidth="1"/>
    <col min="12811" max="12811" width="10.28515625" style="1" customWidth="1"/>
    <col min="12812" max="12812" width="12.5703125" style="1" bestFit="1" customWidth="1"/>
    <col min="12813" max="12813" width="9.140625" style="1"/>
    <col min="12814" max="12814" width="12" style="1" bestFit="1" customWidth="1"/>
    <col min="12815" max="13054" width="9.140625" style="1"/>
    <col min="13055" max="13055" width="3.42578125" style="1" customWidth="1"/>
    <col min="13056" max="13056" width="43" style="1" customWidth="1"/>
    <col min="13057" max="13057" width="7.42578125" style="1" customWidth="1"/>
    <col min="13058" max="13058" width="8.140625" style="1" customWidth="1"/>
    <col min="13059" max="13059" width="9.7109375" style="1" bestFit="1" customWidth="1"/>
    <col min="13060" max="13061" width="9.85546875" style="1" customWidth="1"/>
    <col min="13062" max="13062" width="11.85546875" style="1" customWidth="1"/>
    <col min="13063" max="13063" width="13.85546875" style="1" customWidth="1"/>
    <col min="13064" max="13064" width="14" style="1" customWidth="1"/>
    <col min="13065" max="13065" width="14.140625" style="1" customWidth="1"/>
    <col min="13066" max="13066" width="15.85546875" style="1" customWidth="1"/>
    <col min="13067" max="13067" width="10.28515625" style="1" customWidth="1"/>
    <col min="13068" max="13068" width="12.5703125" style="1" bestFit="1" customWidth="1"/>
    <col min="13069" max="13069" width="9.140625" style="1"/>
    <col min="13070" max="13070" width="12" style="1" bestFit="1" customWidth="1"/>
    <col min="13071" max="13310" width="9.140625" style="1"/>
    <col min="13311" max="13311" width="3.42578125" style="1" customWidth="1"/>
    <col min="13312" max="13312" width="43" style="1" customWidth="1"/>
    <col min="13313" max="13313" width="7.42578125" style="1" customWidth="1"/>
    <col min="13314" max="13314" width="8.140625" style="1" customWidth="1"/>
    <col min="13315" max="13315" width="9.7109375" style="1" bestFit="1" customWidth="1"/>
    <col min="13316" max="13317" width="9.85546875" style="1" customWidth="1"/>
    <col min="13318" max="13318" width="11.85546875" style="1" customWidth="1"/>
    <col min="13319" max="13319" width="13.85546875" style="1" customWidth="1"/>
    <col min="13320" max="13320" width="14" style="1" customWidth="1"/>
    <col min="13321" max="13321" width="14.140625" style="1" customWidth="1"/>
    <col min="13322" max="13322" width="15.85546875" style="1" customWidth="1"/>
    <col min="13323" max="13323" width="10.28515625" style="1" customWidth="1"/>
    <col min="13324" max="13324" width="12.5703125" style="1" bestFit="1" customWidth="1"/>
    <col min="13325" max="13325" width="9.140625" style="1"/>
    <col min="13326" max="13326" width="12" style="1" bestFit="1" customWidth="1"/>
    <col min="13327" max="13566" width="9.140625" style="1"/>
    <col min="13567" max="13567" width="3.42578125" style="1" customWidth="1"/>
    <col min="13568" max="13568" width="43" style="1" customWidth="1"/>
    <col min="13569" max="13569" width="7.42578125" style="1" customWidth="1"/>
    <col min="13570" max="13570" width="8.140625" style="1" customWidth="1"/>
    <col min="13571" max="13571" width="9.7109375" style="1" bestFit="1" customWidth="1"/>
    <col min="13572" max="13573" width="9.85546875" style="1" customWidth="1"/>
    <col min="13574" max="13574" width="11.85546875" style="1" customWidth="1"/>
    <col min="13575" max="13575" width="13.85546875" style="1" customWidth="1"/>
    <col min="13576" max="13576" width="14" style="1" customWidth="1"/>
    <col min="13577" max="13577" width="14.140625" style="1" customWidth="1"/>
    <col min="13578" max="13578" width="15.85546875" style="1" customWidth="1"/>
    <col min="13579" max="13579" width="10.28515625" style="1" customWidth="1"/>
    <col min="13580" max="13580" width="12.5703125" style="1" bestFit="1" customWidth="1"/>
    <col min="13581" max="13581" width="9.140625" style="1"/>
    <col min="13582" max="13582" width="12" style="1" bestFit="1" customWidth="1"/>
    <col min="13583" max="13822" width="9.140625" style="1"/>
    <col min="13823" max="13823" width="3.42578125" style="1" customWidth="1"/>
    <col min="13824" max="13824" width="43" style="1" customWidth="1"/>
    <col min="13825" max="13825" width="7.42578125" style="1" customWidth="1"/>
    <col min="13826" max="13826" width="8.140625" style="1" customWidth="1"/>
    <col min="13827" max="13827" width="9.7109375" style="1" bestFit="1" customWidth="1"/>
    <col min="13828" max="13829" width="9.85546875" style="1" customWidth="1"/>
    <col min="13830" max="13830" width="11.85546875" style="1" customWidth="1"/>
    <col min="13831" max="13831" width="13.85546875" style="1" customWidth="1"/>
    <col min="13832" max="13832" width="14" style="1" customWidth="1"/>
    <col min="13833" max="13833" width="14.140625" style="1" customWidth="1"/>
    <col min="13834" max="13834" width="15.85546875" style="1" customWidth="1"/>
    <col min="13835" max="13835" width="10.28515625" style="1" customWidth="1"/>
    <col min="13836" max="13836" width="12.5703125" style="1" bestFit="1" customWidth="1"/>
    <col min="13837" max="13837" width="9.140625" style="1"/>
    <col min="13838" max="13838" width="12" style="1" bestFit="1" customWidth="1"/>
    <col min="13839" max="14078" width="9.140625" style="1"/>
    <col min="14079" max="14079" width="3.42578125" style="1" customWidth="1"/>
    <col min="14080" max="14080" width="43" style="1" customWidth="1"/>
    <col min="14081" max="14081" width="7.42578125" style="1" customWidth="1"/>
    <col min="14082" max="14082" width="8.140625" style="1" customWidth="1"/>
    <col min="14083" max="14083" width="9.7109375" style="1" bestFit="1" customWidth="1"/>
    <col min="14084" max="14085" width="9.85546875" style="1" customWidth="1"/>
    <col min="14086" max="14086" width="11.85546875" style="1" customWidth="1"/>
    <col min="14087" max="14087" width="13.85546875" style="1" customWidth="1"/>
    <col min="14088" max="14088" width="14" style="1" customWidth="1"/>
    <col min="14089" max="14089" width="14.140625" style="1" customWidth="1"/>
    <col min="14090" max="14090" width="15.85546875" style="1" customWidth="1"/>
    <col min="14091" max="14091" width="10.28515625" style="1" customWidth="1"/>
    <col min="14092" max="14092" width="12.5703125" style="1" bestFit="1" customWidth="1"/>
    <col min="14093" max="14093" width="9.140625" style="1"/>
    <col min="14094" max="14094" width="12" style="1" bestFit="1" customWidth="1"/>
    <col min="14095" max="14334" width="9.140625" style="1"/>
    <col min="14335" max="14335" width="3.42578125" style="1" customWidth="1"/>
    <col min="14336" max="14336" width="43" style="1" customWidth="1"/>
    <col min="14337" max="14337" width="7.42578125" style="1" customWidth="1"/>
    <col min="14338" max="14338" width="8.140625" style="1" customWidth="1"/>
    <col min="14339" max="14339" width="9.7109375" style="1" bestFit="1" customWidth="1"/>
    <col min="14340" max="14341" width="9.85546875" style="1" customWidth="1"/>
    <col min="14342" max="14342" width="11.85546875" style="1" customWidth="1"/>
    <col min="14343" max="14343" width="13.85546875" style="1" customWidth="1"/>
    <col min="14344" max="14344" width="14" style="1" customWidth="1"/>
    <col min="14345" max="14345" width="14.140625" style="1" customWidth="1"/>
    <col min="14346" max="14346" width="15.85546875" style="1" customWidth="1"/>
    <col min="14347" max="14347" width="10.28515625" style="1" customWidth="1"/>
    <col min="14348" max="14348" width="12.5703125" style="1" bestFit="1" customWidth="1"/>
    <col min="14349" max="14349" width="9.140625" style="1"/>
    <col min="14350" max="14350" width="12" style="1" bestFit="1" customWidth="1"/>
    <col min="14351" max="14590" width="9.140625" style="1"/>
    <col min="14591" max="14591" width="3.42578125" style="1" customWidth="1"/>
    <col min="14592" max="14592" width="43" style="1" customWidth="1"/>
    <col min="14593" max="14593" width="7.42578125" style="1" customWidth="1"/>
    <col min="14594" max="14594" width="8.140625" style="1" customWidth="1"/>
    <col min="14595" max="14595" width="9.7109375" style="1" bestFit="1" customWidth="1"/>
    <col min="14596" max="14597" width="9.85546875" style="1" customWidth="1"/>
    <col min="14598" max="14598" width="11.85546875" style="1" customWidth="1"/>
    <col min="14599" max="14599" width="13.85546875" style="1" customWidth="1"/>
    <col min="14600" max="14600" width="14" style="1" customWidth="1"/>
    <col min="14601" max="14601" width="14.140625" style="1" customWidth="1"/>
    <col min="14602" max="14602" width="15.85546875" style="1" customWidth="1"/>
    <col min="14603" max="14603" width="10.28515625" style="1" customWidth="1"/>
    <col min="14604" max="14604" width="12.5703125" style="1" bestFit="1" customWidth="1"/>
    <col min="14605" max="14605" width="9.140625" style="1"/>
    <col min="14606" max="14606" width="12" style="1" bestFit="1" customWidth="1"/>
    <col min="14607" max="14846" width="9.140625" style="1"/>
    <col min="14847" max="14847" width="3.42578125" style="1" customWidth="1"/>
    <col min="14848" max="14848" width="43" style="1" customWidth="1"/>
    <col min="14849" max="14849" width="7.42578125" style="1" customWidth="1"/>
    <col min="14850" max="14850" width="8.140625" style="1" customWidth="1"/>
    <col min="14851" max="14851" width="9.7109375" style="1" bestFit="1" customWidth="1"/>
    <col min="14852" max="14853" width="9.85546875" style="1" customWidth="1"/>
    <col min="14854" max="14854" width="11.85546875" style="1" customWidth="1"/>
    <col min="14855" max="14855" width="13.85546875" style="1" customWidth="1"/>
    <col min="14856" max="14856" width="14" style="1" customWidth="1"/>
    <col min="14857" max="14857" width="14.140625" style="1" customWidth="1"/>
    <col min="14858" max="14858" width="15.85546875" style="1" customWidth="1"/>
    <col min="14859" max="14859" width="10.28515625" style="1" customWidth="1"/>
    <col min="14860" max="14860" width="12.5703125" style="1" bestFit="1" customWidth="1"/>
    <col min="14861" max="14861" width="9.140625" style="1"/>
    <col min="14862" max="14862" width="12" style="1" bestFit="1" customWidth="1"/>
    <col min="14863" max="15102" width="9.140625" style="1"/>
    <col min="15103" max="15103" width="3.42578125" style="1" customWidth="1"/>
    <col min="15104" max="15104" width="43" style="1" customWidth="1"/>
    <col min="15105" max="15105" width="7.42578125" style="1" customWidth="1"/>
    <col min="15106" max="15106" width="8.140625" style="1" customWidth="1"/>
    <col min="15107" max="15107" width="9.7109375" style="1" bestFit="1" customWidth="1"/>
    <col min="15108" max="15109" width="9.85546875" style="1" customWidth="1"/>
    <col min="15110" max="15110" width="11.85546875" style="1" customWidth="1"/>
    <col min="15111" max="15111" width="13.85546875" style="1" customWidth="1"/>
    <col min="15112" max="15112" width="14" style="1" customWidth="1"/>
    <col min="15113" max="15113" width="14.140625" style="1" customWidth="1"/>
    <col min="15114" max="15114" width="15.85546875" style="1" customWidth="1"/>
    <col min="15115" max="15115" width="10.28515625" style="1" customWidth="1"/>
    <col min="15116" max="15116" width="12.5703125" style="1" bestFit="1" customWidth="1"/>
    <col min="15117" max="15117" width="9.140625" style="1"/>
    <col min="15118" max="15118" width="12" style="1" bestFit="1" customWidth="1"/>
    <col min="15119" max="15358" width="9.140625" style="1"/>
    <col min="15359" max="15359" width="3.42578125" style="1" customWidth="1"/>
    <col min="15360" max="15360" width="43" style="1" customWidth="1"/>
    <col min="15361" max="15361" width="7.42578125" style="1" customWidth="1"/>
    <col min="15362" max="15362" width="8.140625" style="1" customWidth="1"/>
    <col min="15363" max="15363" width="9.7109375" style="1" bestFit="1" customWidth="1"/>
    <col min="15364" max="15365" width="9.85546875" style="1" customWidth="1"/>
    <col min="15366" max="15366" width="11.85546875" style="1" customWidth="1"/>
    <col min="15367" max="15367" width="13.85546875" style="1" customWidth="1"/>
    <col min="15368" max="15368" width="14" style="1" customWidth="1"/>
    <col min="15369" max="15369" width="14.140625" style="1" customWidth="1"/>
    <col min="15370" max="15370" width="15.85546875" style="1" customWidth="1"/>
    <col min="15371" max="15371" width="10.28515625" style="1" customWidth="1"/>
    <col min="15372" max="15372" width="12.5703125" style="1" bestFit="1" customWidth="1"/>
    <col min="15373" max="15373" width="9.140625" style="1"/>
    <col min="15374" max="15374" width="12" style="1" bestFit="1" customWidth="1"/>
    <col min="15375" max="15614" width="9.140625" style="1"/>
    <col min="15615" max="15615" width="3.42578125" style="1" customWidth="1"/>
    <col min="15616" max="15616" width="43" style="1" customWidth="1"/>
    <col min="15617" max="15617" width="7.42578125" style="1" customWidth="1"/>
    <col min="15618" max="15618" width="8.140625" style="1" customWidth="1"/>
    <col min="15619" max="15619" width="9.7109375" style="1" bestFit="1" customWidth="1"/>
    <col min="15620" max="15621" width="9.85546875" style="1" customWidth="1"/>
    <col min="15622" max="15622" width="11.85546875" style="1" customWidth="1"/>
    <col min="15623" max="15623" width="13.85546875" style="1" customWidth="1"/>
    <col min="15624" max="15624" width="14" style="1" customWidth="1"/>
    <col min="15625" max="15625" width="14.140625" style="1" customWidth="1"/>
    <col min="15626" max="15626" width="15.85546875" style="1" customWidth="1"/>
    <col min="15627" max="15627" width="10.28515625" style="1" customWidth="1"/>
    <col min="15628" max="15628" width="12.5703125" style="1" bestFit="1" customWidth="1"/>
    <col min="15629" max="15629" width="9.140625" style="1"/>
    <col min="15630" max="15630" width="12" style="1" bestFit="1" customWidth="1"/>
    <col min="15631" max="15870" width="9.140625" style="1"/>
    <col min="15871" max="15871" width="3.42578125" style="1" customWidth="1"/>
    <col min="15872" max="15872" width="43" style="1" customWidth="1"/>
    <col min="15873" max="15873" width="7.42578125" style="1" customWidth="1"/>
    <col min="15874" max="15874" width="8.140625" style="1" customWidth="1"/>
    <col min="15875" max="15875" width="9.7109375" style="1" bestFit="1" customWidth="1"/>
    <col min="15876" max="15877" width="9.85546875" style="1" customWidth="1"/>
    <col min="15878" max="15878" width="11.85546875" style="1" customWidth="1"/>
    <col min="15879" max="15879" width="13.85546875" style="1" customWidth="1"/>
    <col min="15880" max="15880" width="14" style="1" customWidth="1"/>
    <col min="15881" max="15881" width="14.140625" style="1" customWidth="1"/>
    <col min="15882" max="15882" width="15.85546875" style="1" customWidth="1"/>
    <col min="15883" max="15883" width="10.28515625" style="1" customWidth="1"/>
    <col min="15884" max="15884" width="12.5703125" style="1" bestFit="1" customWidth="1"/>
    <col min="15885" max="15885" width="9.140625" style="1"/>
    <col min="15886" max="15886" width="12" style="1" bestFit="1" customWidth="1"/>
    <col min="15887" max="16126" width="9.140625" style="1"/>
    <col min="16127" max="16127" width="3.42578125" style="1" customWidth="1"/>
    <col min="16128" max="16128" width="43" style="1" customWidth="1"/>
    <col min="16129" max="16129" width="7.42578125" style="1" customWidth="1"/>
    <col min="16130" max="16130" width="8.140625" style="1" customWidth="1"/>
    <col min="16131" max="16131" width="9.7109375" style="1" bestFit="1" customWidth="1"/>
    <col min="16132" max="16133" width="9.85546875" style="1" customWidth="1"/>
    <col min="16134" max="16134" width="11.85546875" style="1" customWidth="1"/>
    <col min="16135" max="16135" width="13.85546875" style="1" customWidth="1"/>
    <col min="16136" max="16136" width="14" style="1" customWidth="1"/>
    <col min="16137" max="16137" width="14.140625" style="1" customWidth="1"/>
    <col min="16138" max="16138" width="15.85546875" style="1" customWidth="1"/>
    <col min="16139" max="16139" width="10.28515625" style="1" customWidth="1"/>
    <col min="16140" max="16140" width="12.5703125" style="1" bestFit="1" customWidth="1"/>
    <col min="16141" max="16141" width="9.140625" style="1"/>
    <col min="16142" max="16142" width="12" style="1" bestFit="1" customWidth="1"/>
    <col min="16143" max="16384" width="9.140625" style="1"/>
  </cols>
  <sheetData>
    <row r="1" spans="1:17" x14ac:dyDescent="0.25">
      <c r="B1" s="2" t="s">
        <v>0</v>
      </c>
    </row>
    <row r="2" spans="1:17" x14ac:dyDescent="0.25">
      <c r="B2" s="2"/>
    </row>
    <row r="3" spans="1:17" x14ac:dyDescent="0.25">
      <c r="B3" s="2"/>
    </row>
    <row r="4" spans="1:17" s="3" customFormat="1" ht="15.75" x14ac:dyDescent="0.25">
      <c r="B4" s="4" t="s">
        <v>70</v>
      </c>
    </row>
    <row r="5" spans="1:17" s="13" customFormat="1" ht="63" x14ac:dyDescent="0.25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6" t="s">
        <v>6</v>
      </c>
      <c r="G5" s="7" t="s">
        <v>7</v>
      </c>
      <c r="H5" s="8" t="s">
        <v>8</v>
      </c>
      <c r="I5" s="5" t="s">
        <v>9</v>
      </c>
      <c r="J5" s="8" t="s">
        <v>10</v>
      </c>
      <c r="K5" s="8" t="s">
        <v>11</v>
      </c>
      <c r="L5" s="5" t="s">
        <v>12</v>
      </c>
      <c r="M5" s="9" t="s">
        <v>13</v>
      </c>
      <c r="N5" s="10" t="s">
        <v>14</v>
      </c>
      <c r="O5" s="11" t="s">
        <v>15</v>
      </c>
      <c r="P5" s="11" t="s">
        <v>16</v>
      </c>
      <c r="Q5" s="12"/>
    </row>
    <row r="6" spans="1:17" s="25" customFormat="1" x14ac:dyDescent="0.25">
      <c r="A6" s="14">
        <v>1</v>
      </c>
      <c r="B6" s="15" t="s">
        <v>17</v>
      </c>
      <c r="C6" s="16" t="s">
        <v>18</v>
      </c>
      <c r="D6" s="17">
        <v>800</v>
      </c>
      <c r="E6" s="18"/>
      <c r="F6" s="19"/>
      <c r="G6" s="20"/>
      <c r="H6" s="20">
        <f>ROUND(G6*I6+G6,2)</f>
        <v>0</v>
      </c>
      <c r="I6" s="21"/>
      <c r="J6" s="20">
        <f>G6*D6</f>
        <v>0</v>
      </c>
      <c r="K6" s="20">
        <f>ROUND(J6*I6+J6,2)</f>
        <v>0</v>
      </c>
      <c r="L6" s="22"/>
      <c r="M6" s="23"/>
      <c r="N6" s="22"/>
      <c r="O6" s="24"/>
      <c r="P6" s="22"/>
    </row>
    <row r="7" spans="1:17" x14ac:dyDescent="0.25">
      <c r="A7" s="26">
        <v>2</v>
      </c>
      <c r="B7" s="15" t="s">
        <v>19</v>
      </c>
      <c r="C7" s="16" t="s">
        <v>18</v>
      </c>
      <c r="D7" s="17">
        <v>800</v>
      </c>
      <c r="E7" s="18"/>
      <c r="F7" s="27"/>
      <c r="G7" s="20"/>
      <c r="H7" s="20">
        <f t="shared" ref="H7:H16" si="0">ROUND(G7*I7+G7,2)</f>
        <v>0</v>
      </c>
      <c r="I7" s="21"/>
      <c r="J7" s="20">
        <f t="shared" ref="J7:J14" si="1">G7*D7</f>
        <v>0</v>
      </c>
      <c r="K7" s="20">
        <f t="shared" ref="K7:K16" si="2">ROUND(J7*I7+J7,2)</f>
        <v>0</v>
      </c>
      <c r="L7" s="18"/>
      <c r="M7" s="18"/>
      <c r="N7" s="18"/>
      <c r="O7" s="18"/>
      <c r="P7" s="18"/>
    </row>
    <row r="8" spans="1:17" x14ac:dyDescent="0.25">
      <c r="A8" s="26">
        <v>3</v>
      </c>
      <c r="B8" s="15" t="s">
        <v>20</v>
      </c>
      <c r="C8" s="16" t="s">
        <v>18</v>
      </c>
      <c r="D8" s="17">
        <v>800</v>
      </c>
      <c r="E8" s="18"/>
      <c r="F8" s="27"/>
      <c r="G8" s="20"/>
      <c r="H8" s="20">
        <f t="shared" si="0"/>
        <v>0</v>
      </c>
      <c r="I8" s="21"/>
      <c r="J8" s="20">
        <f t="shared" si="1"/>
        <v>0</v>
      </c>
      <c r="K8" s="20">
        <f t="shared" si="2"/>
        <v>0</v>
      </c>
      <c r="L8" s="18"/>
      <c r="M8" s="18"/>
      <c r="N8" s="18"/>
      <c r="O8" s="18"/>
      <c r="P8" s="18"/>
    </row>
    <row r="9" spans="1:17" x14ac:dyDescent="0.25">
      <c r="A9" s="26">
        <v>4</v>
      </c>
      <c r="B9" s="15" t="s">
        <v>21</v>
      </c>
      <c r="C9" s="16" t="s">
        <v>18</v>
      </c>
      <c r="D9" s="17">
        <v>150</v>
      </c>
      <c r="E9" s="18"/>
      <c r="F9" s="27"/>
      <c r="G9" s="20"/>
      <c r="H9" s="20">
        <f t="shared" si="0"/>
        <v>0</v>
      </c>
      <c r="I9" s="21"/>
      <c r="J9" s="20">
        <f t="shared" si="1"/>
        <v>0</v>
      </c>
      <c r="K9" s="20">
        <f t="shared" si="2"/>
        <v>0</v>
      </c>
      <c r="L9" s="18"/>
      <c r="M9" s="18"/>
      <c r="N9" s="18"/>
      <c r="O9" s="18"/>
      <c r="P9" s="18"/>
    </row>
    <row r="10" spans="1:17" ht="24" x14ac:dyDescent="0.25">
      <c r="A10" s="26">
        <v>5</v>
      </c>
      <c r="B10" s="15" t="s">
        <v>22</v>
      </c>
      <c r="C10" s="16" t="s">
        <v>18</v>
      </c>
      <c r="D10" s="17">
        <v>12</v>
      </c>
      <c r="E10" s="18"/>
      <c r="F10" s="27"/>
      <c r="G10" s="20"/>
      <c r="H10" s="20">
        <f t="shared" si="0"/>
        <v>0</v>
      </c>
      <c r="I10" s="28"/>
      <c r="J10" s="20">
        <f t="shared" si="1"/>
        <v>0</v>
      </c>
      <c r="K10" s="20">
        <f t="shared" si="2"/>
        <v>0</v>
      </c>
      <c r="L10" s="18"/>
      <c r="M10" s="18"/>
      <c r="N10" s="18"/>
      <c r="O10" s="18"/>
      <c r="P10" s="18"/>
    </row>
    <row r="11" spans="1:17" ht="24" x14ac:dyDescent="0.25">
      <c r="A11" s="26">
        <v>6</v>
      </c>
      <c r="B11" s="15" t="s">
        <v>23</v>
      </c>
      <c r="C11" s="16" t="s">
        <v>18</v>
      </c>
      <c r="D11" s="17">
        <v>12</v>
      </c>
      <c r="E11" s="18"/>
      <c r="F11" s="27"/>
      <c r="G11" s="20"/>
      <c r="H11" s="20">
        <f t="shared" si="0"/>
        <v>0</v>
      </c>
      <c r="I11" s="28"/>
      <c r="J11" s="20">
        <f t="shared" si="1"/>
        <v>0</v>
      </c>
      <c r="K11" s="20">
        <f t="shared" si="2"/>
        <v>0</v>
      </c>
      <c r="L11" s="18"/>
      <c r="M11" s="18"/>
      <c r="N11" s="18"/>
      <c r="O11" s="18"/>
      <c r="P11" s="18"/>
    </row>
    <row r="12" spans="1:17" x14ac:dyDescent="0.25">
      <c r="A12" s="26">
        <v>7</v>
      </c>
      <c r="B12" s="15" t="s">
        <v>24</v>
      </c>
      <c r="C12" s="16" t="s">
        <v>18</v>
      </c>
      <c r="D12" s="17">
        <v>12</v>
      </c>
      <c r="E12" s="18"/>
      <c r="F12" s="27"/>
      <c r="G12" s="20"/>
      <c r="H12" s="20">
        <f t="shared" si="0"/>
        <v>0</v>
      </c>
      <c r="I12" s="28"/>
      <c r="J12" s="20">
        <f t="shared" si="1"/>
        <v>0</v>
      </c>
      <c r="K12" s="20">
        <f t="shared" si="2"/>
        <v>0</v>
      </c>
      <c r="L12" s="18"/>
      <c r="M12" s="18"/>
      <c r="N12" s="18"/>
      <c r="O12" s="18"/>
      <c r="P12" s="18"/>
    </row>
    <row r="13" spans="1:17" x14ac:dyDescent="0.25">
      <c r="A13" s="26">
        <v>8</v>
      </c>
      <c r="B13" s="15" t="s">
        <v>25</v>
      </c>
      <c r="C13" s="16" t="s">
        <v>18</v>
      </c>
      <c r="D13" s="17">
        <v>40</v>
      </c>
      <c r="E13" s="18"/>
      <c r="F13" s="27"/>
      <c r="G13" s="20"/>
      <c r="H13" s="20">
        <f t="shared" si="0"/>
        <v>0</v>
      </c>
      <c r="I13" s="28"/>
      <c r="J13" s="20">
        <f t="shared" si="1"/>
        <v>0</v>
      </c>
      <c r="K13" s="20">
        <f t="shared" si="2"/>
        <v>0</v>
      </c>
      <c r="L13" s="18"/>
      <c r="M13" s="18"/>
      <c r="N13" s="18"/>
      <c r="O13" s="18"/>
      <c r="P13" s="18"/>
    </row>
    <row r="14" spans="1:17" x14ac:dyDescent="0.25">
      <c r="A14" s="26">
        <v>9</v>
      </c>
      <c r="B14" s="15" t="s">
        <v>26</v>
      </c>
      <c r="C14" s="16" t="s">
        <v>18</v>
      </c>
      <c r="D14" s="17">
        <v>40000</v>
      </c>
      <c r="E14" s="18"/>
      <c r="F14" s="27"/>
      <c r="G14" s="20"/>
      <c r="H14" s="20">
        <f t="shared" si="0"/>
        <v>0</v>
      </c>
      <c r="I14" s="28"/>
      <c r="J14" s="20">
        <f t="shared" si="1"/>
        <v>0</v>
      </c>
      <c r="K14" s="20">
        <f t="shared" si="2"/>
        <v>0</v>
      </c>
      <c r="L14" s="18"/>
      <c r="M14" s="18"/>
      <c r="N14" s="18"/>
      <c r="O14" s="18"/>
      <c r="P14" s="18"/>
    </row>
    <row r="15" spans="1:17" ht="19.5" customHeight="1" x14ac:dyDescent="0.25">
      <c r="A15" s="29"/>
      <c r="B15" s="30" t="s">
        <v>27</v>
      </c>
      <c r="C15" s="31"/>
      <c r="D15" s="31"/>
      <c r="E15" s="31"/>
      <c r="F15" s="31"/>
      <c r="G15" s="31"/>
      <c r="H15" s="32"/>
      <c r="I15" s="33" t="s">
        <v>28</v>
      </c>
      <c r="J15" s="34">
        <f>SUM(J6:J14)</f>
        <v>0</v>
      </c>
      <c r="K15" s="34">
        <f>SUM(K6:K14)</f>
        <v>0</v>
      </c>
    </row>
    <row r="16" spans="1:17" ht="48" x14ac:dyDescent="0.25">
      <c r="A16" s="26">
        <v>10</v>
      </c>
      <c r="B16" s="15" t="s">
        <v>71</v>
      </c>
      <c r="C16" s="16" t="s">
        <v>29</v>
      </c>
      <c r="D16" s="17">
        <v>24</v>
      </c>
      <c r="E16" s="18"/>
      <c r="F16" s="27"/>
      <c r="G16" s="20"/>
      <c r="H16" s="20">
        <f t="shared" si="0"/>
        <v>0</v>
      </c>
      <c r="I16" s="28"/>
      <c r="J16" s="20">
        <f>G16*D16</f>
        <v>0</v>
      </c>
      <c r="K16" s="20">
        <f t="shared" si="2"/>
        <v>0</v>
      </c>
      <c r="L16" s="18"/>
      <c r="M16" s="18"/>
      <c r="N16" s="18"/>
      <c r="O16" s="18"/>
      <c r="P16" s="18"/>
    </row>
    <row r="17" spans="1:17" x14ac:dyDescent="0.25">
      <c r="A17" s="29"/>
      <c r="B17" s="31" t="s">
        <v>30</v>
      </c>
      <c r="C17" s="31"/>
      <c r="D17" s="31"/>
      <c r="E17" s="31"/>
      <c r="F17" s="31"/>
      <c r="G17" s="31"/>
      <c r="H17" s="32"/>
      <c r="I17" s="35" t="s">
        <v>28</v>
      </c>
      <c r="J17" s="36">
        <f>J16</f>
        <v>0</v>
      </c>
      <c r="K17" s="36">
        <f>K16</f>
        <v>0</v>
      </c>
    </row>
    <row r="19" spans="1:17" x14ac:dyDescent="0.25">
      <c r="A19" s="67" t="s">
        <v>31</v>
      </c>
      <c r="B19" s="68"/>
      <c r="C19" s="68"/>
      <c r="D19" s="68"/>
      <c r="E19" s="68"/>
      <c r="F19" s="68"/>
      <c r="G19" s="68"/>
      <c r="H19" s="69"/>
      <c r="I19" s="35" t="s">
        <v>28</v>
      </c>
      <c r="J19" s="36">
        <f>J15+J17</f>
        <v>0</v>
      </c>
      <c r="K19" s="36">
        <f>K15+K17</f>
        <v>0</v>
      </c>
    </row>
    <row r="21" spans="1:17" ht="54" x14ac:dyDescent="0.25">
      <c r="G21" s="6" t="s">
        <v>32</v>
      </c>
      <c r="H21" s="6" t="s">
        <v>33</v>
      </c>
      <c r="I21" s="6" t="s">
        <v>34</v>
      </c>
      <c r="J21" s="6" t="s">
        <v>35</v>
      </c>
      <c r="K21" s="6" t="s">
        <v>36</v>
      </c>
    </row>
    <row r="22" spans="1:17" x14ac:dyDescent="0.25">
      <c r="G22" s="37">
        <v>0.2</v>
      </c>
      <c r="H22" s="35">
        <f>J15/5</f>
        <v>0</v>
      </c>
      <c r="I22" s="35">
        <f>ROUND(K15/5,2)</f>
        <v>0</v>
      </c>
      <c r="J22" s="36">
        <f>J19+H22</f>
        <v>0</v>
      </c>
      <c r="K22" s="36">
        <f>K19+I22</f>
        <v>0</v>
      </c>
    </row>
    <row r="23" spans="1:17" x14ac:dyDescent="0.25">
      <c r="H23" s="38"/>
      <c r="I23" s="38"/>
    </row>
    <row r="24" spans="1:17" ht="15.75" x14ac:dyDescent="0.25">
      <c r="A24" s="3"/>
      <c r="B24" s="4" t="s">
        <v>37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63" x14ac:dyDescent="0.25">
      <c r="A25" s="5" t="s">
        <v>1</v>
      </c>
      <c r="B25" s="5" t="s">
        <v>38</v>
      </c>
      <c r="C25" s="5" t="s">
        <v>3</v>
      </c>
      <c r="D25" s="5" t="s">
        <v>4</v>
      </c>
      <c r="E25" s="6" t="s">
        <v>5</v>
      </c>
      <c r="F25" s="6" t="s">
        <v>6</v>
      </c>
      <c r="G25" s="7" t="s">
        <v>7</v>
      </c>
      <c r="H25" s="8" t="s">
        <v>8</v>
      </c>
      <c r="I25" s="5" t="s">
        <v>9</v>
      </c>
      <c r="J25" s="8" t="s">
        <v>10</v>
      </c>
      <c r="K25" s="8" t="s">
        <v>11</v>
      </c>
      <c r="L25" s="5" t="s">
        <v>12</v>
      </c>
      <c r="M25" s="9" t="s">
        <v>13</v>
      </c>
      <c r="N25" s="10" t="s">
        <v>14</v>
      </c>
      <c r="O25" s="11" t="s">
        <v>15</v>
      </c>
      <c r="P25" s="11" t="s">
        <v>16</v>
      </c>
      <c r="Q25" s="39"/>
    </row>
    <row r="26" spans="1:17" ht="21" x14ac:dyDescent="0.25">
      <c r="A26" s="40">
        <v>1</v>
      </c>
      <c r="B26" s="41" t="s">
        <v>39</v>
      </c>
      <c r="C26" s="42" t="s">
        <v>40</v>
      </c>
      <c r="D26" s="43">
        <v>100</v>
      </c>
      <c r="E26" s="43"/>
      <c r="F26" s="44"/>
      <c r="G26" s="45"/>
      <c r="H26" s="20">
        <f t="shared" ref="H26:H37" si="3">ROUND(G26*I26+G26,2)</f>
        <v>0</v>
      </c>
      <c r="I26" s="46"/>
      <c r="J26" s="20">
        <f t="shared" ref="J26:J37" si="4">G26*D26</f>
        <v>0</v>
      </c>
      <c r="K26" s="20">
        <f t="shared" ref="K26:K37" si="5">ROUND(J26*I26+J26,2)</f>
        <v>0</v>
      </c>
      <c r="L26" s="47"/>
      <c r="M26" s="48"/>
      <c r="N26" s="22"/>
      <c r="O26" s="24"/>
      <c r="P26" s="22"/>
      <c r="Q26" s="49"/>
    </row>
    <row r="27" spans="1:17" ht="21" x14ac:dyDescent="0.25">
      <c r="A27" s="50">
        <v>2</v>
      </c>
      <c r="B27" s="51" t="s">
        <v>41</v>
      </c>
      <c r="C27" s="24" t="s">
        <v>40</v>
      </c>
      <c r="D27" s="52">
        <v>50</v>
      </c>
      <c r="E27" s="52"/>
      <c r="F27" s="50"/>
      <c r="G27" s="53"/>
      <c r="H27" s="20">
        <f t="shared" si="3"/>
        <v>0</v>
      </c>
      <c r="I27" s="46"/>
      <c r="J27" s="20">
        <f t="shared" si="4"/>
        <v>0</v>
      </c>
      <c r="K27" s="20">
        <f t="shared" si="5"/>
        <v>0</v>
      </c>
      <c r="L27" s="54"/>
      <c r="M27" s="50"/>
      <c r="N27" s="50"/>
      <c r="O27" s="50"/>
      <c r="P27" s="50"/>
      <c r="Q27" s="55"/>
    </row>
    <row r="28" spans="1:17" ht="31.5" x14ac:dyDescent="0.25">
      <c r="A28" s="40">
        <v>3</v>
      </c>
      <c r="B28" s="51" t="s">
        <v>42</v>
      </c>
      <c r="C28" s="24" t="s">
        <v>40</v>
      </c>
      <c r="D28" s="52">
        <v>50</v>
      </c>
      <c r="E28" s="52"/>
      <c r="F28" s="50"/>
      <c r="G28" s="53"/>
      <c r="H28" s="20">
        <f t="shared" si="3"/>
        <v>0</v>
      </c>
      <c r="I28" s="46"/>
      <c r="J28" s="20">
        <f t="shared" si="4"/>
        <v>0</v>
      </c>
      <c r="K28" s="20">
        <f t="shared" si="5"/>
        <v>0</v>
      </c>
      <c r="L28" s="54"/>
      <c r="M28" s="50"/>
      <c r="N28" s="50"/>
      <c r="O28" s="50"/>
      <c r="P28" s="50"/>
      <c r="Q28" s="55"/>
    </row>
    <row r="29" spans="1:17" x14ac:dyDescent="0.25">
      <c r="A29" s="50">
        <v>4</v>
      </c>
      <c r="B29" s="56" t="s">
        <v>43</v>
      </c>
      <c r="C29" s="24" t="s">
        <v>40</v>
      </c>
      <c r="D29" s="52">
        <v>10</v>
      </c>
      <c r="E29" s="52"/>
      <c r="F29" s="50"/>
      <c r="G29" s="53"/>
      <c r="H29" s="20">
        <f t="shared" si="3"/>
        <v>0</v>
      </c>
      <c r="I29" s="46"/>
      <c r="J29" s="20">
        <f t="shared" si="4"/>
        <v>0</v>
      </c>
      <c r="K29" s="20">
        <f t="shared" si="5"/>
        <v>0</v>
      </c>
      <c r="L29" s="54"/>
      <c r="M29" s="50"/>
      <c r="N29" s="50"/>
      <c r="O29" s="50"/>
      <c r="P29" s="50"/>
      <c r="Q29" s="55"/>
    </row>
    <row r="30" spans="1:17" ht="21" x14ac:dyDescent="0.25">
      <c r="A30" s="40">
        <v>5</v>
      </c>
      <c r="B30" s="56" t="s">
        <v>44</v>
      </c>
      <c r="C30" s="24" t="s">
        <v>40</v>
      </c>
      <c r="D30" s="52">
        <v>10</v>
      </c>
      <c r="E30" s="52"/>
      <c r="F30" s="50"/>
      <c r="G30" s="53"/>
      <c r="H30" s="20">
        <f t="shared" si="3"/>
        <v>0</v>
      </c>
      <c r="I30" s="46"/>
      <c r="J30" s="20">
        <f t="shared" si="4"/>
        <v>0</v>
      </c>
      <c r="K30" s="20">
        <f t="shared" si="5"/>
        <v>0</v>
      </c>
      <c r="L30" s="54"/>
      <c r="M30" s="50"/>
      <c r="N30" s="50"/>
      <c r="O30" s="50"/>
      <c r="P30" s="50"/>
      <c r="Q30" s="55"/>
    </row>
    <row r="31" spans="1:17" x14ac:dyDescent="0.25">
      <c r="A31" s="50">
        <v>6</v>
      </c>
      <c r="B31" s="56" t="s">
        <v>45</v>
      </c>
      <c r="C31" s="24" t="s">
        <v>18</v>
      </c>
      <c r="D31" s="52">
        <v>500</v>
      </c>
      <c r="E31" s="52"/>
      <c r="F31" s="50"/>
      <c r="G31" s="53"/>
      <c r="H31" s="20">
        <f t="shared" si="3"/>
        <v>0</v>
      </c>
      <c r="I31" s="46"/>
      <c r="J31" s="20">
        <f t="shared" si="4"/>
        <v>0</v>
      </c>
      <c r="K31" s="20">
        <f t="shared" si="5"/>
        <v>0</v>
      </c>
      <c r="L31" s="54"/>
      <c r="M31" s="50"/>
      <c r="N31" s="50"/>
      <c r="O31" s="50"/>
      <c r="P31" s="50"/>
      <c r="Q31" s="55"/>
    </row>
    <row r="32" spans="1:17" x14ac:dyDescent="0.25">
      <c r="A32" s="40">
        <v>7</v>
      </c>
      <c r="B32" s="56" t="s">
        <v>46</v>
      </c>
      <c r="C32" s="24" t="s">
        <v>18</v>
      </c>
      <c r="D32" s="52">
        <v>600</v>
      </c>
      <c r="E32" s="52"/>
      <c r="F32" s="50"/>
      <c r="G32" s="53"/>
      <c r="H32" s="20">
        <f t="shared" si="3"/>
        <v>0</v>
      </c>
      <c r="I32" s="46"/>
      <c r="J32" s="20">
        <f t="shared" si="4"/>
        <v>0</v>
      </c>
      <c r="K32" s="20">
        <f t="shared" si="5"/>
        <v>0</v>
      </c>
      <c r="L32" s="54"/>
      <c r="M32" s="50"/>
      <c r="N32" s="50"/>
      <c r="O32" s="50"/>
      <c r="P32" s="50"/>
      <c r="Q32" s="55"/>
    </row>
    <row r="33" spans="1:17" ht="21" x14ac:dyDescent="0.25">
      <c r="A33" s="50">
        <v>8</v>
      </c>
      <c r="B33" s="56" t="s">
        <v>47</v>
      </c>
      <c r="C33" s="24" t="s">
        <v>18</v>
      </c>
      <c r="D33" s="52">
        <v>200</v>
      </c>
      <c r="E33" s="52"/>
      <c r="F33" s="50"/>
      <c r="G33" s="53"/>
      <c r="H33" s="20">
        <f t="shared" si="3"/>
        <v>0</v>
      </c>
      <c r="I33" s="46"/>
      <c r="J33" s="20">
        <f t="shared" si="4"/>
        <v>0</v>
      </c>
      <c r="K33" s="20">
        <f t="shared" si="5"/>
        <v>0</v>
      </c>
      <c r="L33" s="54"/>
      <c r="M33" s="50"/>
      <c r="N33" s="50"/>
      <c r="O33" s="50"/>
      <c r="P33" s="50"/>
      <c r="Q33" s="55"/>
    </row>
    <row r="34" spans="1:17" x14ac:dyDescent="0.25">
      <c r="A34" s="40">
        <v>9</v>
      </c>
      <c r="B34" s="56" t="s">
        <v>48</v>
      </c>
      <c r="C34" s="24" t="s">
        <v>18</v>
      </c>
      <c r="D34" s="52">
        <v>50</v>
      </c>
      <c r="E34" s="52"/>
      <c r="F34" s="50"/>
      <c r="G34" s="53"/>
      <c r="H34" s="20">
        <f t="shared" si="3"/>
        <v>0</v>
      </c>
      <c r="I34" s="46"/>
      <c r="J34" s="20">
        <f t="shared" si="4"/>
        <v>0</v>
      </c>
      <c r="K34" s="20">
        <f t="shared" si="5"/>
        <v>0</v>
      </c>
      <c r="L34" s="54"/>
      <c r="M34" s="50"/>
      <c r="N34" s="50"/>
      <c r="O34" s="50"/>
      <c r="P34" s="50"/>
      <c r="Q34" s="55"/>
    </row>
    <row r="35" spans="1:17" x14ac:dyDescent="0.25">
      <c r="A35" s="50">
        <v>10</v>
      </c>
      <c r="B35" s="56" t="s">
        <v>49</v>
      </c>
      <c r="C35" s="24" t="s">
        <v>18</v>
      </c>
      <c r="D35" s="52">
        <v>50</v>
      </c>
      <c r="E35" s="52"/>
      <c r="F35" s="50"/>
      <c r="G35" s="53"/>
      <c r="H35" s="20">
        <f t="shared" si="3"/>
        <v>0</v>
      </c>
      <c r="I35" s="46"/>
      <c r="J35" s="20">
        <f t="shared" si="4"/>
        <v>0</v>
      </c>
      <c r="K35" s="20">
        <f t="shared" si="5"/>
        <v>0</v>
      </c>
      <c r="L35" s="54"/>
      <c r="M35" s="50"/>
      <c r="N35" s="50"/>
      <c r="O35" s="50"/>
      <c r="P35" s="50"/>
      <c r="Q35" s="55"/>
    </row>
    <row r="36" spans="1:17" x14ac:dyDescent="0.25">
      <c r="A36" s="40">
        <v>11</v>
      </c>
      <c r="B36" s="56" t="s">
        <v>50</v>
      </c>
      <c r="C36" s="24" t="s">
        <v>18</v>
      </c>
      <c r="D36" s="52">
        <v>50</v>
      </c>
      <c r="E36" s="52"/>
      <c r="F36" s="50"/>
      <c r="G36" s="53"/>
      <c r="H36" s="20">
        <f t="shared" si="3"/>
        <v>0</v>
      </c>
      <c r="I36" s="46"/>
      <c r="J36" s="20">
        <f t="shared" si="4"/>
        <v>0</v>
      </c>
      <c r="K36" s="20">
        <f t="shared" si="5"/>
        <v>0</v>
      </c>
      <c r="L36" s="54"/>
      <c r="M36" s="50"/>
      <c r="N36" s="50"/>
      <c r="O36" s="50"/>
      <c r="P36" s="50"/>
      <c r="Q36" s="55"/>
    </row>
    <row r="37" spans="1:17" x14ac:dyDescent="0.25">
      <c r="A37" s="40">
        <v>12</v>
      </c>
      <c r="B37" s="56" t="s">
        <v>51</v>
      </c>
      <c r="C37" s="24" t="s">
        <v>18</v>
      </c>
      <c r="D37" s="52">
        <v>50</v>
      </c>
      <c r="E37" s="52"/>
      <c r="F37" s="50"/>
      <c r="G37" s="53"/>
      <c r="H37" s="20">
        <f t="shared" si="3"/>
        <v>0</v>
      </c>
      <c r="I37" s="46"/>
      <c r="J37" s="20">
        <f t="shared" si="4"/>
        <v>0</v>
      </c>
      <c r="K37" s="20">
        <f t="shared" si="5"/>
        <v>0</v>
      </c>
      <c r="L37" s="54"/>
      <c r="M37" s="50"/>
      <c r="N37" s="50"/>
      <c r="O37" s="50"/>
      <c r="P37" s="50"/>
      <c r="Q37" s="55"/>
    </row>
    <row r="38" spans="1:17" x14ac:dyDescent="0.25">
      <c r="I38" s="33" t="s">
        <v>28</v>
      </c>
      <c r="J38" s="57">
        <f t="shared" ref="J38:K38" si="6">SUM(J26:J37)</f>
        <v>0</v>
      </c>
      <c r="K38" s="57">
        <f t="shared" si="6"/>
        <v>0</v>
      </c>
    </row>
    <row r="39" spans="1:17" x14ac:dyDescent="0.25">
      <c r="I39" s="58" t="s">
        <v>52</v>
      </c>
      <c r="J39" s="59">
        <f>J38/5</f>
        <v>0</v>
      </c>
      <c r="K39" s="59">
        <f>K38/5</f>
        <v>0</v>
      </c>
    </row>
    <row r="40" spans="1:17" x14ac:dyDescent="0.25">
      <c r="I40" s="58" t="s">
        <v>53</v>
      </c>
      <c r="J40" s="59">
        <f>SUM(J38+J39)</f>
        <v>0</v>
      </c>
      <c r="K40" s="59">
        <f>K38+K39</f>
        <v>0</v>
      </c>
    </row>
    <row r="44" spans="1:17" ht="15.75" x14ac:dyDescent="0.25">
      <c r="A44" s="3"/>
      <c r="B44" s="4" t="s">
        <v>54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63" x14ac:dyDescent="0.25">
      <c r="A45" s="5" t="s">
        <v>1</v>
      </c>
      <c r="B45" s="5" t="s">
        <v>2</v>
      </c>
      <c r="C45" s="5" t="s">
        <v>3</v>
      </c>
      <c r="D45" s="5" t="s">
        <v>4</v>
      </c>
      <c r="E45" s="6" t="s">
        <v>5</v>
      </c>
      <c r="F45" s="6" t="s">
        <v>6</v>
      </c>
      <c r="G45" s="7" t="s">
        <v>7</v>
      </c>
      <c r="H45" s="8" t="s">
        <v>8</v>
      </c>
      <c r="I45" s="5" t="s">
        <v>9</v>
      </c>
      <c r="J45" s="8" t="s">
        <v>10</v>
      </c>
      <c r="K45" s="8" t="s">
        <v>11</v>
      </c>
      <c r="L45" s="5" t="s">
        <v>12</v>
      </c>
      <c r="M45" s="9" t="s">
        <v>13</v>
      </c>
      <c r="N45" s="10" t="s">
        <v>14</v>
      </c>
      <c r="O45" s="11" t="s">
        <v>15</v>
      </c>
      <c r="P45" s="11" t="s">
        <v>16</v>
      </c>
      <c r="Q45" s="39"/>
    </row>
    <row r="46" spans="1:17" ht="42" x14ac:dyDescent="0.25">
      <c r="A46" s="24">
        <v>1</v>
      </c>
      <c r="B46" s="56" t="s">
        <v>55</v>
      </c>
      <c r="C46" s="24" t="s">
        <v>18</v>
      </c>
      <c r="D46" s="52">
        <v>800</v>
      </c>
      <c r="E46" s="43"/>
      <c r="F46" s="44"/>
      <c r="G46" s="53"/>
      <c r="H46" s="20">
        <f t="shared" ref="H46:H48" si="7">ROUND(G46*I46+G46,2)</f>
        <v>0</v>
      </c>
      <c r="I46" s="60"/>
      <c r="J46" s="20">
        <f t="shared" ref="J46:J48" si="8">G46*D46</f>
        <v>0</v>
      </c>
      <c r="K46" s="20">
        <f t="shared" ref="K46:K48" si="9">ROUND(J46*I46+J46,2)</f>
        <v>0</v>
      </c>
      <c r="L46" s="54"/>
      <c r="M46" s="48"/>
      <c r="N46" s="22"/>
      <c r="O46" s="24"/>
      <c r="P46" s="22"/>
      <c r="Q46" s="49"/>
    </row>
    <row r="47" spans="1:17" ht="52.5" x14ac:dyDescent="0.25">
      <c r="A47" s="24">
        <v>2</v>
      </c>
      <c r="B47" s="56" t="s">
        <v>56</v>
      </c>
      <c r="C47" s="24" t="s">
        <v>18</v>
      </c>
      <c r="D47" s="52">
        <v>6000</v>
      </c>
      <c r="E47" s="52"/>
      <c r="F47" s="50"/>
      <c r="G47" s="53"/>
      <c r="H47" s="20">
        <f t="shared" si="7"/>
        <v>0</v>
      </c>
      <c r="I47" s="60"/>
      <c r="J47" s="20">
        <f t="shared" si="8"/>
        <v>0</v>
      </c>
      <c r="K47" s="20">
        <f t="shared" si="9"/>
        <v>0</v>
      </c>
      <c r="L47" s="54"/>
      <c r="M47" s="50"/>
      <c r="N47" s="50"/>
      <c r="O47" s="50"/>
      <c r="P47" s="50"/>
      <c r="Q47" s="55"/>
    </row>
    <row r="48" spans="1:17" ht="21" x14ac:dyDescent="0.25">
      <c r="A48" s="24">
        <v>3</v>
      </c>
      <c r="B48" s="56" t="s">
        <v>57</v>
      </c>
      <c r="C48" s="24" t="s">
        <v>18</v>
      </c>
      <c r="D48" s="52">
        <v>500</v>
      </c>
      <c r="E48" s="52"/>
      <c r="F48" s="50"/>
      <c r="G48" s="53"/>
      <c r="H48" s="20">
        <f t="shared" si="7"/>
        <v>0</v>
      </c>
      <c r="I48" s="60"/>
      <c r="J48" s="20">
        <f t="shared" si="8"/>
        <v>0</v>
      </c>
      <c r="K48" s="20">
        <f t="shared" si="9"/>
        <v>0</v>
      </c>
      <c r="L48" s="54"/>
      <c r="M48" s="50"/>
      <c r="N48" s="50"/>
      <c r="O48" s="50"/>
      <c r="P48" s="50"/>
      <c r="Q48" s="55"/>
    </row>
    <row r="49" spans="1:17" x14ac:dyDescent="0.25">
      <c r="I49" s="33" t="s">
        <v>28</v>
      </c>
      <c r="J49" s="57">
        <f>SUM(J46:J48)</f>
        <v>0</v>
      </c>
      <c r="K49" s="57">
        <f>SUM(K46:K48)</f>
        <v>0</v>
      </c>
    </row>
    <row r="50" spans="1:17" x14ac:dyDescent="0.25">
      <c r="I50" s="58" t="s">
        <v>52</v>
      </c>
      <c r="J50" s="59">
        <f>J49/5</f>
        <v>0</v>
      </c>
      <c r="K50" s="59">
        <f>K49/5</f>
        <v>0</v>
      </c>
    </row>
    <row r="51" spans="1:17" x14ac:dyDescent="0.25">
      <c r="I51" s="58" t="s">
        <v>53</v>
      </c>
      <c r="J51" s="59">
        <f>J49+J50</f>
        <v>0</v>
      </c>
      <c r="K51" s="59">
        <f>K49+K50</f>
        <v>0</v>
      </c>
    </row>
    <row r="57" spans="1:17" ht="15.75" x14ac:dyDescent="0.25">
      <c r="A57" s="3"/>
      <c r="B57" s="4" t="s">
        <v>58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63" x14ac:dyDescent="0.25">
      <c r="A58" s="5" t="s">
        <v>1</v>
      </c>
      <c r="B58" s="5" t="s">
        <v>2</v>
      </c>
      <c r="C58" s="5" t="s">
        <v>3</v>
      </c>
      <c r="D58" s="5" t="s">
        <v>4</v>
      </c>
      <c r="E58" s="6" t="s">
        <v>5</v>
      </c>
      <c r="F58" s="6" t="s">
        <v>6</v>
      </c>
      <c r="G58" s="7" t="s">
        <v>7</v>
      </c>
      <c r="H58" s="8" t="s">
        <v>8</v>
      </c>
      <c r="I58" s="5" t="s">
        <v>9</v>
      </c>
      <c r="J58" s="8" t="s">
        <v>10</v>
      </c>
      <c r="K58" s="8" t="s">
        <v>11</v>
      </c>
      <c r="L58" s="5" t="s">
        <v>12</v>
      </c>
      <c r="M58" s="9" t="s">
        <v>13</v>
      </c>
      <c r="N58" s="10" t="s">
        <v>14</v>
      </c>
      <c r="O58" s="11" t="s">
        <v>15</v>
      </c>
      <c r="P58" s="11" t="s">
        <v>16</v>
      </c>
      <c r="Q58" s="61" t="s">
        <v>59</v>
      </c>
    </row>
    <row r="59" spans="1:17" ht="31.5" x14ac:dyDescent="0.25">
      <c r="A59" s="24">
        <v>1</v>
      </c>
      <c r="B59" s="56" t="s">
        <v>60</v>
      </c>
      <c r="C59" s="24" t="s">
        <v>18</v>
      </c>
      <c r="D59" s="52">
        <v>720</v>
      </c>
      <c r="F59" s="50"/>
      <c r="G59" s="53"/>
      <c r="H59" s="20">
        <f t="shared" ref="H59:H60" si="10">ROUND(G59*I59+G59,2)</f>
        <v>0</v>
      </c>
      <c r="I59" s="60"/>
      <c r="J59" s="20">
        <f t="shared" ref="J59:J60" si="11">G59*D59</f>
        <v>0</v>
      </c>
      <c r="K59" s="20">
        <f t="shared" ref="K59:K60" si="12">ROUND(J59*I59+J59,2)</f>
        <v>0</v>
      </c>
      <c r="L59" s="54"/>
      <c r="M59" s="50"/>
      <c r="N59" s="50"/>
      <c r="O59" s="50"/>
      <c r="P59" s="50"/>
      <c r="Q59" s="35"/>
    </row>
    <row r="60" spans="1:17" ht="31.5" x14ac:dyDescent="0.25">
      <c r="A60" s="24">
        <v>2</v>
      </c>
      <c r="B60" s="56" t="s">
        <v>61</v>
      </c>
      <c r="C60" s="24" t="s">
        <v>18</v>
      </c>
      <c r="D60" s="52">
        <v>1600</v>
      </c>
      <c r="E60" s="52"/>
      <c r="F60" s="50"/>
      <c r="G60" s="53"/>
      <c r="H60" s="20">
        <f t="shared" si="10"/>
        <v>0</v>
      </c>
      <c r="I60" s="60"/>
      <c r="J60" s="20">
        <f t="shared" si="11"/>
        <v>0</v>
      </c>
      <c r="K60" s="20">
        <f t="shared" si="12"/>
        <v>0</v>
      </c>
      <c r="L60" s="54"/>
      <c r="M60" s="50"/>
      <c r="N60" s="50"/>
      <c r="O60" s="50"/>
      <c r="P60" s="50"/>
      <c r="Q60" s="35"/>
    </row>
    <row r="61" spans="1:17" x14ac:dyDescent="0.25">
      <c r="I61" s="33" t="s">
        <v>28</v>
      </c>
      <c r="J61" s="57">
        <f>SUM(J59:J60)</f>
        <v>0</v>
      </c>
      <c r="K61" s="57">
        <f>SUM(K59:K60)</f>
        <v>0</v>
      </c>
    </row>
    <row r="62" spans="1:17" x14ac:dyDescent="0.25">
      <c r="I62" s="58" t="s">
        <v>52</v>
      </c>
      <c r="J62" s="59">
        <f>J61/5</f>
        <v>0</v>
      </c>
      <c r="K62" s="59">
        <f>K61/5</f>
        <v>0</v>
      </c>
    </row>
    <row r="63" spans="1:17" x14ac:dyDescent="0.25">
      <c r="I63" s="58" t="s">
        <v>53</v>
      </c>
      <c r="J63" s="59">
        <f>J61+J62</f>
        <v>0</v>
      </c>
      <c r="K63" s="59">
        <f>K61+K62</f>
        <v>0</v>
      </c>
    </row>
    <row r="64" spans="1:17" x14ac:dyDescent="0.25">
      <c r="E64" s="62"/>
    </row>
    <row r="65" spans="1:19" ht="15.75" x14ac:dyDescent="0.25">
      <c r="A65" s="3"/>
      <c r="B65" s="4" t="s">
        <v>62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9" ht="63" x14ac:dyDescent="0.25">
      <c r="A66" s="5" t="s">
        <v>1</v>
      </c>
      <c r="B66" s="5" t="s">
        <v>38</v>
      </c>
      <c r="C66" s="5" t="s">
        <v>3</v>
      </c>
      <c r="D66" s="5" t="s">
        <v>4</v>
      </c>
      <c r="E66" s="6" t="s">
        <v>5</v>
      </c>
      <c r="F66" s="6" t="s">
        <v>6</v>
      </c>
      <c r="G66" s="7" t="s">
        <v>7</v>
      </c>
      <c r="H66" s="8" t="s">
        <v>8</v>
      </c>
      <c r="I66" s="5" t="s">
        <v>9</v>
      </c>
      <c r="J66" s="8" t="s">
        <v>10</v>
      </c>
      <c r="K66" s="8" t="s">
        <v>11</v>
      </c>
      <c r="L66" s="5" t="s">
        <v>12</v>
      </c>
      <c r="M66" s="9" t="s">
        <v>13</v>
      </c>
      <c r="N66" s="10" t="s">
        <v>14</v>
      </c>
      <c r="O66" s="11" t="s">
        <v>15</v>
      </c>
      <c r="P66" s="11" t="s">
        <v>16</v>
      </c>
    </row>
    <row r="67" spans="1:19" ht="126" x14ac:dyDescent="0.25">
      <c r="A67" s="17">
        <v>1</v>
      </c>
      <c r="B67" s="56" t="s">
        <v>63</v>
      </c>
      <c r="C67" s="24" t="s">
        <v>18</v>
      </c>
      <c r="D67" s="52">
        <v>4</v>
      </c>
      <c r="E67" s="17"/>
      <c r="F67" s="26"/>
      <c r="G67" s="53"/>
      <c r="H67" s="20">
        <f t="shared" ref="H67:H68" si="13">ROUND(G67*I67+G67,2)</f>
        <v>0</v>
      </c>
      <c r="I67" s="60"/>
      <c r="J67" s="20">
        <f t="shared" ref="J67:J68" si="14">G67*D67</f>
        <v>0</v>
      </c>
      <c r="K67" s="20">
        <f t="shared" ref="K67:K68" si="15">ROUND(J67*I67+J67,2)</f>
        <v>0</v>
      </c>
      <c r="L67" s="26"/>
      <c r="M67" s="26"/>
      <c r="N67" s="26"/>
      <c r="O67" s="26"/>
      <c r="P67" s="26"/>
    </row>
    <row r="68" spans="1:19" ht="105" x14ac:dyDescent="0.25">
      <c r="A68" s="17">
        <v>2</v>
      </c>
      <c r="B68" s="56" t="s">
        <v>64</v>
      </c>
      <c r="C68" s="24" t="s">
        <v>18</v>
      </c>
      <c r="D68" s="52">
        <v>10</v>
      </c>
      <c r="E68" s="17"/>
      <c r="F68" s="26"/>
      <c r="G68" s="53"/>
      <c r="H68" s="20">
        <f t="shared" si="13"/>
        <v>0</v>
      </c>
      <c r="I68" s="60"/>
      <c r="J68" s="20">
        <f t="shared" si="14"/>
        <v>0</v>
      </c>
      <c r="K68" s="20">
        <f t="shared" si="15"/>
        <v>0</v>
      </c>
      <c r="L68" s="26"/>
      <c r="M68" s="26"/>
      <c r="N68" s="26"/>
      <c r="O68" s="26"/>
      <c r="P68" s="26"/>
    </row>
    <row r="69" spans="1:19" x14ac:dyDescent="0.25">
      <c r="E69" s="62"/>
      <c r="I69" s="63" t="s">
        <v>28</v>
      </c>
      <c r="J69" s="36">
        <f>SUM(J67:J68)</f>
        <v>0</v>
      </c>
      <c r="K69" s="36">
        <f>SUM(K67:K68)</f>
        <v>0</v>
      </c>
    </row>
    <row r="70" spans="1:19" x14ac:dyDescent="0.25">
      <c r="E70" s="62"/>
      <c r="I70" s="63" t="s">
        <v>52</v>
      </c>
      <c r="J70" s="36">
        <f>J69/5</f>
        <v>0</v>
      </c>
      <c r="K70" s="36">
        <f>K69/5</f>
        <v>0</v>
      </c>
    </row>
    <row r="71" spans="1:19" x14ac:dyDescent="0.25">
      <c r="E71" s="62"/>
      <c r="I71" s="63" t="s">
        <v>53</v>
      </c>
      <c r="J71" s="36">
        <f>J69+J70</f>
        <v>0</v>
      </c>
      <c r="K71" s="36">
        <f>K69+K70</f>
        <v>0</v>
      </c>
    </row>
    <row r="72" spans="1:19" x14ac:dyDescent="0.25">
      <c r="E72" s="62"/>
    </row>
    <row r="73" spans="1:19" x14ac:dyDescent="0.25">
      <c r="E73" s="62"/>
    </row>
    <row r="74" spans="1:19" x14ac:dyDescent="0.25">
      <c r="E74" s="62"/>
    </row>
    <row r="75" spans="1:19" x14ac:dyDescent="0.25">
      <c r="E75" s="62"/>
    </row>
    <row r="76" spans="1:19" ht="15.75" x14ac:dyDescent="0.25">
      <c r="A76" s="3"/>
      <c r="B76" s="4" t="s">
        <v>65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9" ht="63" x14ac:dyDescent="0.25">
      <c r="A77" s="5" t="s">
        <v>1</v>
      </c>
      <c r="B77" s="5" t="s">
        <v>38</v>
      </c>
      <c r="C77" s="5" t="s">
        <v>3</v>
      </c>
      <c r="D77" s="5" t="s">
        <v>4</v>
      </c>
      <c r="E77" s="6" t="s">
        <v>5</v>
      </c>
      <c r="F77" s="6" t="s">
        <v>6</v>
      </c>
      <c r="G77" s="7" t="s">
        <v>7</v>
      </c>
      <c r="H77" s="8" t="s">
        <v>8</v>
      </c>
      <c r="I77" s="5" t="s">
        <v>9</v>
      </c>
      <c r="J77" s="8" t="s">
        <v>10</v>
      </c>
      <c r="K77" s="8" t="s">
        <v>11</v>
      </c>
      <c r="L77" s="5" t="s">
        <v>12</v>
      </c>
      <c r="M77" s="9" t="s">
        <v>13</v>
      </c>
      <c r="N77" s="10" t="s">
        <v>14</v>
      </c>
      <c r="O77" s="11" t="s">
        <v>15</v>
      </c>
      <c r="P77" s="11" t="s">
        <v>16</v>
      </c>
    </row>
    <row r="78" spans="1:19" ht="36.75" customHeight="1" x14ac:dyDescent="0.25">
      <c r="A78" s="17">
        <v>1</v>
      </c>
      <c r="B78" s="64" t="s">
        <v>66</v>
      </c>
      <c r="C78" s="24" t="s">
        <v>67</v>
      </c>
      <c r="D78" s="17">
        <v>60</v>
      </c>
      <c r="E78" s="17"/>
      <c r="F78" s="26"/>
      <c r="G78" s="65"/>
      <c r="H78" s="20">
        <f t="shared" ref="H78:H80" si="16">ROUND(G78*I78+G78,2)</f>
        <v>0</v>
      </c>
      <c r="I78" s="60"/>
      <c r="J78" s="20">
        <f t="shared" ref="J78:J80" si="17">G78*D78</f>
        <v>0</v>
      </c>
      <c r="K78" s="20">
        <f t="shared" ref="K78:K80" si="18">ROUND(J78*I78+J78,2)</f>
        <v>0</v>
      </c>
      <c r="L78" s="26"/>
      <c r="M78" s="26"/>
      <c r="N78" s="26"/>
      <c r="O78" s="26"/>
      <c r="P78" s="26"/>
    </row>
    <row r="79" spans="1:19" ht="52.5" x14ac:dyDescent="0.25">
      <c r="A79" s="17">
        <v>2</v>
      </c>
      <c r="B79" s="64" t="s">
        <v>68</v>
      </c>
      <c r="C79" s="24" t="s">
        <v>67</v>
      </c>
      <c r="D79" s="17">
        <v>30</v>
      </c>
      <c r="E79" s="17"/>
      <c r="F79" s="26"/>
      <c r="G79" s="65"/>
      <c r="H79" s="20">
        <f t="shared" si="16"/>
        <v>0</v>
      </c>
      <c r="I79" s="60"/>
      <c r="J79" s="20">
        <f t="shared" si="17"/>
        <v>0</v>
      </c>
      <c r="K79" s="20">
        <f t="shared" si="18"/>
        <v>0</v>
      </c>
      <c r="L79" s="26"/>
      <c r="M79" s="26"/>
      <c r="N79" s="26"/>
      <c r="O79" s="26"/>
      <c r="P79" s="26"/>
      <c r="S79" s="66"/>
    </row>
    <row r="80" spans="1:19" ht="52.5" x14ac:dyDescent="0.25">
      <c r="A80" s="17">
        <v>3</v>
      </c>
      <c r="B80" s="64" t="s">
        <v>69</v>
      </c>
      <c r="C80" s="24" t="s">
        <v>67</v>
      </c>
      <c r="D80" s="17">
        <v>30</v>
      </c>
      <c r="E80" s="17"/>
      <c r="F80" s="35"/>
      <c r="G80" s="65"/>
      <c r="H80" s="20">
        <f t="shared" si="16"/>
        <v>0</v>
      </c>
      <c r="I80" s="60"/>
      <c r="J80" s="20">
        <f t="shared" si="17"/>
        <v>0</v>
      </c>
      <c r="K80" s="20">
        <f t="shared" si="18"/>
        <v>0</v>
      </c>
      <c r="L80" s="35"/>
      <c r="M80" s="35"/>
      <c r="N80" s="35"/>
      <c r="O80" s="35"/>
      <c r="P80" s="35"/>
    </row>
    <row r="81" spans="5:11" x14ac:dyDescent="0.25">
      <c r="E81" s="62"/>
      <c r="I81" s="63" t="s">
        <v>28</v>
      </c>
      <c r="J81" s="36">
        <f>SUM(J78:J80)</f>
        <v>0</v>
      </c>
      <c r="K81" s="36">
        <f>SUM(K78:K80)</f>
        <v>0</v>
      </c>
    </row>
    <row r="82" spans="5:11" x14ac:dyDescent="0.25">
      <c r="E82" s="62"/>
      <c r="I82" s="63" t="s">
        <v>52</v>
      </c>
      <c r="J82" s="36">
        <f>J81/5</f>
        <v>0</v>
      </c>
      <c r="K82" s="36">
        <f>K81/5</f>
        <v>0</v>
      </c>
    </row>
    <row r="83" spans="5:11" x14ac:dyDescent="0.25">
      <c r="E83" s="62"/>
      <c r="I83" s="63" t="s">
        <v>53</v>
      </c>
      <c r="J83" s="36">
        <f>J81+J82</f>
        <v>0</v>
      </c>
      <c r="K83" s="36">
        <f>K81+K82</f>
        <v>0</v>
      </c>
    </row>
  </sheetData>
  <mergeCells count="1">
    <mergeCell ref="A19:H19"/>
  </mergeCells>
  <pageMargins left="0.25" right="0.25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Niedzialkowska</dc:creator>
  <cp:lastModifiedBy>Aleksandra Niedzialkowska</cp:lastModifiedBy>
  <cp:lastPrinted>2024-01-09T08:57:35Z</cp:lastPrinted>
  <dcterms:created xsi:type="dcterms:W3CDTF">2024-01-09T07:25:05Z</dcterms:created>
  <dcterms:modified xsi:type="dcterms:W3CDTF">2024-01-09T09:43:58Z</dcterms:modified>
</cp:coreProperties>
</file>