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F8B3374-4EAB-44C4-B961-A3A3D2CCD6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ferta 1" sheetId="1" r:id="rId1"/>
    <sheet name="Oferta 2" sheetId="4" r:id="rId2"/>
  </sheets>
  <definedNames>
    <definedName name="_xlnm.Print_Titles" localSheetId="0">'Oferta 1'!$2:$3</definedName>
  </definedNames>
  <calcPr calcId="191029"/>
</workbook>
</file>

<file path=xl/calcChain.xml><?xml version="1.0" encoding="utf-8"?>
<calcChain xmlns="http://schemas.openxmlformats.org/spreadsheetml/2006/main">
  <c r="K45" i="1" l="1"/>
  <c r="K24" i="1"/>
  <c r="G94" i="1" l="1"/>
  <c r="H94" i="1" s="1"/>
  <c r="K94" i="1" s="1"/>
  <c r="G82" i="1"/>
  <c r="H82" i="1" s="1"/>
  <c r="K82" i="1" s="1"/>
  <c r="G83" i="1"/>
  <c r="H83" i="1" s="1"/>
  <c r="K83" i="1" s="1"/>
  <c r="G84" i="1"/>
  <c r="H84" i="1" s="1"/>
  <c r="K84" i="1" s="1"/>
  <c r="G85" i="1"/>
  <c r="H85" i="1" s="1"/>
  <c r="K85" i="1" s="1"/>
  <c r="G90" i="1"/>
  <c r="H90" i="1" s="1"/>
  <c r="K90" i="1" s="1"/>
  <c r="G91" i="1"/>
  <c r="H91" i="1" s="1"/>
  <c r="K91" i="1" s="1"/>
  <c r="G92" i="1"/>
  <c r="H92" i="1" s="1"/>
  <c r="K92" i="1" s="1"/>
  <c r="G93" i="1"/>
  <c r="H93" i="1" s="1"/>
  <c r="K93" i="1" s="1"/>
  <c r="G96" i="1"/>
  <c r="H96" i="1" s="1"/>
  <c r="K96" i="1" s="1"/>
  <c r="G95" i="1"/>
  <c r="H95" i="1" s="1"/>
  <c r="K95" i="1" s="1"/>
  <c r="G110" i="1"/>
  <c r="H110" i="1" s="1"/>
  <c r="K110" i="1" s="1"/>
  <c r="G113" i="1"/>
  <c r="H113" i="1" s="1"/>
  <c r="K113" i="1" s="1"/>
  <c r="G112" i="1"/>
  <c r="H112" i="1" s="1"/>
  <c r="K112" i="1" s="1"/>
  <c r="G111" i="1"/>
  <c r="H111" i="1" s="1"/>
  <c r="K111" i="1" s="1"/>
  <c r="G100" i="1"/>
  <c r="H100" i="1" s="1"/>
  <c r="K100" i="1" s="1"/>
  <c r="G102" i="1"/>
  <c r="H102" i="1" s="1"/>
  <c r="K102" i="1" s="1"/>
  <c r="G103" i="1"/>
  <c r="H103" i="1" s="1"/>
  <c r="K103" i="1" s="1"/>
  <c r="G104" i="1"/>
  <c r="H104" i="1" s="1"/>
  <c r="K104" i="1" s="1"/>
  <c r="G105" i="1"/>
  <c r="H105" i="1" s="1"/>
  <c r="K105" i="1" s="1"/>
  <c r="G106" i="1"/>
  <c r="H106" i="1" s="1"/>
  <c r="K106" i="1" s="1"/>
  <c r="G107" i="1"/>
  <c r="H107" i="1" s="1"/>
  <c r="K107" i="1" s="1"/>
  <c r="G108" i="1"/>
  <c r="H108" i="1" s="1"/>
  <c r="K108" i="1" s="1"/>
  <c r="G101" i="1"/>
  <c r="H101" i="1" s="1"/>
  <c r="K101" i="1" s="1"/>
  <c r="G33" i="1"/>
  <c r="H33" i="1" s="1"/>
  <c r="K33" i="1" s="1"/>
  <c r="G27" i="1"/>
  <c r="H27" i="1" s="1"/>
  <c r="K27" i="1" s="1"/>
  <c r="G26" i="1"/>
  <c r="H26" i="1" s="1"/>
  <c r="K26" i="1" s="1"/>
  <c r="G70" i="1"/>
  <c r="H70" i="1" s="1"/>
  <c r="K70" i="1" s="1"/>
  <c r="G37" i="1"/>
  <c r="H37" i="1" s="1"/>
  <c r="K37" i="1" s="1"/>
  <c r="G35" i="1"/>
  <c r="H35" i="1" s="1"/>
  <c r="K35" i="1" s="1"/>
  <c r="G36" i="1"/>
  <c r="H36" i="1" s="1"/>
  <c r="K36" i="1" s="1"/>
  <c r="G21" i="1"/>
  <c r="H21" i="1" s="1"/>
  <c r="K21" i="1" s="1"/>
  <c r="G22" i="1"/>
  <c r="H22" i="1" s="1"/>
  <c r="K22" i="1" s="1"/>
  <c r="G23" i="1"/>
  <c r="H23" i="1" s="1"/>
  <c r="K23" i="1" s="1"/>
  <c r="G25" i="1"/>
  <c r="H25" i="1" s="1"/>
  <c r="K25" i="1" s="1"/>
  <c r="G28" i="1"/>
  <c r="H28" i="1" s="1"/>
  <c r="K28" i="1" s="1"/>
  <c r="G29" i="1"/>
  <c r="H29" i="1" s="1"/>
  <c r="K29" i="1" s="1"/>
  <c r="G30" i="1"/>
  <c r="H30" i="1" s="1"/>
  <c r="K30" i="1" s="1"/>
  <c r="G31" i="1"/>
  <c r="H31" i="1" s="1"/>
  <c r="K31" i="1" s="1"/>
  <c r="G32" i="1"/>
  <c r="H32" i="1" s="1"/>
  <c r="K32" i="1" s="1"/>
  <c r="G34" i="1"/>
  <c r="H34" i="1" s="1"/>
  <c r="K34" i="1" s="1"/>
  <c r="G44" i="1"/>
  <c r="G43" i="1"/>
  <c r="H43" i="1" s="1"/>
  <c r="K43" i="1" s="1"/>
  <c r="G38" i="1"/>
  <c r="H38" i="1" s="1"/>
  <c r="K38" i="1" s="1"/>
  <c r="G39" i="1"/>
  <c r="H39" i="1" s="1"/>
  <c r="K39" i="1" s="1"/>
  <c r="G40" i="1"/>
  <c r="H40" i="1" s="1"/>
  <c r="K40" i="1" s="1"/>
  <c r="G41" i="1"/>
  <c r="H41" i="1" s="1"/>
  <c r="K41" i="1" s="1"/>
  <c r="G42" i="1"/>
  <c r="H42" i="1" s="1"/>
  <c r="K42" i="1" s="1"/>
  <c r="G109" i="1"/>
  <c r="H109" i="1" s="1"/>
  <c r="K109" i="1" s="1"/>
  <c r="G99" i="1"/>
  <c r="H99" i="1" s="1"/>
  <c r="K99" i="1" s="1"/>
  <c r="G86" i="1"/>
  <c r="H86" i="1" s="1"/>
  <c r="K86" i="1" s="1"/>
  <c r="G87" i="1"/>
  <c r="H87" i="1" s="1"/>
  <c r="K87" i="1" s="1"/>
  <c r="G88" i="1"/>
  <c r="G89" i="1"/>
  <c r="H89" i="1" s="1"/>
  <c r="K89" i="1" s="1"/>
  <c r="G97" i="1"/>
  <c r="H97" i="1" s="1"/>
  <c r="K97" i="1" s="1"/>
  <c r="G98" i="1"/>
  <c r="H98" i="1" s="1"/>
  <c r="K98" i="1" s="1"/>
  <c r="G79" i="1"/>
  <c r="H79" i="1" s="1"/>
  <c r="K79" i="1" s="1"/>
  <c r="G80" i="1"/>
  <c r="H80" i="1" s="1"/>
  <c r="K80" i="1" s="1"/>
  <c r="G81" i="1"/>
  <c r="H81" i="1" s="1"/>
  <c r="K81" i="1" s="1"/>
  <c r="G72" i="1"/>
  <c r="H72" i="1" s="1"/>
  <c r="K72" i="1" s="1"/>
  <c r="G73" i="1"/>
  <c r="H73" i="1" s="1"/>
  <c r="K73" i="1" s="1"/>
  <c r="G74" i="1"/>
  <c r="H74" i="1" s="1"/>
  <c r="K74" i="1" s="1"/>
  <c r="G75" i="1"/>
  <c r="H75" i="1" s="1"/>
  <c r="K75" i="1" s="1"/>
  <c r="G76" i="1"/>
  <c r="H76" i="1" s="1"/>
  <c r="K76" i="1" s="1"/>
  <c r="G77" i="1"/>
  <c r="H77" i="1" s="1"/>
  <c r="K77" i="1" s="1"/>
  <c r="G78" i="1"/>
  <c r="H78" i="1" s="1"/>
  <c r="K78" i="1" s="1"/>
  <c r="G68" i="1"/>
  <c r="H68" i="1" s="1"/>
  <c r="K68" i="1" s="1"/>
  <c r="G69" i="1"/>
  <c r="H69" i="1" s="1"/>
  <c r="K69" i="1" s="1"/>
  <c r="G71" i="1"/>
  <c r="H71" i="1" s="1"/>
  <c r="K71" i="1" s="1"/>
  <c r="G62" i="1"/>
  <c r="H62" i="1" s="1"/>
  <c r="K62" i="1" s="1"/>
  <c r="G63" i="1"/>
  <c r="H63" i="1" s="1"/>
  <c r="K63" i="1" s="1"/>
  <c r="G64" i="1"/>
  <c r="H64" i="1" s="1"/>
  <c r="K64" i="1" s="1"/>
  <c r="G65" i="1"/>
  <c r="H65" i="1" s="1"/>
  <c r="K65" i="1" s="1"/>
  <c r="G66" i="1"/>
  <c r="H66" i="1" s="1"/>
  <c r="K66" i="1" s="1"/>
  <c r="G67" i="1"/>
  <c r="H67" i="1" s="1"/>
  <c r="K67" i="1" s="1"/>
  <c r="G59" i="1"/>
  <c r="H59" i="1" s="1"/>
  <c r="K59" i="1" s="1"/>
  <c r="G60" i="1"/>
  <c r="H60" i="1" s="1"/>
  <c r="K60" i="1" s="1"/>
  <c r="G61" i="1"/>
  <c r="H61" i="1" s="1"/>
  <c r="K61" i="1" s="1"/>
  <c r="G58" i="1"/>
  <c r="H58" i="1" s="1"/>
  <c r="K58" i="1" s="1"/>
  <c r="G57" i="1"/>
  <c r="H57" i="1" s="1"/>
  <c r="K57" i="1" s="1"/>
  <c r="G56" i="1"/>
  <c r="H56" i="1" s="1"/>
  <c r="K56" i="1" s="1"/>
  <c r="G55" i="1"/>
  <c r="H55" i="1" s="1"/>
  <c r="K55" i="1" s="1"/>
  <c r="G54" i="1"/>
  <c r="H54" i="1" s="1"/>
  <c r="K54" i="1" s="1"/>
  <c r="G53" i="1"/>
  <c r="H53" i="1" s="1"/>
  <c r="K53" i="1" s="1"/>
  <c r="G52" i="1"/>
  <c r="H52" i="1" s="1"/>
  <c r="K52" i="1" s="1"/>
  <c r="G51" i="1"/>
  <c r="H51" i="1" s="1"/>
  <c r="K51" i="1" s="1"/>
  <c r="G50" i="1"/>
  <c r="H50" i="1" s="1"/>
  <c r="K50" i="1" s="1"/>
  <c r="G49" i="1"/>
  <c r="H49" i="1" s="1"/>
  <c r="K49" i="1" s="1"/>
  <c r="G48" i="1"/>
  <c r="H48" i="1" s="1"/>
  <c r="K48" i="1" s="1"/>
  <c r="G47" i="1"/>
  <c r="H47" i="1" s="1"/>
  <c r="K47" i="1" s="1"/>
  <c r="G46" i="1"/>
  <c r="G8" i="1"/>
  <c r="H8" i="1" s="1"/>
  <c r="K8" i="1" s="1"/>
  <c r="G9" i="1"/>
  <c r="H9" i="1" s="1"/>
  <c r="K9" i="1" s="1"/>
  <c r="G10" i="1"/>
  <c r="H10" i="1" s="1"/>
  <c r="K10" i="1" s="1"/>
  <c r="G11" i="1"/>
  <c r="H11" i="1" s="1"/>
  <c r="K11" i="1" s="1"/>
  <c r="G12" i="1"/>
  <c r="H12" i="1" s="1"/>
  <c r="K12" i="1" s="1"/>
  <c r="G13" i="1"/>
  <c r="H13" i="1" s="1"/>
  <c r="K13" i="1" s="1"/>
  <c r="G14" i="1"/>
  <c r="H14" i="1" s="1"/>
  <c r="K14" i="1" s="1"/>
  <c r="G15" i="1"/>
  <c r="H15" i="1" s="1"/>
  <c r="K15" i="1" s="1"/>
  <c r="G16" i="1"/>
  <c r="H16" i="1" s="1"/>
  <c r="K16" i="1" s="1"/>
  <c r="G17" i="1"/>
  <c r="H17" i="1" s="1"/>
  <c r="K17" i="1" s="1"/>
  <c r="G18" i="1"/>
  <c r="H18" i="1" s="1"/>
  <c r="K18" i="1" s="1"/>
  <c r="G19" i="1"/>
  <c r="H19" i="1" s="1"/>
  <c r="K19" i="1" s="1"/>
  <c r="G20" i="1"/>
  <c r="H20" i="1" s="1"/>
  <c r="K20" i="1" s="1"/>
  <c r="G4" i="1"/>
  <c r="H4" i="1" s="1"/>
  <c r="K4" i="1" s="1"/>
  <c r="G5" i="1"/>
  <c r="H5" i="1" s="1"/>
  <c r="K5" i="1" s="1"/>
  <c r="G6" i="1"/>
  <c r="H6" i="1" s="1"/>
  <c r="K6" i="1" s="1"/>
  <c r="G7" i="1"/>
  <c r="H7" i="1" s="1"/>
  <c r="K7" i="1" s="1"/>
  <c r="F220" i="4"/>
  <c r="G220" i="4" s="1"/>
  <c r="J220" i="4" s="1"/>
  <c r="J221" i="4" s="1"/>
  <c r="F211" i="4"/>
  <c r="G211" i="4" s="1"/>
  <c r="J211" i="4" s="1"/>
  <c r="K211" i="4" s="1"/>
  <c r="F210" i="4"/>
  <c r="G210" i="4" s="1"/>
  <c r="J210" i="4" s="1"/>
  <c r="K210" i="4" s="1"/>
  <c r="F209" i="4"/>
  <c r="G209" i="4" s="1"/>
  <c r="J209" i="4" s="1"/>
  <c r="F201" i="4"/>
  <c r="G201" i="4" s="1"/>
  <c r="J201" i="4" s="1"/>
  <c r="F189" i="4"/>
  <c r="G189" i="4" s="1"/>
  <c r="J189" i="4" s="1"/>
  <c r="K189" i="4" s="1"/>
  <c r="F188" i="4"/>
  <c r="G188" i="4" s="1"/>
  <c r="J188" i="4" s="1"/>
  <c r="K188" i="4" s="1"/>
  <c r="F187" i="4"/>
  <c r="G187" i="4" s="1"/>
  <c r="J187" i="4" s="1"/>
  <c r="K187" i="4" s="1"/>
  <c r="F186" i="4"/>
  <c r="G186" i="4" s="1"/>
  <c r="J186" i="4" s="1"/>
  <c r="K186" i="4" s="1"/>
  <c r="F185" i="4"/>
  <c r="G185" i="4" s="1"/>
  <c r="J185" i="4" s="1"/>
  <c r="K185" i="4" s="1"/>
  <c r="F184" i="4"/>
  <c r="G184" i="4" s="1"/>
  <c r="J184" i="4" s="1"/>
  <c r="K184" i="4" s="1"/>
  <c r="F183" i="4"/>
  <c r="G183" i="4" s="1"/>
  <c r="J183" i="4" s="1"/>
  <c r="K183" i="4" s="1"/>
  <c r="F182" i="4"/>
  <c r="G182" i="4" s="1"/>
  <c r="J182" i="4" s="1"/>
  <c r="K182" i="4" s="1"/>
  <c r="F181" i="4"/>
  <c r="G181" i="4" s="1"/>
  <c r="J181" i="4" s="1"/>
  <c r="K181" i="4" s="1"/>
  <c r="F180" i="4"/>
  <c r="G180" i="4" s="1"/>
  <c r="J180" i="4" s="1"/>
  <c r="K180" i="4" s="1"/>
  <c r="F179" i="4"/>
  <c r="G179" i="4" s="1"/>
  <c r="J179" i="4" s="1"/>
  <c r="K179" i="4" s="1"/>
  <c r="F178" i="4"/>
  <c r="G178" i="4" s="1"/>
  <c r="J178" i="4" s="1"/>
  <c r="K178" i="4" s="1"/>
  <c r="F177" i="4"/>
  <c r="G177" i="4" s="1"/>
  <c r="J177" i="4" s="1"/>
  <c r="K177" i="4" s="1"/>
  <c r="F176" i="4"/>
  <c r="G176" i="4" s="1"/>
  <c r="J176" i="4" s="1"/>
  <c r="K176" i="4" s="1"/>
  <c r="F175" i="4"/>
  <c r="G175" i="4" s="1"/>
  <c r="J175" i="4" s="1"/>
  <c r="K175" i="4" s="1"/>
  <c r="F174" i="4"/>
  <c r="G174" i="4" s="1"/>
  <c r="F166" i="4"/>
  <c r="G166" i="4" s="1"/>
  <c r="J166" i="4" s="1"/>
  <c r="K166" i="4" s="1"/>
  <c r="F165" i="4"/>
  <c r="G165" i="4" s="1"/>
  <c r="J165" i="4" s="1"/>
  <c r="K165" i="4" s="1"/>
  <c r="F164" i="4"/>
  <c r="G164" i="4" s="1"/>
  <c r="F156" i="4"/>
  <c r="G156" i="4" s="1"/>
  <c r="J156" i="4" s="1"/>
  <c r="K156" i="4" s="1"/>
  <c r="F155" i="4"/>
  <c r="G155" i="4" s="1"/>
  <c r="J155" i="4" s="1"/>
  <c r="K155" i="4" s="1"/>
  <c r="F154" i="4"/>
  <c r="G154" i="4" s="1"/>
  <c r="J154" i="4" s="1"/>
  <c r="K154" i="4" s="1"/>
  <c r="F153" i="4"/>
  <c r="G153" i="4" s="1"/>
  <c r="J153" i="4" s="1"/>
  <c r="K153" i="4" s="1"/>
  <c r="F152" i="4"/>
  <c r="G152" i="4" s="1"/>
  <c r="J152" i="4" s="1"/>
  <c r="K152" i="4" s="1"/>
  <c r="F151" i="4"/>
  <c r="G151" i="4" s="1"/>
  <c r="J151" i="4" s="1"/>
  <c r="K151" i="4" s="1"/>
  <c r="F150" i="4"/>
  <c r="G150" i="4" s="1"/>
  <c r="J150" i="4" s="1"/>
  <c r="K150" i="4" s="1"/>
  <c r="F149" i="4"/>
  <c r="G149" i="4" s="1"/>
  <c r="J149" i="4" s="1"/>
  <c r="K149" i="4" s="1"/>
  <c r="F148" i="4"/>
  <c r="G148" i="4" s="1"/>
  <c r="J148" i="4" s="1"/>
  <c r="F140" i="4"/>
  <c r="G140" i="4" s="1"/>
  <c r="J140" i="4" s="1"/>
  <c r="K140" i="4" s="1"/>
  <c r="F139" i="4"/>
  <c r="G139" i="4" s="1"/>
  <c r="J139" i="4" s="1"/>
  <c r="K139" i="4" s="1"/>
  <c r="F138" i="4"/>
  <c r="G138" i="4" s="1"/>
  <c r="J138" i="4" s="1"/>
  <c r="K138" i="4" s="1"/>
  <c r="F137" i="4"/>
  <c r="G137" i="4" s="1"/>
  <c r="F129" i="4"/>
  <c r="G129" i="4" s="1"/>
  <c r="J129" i="4" s="1"/>
  <c r="K129" i="4" s="1"/>
  <c r="F128" i="4"/>
  <c r="G128" i="4" s="1"/>
  <c r="J128" i="4" s="1"/>
  <c r="K128" i="4" s="1"/>
  <c r="F127" i="4"/>
  <c r="G127" i="4" s="1"/>
  <c r="J127" i="4" s="1"/>
  <c r="K127" i="4" s="1"/>
  <c r="F126" i="4"/>
  <c r="G126" i="4" s="1"/>
  <c r="J126" i="4" s="1"/>
  <c r="K126" i="4" s="1"/>
  <c r="F125" i="4"/>
  <c r="G125" i="4" s="1"/>
  <c r="J125" i="4" s="1"/>
  <c r="K125" i="4" s="1"/>
  <c r="F124" i="4"/>
  <c r="G124" i="4" s="1"/>
  <c r="J124" i="4" s="1"/>
  <c r="K124" i="4" s="1"/>
  <c r="F123" i="4"/>
  <c r="G123" i="4" s="1"/>
  <c r="J123" i="4" s="1"/>
  <c r="K123" i="4" s="1"/>
  <c r="F122" i="4"/>
  <c r="G122" i="4" s="1"/>
  <c r="J122" i="4" s="1"/>
  <c r="K122" i="4" s="1"/>
  <c r="F113" i="4"/>
  <c r="G113" i="4" s="1"/>
  <c r="J113" i="4" s="1"/>
  <c r="K113" i="4" s="1"/>
  <c r="F112" i="4"/>
  <c r="G112" i="4" s="1"/>
  <c r="J112" i="4" s="1"/>
  <c r="K112" i="4" s="1"/>
  <c r="F111" i="4"/>
  <c r="G111" i="4" s="1"/>
  <c r="J111" i="4" s="1"/>
  <c r="K111" i="4" s="1"/>
  <c r="F110" i="4"/>
  <c r="G110" i="4" s="1"/>
  <c r="J110" i="4" s="1"/>
  <c r="K110" i="4" s="1"/>
  <c r="F109" i="4"/>
  <c r="G109" i="4" s="1"/>
  <c r="F101" i="4"/>
  <c r="G101" i="4" s="1"/>
  <c r="J101" i="4" s="1"/>
  <c r="K101" i="4" s="1"/>
  <c r="F100" i="4"/>
  <c r="G100" i="4" s="1"/>
  <c r="J100" i="4" s="1"/>
  <c r="K100" i="4" s="1"/>
  <c r="F99" i="4"/>
  <c r="G99" i="4" s="1"/>
  <c r="J99" i="4" s="1"/>
  <c r="K99" i="4" s="1"/>
  <c r="F98" i="4"/>
  <c r="G98" i="4" s="1"/>
  <c r="J98" i="4" s="1"/>
  <c r="K98" i="4" s="1"/>
  <c r="F97" i="4"/>
  <c r="G97" i="4" s="1"/>
  <c r="J97" i="4" s="1"/>
  <c r="K97" i="4" s="1"/>
  <c r="F96" i="4"/>
  <c r="G96" i="4" s="1"/>
  <c r="J96" i="4" s="1"/>
  <c r="K96" i="4" s="1"/>
  <c r="F95" i="4"/>
  <c r="G95" i="4" s="1"/>
  <c r="J95" i="4" s="1"/>
  <c r="K95" i="4" s="1"/>
  <c r="F94" i="4"/>
  <c r="G94" i="4" s="1"/>
  <c r="J94" i="4" s="1"/>
  <c r="K94" i="4" s="1"/>
  <c r="F93" i="4"/>
  <c r="G93" i="4" s="1"/>
  <c r="J93" i="4" s="1"/>
  <c r="K93" i="4" s="1"/>
  <c r="F92" i="4"/>
  <c r="G92" i="4" s="1"/>
  <c r="J92" i="4" s="1"/>
  <c r="K92" i="4" s="1"/>
  <c r="F91" i="4"/>
  <c r="G91" i="4" s="1"/>
  <c r="J91" i="4" s="1"/>
  <c r="K91" i="4" s="1"/>
  <c r="F90" i="4"/>
  <c r="G90" i="4" s="1"/>
  <c r="F82" i="4"/>
  <c r="G82" i="4" s="1"/>
  <c r="J82" i="4" s="1"/>
  <c r="K82" i="4" s="1"/>
  <c r="F81" i="4"/>
  <c r="G81" i="4" s="1"/>
  <c r="J81" i="4" s="1"/>
  <c r="K81" i="4" s="1"/>
  <c r="F80" i="4"/>
  <c r="G80" i="4" s="1"/>
  <c r="F72" i="4"/>
  <c r="G72" i="4" s="1"/>
  <c r="J72" i="4" s="1"/>
  <c r="K72" i="4" s="1"/>
  <c r="F71" i="4"/>
  <c r="G71" i="4" s="1"/>
  <c r="J71" i="4" s="1"/>
  <c r="K71" i="4" s="1"/>
  <c r="F70" i="4"/>
  <c r="G70" i="4" s="1"/>
  <c r="J70" i="4" s="1"/>
  <c r="K70" i="4" s="1"/>
  <c r="F69" i="4"/>
  <c r="G69" i="4" s="1"/>
  <c r="J69" i="4" s="1"/>
  <c r="K69" i="4" s="1"/>
  <c r="F68" i="4"/>
  <c r="G68" i="4" s="1"/>
  <c r="J68" i="4" s="1"/>
  <c r="K68" i="4" s="1"/>
  <c r="F67" i="4"/>
  <c r="G67" i="4" s="1"/>
  <c r="F57" i="4"/>
  <c r="G57" i="4" s="1"/>
  <c r="J57" i="4" s="1"/>
  <c r="K57" i="4" s="1"/>
  <c r="F56" i="4"/>
  <c r="G56" i="4" s="1"/>
  <c r="J56" i="4" s="1"/>
  <c r="K56" i="4" s="1"/>
  <c r="F55" i="4"/>
  <c r="G55" i="4" s="1"/>
  <c r="J55" i="4" s="1"/>
  <c r="K55" i="4" s="1"/>
  <c r="F54" i="4"/>
  <c r="G54" i="4" s="1"/>
  <c r="J54" i="4" s="1"/>
  <c r="K54" i="4" s="1"/>
  <c r="F53" i="4"/>
  <c r="G53" i="4" s="1"/>
  <c r="F45" i="4"/>
  <c r="G45" i="4" s="1"/>
  <c r="J45" i="4" s="1"/>
  <c r="K45" i="4" s="1"/>
  <c r="F44" i="4"/>
  <c r="G44" i="4" s="1"/>
  <c r="J44" i="4" s="1"/>
  <c r="K44" i="4" s="1"/>
  <c r="F43" i="4"/>
  <c r="G43" i="4" s="1"/>
  <c r="J43" i="4" s="1"/>
  <c r="K43" i="4" s="1"/>
  <c r="F42" i="4"/>
  <c r="G42" i="4" s="1"/>
  <c r="J42" i="4" s="1"/>
  <c r="K42" i="4" s="1"/>
  <c r="F41" i="4"/>
  <c r="G41" i="4" s="1"/>
  <c r="J41" i="4" s="1"/>
  <c r="K41" i="4" s="1"/>
  <c r="F40" i="4"/>
  <c r="G40" i="4" s="1"/>
  <c r="J40" i="4" s="1"/>
  <c r="K40" i="4" s="1"/>
  <c r="F39" i="4"/>
  <c r="G39" i="4" s="1"/>
  <c r="J39" i="4" s="1"/>
  <c r="K39" i="4" s="1"/>
  <c r="F38" i="4"/>
  <c r="G38" i="4" s="1"/>
  <c r="J38" i="4" s="1"/>
  <c r="K38" i="4" s="1"/>
  <c r="F37" i="4"/>
  <c r="G37" i="4" s="1"/>
  <c r="J37" i="4" s="1"/>
  <c r="K37" i="4" s="1"/>
  <c r="F36" i="4"/>
  <c r="G36" i="4" s="1"/>
  <c r="J36" i="4" s="1"/>
  <c r="K36" i="4" s="1"/>
  <c r="F35" i="4"/>
  <c r="G35" i="4" s="1"/>
  <c r="J35" i="4" s="1"/>
  <c r="K35" i="4" s="1"/>
  <c r="F34" i="4"/>
  <c r="G34" i="4" s="1"/>
  <c r="F25" i="4"/>
  <c r="G25" i="4" s="1"/>
  <c r="J25" i="4" s="1"/>
  <c r="K25" i="4" s="1"/>
  <c r="F24" i="4"/>
  <c r="G24" i="4" s="1"/>
  <c r="J24" i="4" s="1"/>
  <c r="K24" i="4" s="1"/>
  <c r="F23" i="4"/>
  <c r="G23" i="4" s="1"/>
  <c r="J23" i="4" s="1"/>
  <c r="K23" i="4" s="1"/>
  <c r="F22" i="4"/>
  <c r="G22" i="4" s="1"/>
  <c r="J22" i="4" s="1"/>
  <c r="K22" i="4" s="1"/>
  <c r="F21" i="4"/>
  <c r="G21" i="4" s="1"/>
  <c r="J21" i="4" s="1"/>
  <c r="K21" i="4" s="1"/>
  <c r="F20" i="4"/>
  <c r="G20" i="4" s="1"/>
  <c r="F12" i="4"/>
  <c r="G12" i="4" s="1"/>
  <c r="J12" i="4" s="1"/>
  <c r="K12" i="4" s="1"/>
  <c r="F11" i="4"/>
  <c r="G11" i="4" s="1"/>
  <c r="J11" i="4" s="1"/>
  <c r="K11" i="4" s="1"/>
  <c r="F10" i="4"/>
  <c r="G10" i="4" s="1"/>
  <c r="J10" i="4" s="1"/>
  <c r="K10" i="4" s="1"/>
  <c r="F9" i="4"/>
  <c r="G9" i="4" s="1"/>
  <c r="J9" i="4" s="1"/>
  <c r="K9" i="4" s="1"/>
  <c r="J80" i="4"/>
  <c r="H46" i="1" l="1"/>
  <c r="K46" i="1" s="1"/>
  <c r="H88" i="1"/>
  <c r="K88" i="1" s="1"/>
  <c r="H44" i="1"/>
  <c r="K44" i="1" s="1"/>
  <c r="K114" i="1" s="1"/>
  <c r="G26" i="4"/>
  <c r="G13" i="4"/>
  <c r="G83" i="4"/>
  <c r="G102" i="4"/>
  <c r="K130" i="4"/>
  <c r="K13" i="4"/>
  <c r="G114" i="4"/>
  <c r="J109" i="4"/>
  <c r="K220" i="4"/>
  <c r="K221" i="4" s="1"/>
  <c r="J83" i="4"/>
  <c r="G58" i="4"/>
  <c r="G141" i="4"/>
  <c r="J212" i="4"/>
  <c r="G46" i="4"/>
  <c r="G212" i="4"/>
  <c r="C222" i="4" s="1"/>
  <c r="G130" i="4"/>
  <c r="G190" i="4"/>
  <c r="K148" i="4"/>
  <c r="K157" i="4" s="1"/>
  <c r="J157" i="4"/>
  <c r="G167" i="4"/>
  <c r="J164" i="4"/>
  <c r="G73" i="4"/>
  <c r="J67" i="4"/>
  <c r="K201" i="4"/>
  <c r="K202" i="4" s="1"/>
  <c r="J202" i="4"/>
  <c r="F222" i="4" s="1"/>
  <c r="K209" i="4"/>
  <c r="K212" i="4" s="1"/>
  <c r="G157" i="4"/>
  <c r="J53" i="4"/>
  <c r="J130" i="4"/>
  <c r="J13" i="4"/>
  <c r="K80" i="4"/>
  <c r="K83" i="4" s="1"/>
  <c r="J137" i="4"/>
  <c r="J20" i="4"/>
  <c r="J174" i="4"/>
  <c r="J90" i="4"/>
  <c r="J34" i="4"/>
  <c r="H114" i="1" l="1"/>
  <c r="G222" i="4"/>
  <c r="C191" i="4"/>
  <c r="C224" i="4" s="1"/>
  <c r="K109" i="4"/>
  <c r="K114" i="4" s="1"/>
  <c r="J114" i="4"/>
  <c r="K34" i="4"/>
  <c r="K46" i="4" s="1"/>
  <c r="J46" i="4"/>
  <c r="K174" i="4"/>
  <c r="K190" i="4" s="1"/>
  <c r="J190" i="4"/>
  <c r="K137" i="4"/>
  <c r="K141" i="4" s="1"/>
  <c r="J141" i="4"/>
  <c r="K90" i="4"/>
  <c r="K102" i="4" s="1"/>
  <c r="J102" i="4"/>
  <c r="K20" i="4"/>
  <c r="K26" i="4" s="1"/>
  <c r="J26" i="4"/>
  <c r="J58" i="4"/>
  <c r="K53" i="4"/>
  <c r="K58" i="4" s="1"/>
  <c r="K67" i="4"/>
  <c r="K73" i="4" s="1"/>
  <c r="J73" i="4"/>
  <c r="K164" i="4"/>
  <c r="K167" i="4" s="1"/>
  <c r="J167" i="4"/>
  <c r="F191" i="4" l="1"/>
  <c r="F224" i="4" s="1"/>
  <c r="H224" i="4" s="1"/>
  <c r="G191" i="4"/>
  <c r="G224" i="4" s="1"/>
  <c r="I224" i="4" s="1"/>
</calcChain>
</file>

<file path=xl/sharedStrings.xml><?xml version="1.0" encoding="utf-8"?>
<sst xmlns="http://schemas.openxmlformats.org/spreadsheetml/2006/main" count="622" uniqueCount="325">
  <si>
    <t>Część 1 : Okna, przeszklenia i lustra</t>
  </si>
  <si>
    <t>BUDYNEK GŁÓWNY – FRONT TWŁ – OKNA W OPRAWIE ALUMINIOWEJ</t>
  </si>
  <si>
    <t>Lp.</t>
  </si>
  <si>
    <t xml:space="preserve">Wyszczególnienie </t>
  </si>
  <si>
    <t>Ilość sztuk</t>
  </si>
  <si>
    <t>Szerokość</t>
  </si>
  <si>
    <t>Wysokość</t>
  </si>
  <si>
    <t>Metraż</t>
  </si>
  <si>
    <t>1 szt.</t>
  </si>
  <si>
    <t>1 strony</t>
  </si>
  <si>
    <t>(kol. 4x5)</t>
  </si>
  <si>
    <t>(kol. 3x6)x2</t>
  </si>
  <si>
    <t xml:space="preserve">Planowana ilość wykonywania usługi </t>
  </si>
  <si>
    <r>
      <t>Cena jednostkowa netto mycia 1m</t>
    </r>
    <r>
      <rPr>
        <vertAlign val="superscript"/>
        <sz val="8"/>
        <color indexed="8"/>
        <rFont val="Tahoma"/>
        <family val="2"/>
        <charset val="238"/>
      </rPr>
      <t>2</t>
    </r>
  </si>
  <si>
    <t>Wartość netto (kol. 7x8x9)</t>
  </si>
  <si>
    <t>Wartość brutto (kol 10 + VAT)</t>
  </si>
  <si>
    <t>Parter – okna (witrynowe)</t>
  </si>
  <si>
    <t>Parter drzwi – hol kasowy + szatnia</t>
  </si>
  <si>
    <t>Parter drzwi – klatki schodowe</t>
  </si>
  <si>
    <t>Parter nad drzwiami klatki schodowej</t>
  </si>
  <si>
    <t>Razem:</t>
  </si>
  <si>
    <t>SZKLANE ŚCIANY</t>
  </si>
  <si>
    <t>Wyszczególnienie</t>
  </si>
  <si>
    <t>Ilość szt.</t>
  </si>
  <si>
    <t>Planowana ilość wykonywania usługi</t>
  </si>
  <si>
    <t>Wiatrołap – hol kasowy</t>
  </si>
  <si>
    <t>Wiatrołap – szatnia widzów</t>
  </si>
  <si>
    <t xml:space="preserve">Hol kasowy - szatnia </t>
  </si>
  <si>
    <t>Garderoby dla widzów</t>
  </si>
  <si>
    <t>Kuluar barowy</t>
  </si>
  <si>
    <t>Saloniki</t>
  </si>
  <si>
    <t>LUSTRA</t>
  </si>
  <si>
    <t>(kol. 3x6)</t>
  </si>
  <si>
    <t>Szatnia – parter</t>
  </si>
  <si>
    <t>Szatnia – balkon</t>
  </si>
  <si>
    <t>Kuluary</t>
  </si>
  <si>
    <t>Kuluary barowe</t>
  </si>
  <si>
    <t>Balkon jaskółki</t>
  </si>
  <si>
    <t>Salonik wideo</t>
  </si>
  <si>
    <t>Salonik recepcyjny</t>
  </si>
  <si>
    <t>Lustra – Foyer (mycie z rusztowania)</t>
  </si>
  <si>
    <t>OKNA W OPRAWIE ALUMINIOWEJ</t>
  </si>
  <si>
    <t>Foyer dół</t>
  </si>
  <si>
    <t>Foyer góra (mycie z rusztowania)</t>
  </si>
  <si>
    <t>ŚCIANY ORNAMENTOWE</t>
  </si>
  <si>
    <t>Ściany ornamentowe – wzdłuż biegów schodowych</t>
  </si>
  <si>
    <t>Ściany ornamentowe – wzdłuż biegów schodowych (mycie z rusztowania)</t>
  </si>
  <si>
    <t>BUDYNEK GŁÓWNY  - FRONT, INNE</t>
  </si>
  <si>
    <t>(kol. 3x6) x ilość stron</t>
  </si>
  <si>
    <t>Okna – kasy (2 strony)</t>
  </si>
  <si>
    <t>Kabiny (4 strony)</t>
  </si>
  <si>
    <t>Gabloty – plexi (1 strona)</t>
  </si>
  <si>
    <t>BUDYNEK GŁÓWNY  - ZASCENIE OKNA</t>
  </si>
  <si>
    <t>(kol. 3x6)x ilość stron</t>
  </si>
  <si>
    <t>Suterena (plastikowe) (2 strony)</t>
  </si>
  <si>
    <t>Suterena (drewniane) (4 strony)</t>
  </si>
  <si>
    <t>Parter (plastikowe) (2 strony)</t>
  </si>
  <si>
    <t>Parter orkiestra (plastikowe) (2 strony)</t>
  </si>
  <si>
    <t>Parter portiernia (plastik) (2 strony)</t>
  </si>
  <si>
    <t>I piętro (plastik) (2 strony)</t>
  </si>
  <si>
    <t>II piętro (plastik) (2 strony)</t>
  </si>
  <si>
    <t>III piętro (plastik) (2 strony)</t>
  </si>
  <si>
    <t>IV piętro (plastik) (2 strony)</t>
  </si>
  <si>
    <t>ZASCENIE - LUSTRA</t>
  </si>
  <si>
    <t>Sala 402</t>
  </si>
  <si>
    <t>Sala 405</t>
  </si>
  <si>
    <t>Sala 430</t>
  </si>
  <si>
    <t>Korytarze</t>
  </si>
  <si>
    <t>ZASCENIE – KORYTARZE, KASA</t>
  </si>
  <si>
    <t>Okienko – kasa</t>
  </si>
  <si>
    <t>Gabloty – parter</t>
  </si>
  <si>
    <t>Gabloty IV p.</t>
  </si>
  <si>
    <t>BUDYNEK GŁÓWNY - NAD DACHEM WIDOWNI</t>
  </si>
  <si>
    <t>Okna akustycy (metalowe)</t>
  </si>
  <si>
    <t>Okna akustycy (drewniane) - 4 strony</t>
  </si>
  <si>
    <t>Okna transduktornia (drewniane) – 4 strony</t>
  </si>
  <si>
    <t>BUDYNEK TECHNICZNY – OKNA W OPRAWIE ALUMINIOWEJ</t>
  </si>
  <si>
    <t>Suterena</t>
  </si>
  <si>
    <t>Parter (w tym pod przewiązką)</t>
  </si>
  <si>
    <t>I piętro</t>
  </si>
  <si>
    <t>II piętro</t>
  </si>
  <si>
    <t>III piętro</t>
  </si>
  <si>
    <t>IV piętro</t>
  </si>
  <si>
    <t>Klatka schodowa</t>
  </si>
  <si>
    <t>Klatka schodowa drzwi</t>
  </si>
  <si>
    <t>BUDYNEK TECHNICZNY – STOLARNIA „AMBONKA”</t>
  </si>
  <si>
    <t>Stolarnia – „ambonka” (drewniane) – mycie z rusztowania</t>
  </si>
  <si>
    <t>DOM AKTORA OKNA DREWNIANE, (ul. Narutowicza 43)</t>
  </si>
  <si>
    <t>Budynek A (4 strony) balkonowe</t>
  </si>
  <si>
    <t>Budynek A (4 strony) pokoje Narutowicza</t>
  </si>
  <si>
    <t>Budynek A (2 strony) wejścia w korytarze</t>
  </si>
  <si>
    <t>Budynek A (2 strony) zsypy</t>
  </si>
  <si>
    <t>Budynek B (4 strony)</t>
  </si>
  <si>
    <t>Kuchnia (4 strony)</t>
  </si>
  <si>
    <t>Wejście główne (2 strony)</t>
  </si>
  <si>
    <t>Łącznie część 1: 6.729,18 m².</t>
  </si>
  <si>
    <t xml:space="preserve">Część 2: Okna trudno dostępne.         </t>
  </si>
  <si>
    <t>BUDYNEK GŁÓWNY - ZASCENIE - OKNA</t>
  </si>
  <si>
    <t>(kol. 3x6)x 2</t>
  </si>
  <si>
    <t>Sale 402, 405, 430 (aluminium) – od wewnątrz mycie z rusztowania, z zewnątrz metodą alpinistyczną</t>
  </si>
  <si>
    <t>IV piętro – mycie z rusztowania  lub metodą alpinistyczną</t>
  </si>
  <si>
    <t>Stolarnia– mycie z rusztowania  lub metodą alpinistyczną</t>
  </si>
  <si>
    <t>Malarnia– mycie z rusztowania  lub metodą alpinistyczną</t>
  </si>
  <si>
    <t>BUDYNEK TECHNICZNY- PRZEWIĄZKA</t>
  </si>
  <si>
    <t>Przewiązka (aluminium) – od wewnątrz mycie z rusztowania, z zewnątrz metodą alpinistyczną</t>
  </si>
  <si>
    <t>Łącznie część 2:  1.994,42 m².</t>
  </si>
  <si>
    <t>il stron</t>
  </si>
  <si>
    <t xml:space="preserve"> Parter nad drzwiami wejściowymi(drewno) (2 strony)</t>
  </si>
  <si>
    <t>il. Stron</t>
  </si>
  <si>
    <t>Budynek A (4 strony) okna we wsypach</t>
  </si>
  <si>
    <t>Budynek A (2 strony) wejście główne</t>
  </si>
  <si>
    <t>Łazienka (4 strony)</t>
  </si>
  <si>
    <t>Klatki (2 strony) okna</t>
  </si>
  <si>
    <t>Wejścia z klatki schodowej w korytarze</t>
  </si>
  <si>
    <t>RAZEM:</t>
  </si>
  <si>
    <r>
      <t>Ilość m</t>
    </r>
    <r>
      <rPr>
        <vertAlign val="superscript"/>
        <sz val="10"/>
        <color indexed="8"/>
        <rFont val="Tahoma"/>
        <family val="2"/>
        <charset val="238"/>
      </rPr>
      <t>2</t>
    </r>
    <r>
      <rPr>
        <sz val="10"/>
        <color indexed="8"/>
        <rFont val="Tahoma"/>
        <family val="2"/>
        <charset val="238"/>
      </rPr>
      <t xml:space="preserve"> przeznaczona do mycia </t>
    </r>
  </si>
  <si>
    <t>netto</t>
  </si>
  <si>
    <t>brutto</t>
  </si>
  <si>
    <t>mertaż</t>
  </si>
  <si>
    <t>bruutto</t>
  </si>
  <si>
    <t>metraż</t>
  </si>
  <si>
    <t>razem Cz 1 i 2</t>
  </si>
  <si>
    <r>
      <t>Ilość m</t>
    </r>
    <r>
      <rPr>
        <vertAlign val="superscript"/>
        <sz val="10"/>
        <color indexed="8"/>
        <rFont val="Tahoma"/>
        <family val="2"/>
        <charset val="238"/>
      </rPr>
      <t>2</t>
    </r>
    <r>
      <rPr>
        <sz val="10"/>
        <color indexed="8"/>
        <rFont val="Tahoma"/>
        <family val="2"/>
        <charset val="238"/>
      </rPr>
      <t xml:space="preserve"> przeznaczona do mycia</t>
    </r>
  </si>
  <si>
    <t>Metraż 1 szt. 
1 strony 
(kol. 4x5)</t>
  </si>
  <si>
    <t>Parter drzwi – hol kasowy + sala kameralna</t>
  </si>
  <si>
    <t>Kuluary I piętro</t>
  </si>
  <si>
    <t>Drzwi portierni</t>
  </si>
  <si>
    <t>Portiernia</t>
  </si>
  <si>
    <t>Kasy</t>
  </si>
  <si>
    <t>BOW</t>
  </si>
  <si>
    <t>Hol kasowy - w ściance profilowej</t>
  </si>
  <si>
    <t>Sala kameralna – parter</t>
  </si>
  <si>
    <t>Ścianka z lustrem przy BOW</t>
  </si>
  <si>
    <t>Drzwi przed wejściem na schody</t>
  </si>
  <si>
    <t>Klatka schodowa z sali kameralnej</t>
  </si>
  <si>
    <t>Wejście do BOW z sali kameralnej</t>
  </si>
  <si>
    <t>Kuluar barowy (II piętro)</t>
  </si>
  <si>
    <t>Saloniki (III piętro)</t>
  </si>
  <si>
    <t xml:space="preserve">Hol kasowy / sala kameralna </t>
  </si>
  <si>
    <t>Ściana wzdłuż schodów do szatni</t>
  </si>
  <si>
    <t>Balkon "jaskółki"</t>
  </si>
  <si>
    <t>Szatnia – balkon - sufit</t>
  </si>
  <si>
    <t>Ściany między foyer a kuluarem barowym</t>
  </si>
  <si>
    <t>Toalety</t>
  </si>
  <si>
    <t>Lustra weneckie – foyer (mycie z rusztowania)</t>
  </si>
  <si>
    <t>Kabina akustyczna</t>
  </si>
  <si>
    <t>Kabiny przy amfiteatrze</t>
  </si>
  <si>
    <t xml:space="preserve">Okna akustycy </t>
  </si>
  <si>
    <t xml:space="preserve">Suterena </t>
  </si>
  <si>
    <t xml:space="preserve">Parter </t>
  </si>
  <si>
    <t xml:space="preserve">Parter orkiestra </t>
  </si>
  <si>
    <t xml:space="preserve">Parter nad drzwiami wejściowymi (drewno)      </t>
  </si>
  <si>
    <t xml:space="preserve">Parter portiernia </t>
  </si>
  <si>
    <t xml:space="preserve">I piętro </t>
  </si>
  <si>
    <t xml:space="preserve">II piętro </t>
  </si>
  <si>
    <t xml:space="preserve">III piętro </t>
  </si>
  <si>
    <t xml:space="preserve">IV piętro </t>
  </si>
  <si>
    <t>Klatka schodowa - budynek B</t>
  </si>
  <si>
    <t>I piętro  B</t>
  </si>
  <si>
    <t>Malarnia (II piętro)</t>
  </si>
  <si>
    <t>Mieszalnia farb/modelatornia (II piętro)</t>
  </si>
  <si>
    <t>Kier. malarni (III piętro)</t>
  </si>
  <si>
    <t>IV piętro – mycie z rusztowania  lub metodą alpinistyczną - magazyn dekoracji</t>
  </si>
  <si>
    <t>I piętro - z zewnątrz mycie z rusztowania lub metodą alpinistyczną</t>
  </si>
  <si>
    <t>poziom 0 - od wewnątrz mycie z rusztowania ze spawalni</t>
  </si>
  <si>
    <t xml:space="preserve">Okna transduktornia </t>
  </si>
  <si>
    <t>Budynek A pokoje Narutowicza</t>
  </si>
  <si>
    <t>Budynek A balkonowe</t>
  </si>
  <si>
    <t xml:space="preserve">Budynek B </t>
  </si>
  <si>
    <t xml:space="preserve">Kuchnia </t>
  </si>
  <si>
    <t xml:space="preserve">Łazienka </t>
  </si>
  <si>
    <t>Klatki  okna</t>
  </si>
  <si>
    <t>IV piętro - mycie z rusztowania  lub metodą alpinistyczną - malarnia</t>
  </si>
  <si>
    <t>Stolarnia - mycie z rusztowania  lub metodą alpinistyczną</t>
  </si>
  <si>
    <t>Magazyn dekoracji - mycie z rusztowania  lub metodą alpinistyczną</t>
  </si>
  <si>
    <t>Malarnia  - mycie z rusztowania  lub metodą alpinistyczną</t>
  </si>
  <si>
    <t>Malarnia - mycie z rusztowania lub metodą alpinistyczną</t>
  </si>
  <si>
    <t xml:space="preserve">świetlik </t>
  </si>
  <si>
    <t>klapa</t>
  </si>
  <si>
    <t>Klatka schodowa - budynek A z zewnątrz mycie metodą alpinistyczną</t>
  </si>
  <si>
    <t>Saloniki zewnętrzna strona metodą alpinistyczną</t>
  </si>
  <si>
    <t>Kuluary barowe zewnętrzna strona metodą alpinistyczną</t>
  </si>
  <si>
    <t>Lustra – foyer mycie z rusztowania</t>
  </si>
  <si>
    <t>Budynek A wejścia główne</t>
  </si>
  <si>
    <t>Budynek A zsypy - okna</t>
  </si>
  <si>
    <t>Budynek A balustrady przy schodach</t>
  </si>
  <si>
    <t>Foyer góra (mycie z rusztowania i metodą alpinistyczną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</si>
  <si>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</si>
  <si>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</si>
  <si>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</si>
  <si>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</si>
  <si>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</si>
  <si>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</si>
  <si>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</si>
  <si>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</si>
  <si>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</si>
  <si>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</si>
  <si>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</si>
  <si>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</si>
  <si>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</si>
  <si>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A.1</t>
  </si>
  <si>
    <t>A.2</t>
  </si>
  <si>
    <t>A.3</t>
  </si>
  <si>
    <t>A.4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</si>
  <si>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</si>
  <si>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</si>
  <si>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</si>
  <si>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</si>
  <si>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</si>
  <si>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</si>
  <si>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</si>
  <si>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</si>
  <si>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</si>
  <si>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</si>
  <si>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</si>
  <si>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</si>
  <si>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</si>
  <si>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</si>
  <si>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</si>
  <si>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</si>
  <si>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</si>
  <si>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D.1</t>
  </si>
  <si>
    <t>D.2</t>
  </si>
  <si>
    <t>D.3</t>
  </si>
  <si>
    <t>D.4</t>
  </si>
  <si>
    <t>D.5</t>
  </si>
  <si>
    <t>D.6</t>
  </si>
  <si>
    <t>D.7</t>
  </si>
  <si>
    <t>2,50- 5,30</t>
  </si>
  <si>
    <t>E.1</t>
  </si>
  <si>
    <t>E.2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</si>
  <si>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</si>
  <si>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</si>
  <si>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</si>
  <si>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</si>
  <si>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</si>
  <si>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</si>
  <si>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</si>
  <si>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</si>
  <si>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</si>
  <si>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</si>
  <si>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</si>
  <si>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</si>
  <si>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G.1</t>
  </si>
  <si>
    <t>G.2</t>
  </si>
  <si>
    <t>G.3</t>
  </si>
  <si>
    <t>B. Szklane ściany i drzwi wewnętrzne</t>
  </si>
  <si>
    <t>C. Lustra</t>
  </si>
  <si>
    <t>D. Okna w oprawie aluminiowej</t>
  </si>
  <si>
    <t>H.1</t>
  </si>
  <si>
    <t>H.2</t>
  </si>
  <si>
    <t>H.3</t>
  </si>
  <si>
    <t>H.4</t>
  </si>
  <si>
    <t>H.5</t>
  </si>
  <si>
    <t>H.6</t>
  </si>
  <si>
    <t>I.1</t>
  </si>
  <si>
    <t>I.2</t>
  </si>
  <si>
    <t>I.3</t>
  </si>
  <si>
    <t>I.4</t>
  </si>
  <si>
    <t>J.1</t>
  </si>
  <si>
    <t>J.2</t>
  </si>
  <si>
    <t>J.3</t>
  </si>
  <si>
    <t>J.4</t>
  </si>
  <si>
    <t>J.5</t>
  </si>
  <si>
    <t>J.6</t>
  </si>
  <si>
    <t>J.7</t>
  </si>
  <si>
    <t>K.1</t>
  </si>
  <si>
    <t>K.2</t>
  </si>
  <si>
    <t>K.3</t>
  </si>
  <si>
    <t>K. BUDYNEK TECHNICZNY - okna wewnętrzne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</si>
  <si>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</si>
  <si>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</si>
  <si>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</si>
  <si>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</si>
  <si>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</si>
  <si>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</si>
  <si>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</si>
  <si>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</si>
  <si>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</si>
  <si>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</si>
  <si>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</si>
  <si>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</si>
  <si>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</si>
  <si>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</si>
  <si>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</si>
  <si>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</si>
  <si>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</si>
  <si>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M.1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</si>
  <si>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</si>
  <si>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</si>
  <si>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</si>
  <si>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</si>
  <si>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</si>
  <si>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</si>
  <si>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</si>
  <si>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</si>
  <si>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</si>
  <si>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O.1</t>
  </si>
  <si>
    <t>P.1</t>
  </si>
  <si>
    <t>P.2</t>
  </si>
  <si>
    <t>P.3</t>
  </si>
  <si>
    <t>P.4</t>
  </si>
  <si>
    <t>M. BUD. GŁÓWNY - zascenie okna</t>
  </si>
  <si>
    <t>E. BUD. GŁÓWNY front, inne</t>
  </si>
  <si>
    <t>H. ZASCENIE korytarze, kasa</t>
  </si>
  <si>
    <t>A. BUDYNEK GŁÓWNY 
front, okna w oprawie aluminiowej</t>
  </si>
  <si>
    <t>F. BUDYNEK GŁÓWNY
zascenie okna plastikowe</t>
  </si>
  <si>
    <t>G. ZASCENIE
lustra</t>
  </si>
  <si>
    <t>I. BUDYNEK  GŁÓWNY 
nad dachem widowni okna plastikowe</t>
  </si>
  <si>
    <t>J. BUDYNEK TECHNICZNY 
okna w oprawie aluminiowej</t>
  </si>
  <si>
    <t>L. DOM AKTORA okna plastikowe 
i metalowe,
 ul. Narutowicza 43</t>
  </si>
  <si>
    <t>N. BUDYNEK TECHNICZNY 
okna w oprawie aluminiowej</t>
  </si>
  <si>
    <t>O. BUDYNEK TECHNICZNY przewiązka</t>
  </si>
  <si>
    <t>P. BUDYNEK TECHNICZNY świetliki dachowe 
i klapy</t>
  </si>
  <si>
    <t>Razem wartość netto</t>
  </si>
  <si>
    <r>
      <t>Razem ilość m</t>
    </r>
    <r>
      <rPr>
        <b/>
        <vertAlign val="superscript"/>
        <sz val="10"/>
        <rFont val="Tahoma"/>
        <family val="2"/>
        <charset val="238"/>
      </rPr>
      <t>2</t>
    </r>
    <r>
      <rPr>
        <b/>
        <sz val="10"/>
        <rFont val="Tahoma"/>
        <family val="2"/>
        <charset val="238"/>
      </rPr>
      <t xml:space="preserve"> przeznaczona do mycia: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</si>
  <si>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
(kol. 3x6) x ilość stron</t>
    </r>
  </si>
  <si>
    <t xml:space="preserve">plus należny podatek VAT  w wysokości ...... %, </t>
  </si>
  <si>
    <t xml:space="preserve">…………………………………………………………………………………………………… </t>
  </si>
  <si>
    <t>podpis Wykonawcy lub upoważnionego przedstawiciela Wykonawcy</t>
  </si>
  <si>
    <r>
      <t xml:space="preserve">Cena oferty wynosi </t>
    </r>
    <r>
      <rPr>
        <sz val="8"/>
        <rFont val="Tahoma"/>
        <family val="2"/>
        <charset val="238"/>
      </rPr>
      <t>................................................</t>
    </r>
    <r>
      <rPr>
        <sz val="10"/>
        <rFont val="Tahoma"/>
        <family val="2"/>
        <charset val="238"/>
      </rPr>
      <t xml:space="preserve"> zł brutto (słownie: </t>
    </r>
    <r>
      <rPr>
        <sz val="8"/>
        <rFont val="Tahoma"/>
        <family val="2"/>
        <charset val="238"/>
      </rPr>
      <t>....................................................................................................................</t>
    </r>
    <r>
      <rPr>
        <sz val="10"/>
        <rFont val="Tahoma"/>
        <family val="2"/>
        <charset val="238"/>
      </rPr>
      <t>)</t>
    </r>
  </si>
  <si>
    <t xml:space="preserve">Załącznik nr 4a do SWZ - Formularz cenowy dla Zadania 3 </t>
  </si>
  <si>
    <t>Numer sprawy DP/PN/15/2023</t>
  </si>
  <si>
    <r>
      <t>Jednostkowa cena netto mycia 1m</t>
    </r>
    <r>
      <rPr>
        <vertAlign val="superscript"/>
        <sz val="8"/>
        <rFont val="Tahoma"/>
        <family val="2"/>
        <charset val="238"/>
      </rPr>
      <t>2 *</t>
    </r>
  </si>
  <si>
    <t>*) należy wypełnić tylko kolumnę nr 9 (zaznaczoną szarym tłem)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</si>
</sst>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zcionka tekstu podstawowego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vertAlign val="superscript"/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0"/>
      <color indexed="8"/>
      <name val="Czcionka tekstu podstawowego"/>
      <family val="2"/>
      <charset val="238"/>
    </font>
    <font>
      <vertAlign val="superscript"/>
      <sz val="10"/>
      <color indexed="8"/>
      <name val="Tahoma"/>
      <family val="2"/>
      <charset val="238"/>
    </font>
    <font>
      <sz val="8"/>
      <name val="Czcionka tekstu podstawowego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justify"/>
    </xf>
    <xf numFmtId="0" fontId="7" fillId="2" borderId="0" xfId="0" applyFont="1" applyFill="1"/>
    <xf numFmtId="0" fontId="3" fillId="2" borderId="4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vertical="top" wrapText="1"/>
    </xf>
    <xf numFmtId="4" fontId="0" fillId="2" borderId="0" xfId="0" applyNumberFormat="1" applyFill="1"/>
    <xf numFmtId="0" fontId="3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indent="2"/>
    </xf>
    <xf numFmtId="4" fontId="6" fillId="2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0" fillId="3" borderId="0" xfId="0" applyFill="1"/>
    <xf numFmtId="1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4" fontId="1" fillId="2" borderId="2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4" fontId="3" fillId="2" borderId="6" xfId="0" applyNumberFormat="1" applyFont="1" applyFill="1" applyBorder="1" applyAlignment="1">
      <alignment horizontal="center" wrapText="1"/>
    </xf>
    <xf numFmtId="4" fontId="3" fillId="4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0" fillId="4" borderId="0" xfId="0" applyFill="1"/>
    <xf numFmtId="4" fontId="9" fillId="2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4" borderId="6" xfId="0" applyNumberFormat="1" applyFont="1" applyFill="1" applyBorder="1" applyAlignment="1">
      <alignment horizontal="right" wrapText="1"/>
    </xf>
    <xf numFmtId="4" fontId="9" fillId="2" borderId="7" xfId="0" applyNumberFormat="1" applyFont="1" applyFill="1" applyBorder="1"/>
    <xf numFmtId="4" fontId="9" fillId="2" borderId="8" xfId="0" applyNumberFormat="1" applyFont="1" applyFill="1" applyBorder="1"/>
    <xf numFmtId="4" fontId="9" fillId="2" borderId="9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right"/>
    </xf>
    <xf numFmtId="4" fontId="9" fillId="2" borderId="11" xfId="0" applyNumberFormat="1" applyFont="1" applyFill="1" applyBorder="1"/>
    <xf numFmtId="4" fontId="0" fillId="3" borderId="0" xfId="0" applyNumberFormat="1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4" fillId="5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8" fillId="0" borderId="12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" fontId="4" fillId="2" borderId="1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/>
    </xf>
    <xf numFmtId="0" fontId="20" fillId="6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3"/>
  <sheetViews>
    <sheetView tabSelected="1" view="pageBreakPreview" zoomScale="130" zoomScaleNormal="130" zoomScaleSheetLayoutView="130"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C119" sqref="C119"/>
    </sheetView>
  </sheetViews>
  <sheetFormatPr defaultColWidth="9" defaultRowHeight="12.75"/>
  <cols>
    <col min="1" max="1" width="4.25" style="64" bestFit="1" customWidth="1"/>
    <col min="2" max="2" width="12.25" style="64" customWidth="1"/>
    <col min="3" max="3" width="35.25" style="86" customWidth="1"/>
    <col min="4" max="4" width="4" style="64" customWidth="1"/>
    <col min="5" max="6" width="7.25" style="64" customWidth="1"/>
    <col min="7" max="7" width="8.625" style="66" customWidth="1"/>
    <col min="8" max="8" width="14.125" style="66" customWidth="1"/>
    <col min="9" max="9" width="11.375" style="64" customWidth="1"/>
    <col min="10" max="10" width="10.25" style="67" customWidth="1"/>
    <col min="11" max="11" width="13.25" style="66" customWidth="1"/>
    <col min="12" max="16384" width="9" style="64"/>
  </cols>
  <sheetData>
    <row r="1" spans="1:11">
      <c r="A1" s="65" t="s">
        <v>322</v>
      </c>
      <c r="C1" s="65"/>
      <c r="K1" s="66" t="s">
        <v>321</v>
      </c>
    </row>
    <row r="2" spans="1:11" s="70" customFormat="1" ht="42">
      <c r="A2" s="68" t="s">
        <v>2</v>
      </c>
      <c r="B2" s="107" t="s">
        <v>3</v>
      </c>
      <c r="C2" s="108"/>
      <c r="D2" s="68" t="s">
        <v>4</v>
      </c>
      <c r="E2" s="68" t="s">
        <v>5</v>
      </c>
      <c r="F2" s="68" t="s">
        <v>6</v>
      </c>
      <c r="G2" s="69" t="s">
        <v>123</v>
      </c>
      <c r="H2" s="69" t="s">
        <v>316</v>
      </c>
      <c r="I2" s="68" t="s">
        <v>12</v>
      </c>
      <c r="J2" s="69" t="s">
        <v>323</v>
      </c>
      <c r="K2" s="69" t="s">
        <v>14</v>
      </c>
    </row>
    <row r="3" spans="1:11" s="73" customFormat="1" ht="13.9" customHeight="1">
      <c r="A3" s="71">
        <v>1</v>
      </c>
      <c r="B3" s="106">
        <v>2</v>
      </c>
      <c r="C3" s="106"/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2">
        <v>9</v>
      </c>
      <c r="K3" s="72">
        <v>10</v>
      </c>
    </row>
    <row r="4" spans="1:11" ht="13.15" customHeight="1">
      <c r="A4" s="74" t="s">
        <v>200</v>
      </c>
      <c r="B4" s="102" t="s">
        <v>305</v>
      </c>
      <c r="C4" s="75" t="s">
        <v>16</v>
      </c>
      <c r="D4" s="74">
        <v>26</v>
      </c>
      <c r="E4" s="74">
        <v>2.2000000000000002</v>
      </c>
      <c r="F4" s="74">
        <v>3.4</v>
      </c>
      <c r="G4" s="76">
        <f>ROUND(E4*F4,2)</f>
        <v>7.48</v>
      </c>
      <c r="H4" s="76">
        <f>ROUND(D4*G4*2,2)</f>
        <v>388.96</v>
      </c>
      <c r="I4" s="74">
        <v>5</v>
      </c>
      <c r="J4" s="93"/>
      <c r="K4" s="99">
        <f>ROUND(H4*I4*J4,2)</f>
        <v>0</v>
      </c>
    </row>
    <row r="5" spans="1:11">
      <c r="A5" s="74" t="s">
        <v>201</v>
      </c>
      <c r="B5" s="103"/>
      <c r="C5" s="75" t="s">
        <v>124</v>
      </c>
      <c r="D5" s="74">
        <v>15</v>
      </c>
      <c r="E5" s="74">
        <v>2.2000000000000002</v>
      </c>
      <c r="F5" s="74">
        <v>4.01</v>
      </c>
      <c r="G5" s="76">
        <f>ROUND(E5*F5,2)</f>
        <v>8.82</v>
      </c>
      <c r="H5" s="76">
        <f>ROUND(D5*G5*2,2)</f>
        <v>264.60000000000002</v>
      </c>
      <c r="I5" s="74">
        <v>5</v>
      </c>
      <c r="J5" s="93"/>
      <c r="K5" s="99">
        <f t="shared" ref="K5:K68" si="0">ROUND(H5*I5*J5,2)</f>
        <v>0</v>
      </c>
    </row>
    <row r="6" spans="1:11">
      <c r="A6" s="74" t="s">
        <v>202</v>
      </c>
      <c r="B6" s="103"/>
      <c r="C6" s="75" t="s">
        <v>18</v>
      </c>
      <c r="D6" s="74">
        <v>2</v>
      </c>
      <c r="E6" s="74">
        <v>1.55</v>
      </c>
      <c r="F6" s="74">
        <v>2.2000000000000002</v>
      </c>
      <c r="G6" s="76">
        <f>ROUND(E6*F6,2)</f>
        <v>3.41</v>
      </c>
      <c r="H6" s="76">
        <f>ROUND(D6*G6*2,2)</f>
        <v>13.64</v>
      </c>
      <c r="I6" s="74">
        <v>5</v>
      </c>
      <c r="J6" s="93"/>
      <c r="K6" s="99">
        <f t="shared" si="0"/>
        <v>0</v>
      </c>
    </row>
    <row r="7" spans="1:11">
      <c r="A7" s="74" t="s">
        <v>203</v>
      </c>
      <c r="B7" s="104"/>
      <c r="C7" s="75" t="s">
        <v>19</v>
      </c>
      <c r="D7" s="74">
        <v>2</v>
      </c>
      <c r="E7" s="74">
        <v>1.55</v>
      </c>
      <c r="F7" s="74">
        <v>1.45</v>
      </c>
      <c r="G7" s="76">
        <f>ROUND(E7*F7,2)</f>
        <v>2.25</v>
      </c>
      <c r="H7" s="76">
        <f>ROUND(D7*G7*2,2)</f>
        <v>9</v>
      </c>
      <c r="I7" s="74">
        <v>5</v>
      </c>
      <c r="J7" s="93"/>
      <c r="K7" s="99">
        <f t="shared" si="0"/>
        <v>0</v>
      </c>
    </row>
    <row r="8" spans="1:11">
      <c r="A8" s="74" t="s">
        <v>187</v>
      </c>
      <c r="B8" s="105" t="s">
        <v>246</v>
      </c>
      <c r="C8" s="75" t="s">
        <v>25</v>
      </c>
      <c r="D8" s="74">
        <v>1</v>
      </c>
      <c r="E8" s="74">
        <v>8.51</v>
      </c>
      <c r="F8" s="74">
        <v>4.01</v>
      </c>
      <c r="G8" s="76">
        <f>ROUND(E8*F8,2)</f>
        <v>34.130000000000003</v>
      </c>
      <c r="H8" s="76">
        <f>ROUND(D8*G8*2,2)</f>
        <v>68.260000000000005</v>
      </c>
      <c r="I8" s="74">
        <v>5</v>
      </c>
      <c r="J8" s="93"/>
      <c r="K8" s="99">
        <f t="shared" si="0"/>
        <v>0</v>
      </c>
    </row>
    <row r="9" spans="1:11">
      <c r="A9" s="74" t="s">
        <v>188</v>
      </c>
      <c r="B9" s="105"/>
      <c r="C9" s="75" t="s">
        <v>134</v>
      </c>
      <c r="D9" s="74">
        <v>2</v>
      </c>
      <c r="E9" s="74">
        <v>7.47</v>
      </c>
      <c r="F9" s="74">
        <v>3.56</v>
      </c>
      <c r="G9" s="76">
        <f t="shared" ref="G9:G20" si="1">ROUND(E9*F9,2)</f>
        <v>26.59</v>
      </c>
      <c r="H9" s="76">
        <f t="shared" ref="H9:H20" si="2">ROUND(D9*G9*2,2)</f>
        <v>106.36</v>
      </c>
      <c r="I9" s="74">
        <v>5</v>
      </c>
      <c r="J9" s="93"/>
      <c r="K9" s="99">
        <f t="shared" si="0"/>
        <v>0</v>
      </c>
    </row>
    <row r="10" spans="1:11">
      <c r="A10" s="74" t="s">
        <v>189</v>
      </c>
      <c r="B10" s="105"/>
      <c r="C10" s="75" t="s">
        <v>133</v>
      </c>
      <c r="D10" s="74">
        <v>5</v>
      </c>
      <c r="E10" s="74">
        <v>2.9</v>
      </c>
      <c r="F10" s="74">
        <v>4.01</v>
      </c>
      <c r="G10" s="76">
        <f t="shared" si="1"/>
        <v>11.63</v>
      </c>
      <c r="H10" s="76">
        <f t="shared" si="2"/>
        <v>116.3</v>
      </c>
      <c r="I10" s="74">
        <v>5</v>
      </c>
      <c r="J10" s="93"/>
      <c r="K10" s="99">
        <f t="shared" si="0"/>
        <v>0</v>
      </c>
    </row>
    <row r="11" spans="1:11">
      <c r="A11" s="74" t="s">
        <v>190</v>
      </c>
      <c r="B11" s="105"/>
      <c r="C11" s="75" t="s">
        <v>126</v>
      </c>
      <c r="D11" s="74">
        <v>1</v>
      </c>
      <c r="E11" s="74">
        <v>1.77</v>
      </c>
      <c r="F11" s="74">
        <v>1.95</v>
      </c>
      <c r="G11" s="76">
        <f t="shared" si="1"/>
        <v>3.45</v>
      </c>
      <c r="H11" s="76">
        <f t="shared" si="2"/>
        <v>6.9</v>
      </c>
      <c r="I11" s="74">
        <v>5</v>
      </c>
      <c r="J11" s="93"/>
      <c r="K11" s="99">
        <f t="shared" si="0"/>
        <v>0</v>
      </c>
    </row>
    <row r="12" spans="1:11">
      <c r="A12" s="74" t="s">
        <v>191</v>
      </c>
      <c r="B12" s="105"/>
      <c r="C12" s="75" t="s">
        <v>127</v>
      </c>
      <c r="D12" s="74">
        <v>1</v>
      </c>
      <c r="E12" s="74">
        <v>4.4400000000000004</v>
      </c>
      <c r="F12" s="74">
        <v>2.2200000000000002</v>
      </c>
      <c r="G12" s="76">
        <f t="shared" si="1"/>
        <v>9.86</v>
      </c>
      <c r="H12" s="76">
        <f t="shared" si="2"/>
        <v>19.72</v>
      </c>
      <c r="I12" s="74">
        <v>5</v>
      </c>
      <c r="J12" s="93"/>
      <c r="K12" s="99">
        <f t="shared" si="0"/>
        <v>0</v>
      </c>
    </row>
    <row r="13" spans="1:11">
      <c r="A13" s="74" t="s">
        <v>192</v>
      </c>
      <c r="B13" s="105"/>
      <c r="C13" s="75" t="s">
        <v>128</v>
      </c>
      <c r="D13" s="74">
        <v>1</v>
      </c>
      <c r="E13" s="74">
        <v>2.94</v>
      </c>
      <c r="F13" s="74">
        <v>2.2200000000000002</v>
      </c>
      <c r="G13" s="76">
        <f t="shared" si="1"/>
        <v>6.53</v>
      </c>
      <c r="H13" s="76">
        <f t="shared" si="2"/>
        <v>13.06</v>
      </c>
      <c r="I13" s="74">
        <v>5</v>
      </c>
      <c r="J13" s="93"/>
      <c r="K13" s="99">
        <f t="shared" si="0"/>
        <v>0</v>
      </c>
    </row>
    <row r="14" spans="1:11">
      <c r="A14" s="74" t="s">
        <v>193</v>
      </c>
      <c r="B14" s="105"/>
      <c r="C14" s="75" t="s">
        <v>129</v>
      </c>
      <c r="D14" s="74">
        <v>1</v>
      </c>
      <c r="E14" s="74">
        <v>2.66</v>
      </c>
      <c r="F14" s="74">
        <v>2.2200000000000002</v>
      </c>
      <c r="G14" s="76">
        <f t="shared" si="1"/>
        <v>5.91</v>
      </c>
      <c r="H14" s="76">
        <f t="shared" si="2"/>
        <v>11.82</v>
      </c>
      <c r="I14" s="74">
        <v>5</v>
      </c>
      <c r="J14" s="93"/>
      <c r="K14" s="99">
        <f t="shared" si="0"/>
        <v>0</v>
      </c>
    </row>
    <row r="15" spans="1:11">
      <c r="A15" s="74" t="s">
        <v>194</v>
      </c>
      <c r="B15" s="105"/>
      <c r="C15" s="75" t="s">
        <v>130</v>
      </c>
      <c r="D15" s="74">
        <v>1</v>
      </c>
      <c r="E15" s="74">
        <v>1.95</v>
      </c>
      <c r="F15" s="74">
        <v>2.1</v>
      </c>
      <c r="G15" s="76">
        <f t="shared" si="1"/>
        <v>4.0999999999999996</v>
      </c>
      <c r="H15" s="76">
        <f t="shared" si="2"/>
        <v>8.1999999999999993</v>
      </c>
      <c r="I15" s="74">
        <v>5</v>
      </c>
      <c r="J15" s="93"/>
      <c r="K15" s="99">
        <f t="shared" si="0"/>
        <v>0</v>
      </c>
    </row>
    <row r="16" spans="1:11">
      <c r="A16" s="74" t="s">
        <v>195</v>
      </c>
      <c r="B16" s="105"/>
      <c r="C16" s="75" t="s">
        <v>138</v>
      </c>
      <c r="D16" s="74">
        <v>3</v>
      </c>
      <c r="E16" s="74">
        <v>2.2000000000000002</v>
      </c>
      <c r="F16" s="74">
        <v>4.01</v>
      </c>
      <c r="G16" s="76">
        <f t="shared" si="1"/>
        <v>8.82</v>
      </c>
      <c r="H16" s="76">
        <f t="shared" si="2"/>
        <v>52.92</v>
      </c>
      <c r="I16" s="74">
        <v>5</v>
      </c>
      <c r="J16" s="93"/>
      <c r="K16" s="99">
        <f t="shared" si="0"/>
        <v>0</v>
      </c>
    </row>
    <row r="17" spans="1:11">
      <c r="A17" s="74" t="s">
        <v>196</v>
      </c>
      <c r="B17" s="105"/>
      <c r="C17" s="75" t="s">
        <v>135</v>
      </c>
      <c r="D17" s="74">
        <v>1</v>
      </c>
      <c r="E17" s="74">
        <v>1.77</v>
      </c>
      <c r="F17" s="74">
        <v>2.2999999999999998</v>
      </c>
      <c r="G17" s="76">
        <f t="shared" si="1"/>
        <v>4.07</v>
      </c>
      <c r="H17" s="76">
        <f t="shared" si="2"/>
        <v>8.14</v>
      </c>
      <c r="I17" s="74">
        <v>5</v>
      </c>
      <c r="J17" s="93"/>
      <c r="K17" s="99">
        <f t="shared" si="0"/>
        <v>0</v>
      </c>
    </row>
    <row r="18" spans="1:11">
      <c r="A18" s="74" t="s">
        <v>197</v>
      </c>
      <c r="B18" s="105"/>
      <c r="C18" s="75" t="s">
        <v>125</v>
      </c>
      <c r="D18" s="74">
        <v>2</v>
      </c>
      <c r="E18" s="74">
        <v>5.38</v>
      </c>
      <c r="F18" s="74">
        <v>2.9</v>
      </c>
      <c r="G18" s="76">
        <f t="shared" si="1"/>
        <v>15.6</v>
      </c>
      <c r="H18" s="76">
        <f t="shared" si="2"/>
        <v>62.4</v>
      </c>
      <c r="I18" s="74">
        <v>5</v>
      </c>
      <c r="J18" s="93"/>
      <c r="K18" s="99">
        <f t="shared" si="0"/>
        <v>0</v>
      </c>
    </row>
    <row r="19" spans="1:11">
      <c r="A19" s="74" t="s">
        <v>198</v>
      </c>
      <c r="B19" s="105"/>
      <c r="C19" s="75" t="s">
        <v>136</v>
      </c>
      <c r="D19" s="74">
        <v>2</v>
      </c>
      <c r="E19" s="74">
        <v>5.38</v>
      </c>
      <c r="F19" s="74">
        <v>3.33</v>
      </c>
      <c r="G19" s="76">
        <f t="shared" si="1"/>
        <v>17.920000000000002</v>
      </c>
      <c r="H19" s="76">
        <f t="shared" si="2"/>
        <v>71.680000000000007</v>
      </c>
      <c r="I19" s="74">
        <v>5</v>
      </c>
      <c r="J19" s="93"/>
      <c r="K19" s="99">
        <f t="shared" si="0"/>
        <v>0</v>
      </c>
    </row>
    <row r="20" spans="1:11">
      <c r="A20" s="74" t="s">
        <v>199</v>
      </c>
      <c r="B20" s="105"/>
      <c r="C20" s="75" t="s">
        <v>137</v>
      </c>
      <c r="D20" s="74">
        <v>2</v>
      </c>
      <c r="E20" s="74">
        <v>5.39</v>
      </c>
      <c r="F20" s="74">
        <v>4.07</v>
      </c>
      <c r="G20" s="76">
        <f t="shared" si="1"/>
        <v>21.94</v>
      </c>
      <c r="H20" s="76">
        <f t="shared" si="2"/>
        <v>87.76</v>
      </c>
      <c r="I20" s="74">
        <v>5</v>
      </c>
      <c r="J20" s="93"/>
      <c r="K20" s="99">
        <f t="shared" si="0"/>
        <v>0</v>
      </c>
    </row>
    <row r="21" spans="1:11">
      <c r="A21" s="74" t="s">
        <v>204</v>
      </c>
      <c r="B21" s="102" t="s">
        <v>247</v>
      </c>
      <c r="C21" s="78" t="s">
        <v>131</v>
      </c>
      <c r="D21" s="74">
        <v>2</v>
      </c>
      <c r="E21" s="74">
        <v>9.9</v>
      </c>
      <c r="F21" s="74">
        <v>1.6</v>
      </c>
      <c r="G21" s="76">
        <f>ROUND(E21*F21,2)</f>
        <v>15.84</v>
      </c>
      <c r="H21" s="76">
        <f>ROUND(D21*G21,2)</f>
        <v>31.68</v>
      </c>
      <c r="I21" s="74">
        <v>4</v>
      </c>
      <c r="J21" s="93"/>
      <c r="K21" s="99">
        <f t="shared" si="0"/>
        <v>0</v>
      </c>
    </row>
    <row r="22" spans="1:11">
      <c r="A22" s="74" t="s">
        <v>205</v>
      </c>
      <c r="B22" s="103"/>
      <c r="C22" s="78" t="s">
        <v>131</v>
      </c>
      <c r="D22" s="74">
        <v>16</v>
      </c>
      <c r="E22" s="74">
        <v>1.4</v>
      </c>
      <c r="F22" s="74">
        <v>3.4</v>
      </c>
      <c r="G22" s="76">
        <f t="shared" ref="G22:G37" si="3">ROUND(E22*F22,2)</f>
        <v>4.76</v>
      </c>
      <c r="H22" s="76">
        <f t="shared" ref="H22:H37" si="4">ROUND(D22*G22,2)</f>
        <v>76.16</v>
      </c>
      <c r="I22" s="74">
        <v>4</v>
      </c>
      <c r="J22" s="93"/>
      <c r="K22" s="99">
        <f t="shared" si="0"/>
        <v>0</v>
      </c>
    </row>
    <row r="23" spans="1:11">
      <c r="A23" s="74" t="s">
        <v>206</v>
      </c>
      <c r="B23" s="103"/>
      <c r="C23" s="75" t="s">
        <v>132</v>
      </c>
      <c r="D23" s="74">
        <v>1</v>
      </c>
      <c r="E23" s="74">
        <v>2.93</v>
      </c>
      <c r="F23" s="74">
        <v>2.2200000000000002</v>
      </c>
      <c r="G23" s="76">
        <f t="shared" si="3"/>
        <v>6.5</v>
      </c>
      <c r="H23" s="76">
        <f t="shared" si="4"/>
        <v>6.5</v>
      </c>
      <c r="I23" s="74">
        <v>4</v>
      </c>
      <c r="J23" s="93"/>
      <c r="K23" s="99">
        <f t="shared" si="0"/>
        <v>0</v>
      </c>
    </row>
    <row r="24" spans="1:11" ht="25.5">
      <c r="A24" s="74" t="s">
        <v>207</v>
      </c>
      <c r="B24" s="103"/>
      <c r="C24" s="75" t="s">
        <v>139</v>
      </c>
      <c r="D24" s="74">
        <v>2</v>
      </c>
      <c r="E24" s="74">
        <v>8.4</v>
      </c>
      <c r="F24" s="74" t="s">
        <v>228</v>
      </c>
      <c r="G24" s="76">
        <v>35.43</v>
      </c>
      <c r="H24" s="76">
        <v>70.86</v>
      </c>
      <c r="I24" s="74">
        <v>4</v>
      </c>
      <c r="J24" s="93"/>
      <c r="K24" s="99">
        <f t="shared" si="0"/>
        <v>0</v>
      </c>
    </row>
    <row r="25" spans="1:11">
      <c r="A25" s="74" t="s">
        <v>208</v>
      </c>
      <c r="B25" s="103"/>
      <c r="C25" s="78" t="s">
        <v>34</v>
      </c>
      <c r="D25" s="74">
        <v>2</v>
      </c>
      <c r="E25" s="74">
        <v>2.1</v>
      </c>
      <c r="F25" s="74">
        <v>2.2999999999999998</v>
      </c>
      <c r="G25" s="76">
        <f t="shared" si="3"/>
        <v>4.83</v>
      </c>
      <c r="H25" s="76">
        <f>ROUND(D25*G25,2)</f>
        <v>9.66</v>
      </c>
      <c r="I25" s="74">
        <v>4</v>
      </c>
      <c r="J25" s="93"/>
      <c r="K25" s="99">
        <f t="shared" si="0"/>
        <v>0</v>
      </c>
    </row>
    <row r="26" spans="1:11">
      <c r="A26" s="74" t="s">
        <v>209</v>
      </c>
      <c r="B26" s="103"/>
      <c r="C26" s="78" t="s">
        <v>141</v>
      </c>
      <c r="D26" s="74">
        <v>126</v>
      </c>
      <c r="E26" s="74">
        <v>2.1</v>
      </c>
      <c r="F26" s="74">
        <v>0.7</v>
      </c>
      <c r="G26" s="76">
        <f t="shared" si="3"/>
        <v>1.47</v>
      </c>
      <c r="H26" s="76">
        <f>ROUND(D26*G26,2)</f>
        <v>185.22</v>
      </c>
      <c r="I26" s="74">
        <v>4</v>
      </c>
      <c r="J26" s="93"/>
      <c r="K26" s="99">
        <f t="shared" si="0"/>
        <v>0</v>
      </c>
    </row>
    <row r="27" spans="1:11">
      <c r="A27" s="74" t="s">
        <v>210</v>
      </c>
      <c r="B27" s="103"/>
      <c r="C27" s="78" t="s">
        <v>141</v>
      </c>
      <c r="D27" s="74">
        <v>63</v>
      </c>
      <c r="E27" s="74">
        <v>1.75</v>
      </c>
      <c r="F27" s="74">
        <v>0.7</v>
      </c>
      <c r="G27" s="76">
        <f t="shared" si="3"/>
        <v>1.23</v>
      </c>
      <c r="H27" s="76">
        <f>ROUND(D27*G27,2)</f>
        <v>77.489999999999995</v>
      </c>
      <c r="I27" s="74">
        <v>4</v>
      </c>
      <c r="J27" s="93"/>
      <c r="K27" s="99">
        <f t="shared" si="0"/>
        <v>0</v>
      </c>
    </row>
    <row r="28" spans="1:11">
      <c r="A28" s="74" t="s">
        <v>211</v>
      </c>
      <c r="B28" s="103"/>
      <c r="C28" s="75" t="s">
        <v>35</v>
      </c>
      <c r="D28" s="74">
        <v>6</v>
      </c>
      <c r="E28" s="74">
        <v>1</v>
      </c>
      <c r="F28" s="74">
        <v>2.7</v>
      </c>
      <c r="G28" s="76">
        <f t="shared" si="3"/>
        <v>2.7</v>
      </c>
      <c r="H28" s="76">
        <f t="shared" si="4"/>
        <v>16.2</v>
      </c>
      <c r="I28" s="74">
        <v>4</v>
      </c>
      <c r="J28" s="93"/>
      <c r="K28" s="99">
        <f t="shared" si="0"/>
        <v>0</v>
      </c>
    </row>
    <row r="29" spans="1:11">
      <c r="A29" s="74" t="s">
        <v>212</v>
      </c>
      <c r="B29" s="103"/>
      <c r="C29" s="75" t="s">
        <v>36</v>
      </c>
      <c r="D29" s="74">
        <v>6</v>
      </c>
      <c r="E29" s="74">
        <v>1</v>
      </c>
      <c r="F29" s="74">
        <v>2.75</v>
      </c>
      <c r="G29" s="76">
        <f t="shared" si="3"/>
        <v>2.75</v>
      </c>
      <c r="H29" s="76">
        <f>ROUND(D29*G29,2)</f>
        <v>16.5</v>
      </c>
      <c r="I29" s="74">
        <v>4</v>
      </c>
      <c r="J29" s="93"/>
      <c r="K29" s="99">
        <f t="shared" si="0"/>
        <v>0</v>
      </c>
    </row>
    <row r="30" spans="1:11">
      <c r="A30" s="74" t="s">
        <v>213</v>
      </c>
      <c r="B30" s="103"/>
      <c r="C30" s="75" t="s">
        <v>140</v>
      </c>
      <c r="D30" s="74">
        <v>4</v>
      </c>
      <c r="E30" s="74">
        <v>1.2</v>
      </c>
      <c r="F30" s="74">
        <v>3.55</v>
      </c>
      <c r="G30" s="76">
        <f t="shared" si="3"/>
        <v>4.26</v>
      </c>
      <c r="H30" s="76">
        <f t="shared" si="4"/>
        <v>17.04</v>
      </c>
      <c r="I30" s="74">
        <v>4</v>
      </c>
      <c r="J30" s="93"/>
      <c r="K30" s="99">
        <f t="shared" si="0"/>
        <v>0</v>
      </c>
    </row>
    <row r="31" spans="1:11">
      <c r="A31" s="74" t="s">
        <v>214</v>
      </c>
      <c r="B31" s="103"/>
      <c r="C31" s="75" t="s">
        <v>38</v>
      </c>
      <c r="D31" s="74">
        <v>1</v>
      </c>
      <c r="E31" s="74">
        <v>3.5</v>
      </c>
      <c r="F31" s="74">
        <v>3.8</v>
      </c>
      <c r="G31" s="76">
        <f t="shared" si="3"/>
        <v>13.3</v>
      </c>
      <c r="H31" s="76">
        <f t="shared" si="4"/>
        <v>13.3</v>
      </c>
      <c r="I31" s="74">
        <v>4</v>
      </c>
      <c r="J31" s="93"/>
      <c r="K31" s="99">
        <f t="shared" si="0"/>
        <v>0</v>
      </c>
    </row>
    <row r="32" spans="1:11">
      <c r="A32" s="74" t="s">
        <v>215</v>
      </c>
      <c r="B32" s="103"/>
      <c r="C32" s="78" t="s">
        <v>39</v>
      </c>
      <c r="D32" s="74">
        <v>1</v>
      </c>
      <c r="E32" s="74">
        <v>3.5</v>
      </c>
      <c r="F32" s="74">
        <v>3.8</v>
      </c>
      <c r="G32" s="76">
        <f t="shared" si="3"/>
        <v>13.3</v>
      </c>
      <c r="H32" s="76">
        <f t="shared" si="4"/>
        <v>13.3</v>
      </c>
      <c r="I32" s="74">
        <v>4</v>
      </c>
      <c r="J32" s="93"/>
      <c r="K32" s="99">
        <f t="shared" si="0"/>
        <v>0</v>
      </c>
    </row>
    <row r="33" spans="1:11">
      <c r="A33" s="74" t="s">
        <v>216</v>
      </c>
      <c r="B33" s="103"/>
      <c r="C33" s="78" t="s">
        <v>142</v>
      </c>
      <c r="D33" s="74">
        <v>15</v>
      </c>
      <c r="E33" s="74">
        <v>0.98</v>
      </c>
      <c r="F33" s="74">
        <v>2.7</v>
      </c>
      <c r="G33" s="76">
        <f t="shared" si="3"/>
        <v>2.65</v>
      </c>
      <c r="H33" s="76">
        <f t="shared" si="4"/>
        <v>39.75</v>
      </c>
      <c r="I33" s="74">
        <v>4</v>
      </c>
      <c r="J33" s="93"/>
      <c r="K33" s="99">
        <f t="shared" si="0"/>
        <v>0</v>
      </c>
    </row>
    <row r="34" spans="1:11">
      <c r="A34" s="74" t="s">
        <v>217</v>
      </c>
      <c r="B34" s="103"/>
      <c r="C34" s="75" t="s">
        <v>182</v>
      </c>
      <c r="D34" s="74">
        <v>12</v>
      </c>
      <c r="E34" s="74">
        <v>1.65</v>
      </c>
      <c r="F34" s="74">
        <v>7.3</v>
      </c>
      <c r="G34" s="76">
        <f t="shared" si="3"/>
        <v>12.05</v>
      </c>
      <c r="H34" s="76">
        <f t="shared" si="4"/>
        <v>144.6</v>
      </c>
      <c r="I34" s="74">
        <v>4</v>
      </c>
      <c r="J34" s="93"/>
      <c r="K34" s="99">
        <f t="shared" si="0"/>
        <v>0</v>
      </c>
    </row>
    <row r="35" spans="1:11">
      <c r="A35" s="74" t="s">
        <v>218</v>
      </c>
      <c r="B35" s="103"/>
      <c r="C35" s="75" t="s">
        <v>144</v>
      </c>
      <c r="D35" s="74">
        <v>2</v>
      </c>
      <c r="E35" s="74">
        <v>1.65</v>
      </c>
      <c r="F35" s="74">
        <v>7.3</v>
      </c>
      <c r="G35" s="76">
        <f t="shared" si="3"/>
        <v>12.05</v>
      </c>
      <c r="H35" s="76">
        <f t="shared" si="4"/>
        <v>24.1</v>
      </c>
      <c r="I35" s="74">
        <v>4</v>
      </c>
      <c r="J35" s="93"/>
      <c r="K35" s="99">
        <f t="shared" si="0"/>
        <v>0</v>
      </c>
    </row>
    <row r="36" spans="1:11">
      <c r="A36" s="74" t="s">
        <v>219</v>
      </c>
      <c r="B36" s="103"/>
      <c r="C36" s="75" t="s">
        <v>143</v>
      </c>
      <c r="D36" s="74">
        <v>16</v>
      </c>
      <c r="E36" s="74">
        <v>0.6</v>
      </c>
      <c r="F36" s="74">
        <v>3.3</v>
      </c>
      <c r="G36" s="76">
        <f t="shared" si="3"/>
        <v>1.98</v>
      </c>
      <c r="H36" s="76">
        <f t="shared" si="4"/>
        <v>31.68</v>
      </c>
      <c r="I36" s="74">
        <v>4</v>
      </c>
      <c r="J36" s="93"/>
      <c r="K36" s="99">
        <f t="shared" si="0"/>
        <v>0</v>
      </c>
    </row>
    <row r="37" spans="1:11">
      <c r="A37" s="74" t="s">
        <v>220</v>
      </c>
      <c r="B37" s="104"/>
      <c r="C37" s="75" t="s">
        <v>143</v>
      </c>
      <c r="D37" s="74">
        <v>20</v>
      </c>
      <c r="E37" s="74">
        <v>0.6</v>
      </c>
      <c r="F37" s="74">
        <v>1.75</v>
      </c>
      <c r="G37" s="76">
        <f t="shared" si="3"/>
        <v>1.05</v>
      </c>
      <c r="H37" s="76">
        <f t="shared" si="4"/>
        <v>21</v>
      </c>
      <c r="I37" s="74">
        <v>4</v>
      </c>
      <c r="J37" s="93"/>
      <c r="K37" s="99">
        <f t="shared" si="0"/>
        <v>0</v>
      </c>
    </row>
    <row r="38" spans="1:11">
      <c r="A38" s="74" t="s">
        <v>221</v>
      </c>
      <c r="B38" s="105" t="s">
        <v>248</v>
      </c>
      <c r="C38" s="75" t="s">
        <v>125</v>
      </c>
      <c r="D38" s="74">
        <v>30</v>
      </c>
      <c r="E38" s="74">
        <v>1.1499999999999999</v>
      </c>
      <c r="F38" s="74">
        <v>1.75</v>
      </c>
      <c r="G38" s="76">
        <f t="shared" ref="G38:G44" si="5">ROUND(E38*F38,2)</f>
        <v>2.0099999999999998</v>
      </c>
      <c r="H38" s="76">
        <f t="shared" ref="H38:H43" si="6">ROUND(D38*G38*2,2)</f>
        <v>120.6</v>
      </c>
      <c r="I38" s="74">
        <v>4</v>
      </c>
      <c r="J38" s="93"/>
      <c r="K38" s="99">
        <f t="shared" si="0"/>
        <v>0</v>
      </c>
    </row>
    <row r="39" spans="1:11">
      <c r="A39" s="74" t="s">
        <v>222</v>
      </c>
      <c r="B39" s="105"/>
      <c r="C39" s="75" t="s">
        <v>36</v>
      </c>
      <c r="D39" s="74">
        <v>22</v>
      </c>
      <c r="E39" s="74">
        <v>1.58</v>
      </c>
      <c r="F39" s="74">
        <v>3</v>
      </c>
      <c r="G39" s="76">
        <f t="shared" si="5"/>
        <v>4.74</v>
      </c>
      <c r="H39" s="76">
        <f t="shared" si="6"/>
        <v>208.56</v>
      </c>
      <c r="I39" s="74">
        <v>4</v>
      </c>
      <c r="J39" s="93"/>
      <c r="K39" s="99">
        <f t="shared" si="0"/>
        <v>0</v>
      </c>
    </row>
    <row r="40" spans="1:11" ht="25.5">
      <c r="A40" s="74" t="s">
        <v>223</v>
      </c>
      <c r="B40" s="105"/>
      <c r="C40" s="75" t="s">
        <v>181</v>
      </c>
      <c r="D40" s="74">
        <v>2</v>
      </c>
      <c r="E40" s="74">
        <v>1.58</v>
      </c>
      <c r="F40" s="74">
        <v>3</v>
      </c>
      <c r="G40" s="76">
        <f t="shared" si="5"/>
        <v>4.74</v>
      </c>
      <c r="H40" s="76">
        <f t="shared" si="6"/>
        <v>18.96</v>
      </c>
      <c r="I40" s="74">
        <v>4</v>
      </c>
      <c r="J40" s="93"/>
      <c r="K40" s="99">
        <f t="shared" si="0"/>
        <v>0</v>
      </c>
    </row>
    <row r="41" spans="1:11">
      <c r="A41" s="74" t="s">
        <v>224</v>
      </c>
      <c r="B41" s="105"/>
      <c r="C41" s="75" t="s">
        <v>42</v>
      </c>
      <c r="D41" s="74">
        <v>19</v>
      </c>
      <c r="E41" s="74">
        <v>1.6</v>
      </c>
      <c r="F41" s="74">
        <v>3</v>
      </c>
      <c r="G41" s="76">
        <f t="shared" si="5"/>
        <v>4.8</v>
      </c>
      <c r="H41" s="76">
        <f t="shared" si="6"/>
        <v>182.4</v>
      </c>
      <c r="I41" s="74">
        <v>4</v>
      </c>
      <c r="J41" s="93"/>
      <c r="K41" s="99">
        <f t="shared" si="0"/>
        <v>0</v>
      </c>
    </row>
    <row r="42" spans="1:11" ht="25.5">
      <c r="A42" s="74" t="s">
        <v>225</v>
      </c>
      <c r="B42" s="105"/>
      <c r="C42" s="75" t="s">
        <v>186</v>
      </c>
      <c r="D42" s="74">
        <v>19</v>
      </c>
      <c r="E42" s="74">
        <v>1.6</v>
      </c>
      <c r="F42" s="74">
        <v>4</v>
      </c>
      <c r="G42" s="76">
        <f t="shared" si="5"/>
        <v>6.4</v>
      </c>
      <c r="H42" s="76">
        <f t="shared" si="6"/>
        <v>243.2</v>
      </c>
      <c r="I42" s="74">
        <v>4</v>
      </c>
      <c r="J42" s="93"/>
      <c r="K42" s="99">
        <f t="shared" si="0"/>
        <v>0</v>
      </c>
    </row>
    <row r="43" spans="1:11">
      <c r="A43" s="74" t="s">
        <v>226</v>
      </c>
      <c r="B43" s="105"/>
      <c r="C43" s="75" t="s">
        <v>30</v>
      </c>
      <c r="D43" s="74">
        <v>22</v>
      </c>
      <c r="E43" s="74">
        <v>1.55</v>
      </c>
      <c r="F43" s="74">
        <v>4</v>
      </c>
      <c r="G43" s="76">
        <f t="shared" si="5"/>
        <v>6.2</v>
      </c>
      <c r="H43" s="76">
        <f t="shared" si="6"/>
        <v>272.8</v>
      </c>
      <c r="I43" s="74">
        <v>4</v>
      </c>
      <c r="J43" s="93"/>
      <c r="K43" s="99">
        <f t="shared" si="0"/>
        <v>0</v>
      </c>
    </row>
    <row r="44" spans="1:11" ht="25.5">
      <c r="A44" s="74" t="s">
        <v>227</v>
      </c>
      <c r="B44" s="105"/>
      <c r="C44" s="75" t="s">
        <v>180</v>
      </c>
      <c r="D44" s="74">
        <v>2</v>
      </c>
      <c r="E44" s="74">
        <v>1.55</v>
      </c>
      <c r="F44" s="74">
        <v>4</v>
      </c>
      <c r="G44" s="76">
        <f t="shared" si="5"/>
        <v>6.2</v>
      </c>
      <c r="H44" s="76">
        <f>ROUND(D44*G44*2,2)</f>
        <v>24.8</v>
      </c>
      <c r="I44" s="74">
        <v>4</v>
      </c>
      <c r="J44" s="93"/>
      <c r="K44" s="99">
        <f t="shared" si="0"/>
        <v>0</v>
      </c>
    </row>
    <row r="45" spans="1:11">
      <c r="A45" s="74" t="s">
        <v>229</v>
      </c>
      <c r="B45" s="102" t="s">
        <v>303</v>
      </c>
      <c r="C45" s="75" t="s">
        <v>145</v>
      </c>
      <c r="D45" s="74">
        <v>1</v>
      </c>
      <c r="E45" s="74">
        <v>1.25</v>
      </c>
      <c r="F45" s="74">
        <v>0.35</v>
      </c>
      <c r="G45" s="76">
        <v>0.44</v>
      </c>
      <c r="H45" s="76">
        <v>0.88</v>
      </c>
      <c r="I45" s="74">
        <v>2</v>
      </c>
      <c r="J45" s="93"/>
      <c r="K45" s="99">
        <f t="shared" si="0"/>
        <v>0</v>
      </c>
    </row>
    <row r="46" spans="1:11">
      <c r="A46" s="74" t="s">
        <v>230</v>
      </c>
      <c r="B46" s="104"/>
      <c r="C46" s="75" t="s">
        <v>146</v>
      </c>
      <c r="D46" s="74">
        <v>9</v>
      </c>
      <c r="E46" s="74">
        <v>1.25</v>
      </c>
      <c r="F46" s="74">
        <v>0.7</v>
      </c>
      <c r="G46" s="76">
        <f>ROUND(E46*F46,2)</f>
        <v>0.88</v>
      </c>
      <c r="H46" s="76">
        <f>ROUND(D46*G46*4,2)</f>
        <v>31.68</v>
      </c>
      <c r="I46" s="74">
        <v>3</v>
      </c>
      <c r="J46" s="93"/>
      <c r="K46" s="99">
        <f t="shared" si="0"/>
        <v>0</v>
      </c>
    </row>
    <row r="47" spans="1:11">
      <c r="A47" s="74" t="s">
        <v>231</v>
      </c>
      <c r="B47" s="105" t="s">
        <v>306</v>
      </c>
      <c r="C47" s="75" t="s">
        <v>148</v>
      </c>
      <c r="D47" s="74">
        <v>4</v>
      </c>
      <c r="E47" s="74">
        <v>1.45</v>
      </c>
      <c r="F47" s="74">
        <v>0.65</v>
      </c>
      <c r="G47" s="76">
        <f>ROUND(E47*F47,2)</f>
        <v>0.94</v>
      </c>
      <c r="H47" s="76">
        <f>ROUND(D47*G47*2,2)</f>
        <v>7.52</v>
      </c>
      <c r="I47" s="74">
        <v>2</v>
      </c>
      <c r="J47" s="93"/>
      <c r="K47" s="99">
        <f t="shared" si="0"/>
        <v>0</v>
      </c>
    </row>
    <row r="48" spans="1:11">
      <c r="A48" s="74" t="s">
        <v>232</v>
      </c>
      <c r="B48" s="105"/>
      <c r="C48" s="75" t="s">
        <v>148</v>
      </c>
      <c r="D48" s="74">
        <v>7</v>
      </c>
      <c r="E48" s="74">
        <v>1.4</v>
      </c>
      <c r="F48" s="74">
        <v>0.65</v>
      </c>
      <c r="G48" s="76">
        <f t="shared" ref="G48:G58" si="7">ROUND(E48*F48,2)</f>
        <v>0.91</v>
      </c>
      <c r="H48" s="76">
        <f t="shared" ref="H48:H58" si="8">ROUND(D48*G48*2,2)</f>
        <v>12.74</v>
      </c>
      <c r="I48" s="74">
        <v>2</v>
      </c>
      <c r="J48" s="93"/>
      <c r="K48" s="99">
        <f t="shared" si="0"/>
        <v>0</v>
      </c>
    </row>
    <row r="49" spans="1:11">
      <c r="A49" s="74" t="s">
        <v>233</v>
      </c>
      <c r="B49" s="105"/>
      <c r="C49" s="75" t="s">
        <v>148</v>
      </c>
      <c r="D49" s="74">
        <v>6</v>
      </c>
      <c r="E49" s="74">
        <v>1.4</v>
      </c>
      <c r="F49" s="74">
        <v>1.7</v>
      </c>
      <c r="G49" s="76">
        <f t="shared" si="7"/>
        <v>2.38</v>
      </c>
      <c r="H49" s="76">
        <f t="shared" si="8"/>
        <v>28.56</v>
      </c>
      <c r="I49" s="74">
        <v>2</v>
      </c>
      <c r="J49" s="93"/>
      <c r="K49" s="99">
        <f t="shared" si="0"/>
        <v>0</v>
      </c>
    </row>
    <row r="50" spans="1:11">
      <c r="A50" s="74" t="s">
        <v>234</v>
      </c>
      <c r="B50" s="105"/>
      <c r="C50" s="75" t="s">
        <v>148</v>
      </c>
      <c r="D50" s="74">
        <v>6</v>
      </c>
      <c r="E50" s="74">
        <v>1.4</v>
      </c>
      <c r="F50" s="74">
        <v>1.7</v>
      </c>
      <c r="G50" s="76">
        <f t="shared" si="7"/>
        <v>2.38</v>
      </c>
      <c r="H50" s="76">
        <f t="shared" si="8"/>
        <v>28.56</v>
      </c>
      <c r="I50" s="74">
        <v>2</v>
      </c>
      <c r="J50" s="93"/>
      <c r="K50" s="99">
        <f t="shared" si="0"/>
        <v>0</v>
      </c>
    </row>
    <row r="51" spans="1:11">
      <c r="A51" s="74" t="s">
        <v>235</v>
      </c>
      <c r="B51" s="105"/>
      <c r="C51" s="75" t="s">
        <v>149</v>
      </c>
      <c r="D51" s="74">
        <v>25</v>
      </c>
      <c r="E51" s="74">
        <v>1.45</v>
      </c>
      <c r="F51" s="74">
        <v>2.5</v>
      </c>
      <c r="G51" s="76">
        <f t="shared" si="7"/>
        <v>3.63</v>
      </c>
      <c r="H51" s="76">
        <f t="shared" si="8"/>
        <v>181.5</v>
      </c>
      <c r="I51" s="74">
        <v>2</v>
      </c>
      <c r="J51" s="93"/>
      <c r="K51" s="99">
        <f t="shared" si="0"/>
        <v>0</v>
      </c>
    </row>
    <row r="52" spans="1:11">
      <c r="A52" s="74" t="s">
        <v>236</v>
      </c>
      <c r="B52" s="105"/>
      <c r="C52" s="75" t="s">
        <v>150</v>
      </c>
      <c r="D52" s="74">
        <v>2</v>
      </c>
      <c r="E52" s="74">
        <v>2.65</v>
      </c>
      <c r="F52" s="74">
        <v>2.85</v>
      </c>
      <c r="G52" s="76">
        <f t="shared" si="7"/>
        <v>7.55</v>
      </c>
      <c r="H52" s="76">
        <f t="shared" si="8"/>
        <v>30.2</v>
      </c>
      <c r="I52" s="74">
        <v>2</v>
      </c>
      <c r="J52" s="93"/>
      <c r="K52" s="99">
        <f t="shared" si="0"/>
        <v>0</v>
      </c>
    </row>
    <row r="53" spans="1:11">
      <c r="A53" s="74" t="s">
        <v>237</v>
      </c>
      <c r="B53" s="105"/>
      <c r="C53" s="75" t="s">
        <v>151</v>
      </c>
      <c r="D53" s="74">
        <v>2</v>
      </c>
      <c r="E53" s="74">
        <v>1.75</v>
      </c>
      <c r="F53" s="74">
        <v>1.65</v>
      </c>
      <c r="G53" s="76">
        <f t="shared" si="7"/>
        <v>2.89</v>
      </c>
      <c r="H53" s="76">
        <f t="shared" si="8"/>
        <v>11.56</v>
      </c>
      <c r="I53" s="74">
        <v>2</v>
      </c>
      <c r="J53" s="93"/>
      <c r="K53" s="99">
        <f t="shared" si="0"/>
        <v>0</v>
      </c>
    </row>
    <row r="54" spans="1:11">
      <c r="A54" s="74" t="s">
        <v>238</v>
      </c>
      <c r="B54" s="105"/>
      <c r="C54" s="75" t="s">
        <v>152</v>
      </c>
      <c r="D54" s="74">
        <v>2</v>
      </c>
      <c r="E54" s="74">
        <v>1.45</v>
      </c>
      <c r="F54" s="74">
        <v>2.1</v>
      </c>
      <c r="G54" s="76">
        <f t="shared" si="7"/>
        <v>3.05</v>
      </c>
      <c r="H54" s="76">
        <f>ROUND(D54*G54*2,2)</f>
        <v>12.2</v>
      </c>
      <c r="I54" s="74">
        <v>2</v>
      </c>
      <c r="J54" s="93"/>
      <c r="K54" s="99">
        <f t="shared" si="0"/>
        <v>0</v>
      </c>
    </row>
    <row r="55" spans="1:11">
      <c r="A55" s="74" t="s">
        <v>239</v>
      </c>
      <c r="B55" s="105"/>
      <c r="C55" s="75" t="s">
        <v>153</v>
      </c>
      <c r="D55" s="74">
        <v>27</v>
      </c>
      <c r="E55" s="74">
        <v>1.05</v>
      </c>
      <c r="F55" s="74">
        <v>1.75</v>
      </c>
      <c r="G55" s="76">
        <f t="shared" si="7"/>
        <v>1.84</v>
      </c>
      <c r="H55" s="76">
        <f t="shared" si="8"/>
        <v>99.36</v>
      </c>
      <c r="I55" s="74">
        <v>2</v>
      </c>
      <c r="J55" s="93"/>
      <c r="K55" s="99">
        <f t="shared" si="0"/>
        <v>0</v>
      </c>
    </row>
    <row r="56" spans="1:11">
      <c r="A56" s="74" t="s">
        <v>240</v>
      </c>
      <c r="B56" s="105"/>
      <c r="C56" s="75" t="s">
        <v>154</v>
      </c>
      <c r="D56" s="74">
        <v>27</v>
      </c>
      <c r="E56" s="74">
        <v>1.35</v>
      </c>
      <c r="F56" s="74">
        <v>1.7</v>
      </c>
      <c r="G56" s="76">
        <f t="shared" si="7"/>
        <v>2.2999999999999998</v>
      </c>
      <c r="H56" s="76">
        <f t="shared" si="8"/>
        <v>124.2</v>
      </c>
      <c r="I56" s="74">
        <v>2</v>
      </c>
      <c r="J56" s="93"/>
      <c r="K56" s="99">
        <f t="shared" si="0"/>
        <v>0</v>
      </c>
    </row>
    <row r="57" spans="1:11">
      <c r="A57" s="74" t="s">
        <v>241</v>
      </c>
      <c r="B57" s="105"/>
      <c r="C57" s="75" t="s">
        <v>155</v>
      </c>
      <c r="D57" s="74">
        <v>27</v>
      </c>
      <c r="E57" s="74">
        <v>1.4</v>
      </c>
      <c r="F57" s="74">
        <v>1.7</v>
      </c>
      <c r="G57" s="76">
        <f t="shared" si="7"/>
        <v>2.38</v>
      </c>
      <c r="H57" s="76">
        <f t="shared" si="8"/>
        <v>128.52000000000001</v>
      </c>
      <c r="I57" s="74">
        <v>2</v>
      </c>
      <c r="J57" s="93"/>
      <c r="K57" s="99">
        <f t="shared" si="0"/>
        <v>0</v>
      </c>
    </row>
    <row r="58" spans="1:11">
      <c r="A58" s="74" t="s">
        <v>242</v>
      </c>
      <c r="B58" s="105"/>
      <c r="C58" s="75" t="s">
        <v>156</v>
      </c>
      <c r="D58" s="74">
        <v>27</v>
      </c>
      <c r="E58" s="74">
        <v>1.4</v>
      </c>
      <c r="F58" s="74">
        <v>1.7</v>
      </c>
      <c r="G58" s="76">
        <f t="shared" si="7"/>
        <v>2.38</v>
      </c>
      <c r="H58" s="76">
        <f t="shared" si="8"/>
        <v>128.52000000000001</v>
      </c>
      <c r="I58" s="74">
        <v>2</v>
      </c>
      <c r="J58" s="93"/>
      <c r="K58" s="99">
        <f t="shared" si="0"/>
        <v>0</v>
      </c>
    </row>
    <row r="59" spans="1:11">
      <c r="A59" s="74" t="s">
        <v>243</v>
      </c>
      <c r="B59" s="105" t="s">
        <v>307</v>
      </c>
      <c r="C59" s="75" t="s">
        <v>64</v>
      </c>
      <c r="D59" s="74">
        <v>11</v>
      </c>
      <c r="E59" s="74">
        <v>0.7</v>
      </c>
      <c r="F59" s="74">
        <v>2</v>
      </c>
      <c r="G59" s="76">
        <f>ROUND(E59*F59,2)</f>
        <v>1.4</v>
      </c>
      <c r="H59" s="76">
        <f>ROUND(D59*G59,2)</f>
        <v>15.4</v>
      </c>
      <c r="I59" s="74">
        <v>4</v>
      </c>
      <c r="J59" s="93"/>
      <c r="K59" s="99">
        <f t="shared" si="0"/>
        <v>0</v>
      </c>
    </row>
    <row r="60" spans="1:11">
      <c r="A60" s="74" t="s">
        <v>244</v>
      </c>
      <c r="B60" s="105"/>
      <c r="C60" s="75" t="s">
        <v>65</v>
      </c>
      <c r="D60" s="74">
        <v>32</v>
      </c>
      <c r="E60" s="74">
        <v>0.95</v>
      </c>
      <c r="F60" s="74">
        <v>1.6</v>
      </c>
      <c r="G60" s="76">
        <f>ROUND(E60*F60,2)</f>
        <v>1.52</v>
      </c>
      <c r="H60" s="76">
        <f>ROUND(D60*G60,2)</f>
        <v>48.64</v>
      </c>
      <c r="I60" s="74">
        <v>4</v>
      </c>
      <c r="J60" s="93"/>
      <c r="K60" s="99">
        <f t="shared" si="0"/>
        <v>0</v>
      </c>
    </row>
    <row r="61" spans="1:11">
      <c r="A61" s="74" t="s">
        <v>245</v>
      </c>
      <c r="B61" s="105"/>
      <c r="C61" s="75" t="s">
        <v>66</v>
      </c>
      <c r="D61" s="74">
        <v>54</v>
      </c>
      <c r="E61" s="74">
        <v>0.65</v>
      </c>
      <c r="F61" s="74">
        <v>1.6</v>
      </c>
      <c r="G61" s="76">
        <f>ROUND(E61*F61,2)</f>
        <v>1.04</v>
      </c>
      <c r="H61" s="76">
        <f>ROUND(D61*G61,2)</f>
        <v>56.16</v>
      </c>
      <c r="I61" s="74">
        <v>4</v>
      </c>
      <c r="J61" s="93"/>
      <c r="K61" s="99">
        <f t="shared" si="0"/>
        <v>0</v>
      </c>
    </row>
    <row r="62" spans="1:11">
      <c r="A62" s="74" t="s">
        <v>249</v>
      </c>
      <c r="B62" s="105" t="s">
        <v>304</v>
      </c>
      <c r="C62" s="75" t="s">
        <v>69</v>
      </c>
      <c r="D62" s="74">
        <v>1</v>
      </c>
      <c r="E62" s="74">
        <v>0.7</v>
      </c>
      <c r="F62" s="74">
        <v>0.9</v>
      </c>
      <c r="G62" s="76">
        <f t="shared" ref="G62:G67" si="9">ROUND(E62*F62,2)</f>
        <v>0.63</v>
      </c>
      <c r="H62" s="76">
        <f t="shared" ref="H62:H67" si="10">ROUND(D62*G62*2,2)</f>
        <v>1.26</v>
      </c>
      <c r="I62" s="74">
        <v>3</v>
      </c>
      <c r="J62" s="93"/>
      <c r="K62" s="99">
        <f t="shared" si="0"/>
        <v>0</v>
      </c>
    </row>
    <row r="63" spans="1:11">
      <c r="A63" s="74" t="s">
        <v>250</v>
      </c>
      <c r="B63" s="105"/>
      <c r="C63" s="78" t="s">
        <v>70</v>
      </c>
      <c r="D63" s="74">
        <v>3</v>
      </c>
      <c r="E63" s="74">
        <v>2</v>
      </c>
      <c r="F63" s="74">
        <v>0.9</v>
      </c>
      <c r="G63" s="76">
        <f t="shared" si="9"/>
        <v>1.8</v>
      </c>
      <c r="H63" s="76">
        <f t="shared" si="10"/>
        <v>10.8</v>
      </c>
      <c r="I63" s="74">
        <v>3</v>
      </c>
      <c r="J63" s="93"/>
      <c r="K63" s="99">
        <f t="shared" si="0"/>
        <v>0</v>
      </c>
    </row>
    <row r="64" spans="1:11">
      <c r="A64" s="74" t="s">
        <v>251</v>
      </c>
      <c r="B64" s="105"/>
      <c r="C64" s="78" t="s">
        <v>70</v>
      </c>
      <c r="D64" s="74">
        <v>2</v>
      </c>
      <c r="E64" s="74">
        <v>3</v>
      </c>
      <c r="F64" s="74">
        <v>0.9</v>
      </c>
      <c r="G64" s="76">
        <f t="shared" si="9"/>
        <v>2.7</v>
      </c>
      <c r="H64" s="76">
        <f t="shared" si="10"/>
        <v>10.8</v>
      </c>
      <c r="I64" s="74">
        <v>3</v>
      </c>
      <c r="J64" s="93"/>
      <c r="K64" s="99">
        <f t="shared" si="0"/>
        <v>0</v>
      </c>
    </row>
    <row r="65" spans="1:11">
      <c r="A65" s="74" t="s">
        <v>252</v>
      </c>
      <c r="B65" s="105"/>
      <c r="C65" s="78" t="s">
        <v>71</v>
      </c>
      <c r="D65" s="74">
        <v>1</v>
      </c>
      <c r="E65" s="74">
        <v>3</v>
      </c>
      <c r="F65" s="74">
        <v>0.9</v>
      </c>
      <c r="G65" s="76">
        <f t="shared" si="9"/>
        <v>2.7</v>
      </c>
      <c r="H65" s="76">
        <f t="shared" si="10"/>
        <v>5.4</v>
      </c>
      <c r="I65" s="74">
        <v>3</v>
      </c>
      <c r="J65" s="93"/>
      <c r="K65" s="99">
        <f t="shared" si="0"/>
        <v>0</v>
      </c>
    </row>
    <row r="66" spans="1:11">
      <c r="A66" s="74" t="s">
        <v>253</v>
      </c>
      <c r="B66" s="105"/>
      <c r="C66" s="78" t="s">
        <v>71</v>
      </c>
      <c r="D66" s="74">
        <v>1</v>
      </c>
      <c r="E66" s="74">
        <v>2</v>
      </c>
      <c r="F66" s="74">
        <v>0.9</v>
      </c>
      <c r="G66" s="76">
        <f t="shared" si="9"/>
        <v>1.8</v>
      </c>
      <c r="H66" s="76">
        <f t="shared" si="10"/>
        <v>3.6</v>
      </c>
      <c r="I66" s="74">
        <v>3</v>
      </c>
      <c r="J66" s="93"/>
      <c r="K66" s="99">
        <f t="shared" si="0"/>
        <v>0</v>
      </c>
    </row>
    <row r="67" spans="1:11">
      <c r="A67" s="74" t="s">
        <v>254</v>
      </c>
      <c r="B67" s="105"/>
      <c r="C67" s="78" t="s">
        <v>71</v>
      </c>
      <c r="D67" s="74">
        <v>1</v>
      </c>
      <c r="E67" s="74">
        <v>1.5</v>
      </c>
      <c r="F67" s="74">
        <v>0.9</v>
      </c>
      <c r="G67" s="76">
        <f t="shared" si="9"/>
        <v>1.35</v>
      </c>
      <c r="H67" s="76">
        <f t="shared" si="10"/>
        <v>2.7</v>
      </c>
      <c r="I67" s="74">
        <v>3</v>
      </c>
      <c r="J67" s="93"/>
      <c r="K67" s="99">
        <f t="shared" si="0"/>
        <v>0</v>
      </c>
    </row>
    <row r="68" spans="1:11">
      <c r="A68" s="74" t="s">
        <v>255</v>
      </c>
      <c r="B68" s="105" t="s">
        <v>308</v>
      </c>
      <c r="C68" s="75" t="s">
        <v>147</v>
      </c>
      <c r="D68" s="74">
        <v>2</v>
      </c>
      <c r="E68" s="74">
        <v>0.59</v>
      </c>
      <c r="F68" s="74">
        <v>1.38</v>
      </c>
      <c r="G68" s="76">
        <f>ROUND(E68*F68,2)</f>
        <v>0.81</v>
      </c>
      <c r="H68" s="76">
        <f>ROUND(D68*G68*2,2)</f>
        <v>3.24</v>
      </c>
      <c r="I68" s="74">
        <v>2</v>
      </c>
      <c r="J68" s="93"/>
      <c r="K68" s="99">
        <f t="shared" si="0"/>
        <v>0</v>
      </c>
    </row>
    <row r="69" spans="1:11">
      <c r="A69" s="74" t="s">
        <v>256</v>
      </c>
      <c r="B69" s="105"/>
      <c r="C69" s="75" t="s">
        <v>147</v>
      </c>
      <c r="D69" s="74">
        <v>1</v>
      </c>
      <c r="E69" s="74">
        <v>1.9</v>
      </c>
      <c r="F69" s="74">
        <v>0.77</v>
      </c>
      <c r="G69" s="76">
        <f>ROUND(E69*F69,2)</f>
        <v>1.46</v>
      </c>
      <c r="H69" s="76">
        <f>ROUND(D69*G69*2,2)</f>
        <v>2.92</v>
      </c>
      <c r="I69" s="74">
        <v>2</v>
      </c>
      <c r="J69" s="93"/>
      <c r="K69" s="99">
        <f t="shared" ref="K69:K113" si="11">ROUND(H69*I69*J69,2)</f>
        <v>0</v>
      </c>
    </row>
    <row r="70" spans="1:11">
      <c r="A70" s="74" t="s">
        <v>257</v>
      </c>
      <c r="B70" s="105"/>
      <c r="C70" s="75" t="s">
        <v>147</v>
      </c>
      <c r="D70" s="74">
        <v>2</v>
      </c>
      <c r="E70" s="74">
        <v>0.95</v>
      </c>
      <c r="F70" s="74">
        <v>0.77</v>
      </c>
      <c r="G70" s="76">
        <f>ROUND(E70*F70,2)</f>
        <v>0.73</v>
      </c>
      <c r="H70" s="76">
        <f>ROUND(D70*G70*2,2)</f>
        <v>2.92</v>
      </c>
      <c r="I70" s="74">
        <v>2</v>
      </c>
      <c r="J70" s="93"/>
      <c r="K70" s="99">
        <f t="shared" si="11"/>
        <v>0</v>
      </c>
    </row>
    <row r="71" spans="1:11">
      <c r="A71" s="74" t="s">
        <v>258</v>
      </c>
      <c r="B71" s="105"/>
      <c r="C71" s="75" t="s">
        <v>165</v>
      </c>
      <c r="D71" s="74">
        <v>1</v>
      </c>
      <c r="E71" s="74">
        <v>0.96</v>
      </c>
      <c r="F71" s="74">
        <v>0.71</v>
      </c>
      <c r="G71" s="76">
        <f>ROUND(E71*F71,2)</f>
        <v>0.68</v>
      </c>
      <c r="H71" s="76">
        <f>ROUND(D71*G71*2,2)</f>
        <v>1.36</v>
      </c>
      <c r="I71" s="74">
        <v>2</v>
      </c>
      <c r="J71" s="93"/>
      <c r="K71" s="99">
        <f t="shared" si="11"/>
        <v>0</v>
      </c>
    </row>
    <row r="72" spans="1:11">
      <c r="A72" s="74" t="s">
        <v>259</v>
      </c>
      <c r="B72" s="105" t="s">
        <v>309</v>
      </c>
      <c r="C72" s="75" t="s">
        <v>77</v>
      </c>
      <c r="D72" s="74">
        <v>7</v>
      </c>
      <c r="E72" s="74">
        <v>2.9</v>
      </c>
      <c r="F72" s="74">
        <v>1.4</v>
      </c>
      <c r="G72" s="76">
        <f t="shared" ref="G72:G78" si="12">ROUND(E72*F72,2)</f>
        <v>4.0599999999999996</v>
      </c>
      <c r="H72" s="76">
        <f t="shared" ref="H72:H78" si="13">ROUND(D72*G72*2,2)</f>
        <v>56.84</v>
      </c>
      <c r="I72" s="74">
        <v>2</v>
      </c>
      <c r="J72" s="93"/>
      <c r="K72" s="99">
        <f t="shared" si="11"/>
        <v>0</v>
      </c>
    </row>
    <row r="73" spans="1:11">
      <c r="A73" s="74" t="s">
        <v>260</v>
      </c>
      <c r="B73" s="105"/>
      <c r="C73" s="75" t="s">
        <v>78</v>
      </c>
      <c r="D73" s="74">
        <v>7</v>
      </c>
      <c r="E73" s="74">
        <v>2.9</v>
      </c>
      <c r="F73" s="74">
        <v>1.4</v>
      </c>
      <c r="G73" s="76">
        <f t="shared" si="12"/>
        <v>4.0599999999999996</v>
      </c>
      <c r="H73" s="76">
        <f t="shared" si="13"/>
        <v>56.84</v>
      </c>
      <c r="I73" s="74">
        <v>2</v>
      </c>
      <c r="J73" s="93"/>
      <c r="K73" s="99">
        <f t="shared" si="11"/>
        <v>0</v>
      </c>
    </row>
    <row r="74" spans="1:11">
      <c r="A74" s="74" t="s">
        <v>261</v>
      </c>
      <c r="B74" s="105"/>
      <c r="C74" s="75" t="s">
        <v>158</v>
      </c>
      <c r="D74" s="74">
        <v>23</v>
      </c>
      <c r="E74" s="74">
        <v>2.9</v>
      </c>
      <c r="F74" s="74">
        <v>1.4</v>
      </c>
      <c r="G74" s="76">
        <f t="shared" si="12"/>
        <v>4.0599999999999996</v>
      </c>
      <c r="H74" s="76">
        <f t="shared" si="13"/>
        <v>186.76</v>
      </c>
      <c r="I74" s="74">
        <v>2</v>
      </c>
      <c r="J74" s="93"/>
      <c r="K74" s="99">
        <f t="shared" si="11"/>
        <v>0</v>
      </c>
    </row>
    <row r="75" spans="1:11">
      <c r="A75" s="74" t="s">
        <v>262</v>
      </c>
      <c r="B75" s="105"/>
      <c r="C75" s="75" t="s">
        <v>80</v>
      </c>
      <c r="D75" s="74">
        <v>4</v>
      </c>
      <c r="E75" s="74">
        <v>3.4</v>
      </c>
      <c r="F75" s="74">
        <v>1.5</v>
      </c>
      <c r="G75" s="76">
        <f t="shared" si="12"/>
        <v>5.0999999999999996</v>
      </c>
      <c r="H75" s="76">
        <f t="shared" si="13"/>
        <v>40.799999999999997</v>
      </c>
      <c r="I75" s="74">
        <v>2</v>
      </c>
      <c r="J75" s="93"/>
      <c r="K75" s="99">
        <f t="shared" si="11"/>
        <v>0</v>
      </c>
    </row>
    <row r="76" spans="1:11">
      <c r="A76" s="74" t="s">
        <v>263</v>
      </c>
      <c r="B76" s="105"/>
      <c r="C76" s="75" t="s">
        <v>81</v>
      </c>
      <c r="D76" s="74">
        <v>4</v>
      </c>
      <c r="E76" s="74">
        <v>3.4</v>
      </c>
      <c r="F76" s="74">
        <v>1.65</v>
      </c>
      <c r="G76" s="76">
        <f t="shared" si="12"/>
        <v>5.61</v>
      </c>
      <c r="H76" s="76">
        <f t="shared" si="13"/>
        <v>44.88</v>
      </c>
      <c r="I76" s="74">
        <v>2</v>
      </c>
      <c r="J76" s="93"/>
      <c r="K76" s="99">
        <f t="shared" si="11"/>
        <v>0</v>
      </c>
    </row>
    <row r="77" spans="1:11">
      <c r="A77" s="74" t="s">
        <v>264</v>
      </c>
      <c r="B77" s="105"/>
      <c r="C77" s="75" t="s">
        <v>157</v>
      </c>
      <c r="D77" s="74">
        <v>3</v>
      </c>
      <c r="E77" s="74">
        <v>2.9</v>
      </c>
      <c r="F77" s="74">
        <v>1.4</v>
      </c>
      <c r="G77" s="76">
        <f t="shared" si="12"/>
        <v>4.0599999999999996</v>
      </c>
      <c r="H77" s="76">
        <f t="shared" si="13"/>
        <v>24.36</v>
      </c>
      <c r="I77" s="74">
        <v>2</v>
      </c>
      <c r="J77" s="93"/>
      <c r="K77" s="99">
        <f t="shared" si="11"/>
        <v>0</v>
      </c>
    </row>
    <row r="78" spans="1:11">
      <c r="A78" s="74" t="s">
        <v>265</v>
      </c>
      <c r="B78" s="105"/>
      <c r="C78" s="75" t="s">
        <v>84</v>
      </c>
      <c r="D78" s="74">
        <v>1</v>
      </c>
      <c r="E78" s="74">
        <v>2.75</v>
      </c>
      <c r="F78" s="74">
        <v>3.2</v>
      </c>
      <c r="G78" s="76">
        <f t="shared" si="12"/>
        <v>8.8000000000000007</v>
      </c>
      <c r="H78" s="76">
        <f t="shared" si="13"/>
        <v>17.600000000000001</v>
      </c>
      <c r="I78" s="74">
        <v>2</v>
      </c>
      <c r="J78" s="93"/>
      <c r="K78" s="99">
        <f t="shared" si="11"/>
        <v>0</v>
      </c>
    </row>
    <row r="79" spans="1:11">
      <c r="A79" s="74" t="s">
        <v>266</v>
      </c>
      <c r="B79" s="105" t="s">
        <v>269</v>
      </c>
      <c r="C79" s="78" t="s">
        <v>159</v>
      </c>
      <c r="D79" s="74">
        <v>1</v>
      </c>
      <c r="E79" s="74">
        <v>2.2000000000000002</v>
      </c>
      <c r="F79" s="74">
        <v>1.1499999999999999</v>
      </c>
      <c r="G79" s="76">
        <f t="shared" ref="G79:G84" si="14">ROUND(E79*F79,2)</f>
        <v>2.5299999999999998</v>
      </c>
      <c r="H79" s="76">
        <f>ROUND(D79*G79*2,2)</f>
        <v>5.0599999999999996</v>
      </c>
      <c r="I79" s="74">
        <v>2</v>
      </c>
      <c r="J79" s="93"/>
      <c r="K79" s="99">
        <f t="shared" si="11"/>
        <v>0</v>
      </c>
    </row>
    <row r="80" spans="1:11">
      <c r="A80" s="74" t="s">
        <v>267</v>
      </c>
      <c r="B80" s="105"/>
      <c r="C80" s="78" t="s">
        <v>160</v>
      </c>
      <c r="D80" s="74">
        <v>1</v>
      </c>
      <c r="E80" s="74">
        <v>2</v>
      </c>
      <c r="F80" s="74">
        <v>1.1000000000000001</v>
      </c>
      <c r="G80" s="76">
        <f t="shared" si="14"/>
        <v>2.2000000000000002</v>
      </c>
      <c r="H80" s="76">
        <f>ROUND(D80*G80*2,2)</f>
        <v>4.4000000000000004</v>
      </c>
      <c r="I80" s="74">
        <v>2</v>
      </c>
      <c r="J80" s="93"/>
      <c r="K80" s="99">
        <f t="shared" si="11"/>
        <v>0</v>
      </c>
    </row>
    <row r="81" spans="1:11">
      <c r="A81" s="74" t="s">
        <v>268</v>
      </c>
      <c r="B81" s="105"/>
      <c r="C81" s="78" t="s">
        <v>161</v>
      </c>
      <c r="D81" s="74">
        <v>1</v>
      </c>
      <c r="E81" s="74">
        <v>2.2000000000000002</v>
      </c>
      <c r="F81" s="74">
        <v>1.1499999999999999</v>
      </c>
      <c r="G81" s="76">
        <f t="shared" si="14"/>
        <v>2.5299999999999998</v>
      </c>
      <c r="H81" s="76">
        <f>ROUND(D81*G81*2,2)</f>
        <v>5.0599999999999996</v>
      </c>
      <c r="I81" s="74">
        <v>2</v>
      </c>
      <c r="J81" s="93"/>
      <c r="K81" s="99">
        <f t="shared" si="11"/>
        <v>0</v>
      </c>
    </row>
    <row r="82" spans="1:11">
      <c r="A82" s="74" t="s">
        <v>270</v>
      </c>
      <c r="B82" s="105" t="s">
        <v>310</v>
      </c>
      <c r="C82" s="78" t="s">
        <v>167</v>
      </c>
      <c r="D82" s="74">
        <v>18</v>
      </c>
      <c r="E82" s="74">
        <v>1.8</v>
      </c>
      <c r="F82" s="74">
        <v>1.57</v>
      </c>
      <c r="G82" s="76">
        <f t="shared" si="14"/>
        <v>2.83</v>
      </c>
      <c r="H82" s="76">
        <f>ROUND(D82*G82*2,2)</f>
        <v>101.88</v>
      </c>
      <c r="I82" s="74">
        <v>2</v>
      </c>
      <c r="J82" s="93"/>
      <c r="K82" s="99">
        <f t="shared" si="11"/>
        <v>0</v>
      </c>
    </row>
    <row r="83" spans="1:11">
      <c r="A83" s="74" t="s">
        <v>271</v>
      </c>
      <c r="B83" s="105"/>
      <c r="C83" s="78" t="s">
        <v>167</v>
      </c>
      <c r="D83" s="74">
        <v>18</v>
      </c>
      <c r="E83" s="74">
        <v>0.85</v>
      </c>
      <c r="F83" s="74">
        <v>2.44</v>
      </c>
      <c r="G83" s="76">
        <f t="shared" si="14"/>
        <v>2.0699999999999998</v>
      </c>
      <c r="H83" s="76">
        <f t="shared" ref="H83:H98" si="15">ROUND(D83*G83*2,2)</f>
        <v>74.52</v>
      </c>
      <c r="I83" s="74">
        <v>2</v>
      </c>
      <c r="J83" s="93"/>
      <c r="K83" s="99">
        <f t="shared" si="11"/>
        <v>0</v>
      </c>
    </row>
    <row r="84" spans="1:11">
      <c r="A84" s="74" t="s">
        <v>272</v>
      </c>
      <c r="B84" s="105"/>
      <c r="C84" s="75" t="s">
        <v>167</v>
      </c>
      <c r="D84" s="74">
        <v>10</v>
      </c>
      <c r="E84" s="74">
        <v>2.6</v>
      </c>
      <c r="F84" s="74">
        <v>1.6</v>
      </c>
      <c r="G84" s="76">
        <f t="shared" si="14"/>
        <v>4.16</v>
      </c>
      <c r="H84" s="76">
        <f t="shared" si="15"/>
        <v>83.2</v>
      </c>
      <c r="I84" s="74">
        <v>2</v>
      </c>
      <c r="J84" s="93"/>
      <c r="K84" s="99">
        <f t="shared" si="11"/>
        <v>0</v>
      </c>
    </row>
    <row r="85" spans="1:11">
      <c r="A85" s="74" t="s">
        <v>273</v>
      </c>
      <c r="B85" s="105"/>
      <c r="C85" s="75" t="s">
        <v>166</v>
      </c>
      <c r="D85" s="74">
        <v>35</v>
      </c>
      <c r="E85" s="74">
        <v>2.06</v>
      </c>
      <c r="F85" s="74">
        <v>1.51</v>
      </c>
      <c r="G85" s="76">
        <f t="shared" ref="G85:G94" si="16">ROUND(E85*F85,2)</f>
        <v>3.11</v>
      </c>
      <c r="H85" s="76">
        <f t="shared" si="15"/>
        <v>217.7</v>
      </c>
      <c r="I85" s="74">
        <v>2</v>
      </c>
      <c r="J85" s="93"/>
      <c r="K85" s="99">
        <f t="shared" si="11"/>
        <v>0</v>
      </c>
    </row>
    <row r="86" spans="1:11">
      <c r="A86" s="74" t="s">
        <v>274</v>
      </c>
      <c r="B86" s="105"/>
      <c r="C86" s="75" t="s">
        <v>183</v>
      </c>
      <c r="D86" s="74">
        <v>2</v>
      </c>
      <c r="E86" s="74">
        <v>1.8</v>
      </c>
      <c r="F86" s="74">
        <v>3.15</v>
      </c>
      <c r="G86" s="76">
        <f t="shared" si="16"/>
        <v>5.67</v>
      </c>
      <c r="H86" s="76">
        <f t="shared" si="15"/>
        <v>22.68</v>
      </c>
      <c r="I86" s="74">
        <v>2</v>
      </c>
      <c r="J86" s="93"/>
      <c r="K86" s="99">
        <f t="shared" si="11"/>
        <v>0</v>
      </c>
    </row>
    <row r="87" spans="1:11">
      <c r="A87" s="74" t="s">
        <v>275</v>
      </c>
      <c r="B87" s="105"/>
      <c r="C87" s="75" t="s">
        <v>184</v>
      </c>
      <c r="D87" s="74">
        <v>8</v>
      </c>
      <c r="E87" s="74">
        <v>0.9</v>
      </c>
      <c r="F87" s="74">
        <v>1.45</v>
      </c>
      <c r="G87" s="76">
        <f t="shared" si="16"/>
        <v>1.31</v>
      </c>
      <c r="H87" s="76">
        <f t="shared" si="15"/>
        <v>20.96</v>
      </c>
      <c r="I87" s="74">
        <v>2</v>
      </c>
      <c r="J87" s="93"/>
      <c r="K87" s="99">
        <f t="shared" si="11"/>
        <v>0</v>
      </c>
    </row>
    <row r="88" spans="1:11">
      <c r="A88" s="74" t="s">
        <v>276</v>
      </c>
      <c r="B88" s="105"/>
      <c r="C88" s="75" t="s">
        <v>185</v>
      </c>
      <c r="D88" s="74">
        <v>1</v>
      </c>
      <c r="E88" s="74">
        <v>2.9</v>
      </c>
      <c r="F88" s="74">
        <v>1.2</v>
      </c>
      <c r="G88" s="76">
        <f>ROUND(E88*F88,2)</f>
        <v>3.48</v>
      </c>
      <c r="H88" s="76">
        <f t="shared" si="15"/>
        <v>6.96</v>
      </c>
      <c r="I88" s="74">
        <v>2</v>
      </c>
      <c r="J88" s="93"/>
      <c r="K88" s="99">
        <f t="shared" si="11"/>
        <v>0</v>
      </c>
    </row>
    <row r="89" spans="1:11">
      <c r="A89" s="74" t="s">
        <v>277</v>
      </c>
      <c r="B89" s="105"/>
      <c r="C89" s="75" t="s">
        <v>185</v>
      </c>
      <c r="D89" s="74">
        <v>1</v>
      </c>
      <c r="E89" s="74">
        <v>4</v>
      </c>
      <c r="F89" s="74">
        <v>0.9</v>
      </c>
      <c r="G89" s="76">
        <f>ROUND(E89*F89,2)</f>
        <v>3.6</v>
      </c>
      <c r="H89" s="76">
        <f t="shared" si="15"/>
        <v>7.2</v>
      </c>
      <c r="I89" s="74">
        <v>2</v>
      </c>
      <c r="J89" s="93"/>
      <c r="K89" s="99">
        <f t="shared" si="11"/>
        <v>0</v>
      </c>
    </row>
    <row r="90" spans="1:11">
      <c r="A90" s="74" t="s">
        <v>278</v>
      </c>
      <c r="B90" s="105"/>
      <c r="C90" s="78" t="s">
        <v>168</v>
      </c>
      <c r="D90" s="74">
        <v>9</v>
      </c>
      <c r="E90" s="74">
        <v>1.58</v>
      </c>
      <c r="F90" s="74">
        <v>1.67</v>
      </c>
      <c r="G90" s="76">
        <f t="shared" si="16"/>
        <v>2.64</v>
      </c>
      <c r="H90" s="76">
        <f t="shared" si="15"/>
        <v>47.52</v>
      </c>
      <c r="I90" s="74">
        <v>2</v>
      </c>
      <c r="J90" s="93"/>
      <c r="K90" s="99">
        <f t="shared" si="11"/>
        <v>0</v>
      </c>
    </row>
    <row r="91" spans="1:11">
      <c r="A91" s="74" t="s">
        <v>279</v>
      </c>
      <c r="B91" s="105"/>
      <c r="C91" s="78" t="s">
        <v>168</v>
      </c>
      <c r="D91" s="74">
        <v>4</v>
      </c>
      <c r="E91" s="74">
        <v>0.77</v>
      </c>
      <c r="F91" s="74">
        <v>1.56</v>
      </c>
      <c r="G91" s="76">
        <f t="shared" si="16"/>
        <v>1.2</v>
      </c>
      <c r="H91" s="76">
        <f t="shared" si="15"/>
        <v>9.6</v>
      </c>
      <c r="I91" s="74">
        <v>2</v>
      </c>
      <c r="J91" s="93"/>
      <c r="K91" s="99">
        <f t="shared" si="11"/>
        <v>0</v>
      </c>
    </row>
    <row r="92" spans="1:11">
      <c r="A92" s="74" t="s">
        <v>280</v>
      </c>
      <c r="B92" s="105"/>
      <c r="C92" s="78" t="s">
        <v>168</v>
      </c>
      <c r="D92" s="74">
        <v>4</v>
      </c>
      <c r="E92" s="74">
        <v>0.81</v>
      </c>
      <c r="F92" s="74">
        <v>2.4500000000000002</v>
      </c>
      <c r="G92" s="76">
        <f t="shared" si="16"/>
        <v>1.98</v>
      </c>
      <c r="H92" s="76">
        <f t="shared" si="15"/>
        <v>15.84</v>
      </c>
      <c r="I92" s="74">
        <v>2</v>
      </c>
      <c r="J92" s="93"/>
      <c r="K92" s="99">
        <f t="shared" si="11"/>
        <v>0</v>
      </c>
    </row>
    <row r="93" spans="1:11">
      <c r="A93" s="74" t="s">
        <v>281</v>
      </c>
      <c r="B93" s="105"/>
      <c r="C93" s="75" t="s">
        <v>169</v>
      </c>
      <c r="D93" s="74">
        <v>3</v>
      </c>
      <c r="E93" s="74">
        <v>0.82</v>
      </c>
      <c r="F93" s="74">
        <v>0.82</v>
      </c>
      <c r="G93" s="76">
        <f t="shared" si="16"/>
        <v>0.67</v>
      </c>
      <c r="H93" s="76">
        <f t="shared" si="15"/>
        <v>4.0199999999999996</v>
      </c>
      <c r="I93" s="74">
        <v>2</v>
      </c>
      <c r="J93" s="93"/>
      <c r="K93" s="99">
        <f t="shared" si="11"/>
        <v>0</v>
      </c>
    </row>
    <row r="94" spans="1:11">
      <c r="A94" s="74" t="s">
        <v>282</v>
      </c>
      <c r="B94" s="105"/>
      <c r="C94" s="75" t="s">
        <v>169</v>
      </c>
      <c r="D94" s="74">
        <v>1</v>
      </c>
      <c r="E94" s="74">
        <v>0.73</v>
      </c>
      <c r="F94" s="74">
        <v>0.8</v>
      </c>
      <c r="G94" s="76">
        <f t="shared" si="16"/>
        <v>0.57999999999999996</v>
      </c>
      <c r="H94" s="76">
        <f t="shared" si="15"/>
        <v>1.1599999999999999</v>
      </c>
      <c r="I94" s="74">
        <v>2</v>
      </c>
      <c r="J94" s="93"/>
      <c r="K94" s="99">
        <f t="shared" si="11"/>
        <v>0</v>
      </c>
    </row>
    <row r="95" spans="1:11">
      <c r="A95" s="74" t="s">
        <v>283</v>
      </c>
      <c r="B95" s="105"/>
      <c r="C95" s="75" t="s">
        <v>170</v>
      </c>
      <c r="D95" s="74">
        <v>4</v>
      </c>
      <c r="E95" s="74">
        <v>0.73</v>
      </c>
      <c r="F95" s="74">
        <v>0.8</v>
      </c>
      <c r="G95" s="76">
        <f t="shared" ref="G95:G100" si="17">ROUND(E95*F95,2)</f>
        <v>0.57999999999999996</v>
      </c>
      <c r="H95" s="76">
        <f>ROUND(D95*G95*2,2)</f>
        <v>4.6399999999999997</v>
      </c>
      <c r="I95" s="74">
        <v>2</v>
      </c>
      <c r="J95" s="93"/>
      <c r="K95" s="99">
        <f t="shared" si="11"/>
        <v>0</v>
      </c>
    </row>
    <row r="96" spans="1:11">
      <c r="A96" s="74" t="s">
        <v>284</v>
      </c>
      <c r="B96" s="105"/>
      <c r="C96" s="75" t="s">
        <v>171</v>
      </c>
      <c r="D96" s="74">
        <v>4</v>
      </c>
      <c r="E96" s="74">
        <v>0.77</v>
      </c>
      <c r="F96" s="74">
        <v>1.56</v>
      </c>
      <c r="G96" s="76">
        <f t="shared" si="17"/>
        <v>1.2</v>
      </c>
      <c r="H96" s="76">
        <f t="shared" si="15"/>
        <v>9.6</v>
      </c>
      <c r="I96" s="74">
        <v>2</v>
      </c>
      <c r="J96" s="93"/>
      <c r="K96" s="99">
        <f t="shared" si="11"/>
        <v>0</v>
      </c>
    </row>
    <row r="97" spans="1:22">
      <c r="A97" s="74" t="s">
        <v>285</v>
      </c>
      <c r="B97" s="105"/>
      <c r="C97" s="75" t="s">
        <v>113</v>
      </c>
      <c r="D97" s="74">
        <v>3</v>
      </c>
      <c r="E97" s="74">
        <v>2.4</v>
      </c>
      <c r="F97" s="74">
        <v>2.4</v>
      </c>
      <c r="G97" s="76">
        <f t="shared" si="17"/>
        <v>5.76</v>
      </c>
      <c r="H97" s="76">
        <f t="shared" si="15"/>
        <v>34.56</v>
      </c>
      <c r="I97" s="74">
        <v>2</v>
      </c>
      <c r="J97" s="93"/>
      <c r="K97" s="99">
        <f t="shared" si="11"/>
        <v>0</v>
      </c>
    </row>
    <row r="98" spans="1:22">
      <c r="A98" s="74" t="s">
        <v>286</v>
      </c>
      <c r="B98" s="105"/>
      <c r="C98" s="75" t="s">
        <v>113</v>
      </c>
      <c r="D98" s="74">
        <v>1</v>
      </c>
      <c r="E98" s="74">
        <v>2.62</v>
      </c>
      <c r="F98" s="74">
        <v>2.1</v>
      </c>
      <c r="G98" s="76">
        <f t="shared" si="17"/>
        <v>5.5</v>
      </c>
      <c r="H98" s="76">
        <f t="shared" si="15"/>
        <v>11</v>
      </c>
      <c r="I98" s="74">
        <v>2</v>
      </c>
      <c r="J98" s="93"/>
      <c r="K98" s="99">
        <f t="shared" si="11"/>
        <v>0</v>
      </c>
    </row>
    <row r="99" spans="1:22" ht="38.25">
      <c r="A99" s="74" t="s">
        <v>287</v>
      </c>
      <c r="B99" s="68" t="s">
        <v>302</v>
      </c>
      <c r="C99" s="75" t="s">
        <v>99</v>
      </c>
      <c r="D99" s="74">
        <v>80</v>
      </c>
      <c r="E99" s="74">
        <v>0.9</v>
      </c>
      <c r="F99" s="74">
        <v>2.5</v>
      </c>
      <c r="G99" s="76">
        <f t="shared" si="17"/>
        <v>2.25</v>
      </c>
      <c r="H99" s="76">
        <f>ROUND(D99*G99*2,2)</f>
        <v>360</v>
      </c>
      <c r="I99" s="74">
        <v>2</v>
      </c>
      <c r="J99" s="93"/>
      <c r="K99" s="99">
        <f t="shared" si="11"/>
        <v>0</v>
      </c>
    </row>
    <row r="100" spans="1:22" ht="25.5">
      <c r="A100" s="79" t="s">
        <v>288</v>
      </c>
      <c r="B100" s="105" t="s">
        <v>311</v>
      </c>
      <c r="C100" s="80" t="s">
        <v>164</v>
      </c>
      <c r="D100" s="79">
        <v>5</v>
      </c>
      <c r="E100" s="81">
        <v>2.56</v>
      </c>
      <c r="F100" s="81">
        <v>1.55</v>
      </c>
      <c r="G100" s="76">
        <f t="shared" si="17"/>
        <v>3.97</v>
      </c>
      <c r="H100" s="76">
        <f>ROUND(D100*G100*2,2)</f>
        <v>39.700000000000003</v>
      </c>
      <c r="I100" s="79">
        <v>2</v>
      </c>
      <c r="J100" s="93"/>
      <c r="K100" s="99">
        <f t="shared" si="11"/>
        <v>0</v>
      </c>
    </row>
    <row r="101" spans="1:22" ht="25.5">
      <c r="A101" s="79" t="s">
        <v>289</v>
      </c>
      <c r="B101" s="105"/>
      <c r="C101" s="80" t="s">
        <v>163</v>
      </c>
      <c r="D101" s="79">
        <v>4</v>
      </c>
      <c r="E101" s="82">
        <v>3.4</v>
      </c>
      <c r="F101" s="81">
        <v>1.55</v>
      </c>
      <c r="G101" s="76">
        <f t="shared" ref="G101:G108" si="18">ROUND(E101*F101,2)</f>
        <v>5.27</v>
      </c>
      <c r="H101" s="76">
        <f t="shared" ref="H101:H108" si="19">ROUND(D101*G101*2,2)</f>
        <v>42.16</v>
      </c>
      <c r="I101" s="79">
        <v>2</v>
      </c>
      <c r="J101" s="93"/>
      <c r="K101" s="99">
        <f t="shared" si="11"/>
        <v>0</v>
      </c>
    </row>
    <row r="102" spans="1:22" ht="25.5">
      <c r="A102" s="74" t="s">
        <v>290</v>
      </c>
      <c r="B102" s="105"/>
      <c r="C102" s="75" t="s">
        <v>162</v>
      </c>
      <c r="D102" s="74">
        <v>18</v>
      </c>
      <c r="E102" s="74">
        <v>2.9</v>
      </c>
      <c r="F102" s="74">
        <v>1.4</v>
      </c>
      <c r="G102" s="76">
        <f t="shared" si="18"/>
        <v>4.0599999999999996</v>
      </c>
      <c r="H102" s="76">
        <f t="shared" si="19"/>
        <v>146.16</v>
      </c>
      <c r="I102" s="79">
        <v>2</v>
      </c>
      <c r="J102" s="93"/>
      <c r="K102" s="99">
        <f t="shared" si="11"/>
        <v>0</v>
      </c>
    </row>
    <row r="103" spans="1:22" ht="25.5">
      <c r="A103" s="79" t="s">
        <v>291</v>
      </c>
      <c r="B103" s="105"/>
      <c r="C103" s="75" t="s">
        <v>172</v>
      </c>
      <c r="D103" s="74">
        <v>5</v>
      </c>
      <c r="E103" s="74">
        <v>2.56</v>
      </c>
      <c r="F103" s="74">
        <v>1.5</v>
      </c>
      <c r="G103" s="76">
        <f t="shared" si="18"/>
        <v>3.84</v>
      </c>
      <c r="H103" s="76">
        <f t="shared" si="19"/>
        <v>38.4</v>
      </c>
      <c r="I103" s="79">
        <v>2</v>
      </c>
      <c r="J103" s="93"/>
      <c r="K103" s="99">
        <f t="shared" si="11"/>
        <v>0</v>
      </c>
    </row>
    <row r="104" spans="1:22" ht="25.5">
      <c r="A104" s="79" t="s">
        <v>292</v>
      </c>
      <c r="B104" s="105"/>
      <c r="C104" s="75" t="s">
        <v>173</v>
      </c>
      <c r="D104" s="74">
        <v>6</v>
      </c>
      <c r="E104" s="74">
        <v>2.9</v>
      </c>
      <c r="F104" s="74">
        <v>4.6500000000000004</v>
      </c>
      <c r="G104" s="76">
        <f t="shared" si="18"/>
        <v>13.49</v>
      </c>
      <c r="H104" s="76">
        <f t="shared" si="19"/>
        <v>161.88</v>
      </c>
      <c r="I104" s="79">
        <v>2</v>
      </c>
      <c r="J104" s="93"/>
      <c r="K104" s="99">
        <f t="shared" si="11"/>
        <v>0</v>
      </c>
    </row>
    <row r="105" spans="1:22" ht="25.5">
      <c r="A105" s="74" t="s">
        <v>293</v>
      </c>
      <c r="B105" s="105"/>
      <c r="C105" s="75" t="s">
        <v>174</v>
      </c>
      <c r="D105" s="74">
        <v>5</v>
      </c>
      <c r="E105" s="74">
        <v>2.9</v>
      </c>
      <c r="F105" s="74">
        <v>5.85</v>
      </c>
      <c r="G105" s="76">
        <f t="shared" si="18"/>
        <v>16.97</v>
      </c>
      <c r="H105" s="76">
        <f t="shared" si="19"/>
        <v>169.7</v>
      </c>
      <c r="I105" s="79">
        <v>2</v>
      </c>
      <c r="J105" s="93"/>
      <c r="K105" s="99">
        <f t="shared" si="11"/>
        <v>0</v>
      </c>
    </row>
    <row r="106" spans="1:22" ht="25.5">
      <c r="A106" s="79" t="s">
        <v>294</v>
      </c>
      <c r="B106" s="105"/>
      <c r="C106" s="75" t="s">
        <v>175</v>
      </c>
      <c r="D106" s="74">
        <v>5</v>
      </c>
      <c r="E106" s="74">
        <v>2.56</v>
      </c>
      <c r="F106" s="74">
        <v>7.85</v>
      </c>
      <c r="G106" s="76">
        <f t="shared" si="18"/>
        <v>20.100000000000001</v>
      </c>
      <c r="H106" s="76">
        <f t="shared" si="19"/>
        <v>201</v>
      </c>
      <c r="I106" s="79">
        <v>2</v>
      </c>
      <c r="J106" s="93"/>
      <c r="K106" s="99">
        <f t="shared" si="11"/>
        <v>0</v>
      </c>
    </row>
    <row r="107" spans="1:22" ht="25.5">
      <c r="A107" s="79" t="s">
        <v>295</v>
      </c>
      <c r="B107" s="105"/>
      <c r="C107" s="75" t="s">
        <v>176</v>
      </c>
      <c r="D107" s="79">
        <v>5</v>
      </c>
      <c r="E107" s="81">
        <v>2.56</v>
      </c>
      <c r="F107" s="81">
        <v>1.55</v>
      </c>
      <c r="G107" s="76">
        <f t="shared" si="18"/>
        <v>3.97</v>
      </c>
      <c r="H107" s="76">
        <f t="shared" si="19"/>
        <v>39.700000000000003</v>
      </c>
      <c r="I107" s="79">
        <v>2</v>
      </c>
      <c r="J107" s="93"/>
      <c r="K107" s="99">
        <f t="shared" si="11"/>
        <v>0</v>
      </c>
    </row>
    <row r="108" spans="1:22" ht="25.5">
      <c r="A108" s="74" t="s">
        <v>296</v>
      </c>
      <c r="B108" s="105"/>
      <c r="C108" s="75" t="s">
        <v>179</v>
      </c>
      <c r="D108" s="74">
        <v>1</v>
      </c>
      <c r="E108" s="74">
        <v>1.36</v>
      </c>
      <c r="F108" s="74">
        <v>7.85</v>
      </c>
      <c r="G108" s="76">
        <f t="shared" si="18"/>
        <v>10.68</v>
      </c>
      <c r="H108" s="76">
        <f t="shared" si="19"/>
        <v>21.36</v>
      </c>
      <c r="I108" s="79">
        <v>2</v>
      </c>
      <c r="J108" s="93"/>
      <c r="K108" s="99">
        <f t="shared" si="11"/>
        <v>0</v>
      </c>
    </row>
    <row r="109" spans="1:22" ht="40.5" customHeight="1">
      <c r="A109" s="74" t="s">
        <v>297</v>
      </c>
      <c r="B109" s="68" t="s">
        <v>312</v>
      </c>
      <c r="C109" s="75" t="s">
        <v>104</v>
      </c>
      <c r="D109" s="74">
        <v>44</v>
      </c>
      <c r="E109" s="74">
        <v>1.25</v>
      </c>
      <c r="F109" s="74">
        <v>8.8000000000000007</v>
      </c>
      <c r="G109" s="76">
        <f>ROUND(E109*F109,2)</f>
        <v>11</v>
      </c>
      <c r="H109" s="76">
        <f>ROUND(D109*G109*2,2)</f>
        <v>968</v>
      </c>
      <c r="I109" s="74">
        <v>2</v>
      </c>
      <c r="J109" s="93"/>
      <c r="K109" s="99">
        <f t="shared" si="11"/>
        <v>0</v>
      </c>
    </row>
    <row r="110" spans="1:22">
      <c r="A110" s="79" t="s">
        <v>298</v>
      </c>
      <c r="B110" s="105" t="s">
        <v>313</v>
      </c>
      <c r="C110" s="80" t="s">
        <v>177</v>
      </c>
      <c r="D110" s="79">
        <v>2</v>
      </c>
      <c r="E110" s="77">
        <v>2.38</v>
      </c>
      <c r="F110" s="77">
        <v>2.14</v>
      </c>
      <c r="G110" s="76">
        <f>ROUND(E110*F110,2)</f>
        <v>5.09</v>
      </c>
      <c r="H110" s="76">
        <f>ROUND(D110*G110*2,2)</f>
        <v>20.36</v>
      </c>
      <c r="I110" s="79">
        <v>1</v>
      </c>
      <c r="J110" s="93"/>
      <c r="K110" s="99">
        <f t="shared" si="11"/>
        <v>0</v>
      </c>
      <c r="L110" s="83"/>
      <c r="M110" s="83"/>
      <c r="N110" s="83"/>
      <c r="O110" s="83"/>
      <c r="P110" s="83"/>
      <c r="Q110" s="83"/>
      <c r="R110" s="83"/>
      <c r="S110" s="83"/>
      <c r="T110" s="84"/>
      <c r="U110" s="84"/>
      <c r="V110" s="83"/>
    </row>
    <row r="111" spans="1:22">
      <c r="A111" s="79" t="s">
        <v>299</v>
      </c>
      <c r="B111" s="105"/>
      <c r="C111" s="80" t="s">
        <v>177</v>
      </c>
      <c r="D111" s="79">
        <v>1</v>
      </c>
      <c r="E111" s="77">
        <v>2.38</v>
      </c>
      <c r="F111" s="77">
        <v>5.8</v>
      </c>
      <c r="G111" s="76">
        <f>ROUND(E111*F111,2)</f>
        <v>13.8</v>
      </c>
      <c r="H111" s="76">
        <f>ROUND(D111*G111*2,2)</f>
        <v>27.6</v>
      </c>
      <c r="I111" s="79">
        <v>1</v>
      </c>
      <c r="J111" s="93"/>
      <c r="K111" s="99">
        <f t="shared" si="11"/>
        <v>0</v>
      </c>
      <c r="L111" s="85"/>
      <c r="M111" s="86"/>
      <c r="N111" s="85"/>
      <c r="O111" s="85"/>
      <c r="P111" s="85"/>
      <c r="Q111" s="87"/>
      <c r="R111" s="87"/>
      <c r="S111" s="85"/>
      <c r="T111" s="88"/>
      <c r="U111" s="87"/>
      <c r="V111" s="87"/>
    </row>
    <row r="112" spans="1:22">
      <c r="A112" s="74" t="s">
        <v>300</v>
      </c>
      <c r="B112" s="105"/>
      <c r="C112" s="75" t="s">
        <v>178</v>
      </c>
      <c r="D112" s="74">
        <v>6</v>
      </c>
      <c r="E112" s="77">
        <v>2.14</v>
      </c>
      <c r="F112" s="77">
        <v>1.9</v>
      </c>
      <c r="G112" s="76">
        <f>ROUND(E112*F112,2)</f>
        <v>4.07</v>
      </c>
      <c r="H112" s="76">
        <f>ROUND(D112*G112*2,2)</f>
        <v>48.84</v>
      </c>
      <c r="I112" s="79">
        <v>1</v>
      </c>
      <c r="J112" s="93"/>
      <c r="K112" s="99">
        <f>ROUND(H112*I112*J112,2)</f>
        <v>0</v>
      </c>
      <c r="L112" s="85"/>
      <c r="M112" s="85"/>
      <c r="N112" s="85"/>
      <c r="O112" s="85"/>
      <c r="P112" s="85"/>
      <c r="Q112" s="87"/>
      <c r="R112" s="87"/>
      <c r="S112" s="85"/>
      <c r="T112" s="88"/>
      <c r="U112" s="87"/>
      <c r="V112" s="87"/>
    </row>
    <row r="113" spans="1:22">
      <c r="A113" s="79" t="s">
        <v>301</v>
      </c>
      <c r="B113" s="105"/>
      <c r="C113" s="75" t="s">
        <v>178</v>
      </c>
      <c r="D113" s="74">
        <v>1</v>
      </c>
      <c r="E113" s="77">
        <v>1.1399999999999999</v>
      </c>
      <c r="F113" s="77">
        <v>1.94</v>
      </c>
      <c r="G113" s="76">
        <f>ROUND(E113*F113,2)</f>
        <v>2.21</v>
      </c>
      <c r="H113" s="76">
        <f>ROUND(D113*G113*2,2)</f>
        <v>4.42</v>
      </c>
      <c r="I113" s="79">
        <v>1</v>
      </c>
      <c r="J113" s="93"/>
      <c r="K113" s="99">
        <f t="shared" si="11"/>
        <v>0</v>
      </c>
      <c r="M113" s="86"/>
      <c r="N113" s="89"/>
      <c r="O113" s="89"/>
      <c r="P113" s="89"/>
      <c r="Q113" s="89"/>
      <c r="R113" s="89"/>
      <c r="T113" s="67"/>
      <c r="U113" s="66"/>
      <c r="V113" s="66"/>
    </row>
    <row r="114" spans="1:22" s="90" customFormat="1" ht="22.15" customHeight="1">
      <c r="C114" s="91"/>
      <c r="D114" s="91"/>
      <c r="E114" s="91"/>
      <c r="F114" s="91"/>
      <c r="G114" s="95" t="s">
        <v>315</v>
      </c>
      <c r="H114" s="92">
        <f>SUM(H4:H113)</f>
        <v>7572.2000000000025</v>
      </c>
      <c r="I114" s="91"/>
      <c r="J114" s="95" t="s">
        <v>314</v>
      </c>
      <c r="K114" s="100">
        <f>SUM(K4:K113)</f>
        <v>0</v>
      </c>
    </row>
    <row r="115" spans="1:22">
      <c r="A115" s="85"/>
      <c r="B115" s="109" t="s">
        <v>317</v>
      </c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22" ht="13.15" customHeight="1">
      <c r="A116" s="85"/>
      <c r="B116" s="101" t="s">
        <v>320</v>
      </c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22" ht="14.25">
      <c r="A117" s="85"/>
      <c r="C117" s="96"/>
      <c r="D117"/>
      <c r="E117"/>
      <c r="G117" s="64"/>
      <c r="H117" s="64"/>
      <c r="J117" s="64"/>
      <c r="K117" s="64"/>
      <c r="L117" s="89"/>
    </row>
    <row r="118" spans="1:22" ht="14.25">
      <c r="B118" s="125" t="s">
        <v>324</v>
      </c>
      <c r="C118"/>
      <c r="D118" s="96"/>
      <c r="E118" s="96"/>
      <c r="J118" s="64"/>
      <c r="K118" s="67"/>
    </row>
    <row r="119" spans="1:22" ht="14.25">
      <c r="C119" s="97"/>
      <c r="D119"/>
      <c r="E119"/>
      <c r="G119" s="98" t="s">
        <v>318</v>
      </c>
      <c r="H119" s="64"/>
      <c r="J119" s="94"/>
      <c r="K119" s="67"/>
    </row>
    <row r="120" spans="1:22" ht="14.25">
      <c r="C120" s="97"/>
      <c r="D120"/>
      <c r="E120"/>
      <c r="G120" s="98" t="s">
        <v>319</v>
      </c>
      <c r="H120" s="64"/>
    </row>
    <row r="121" spans="1:22" ht="14.25">
      <c r="C121" s="97"/>
      <c r="D121"/>
      <c r="E121"/>
    </row>
    <row r="122" spans="1:22" ht="14.25">
      <c r="C122" s="97"/>
      <c r="D122"/>
      <c r="E122"/>
    </row>
    <row r="123" spans="1:22" ht="14.25">
      <c r="C123" s="97"/>
      <c r="D123"/>
      <c r="E123"/>
    </row>
  </sheetData>
  <mergeCells count="18">
    <mergeCell ref="B3:C3"/>
    <mergeCell ref="B2:C2"/>
    <mergeCell ref="B115:K115"/>
    <mergeCell ref="B116:K116"/>
    <mergeCell ref="B4:B7"/>
    <mergeCell ref="B110:B113"/>
    <mergeCell ref="B100:B108"/>
    <mergeCell ref="B82:B98"/>
    <mergeCell ref="B79:B81"/>
    <mergeCell ref="B72:B78"/>
    <mergeCell ref="B68:B71"/>
    <mergeCell ref="B62:B67"/>
    <mergeCell ref="B59:B61"/>
    <mergeCell ref="B47:B58"/>
    <mergeCell ref="B45:B46"/>
    <mergeCell ref="B38:B44"/>
    <mergeCell ref="B21:B37"/>
    <mergeCell ref="B8:B20"/>
  </mergeCells>
  <phoneticPr fontId="11" type="noConversion"/>
  <pageMargins left="0.39370078740157483" right="0.39370078740157483" top="0.39370078740157483" bottom="0.39370078740157483" header="0" footer="0"/>
  <pageSetup paperSize="9" pageOrder="overThenDown" orientation="landscape" r:id="rId1"/>
  <rowBreaks count="4" manualBreakCount="4">
    <brk id="37" max="10" man="1"/>
    <brk id="71" max="10" man="1"/>
    <brk id="99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6"/>
  <sheetViews>
    <sheetView topLeftCell="A19" zoomScale="124" zoomScaleNormal="124" workbookViewId="0">
      <selection activeCell="F225" sqref="F225:G225"/>
    </sheetView>
  </sheetViews>
  <sheetFormatPr defaultColWidth="9" defaultRowHeight="28.5" customHeight="1"/>
  <cols>
    <col min="1" max="1" width="4" style="3" customWidth="1"/>
    <col min="2" max="2" width="29.125" style="2" customWidth="1"/>
    <col min="3" max="5" width="9" style="3"/>
    <col min="6" max="6" width="9" style="53"/>
    <col min="7" max="7" width="9.125" style="53" bestFit="1" customWidth="1"/>
    <col min="8" max="8" width="10" style="3" bestFit="1" customWidth="1"/>
    <col min="9" max="9" width="10" style="33" bestFit="1" customWidth="1"/>
    <col min="10" max="11" width="9" style="21"/>
    <col min="12" max="16384" width="9" style="3"/>
  </cols>
  <sheetData>
    <row r="1" spans="1:11" ht="28.5" customHeight="1">
      <c r="A1" s="1" t="s">
        <v>0</v>
      </c>
    </row>
    <row r="2" spans="1:11" ht="28.5" customHeight="1">
      <c r="A2" s="4"/>
    </row>
    <row r="3" spans="1:11" ht="28.5" customHeight="1" thickBot="1">
      <c r="A3" s="5" t="s">
        <v>1</v>
      </c>
    </row>
    <row r="4" spans="1:11" ht="28.5" customHeight="1">
      <c r="A4" s="110" t="s">
        <v>2</v>
      </c>
      <c r="B4" s="110" t="s">
        <v>3</v>
      </c>
      <c r="C4" s="110" t="s">
        <v>4</v>
      </c>
      <c r="D4" s="110" t="s">
        <v>5</v>
      </c>
      <c r="E4" s="110" t="s">
        <v>6</v>
      </c>
      <c r="F4" s="43" t="s">
        <v>7</v>
      </c>
      <c r="G4" s="43" t="s">
        <v>115</v>
      </c>
      <c r="H4" s="110" t="s">
        <v>12</v>
      </c>
      <c r="I4" s="116" t="s">
        <v>13</v>
      </c>
      <c r="J4" s="113" t="s">
        <v>14</v>
      </c>
      <c r="K4" s="113" t="s">
        <v>15</v>
      </c>
    </row>
    <row r="5" spans="1:11" ht="28.5" customHeight="1">
      <c r="A5" s="111"/>
      <c r="B5" s="111"/>
      <c r="C5" s="111"/>
      <c r="D5" s="111"/>
      <c r="E5" s="111"/>
      <c r="F5" s="44" t="s">
        <v>8</v>
      </c>
      <c r="G5" s="44" t="s">
        <v>11</v>
      </c>
      <c r="H5" s="111"/>
      <c r="I5" s="117"/>
      <c r="J5" s="114"/>
      <c r="K5" s="114"/>
    </row>
    <row r="6" spans="1:11" ht="28.5" customHeight="1">
      <c r="A6" s="111"/>
      <c r="B6" s="111"/>
      <c r="C6" s="111"/>
      <c r="D6" s="111"/>
      <c r="E6" s="111"/>
      <c r="F6" s="44" t="s">
        <v>9</v>
      </c>
      <c r="G6" s="54"/>
      <c r="H6" s="111"/>
      <c r="I6" s="117"/>
      <c r="J6" s="114"/>
      <c r="K6" s="114"/>
    </row>
    <row r="7" spans="1:11" ht="28.5" customHeight="1" thickBot="1">
      <c r="A7" s="112"/>
      <c r="B7" s="112"/>
      <c r="C7" s="112"/>
      <c r="D7" s="112"/>
      <c r="E7" s="112"/>
      <c r="F7" s="45" t="s">
        <v>10</v>
      </c>
      <c r="G7" s="55"/>
      <c r="H7" s="112"/>
      <c r="I7" s="118"/>
      <c r="J7" s="115"/>
      <c r="K7" s="115"/>
    </row>
    <row r="8" spans="1:11" s="31" customFormat="1" ht="13.5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4">
        <v>9</v>
      </c>
      <c r="J8" s="30">
        <v>10</v>
      </c>
      <c r="K8" s="30">
        <v>11</v>
      </c>
    </row>
    <row r="9" spans="1:11" ht="28.5" customHeight="1" thickBot="1">
      <c r="A9" s="8">
        <v>1</v>
      </c>
      <c r="B9" s="9" t="s">
        <v>16</v>
      </c>
      <c r="C9" s="10">
        <v>28</v>
      </c>
      <c r="D9" s="10">
        <v>2.2000000000000002</v>
      </c>
      <c r="E9" s="10">
        <v>3.4</v>
      </c>
      <c r="F9" s="45">
        <f>ROUND(D9*E9,2)</f>
        <v>7.48</v>
      </c>
      <c r="G9" s="45">
        <f>ROUND(C9*F9*2,2)</f>
        <v>418.88</v>
      </c>
      <c r="H9" s="10">
        <v>15</v>
      </c>
      <c r="I9" s="35">
        <v>2.0499999999999998</v>
      </c>
      <c r="J9" s="25">
        <f>ROUND(G9*H9*I9,2)</f>
        <v>12880.56</v>
      </c>
      <c r="K9" s="25">
        <f>ROUND(J9*1.22,2)</f>
        <v>15714.28</v>
      </c>
    </row>
    <row r="10" spans="1:11" ht="28.5" customHeight="1" thickBot="1">
      <c r="A10" s="8">
        <v>2</v>
      </c>
      <c r="B10" s="9" t="s">
        <v>17</v>
      </c>
      <c r="C10" s="10">
        <v>13</v>
      </c>
      <c r="D10" s="10">
        <v>2.2000000000000002</v>
      </c>
      <c r="E10" s="10">
        <v>4</v>
      </c>
      <c r="F10" s="45">
        <f>ROUND(D10*E10,2)</f>
        <v>8.8000000000000007</v>
      </c>
      <c r="G10" s="45">
        <f>ROUND(C10*F10*2,2)</f>
        <v>228.8</v>
      </c>
      <c r="H10" s="10">
        <v>15</v>
      </c>
      <c r="I10" s="35">
        <v>2.0499999999999998</v>
      </c>
      <c r="J10" s="25">
        <f>ROUND(G10*H10*I10,2)</f>
        <v>7035.6</v>
      </c>
      <c r="K10" s="25">
        <f>ROUND(J10*1.22,2)</f>
        <v>8583.43</v>
      </c>
    </row>
    <row r="11" spans="1:11" ht="28.5" customHeight="1" thickBot="1">
      <c r="A11" s="8">
        <v>3</v>
      </c>
      <c r="B11" s="9" t="s">
        <v>18</v>
      </c>
      <c r="C11" s="10">
        <v>2</v>
      </c>
      <c r="D11" s="10">
        <v>1.55</v>
      </c>
      <c r="E11" s="10">
        <v>2.2000000000000002</v>
      </c>
      <c r="F11" s="45">
        <f>ROUND(D11*E11,2)</f>
        <v>3.41</v>
      </c>
      <c r="G11" s="45">
        <f>ROUND(C11*F11*2,2)</f>
        <v>13.64</v>
      </c>
      <c r="H11" s="10">
        <v>15</v>
      </c>
      <c r="I11" s="35">
        <v>2.0499999999999998</v>
      </c>
      <c r="J11" s="25">
        <f>ROUND(G11*H11*I11,2)</f>
        <v>419.43</v>
      </c>
      <c r="K11" s="25">
        <f>ROUND(J11*1.22,2)</f>
        <v>511.7</v>
      </c>
    </row>
    <row r="12" spans="1:11" ht="28.5" customHeight="1" thickBot="1">
      <c r="A12" s="8">
        <v>4</v>
      </c>
      <c r="B12" s="9" t="s">
        <v>19</v>
      </c>
      <c r="C12" s="10">
        <v>2</v>
      </c>
      <c r="D12" s="10">
        <v>1.55</v>
      </c>
      <c r="E12" s="10">
        <v>1.45</v>
      </c>
      <c r="F12" s="45">
        <f>ROUND(D12*E12,2)</f>
        <v>2.25</v>
      </c>
      <c r="G12" s="45">
        <f>ROUND(C12*F12*2,2)</f>
        <v>9</v>
      </c>
      <c r="H12" s="10">
        <v>3</v>
      </c>
      <c r="I12" s="35">
        <v>2.0499999999999998</v>
      </c>
      <c r="J12" s="25">
        <f>ROUND(G12*H12*I12,2)</f>
        <v>55.35</v>
      </c>
      <c r="K12" s="25">
        <f>ROUND(J12*1.22,2)</f>
        <v>67.53</v>
      </c>
    </row>
    <row r="13" spans="1:11" ht="28.5" customHeight="1" thickBot="1">
      <c r="A13" s="11"/>
      <c r="B13" s="12"/>
      <c r="C13" s="11"/>
      <c r="D13" s="11"/>
      <c r="E13" s="12"/>
      <c r="F13" s="44" t="s">
        <v>20</v>
      </c>
      <c r="G13" s="45">
        <f>SUM(G9:G12)</f>
        <v>670.32</v>
      </c>
      <c r="H13" s="11"/>
      <c r="I13" s="36"/>
      <c r="J13" s="26">
        <f>SUM(J9:J12)</f>
        <v>20390.939999999999</v>
      </c>
      <c r="K13" s="26">
        <f>SUM(K9:K12)</f>
        <v>24876.94</v>
      </c>
    </row>
    <row r="14" spans="1:11" ht="28.5" customHeight="1" thickBot="1">
      <c r="A14" s="5" t="s">
        <v>21</v>
      </c>
    </row>
    <row r="15" spans="1:11" ht="28.5" customHeight="1">
      <c r="A15" s="110" t="s">
        <v>2</v>
      </c>
      <c r="B15" s="110" t="s">
        <v>22</v>
      </c>
      <c r="C15" s="110" t="s">
        <v>23</v>
      </c>
      <c r="D15" s="110" t="s">
        <v>5</v>
      </c>
      <c r="E15" s="110" t="s">
        <v>6</v>
      </c>
      <c r="F15" s="43" t="s">
        <v>7</v>
      </c>
      <c r="G15" s="43" t="s">
        <v>122</v>
      </c>
      <c r="H15" s="110" t="s">
        <v>24</v>
      </c>
      <c r="I15" s="116" t="s">
        <v>13</v>
      </c>
      <c r="J15" s="113" t="s">
        <v>14</v>
      </c>
      <c r="K15" s="113" t="s">
        <v>15</v>
      </c>
    </row>
    <row r="16" spans="1:11" ht="28.5" customHeight="1">
      <c r="A16" s="111"/>
      <c r="B16" s="111"/>
      <c r="C16" s="111"/>
      <c r="D16" s="111"/>
      <c r="E16" s="111"/>
      <c r="F16" s="44" t="s">
        <v>8</v>
      </c>
      <c r="G16" s="44" t="s">
        <v>11</v>
      </c>
      <c r="H16" s="111"/>
      <c r="I16" s="117"/>
      <c r="J16" s="114"/>
      <c r="K16" s="114"/>
    </row>
    <row r="17" spans="1:11" ht="28.5" customHeight="1">
      <c r="A17" s="111"/>
      <c r="B17" s="111"/>
      <c r="C17" s="111"/>
      <c r="D17" s="111"/>
      <c r="E17" s="111"/>
      <c r="F17" s="44" t="s">
        <v>9</v>
      </c>
      <c r="G17" s="54"/>
      <c r="H17" s="111"/>
      <c r="I17" s="117"/>
      <c r="J17" s="114"/>
      <c r="K17" s="114"/>
    </row>
    <row r="18" spans="1:11" ht="28.5" customHeight="1" thickBot="1">
      <c r="A18" s="112"/>
      <c r="B18" s="112"/>
      <c r="C18" s="112"/>
      <c r="D18" s="112"/>
      <c r="E18" s="112"/>
      <c r="F18" s="45" t="s">
        <v>10</v>
      </c>
      <c r="G18" s="55"/>
      <c r="H18" s="112"/>
      <c r="I18" s="118"/>
      <c r="J18" s="115"/>
      <c r="K18" s="115"/>
    </row>
    <row r="19" spans="1:11" ht="28.5" customHeight="1" thickBot="1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28">
        <v>6</v>
      </c>
      <c r="G19" s="28">
        <v>7</v>
      </c>
      <c r="H19" s="7">
        <v>8</v>
      </c>
      <c r="I19" s="37">
        <v>9</v>
      </c>
      <c r="J19" s="24">
        <v>10</v>
      </c>
      <c r="K19" s="24">
        <v>11</v>
      </c>
    </row>
    <row r="20" spans="1:11" ht="28.5" customHeight="1" thickBot="1">
      <c r="A20" s="8">
        <v>1</v>
      </c>
      <c r="B20" s="9" t="s">
        <v>25</v>
      </c>
      <c r="C20" s="10">
        <v>1</v>
      </c>
      <c r="D20" s="10">
        <v>21.9</v>
      </c>
      <c r="E20" s="10">
        <v>3.8</v>
      </c>
      <c r="F20" s="45">
        <f t="shared" ref="F20:F25" si="0">ROUND(D20*E20,2)</f>
        <v>83.22</v>
      </c>
      <c r="G20" s="45">
        <f t="shared" ref="G20:G25" si="1">ROUND(C20*F20*2,2)</f>
        <v>166.44</v>
      </c>
      <c r="H20" s="10">
        <v>15</v>
      </c>
      <c r="I20" s="32">
        <v>2.0499999999999998</v>
      </c>
      <c r="J20" s="25">
        <f t="shared" ref="J20:J25" si="2">ROUND(G20*H20*I20,2)</f>
        <v>5118.03</v>
      </c>
      <c r="K20" s="25">
        <f t="shared" ref="K20:K25" si="3">ROUND(J20*1.22,2)</f>
        <v>6244</v>
      </c>
    </row>
    <row r="21" spans="1:11" ht="28.5" customHeight="1" thickBot="1">
      <c r="A21" s="8">
        <v>2</v>
      </c>
      <c r="B21" s="9" t="s">
        <v>26</v>
      </c>
      <c r="C21" s="10">
        <v>2</v>
      </c>
      <c r="D21" s="10">
        <v>14.1</v>
      </c>
      <c r="E21" s="10">
        <v>3.5</v>
      </c>
      <c r="F21" s="45">
        <f t="shared" si="0"/>
        <v>49.35</v>
      </c>
      <c r="G21" s="45">
        <f t="shared" si="1"/>
        <v>197.4</v>
      </c>
      <c r="H21" s="10">
        <v>15</v>
      </c>
      <c r="I21" s="32">
        <v>2.0499999999999998</v>
      </c>
      <c r="J21" s="25">
        <f t="shared" si="2"/>
        <v>6070.05</v>
      </c>
      <c r="K21" s="25">
        <f t="shared" si="3"/>
        <v>7405.46</v>
      </c>
    </row>
    <row r="22" spans="1:11" ht="28.5" customHeight="1" thickBot="1">
      <c r="A22" s="8">
        <v>3</v>
      </c>
      <c r="B22" s="9" t="s">
        <v>27</v>
      </c>
      <c r="C22" s="10">
        <v>3</v>
      </c>
      <c r="D22" s="10">
        <v>3</v>
      </c>
      <c r="E22" s="10">
        <v>3.6</v>
      </c>
      <c r="F22" s="45">
        <f t="shared" si="0"/>
        <v>10.8</v>
      </c>
      <c r="G22" s="45">
        <f t="shared" si="1"/>
        <v>64.8</v>
      </c>
      <c r="H22" s="10">
        <v>15</v>
      </c>
      <c r="I22" s="32">
        <v>2.0499999999999998</v>
      </c>
      <c r="J22" s="25">
        <f t="shared" si="2"/>
        <v>1992.6</v>
      </c>
      <c r="K22" s="25">
        <f t="shared" si="3"/>
        <v>2430.9699999999998</v>
      </c>
    </row>
    <row r="23" spans="1:11" ht="28.5" customHeight="1" thickBot="1">
      <c r="A23" s="8">
        <v>4</v>
      </c>
      <c r="B23" s="9" t="s">
        <v>28</v>
      </c>
      <c r="C23" s="10">
        <v>2</v>
      </c>
      <c r="D23" s="10">
        <v>2.5</v>
      </c>
      <c r="E23" s="10">
        <v>2</v>
      </c>
      <c r="F23" s="45">
        <f t="shared" si="0"/>
        <v>5</v>
      </c>
      <c r="G23" s="45">
        <f t="shared" si="1"/>
        <v>20</v>
      </c>
      <c r="H23" s="10">
        <v>10</v>
      </c>
      <c r="I23" s="32">
        <v>2.0499999999999998</v>
      </c>
      <c r="J23" s="25">
        <f t="shared" si="2"/>
        <v>410</v>
      </c>
      <c r="K23" s="25">
        <f t="shared" si="3"/>
        <v>500.2</v>
      </c>
    </row>
    <row r="24" spans="1:11" ht="28.5" customHeight="1" thickBot="1">
      <c r="A24" s="8">
        <v>5</v>
      </c>
      <c r="B24" s="9" t="s">
        <v>29</v>
      </c>
      <c r="C24" s="10">
        <v>4</v>
      </c>
      <c r="D24" s="10">
        <v>5.25</v>
      </c>
      <c r="E24" s="10">
        <v>2.8</v>
      </c>
      <c r="F24" s="45">
        <f t="shared" si="0"/>
        <v>14.7</v>
      </c>
      <c r="G24" s="45">
        <f t="shared" si="1"/>
        <v>117.6</v>
      </c>
      <c r="H24" s="10">
        <v>15</v>
      </c>
      <c r="I24" s="32">
        <v>2.0499999999999998</v>
      </c>
      <c r="J24" s="25">
        <f t="shared" si="2"/>
        <v>3616.2</v>
      </c>
      <c r="K24" s="25">
        <f t="shared" si="3"/>
        <v>4411.76</v>
      </c>
    </row>
    <row r="25" spans="1:11" ht="28.5" customHeight="1" thickBot="1">
      <c r="A25" s="8">
        <v>6</v>
      </c>
      <c r="B25" s="9" t="s">
        <v>30</v>
      </c>
      <c r="C25" s="10">
        <v>2</v>
      </c>
      <c r="D25" s="10">
        <v>5.7</v>
      </c>
      <c r="E25" s="10">
        <v>3.8</v>
      </c>
      <c r="F25" s="45">
        <f t="shared" si="0"/>
        <v>21.66</v>
      </c>
      <c r="G25" s="45">
        <f t="shared" si="1"/>
        <v>86.64</v>
      </c>
      <c r="H25" s="10">
        <v>10</v>
      </c>
      <c r="I25" s="32">
        <v>2.0499999999999998</v>
      </c>
      <c r="J25" s="25">
        <f t="shared" si="2"/>
        <v>1776.12</v>
      </c>
      <c r="K25" s="25">
        <f t="shared" si="3"/>
        <v>2166.87</v>
      </c>
    </row>
    <row r="26" spans="1:11" ht="28.5" customHeight="1" thickBot="1">
      <c r="A26" s="11"/>
      <c r="B26" s="12"/>
      <c r="C26" s="11"/>
      <c r="D26" s="11"/>
      <c r="E26" s="11"/>
      <c r="F26" s="44" t="s">
        <v>20</v>
      </c>
      <c r="G26" s="45">
        <f>SUM(G20:G25)</f>
        <v>652.88</v>
      </c>
      <c r="H26" s="11"/>
      <c r="I26" s="38"/>
      <c r="J26" s="26">
        <f>SUM(J20:J25)</f>
        <v>18983</v>
      </c>
      <c r="K26" s="26">
        <f>SUM(K20:K25)</f>
        <v>23159.26</v>
      </c>
    </row>
    <row r="27" spans="1:11" ht="28.5" customHeight="1">
      <c r="A27" s="5"/>
    </row>
    <row r="28" spans="1:11" ht="28.5" customHeight="1" thickBot="1">
      <c r="A28" s="5" t="s">
        <v>31</v>
      </c>
    </row>
    <row r="29" spans="1:11" ht="28.5" customHeight="1">
      <c r="A29" s="110" t="s">
        <v>2</v>
      </c>
      <c r="B29" s="110" t="s">
        <v>22</v>
      </c>
      <c r="C29" s="110" t="s">
        <v>23</v>
      </c>
      <c r="D29" s="110" t="s">
        <v>5</v>
      </c>
      <c r="E29" s="110" t="s">
        <v>6</v>
      </c>
      <c r="F29" s="43" t="s">
        <v>7</v>
      </c>
      <c r="G29" s="43" t="s">
        <v>122</v>
      </c>
      <c r="H29" s="110" t="s">
        <v>24</v>
      </c>
      <c r="I29" s="116" t="s">
        <v>13</v>
      </c>
      <c r="J29" s="113" t="s">
        <v>14</v>
      </c>
      <c r="K29" s="113" t="s">
        <v>15</v>
      </c>
    </row>
    <row r="30" spans="1:11" ht="28.5" customHeight="1">
      <c r="A30" s="111"/>
      <c r="B30" s="111"/>
      <c r="C30" s="111"/>
      <c r="D30" s="111"/>
      <c r="E30" s="111"/>
      <c r="F30" s="44" t="s">
        <v>8</v>
      </c>
      <c r="G30" s="44" t="s">
        <v>32</v>
      </c>
      <c r="H30" s="111"/>
      <c r="I30" s="117"/>
      <c r="J30" s="114"/>
      <c r="K30" s="114"/>
    </row>
    <row r="31" spans="1:11" ht="28.5" customHeight="1">
      <c r="A31" s="111"/>
      <c r="B31" s="111"/>
      <c r="C31" s="111"/>
      <c r="D31" s="111"/>
      <c r="E31" s="111"/>
      <c r="F31" s="44" t="s">
        <v>9</v>
      </c>
      <c r="G31" s="54"/>
      <c r="H31" s="111"/>
      <c r="I31" s="117"/>
      <c r="J31" s="114"/>
      <c r="K31" s="114"/>
    </row>
    <row r="32" spans="1:11" ht="28.5" customHeight="1" thickBot="1">
      <c r="A32" s="112"/>
      <c r="B32" s="112"/>
      <c r="C32" s="112"/>
      <c r="D32" s="112"/>
      <c r="E32" s="112"/>
      <c r="F32" s="45" t="s">
        <v>10</v>
      </c>
      <c r="G32" s="55"/>
      <c r="H32" s="112"/>
      <c r="I32" s="118"/>
      <c r="J32" s="115"/>
      <c r="K32" s="115"/>
    </row>
    <row r="33" spans="1:11" ht="28.5" customHeight="1" thickBot="1">
      <c r="A33" s="6">
        <v>1</v>
      </c>
      <c r="B33" s="7">
        <v>2</v>
      </c>
      <c r="C33" s="7">
        <v>3</v>
      </c>
      <c r="D33" s="7">
        <v>4</v>
      </c>
      <c r="E33" s="7">
        <v>5</v>
      </c>
      <c r="F33" s="28">
        <v>6</v>
      </c>
      <c r="G33" s="28">
        <v>7</v>
      </c>
      <c r="H33" s="7">
        <v>8</v>
      </c>
      <c r="I33" s="37">
        <v>9</v>
      </c>
      <c r="J33" s="24">
        <v>10</v>
      </c>
      <c r="K33" s="24">
        <v>11</v>
      </c>
    </row>
    <row r="34" spans="1:11" ht="28.5" customHeight="1" thickBot="1">
      <c r="A34" s="8">
        <v>1</v>
      </c>
      <c r="B34" s="119" t="s">
        <v>33</v>
      </c>
      <c r="C34" s="10">
        <v>2</v>
      </c>
      <c r="D34" s="10">
        <v>9.9</v>
      </c>
      <c r="E34" s="10">
        <v>1.6</v>
      </c>
      <c r="F34" s="45">
        <f>ROUND(D34*E34,2)</f>
        <v>15.84</v>
      </c>
      <c r="G34" s="45">
        <f>ROUND(C34*F34,2)</f>
        <v>31.68</v>
      </c>
      <c r="H34" s="10">
        <v>15</v>
      </c>
      <c r="I34" s="39">
        <v>2.0499999999999998</v>
      </c>
      <c r="J34" s="25">
        <f>ROUND(G34*H34*I34,2)</f>
        <v>974.16</v>
      </c>
      <c r="K34" s="25">
        <f>ROUND(J34*1.22,2)</f>
        <v>1188.48</v>
      </c>
    </row>
    <row r="35" spans="1:11" ht="28.5" customHeight="1" thickBot="1">
      <c r="A35" s="8">
        <v>2</v>
      </c>
      <c r="B35" s="121"/>
      <c r="C35" s="10">
        <v>16</v>
      </c>
      <c r="D35" s="10">
        <v>1.4</v>
      </c>
      <c r="E35" s="10">
        <v>3.4</v>
      </c>
      <c r="F35" s="45">
        <f t="shared" ref="F35:F45" si="4">ROUND(D35*E35,2)</f>
        <v>4.76</v>
      </c>
      <c r="G35" s="45">
        <f t="shared" ref="G35:G45" si="5">ROUND(C35*F35,2)</f>
        <v>76.16</v>
      </c>
      <c r="H35" s="10">
        <v>15</v>
      </c>
      <c r="I35" s="39">
        <v>2.0499999999999998</v>
      </c>
      <c r="J35" s="25">
        <f t="shared" ref="J35:J45" si="6">ROUND(G35*H35*I35,2)</f>
        <v>2341.92</v>
      </c>
      <c r="K35" s="25">
        <f t="shared" ref="K35:K45" si="7">ROUND(J35*1.22,2)</f>
        <v>2857.14</v>
      </c>
    </row>
    <row r="36" spans="1:11" ht="28.5" customHeight="1" thickBot="1">
      <c r="A36" s="8">
        <v>3</v>
      </c>
      <c r="B36" s="119" t="s">
        <v>34</v>
      </c>
      <c r="C36" s="10">
        <v>2</v>
      </c>
      <c r="D36" s="10">
        <v>2.9</v>
      </c>
      <c r="E36" s="10">
        <v>2.4</v>
      </c>
      <c r="F36" s="45">
        <f t="shared" si="4"/>
        <v>6.96</v>
      </c>
      <c r="G36" s="45">
        <f t="shared" si="5"/>
        <v>13.92</v>
      </c>
      <c r="H36" s="10">
        <v>15</v>
      </c>
      <c r="I36" s="39">
        <v>2.0499999999999998</v>
      </c>
      <c r="J36" s="25">
        <f t="shared" si="6"/>
        <v>428.04</v>
      </c>
      <c r="K36" s="25">
        <f t="shared" si="7"/>
        <v>522.21</v>
      </c>
    </row>
    <row r="37" spans="1:11" ht="28.5" customHeight="1" thickBot="1">
      <c r="A37" s="8">
        <v>4</v>
      </c>
      <c r="B37" s="121"/>
      <c r="C37" s="10">
        <v>2</v>
      </c>
      <c r="D37" s="10">
        <v>2.1</v>
      </c>
      <c r="E37" s="10">
        <v>2.25</v>
      </c>
      <c r="F37" s="45">
        <f t="shared" si="4"/>
        <v>4.7300000000000004</v>
      </c>
      <c r="G37" s="45">
        <f t="shared" si="5"/>
        <v>9.4600000000000009</v>
      </c>
      <c r="H37" s="10">
        <v>15</v>
      </c>
      <c r="I37" s="39">
        <v>2.0499999999999998</v>
      </c>
      <c r="J37" s="25">
        <f t="shared" si="6"/>
        <v>290.89999999999998</v>
      </c>
      <c r="K37" s="25">
        <f t="shared" si="7"/>
        <v>354.9</v>
      </c>
    </row>
    <row r="38" spans="1:11" ht="28.5" customHeight="1" thickBot="1">
      <c r="A38" s="8">
        <v>5</v>
      </c>
      <c r="B38" s="9" t="s">
        <v>35</v>
      </c>
      <c r="C38" s="10">
        <v>6</v>
      </c>
      <c r="D38" s="10">
        <v>1</v>
      </c>
      <c r="E38" s="10">
        <v>2.7</v>
      </c>
      <c r="F38" s="45">
        <f t="shared" si="4"/>
        <v>2.7</v>
      </c>
      <c r="G38" s="45">
        <f t="shared" si="5"/>
        <v>16.2</v>
      </c>
      <c r="H38" s="10">
        <v>15</v>
      </c>
      <c r="I38" s="39">
        <v>2.0499999999999998</v>
      </c>
      <c r="J38" s="25">
        <f t="shared" si="6"/>
        <v>498.15</v>
      </c>
      <c r="K38" s="25">
        <f t="shared" si="7"/>
        <v>607.74</v>
      </c>
    </row>
    <row r="39" spans="1:11" ht="28.5" customHeight="1" thickBot="1">
      <c r="A39" s="8">
        <v>6</v>
      </c>
      <c r="B39" s="9" t="s">
        <v>36</v>
      </c>
      <c r="C39" s="10">
        <v>6</v>
      </c>
      <c r="D39" s="10">
        <v>1</v>
      </c>
      <c r="E39" s="10">
        <v>2.75</v>
      </c>
      <c r="F39" s="45">
        <f t="shared" si="4"/>
        <v>2.75</v>
      </c>
      <c r="G39" s="45">
        <f>ROUND(C39*F39,2)</f>
        <v>16.5</v>
      </c>
      <c r="H39" s="10">
        <v>15</v>
      </c>
      <c r="I39" s="39">
        <v>2.0499999999999998</v>
      </c>
      <c r="J39" s="25">
        <f t="shared" si="6"/>
        <v>507.38</v>
      </c>
      <c r="K39" s="25">
        <f t="shared" si="7"/>
        <v>619</v>
      </c>
    </row>
    <row r="40" spans="1:11" ht="28.5" customHeight="1" thickBot="1">
      <c r="A40" s="8">
        <v>7</v>
      </c>
      <c r="B40" s="9" t="s">
        <v>37</v>
      </c>
      <c r="C40" s="10">
        <v>4</v>
      </c>
      <c r="D40" s="10">
        <v>1.2</v>
      </c>
      <c r="E40" s="10">
        <v>3.55</v>
      </c>
      <c r="F40" s="45">
        <f t="shared" si="4"/>
        <v>4.26</v>
      </c>
      <c r="G40" s="45">
        <f t="shared" si="5"/>
        <v>17.04</v>
      </c>
      <c r="H40" s="10">
        <v>15</v>
      </c>
      <c r="I40" s="39">
        <v>2.0499999999999998</v>
      </c>
      <c r="J40" s="25">
        <f t="shared" si="6"/>
        <v>523.98</v>
      </c>
      <c r="K40" s="25">
        <f t="shared" si="7"/>
        <v>639.26</v>
      </c>
    </row>
    <row r="41" spans="1:11" ht="28.5" customHeight="1" thickBot="1">
      <c r="A41" s="8">
        <v>8</v>
      </c>
      <c r="B41" s="9" t="s">
        <v>38</v>
      </c>
      <c r="C41" s="10">
        <v>1</v>
      </c>
      <c r="D41" s="10">
        <v>5.4</v>
      </c>
      <c r="E41" s="10">
        <v>3.8</v>
      </c>
      <c r="F41" s="45">
        <f t="shared" si="4"/>
        <v>20.52</v>
      </c>
      <c r="G41" s="45">
        <f t="shared" si="5"/>
        <v>20.52</v>
      </c>
      <c r="H41" s="10">
        <v>5</v>
      </c>
      <c r="I41" s="39">
        <v>2.0499999999999998</v>
      </c>
      <c r="J41" s="25">
        <f t="shared" si="6"/>
        <v>210.33</v>
      </c>
      <c r="K41" s="25">
        <f t="shared" si="7"/>
        <v>256.60000000000002</v>
      </c>
    </row>
    <row r="42" spans="1:11" ht="28.5" customHeight="1" thickBot="1">
      <c r="A42" s="8">
        <v>9</v>
      </c>
      <c r="B42" s="119" t="s">
        <v>39</v>
      </c>
      <c r="C42" s="10">
        <v>1</v>
      </c>
      <c r="D42" s="10">
        <v>3.5</v>
      </c>
      <c r="E42" s="10">
        <v>3.8</v>
      </c>
      <c r="F42" s="45">
        <f t="shared" si="4"/>
        <v>13.3</v>
      </c>
      <c r="G42" s="45">
        <f t="shared" si="5"/>
        <v>13.3</v>
      </c>
      <c r="H42" s="10">
        <v>8</v>
      </c>
      <c r="I42" s="39">
        <v>2.0499999999999998</v>
      </c>
      <c r="J42" s="25">
        <f t="shared" si="6"/>
        <v>218.12</v>
      </c>
      <c r="K42" s="25">
        <f t="shared" si="7"/>
        <v>266.11</v>
      </c>
    </row>
    <row r="43" spans="1:11" ht="28.5" customHeight="1" thickBot="1">
      <c r="A43" s="8">
        <v>10</v>
      </c>
      <c r="B43" s="120"/>
      <c r="C43" s="10">
        <v>1</v>
      </c>
      <c r="D43" s="10">
        <v>0.9</v>
      </c>
      <c r="E43" s="10">
        <v>1.9</v>
      </c>
      <c r="F43" s="45">
        <f t="shared" si="4"/>
        <v>1.71</v>
      </c>
      <c r="G43" s="45">
        <f t="shared" si="5"/>
        <v>1.71</v>
      </c>
      <c r="H43" s="10">
        <v>8</v>
      </c>
      <c r="I43" s="39">
        <v>2.0499999999999998</v>
      </c>
      <c r="J43" s="25">
        <f t="shared" si="6"/>
        <v>28.04</v>
      </c>
      <c r="K43" s="25">
        <f t="shared" si="7"/>
        <v>34.21</v>
      </c>
    </row>
    <row r="44" spans="1:11" ht="28.5" customHeight="1" thickBot="1">
      <c r="A44" s="8">
        <v>11</v>
      </c>
      <c r="B44" s="121"/>
      <c r="C44" s="10">
        <v>1</v>
      </c>
      <c r="D44" s="10">
        <v>0.7</v>
      </c>
      <c r="E44" s="10">
        <v>1.7</v>
      </c>
      <c r="F44" s="45">
        <f t="shared" si="4"/>
        <v>1.19</v>
      </c>
      <c r="G44" s="45">
        <f t="shared" si="5"/>
        <v>1.19</v>
      </c>
      <c r="H44" s="10">
        <v>8</v>
      </c>
      <c r="I44" s="39">
        <v>2.0499999999999998</v>
      </c>
      <c r="J44" s="25">
        <f t="shared" si="6"/>
        <v>19.52</v>
      </c>
      <c r="K44" s="25">
        <f t="shared" si="7"/>
        <v>23.81</v>
      </c>
    </row>
    <row r="45" spans="1:11" ht="28.5" customHeight="1" thickBot="1">
      <c r="A45" s="8">
        <v>12</v>
      </c>
      <c r="B45" s="9" t="s">
        <v>40</v>
      </c>
      <c r="C45" s="10">
        <v>12</v>
      </c>
      <c r="D45" s="10">
        <v>1.65</v>
      </c>
      <c r="E45" s="10">
        <v>7.3</v>
      </c>
      <c r="F45" s="45">
        <f t="shared" si="4"/>
        <v>12.05</v>
      </c>
      <c r="G45" s="45">
        <f t="shared" si="5"/>
        <v>144.6</v>
      </c>
      <c r="H45" s="10">
        <v>6</v>
      </c>
      <c r="I45" s="39">
        <v>2.8</v>
      </c>
      <c r="J45" s="25">
        <f t="shared" si="6"/>
        <v>2429.2800000000002</v>
      </c>
      <c r="K45" s="25">
        <f t="shared" si="7"/>
        <v>2963.72</v>
      </c>
    </row>
    <row r="46" spans="1:11" ht="28.5" customHeight="1" thickBot="1">
      <c r="A46" s="11"/>
      <c r="B46" s="12"/>
      <c r="C46" s="11"/>
      <c r="D46" s="11"/>
      <c r="E46" s="11"/>
      <c r="F46" s="44" t="s">
        <v>20</v>
      </c>
      <c r="G46" s="45">
        <f>SUM(G34:G45)</f>
        <v>362.28</v>
      </c>
      <c r="H46" s="11"/>
      <c r="I46" s="40"/>
      <c r="J46" s="25">
        <f>SUM(J34:J45)</f>
        <v>8469.8200000000015</v>
      </c>
      <c r="K46" s="25">
        <f>SUM(K34:K45)</f>
        <v>10333.18</v>
      </c>
    </row>
    <row r="47" spans="1:11" ht="28.5" customHeight="1" thickBot="1">
      <c r="A47" s="5" t="s">
        <v>41</v>
      </c>
    </row>
    <row r="48" spans="1:11" ht="52.5">
      <c r="A48" s="110" t="s">
        <v>2</v>
      </c>
      <c r="B48" s="110" t="s">
        <v>22</v>
      </c>
      <c r="C48" s="110" t="s">
        <v>23</v>
      </c>
      <c r="D48" s="110" t="s">
        <v>5</v>
      </c>
      <c r="E48" s="110" t="s">
        <v>6</v>
      </c>
      <c r="F48" s="43" t="s">
        <v>7</v>
      </c>
      <c r="G48" s="43" t="s">
        <v>122</v>
      </c>
      <c r="H48" s="110" t="s">
        <v>24</v>
      </c>
      <c r="I48" s="116" t="s">
        <v>13</v>
      </c>
      <c r="J48" s="113" t="s">
        <v>14</v>
      </c>
      <c r="K48" s="113" t="s">
        <v>15</v>
      </c>
    </row>
    <row r="49" spans="1:11" ht="25.5">
      <c r="A49" s="111"/>
      <c r="B49" s="111"/>
      <c r="C49" s="111"/>
      <c r="D49" s="111"/>
      <c r="E49" s="111"/>
      <c r="F49" s="44" t="s">
        <v>8</v>
      </c>
      <c r="G49" s="44" t="s">
        <v>11</v>
      </c>
      <c r="H49" s="111"/>
      <c r="I49" s="117"/>
      <c r="J49" s="114"/>
      <c r="K49" s="114"/>
    </row>
    <row r="50" spans="1:11" ht="14.25">
      <c r="A50" s="111"/>
      <c r="B50" s="111"/>
      <c r="C50" s="111"/>
      <c r="D50" s="111"/>
      <c r="E50" s="111"/>
      <c r="F50" s="44" t="s">
        <v>9</v>
      </c>
      <c r="G50" s="54"/>
      <c r="H50" s="111"/>
      <c r="I50" s="117"/>
      <c r="J50" s="114"/>
      <c r="K50" s="114"/>
    </row>
    <row r="51" spans="1:11" ht="15" thickBot="1">
      <c r="A51" s="112"/>
      <c r="B51" s="112"/>
      <c r="C51" s="112"/>
      <c r="D51" s="112"/>
      <c r="E51" s="112"/>
      <c r="F51" s="45" t="s">
        <v>10</v>
      </c>
      <c r="G51" s="55"/>
      <c r="H51" s="112"/>
      <c r="I51" s="118"/>
      <c r="J51" s="115"/>
      <c r="K51" s="115"/>
    </row>
    <row r="52" spans="1:11" ht="28.5" customHeight="1" thickBot="1">
      <c r="A52" s="6">
        <v>1</v>
      </c>
      <c r="B52" s="7">
        <v>2</v>
      </c>
      <c r="C52" s="7">
        <v>3</v>
      </c>
      <c r="D52" s="7">
        <v>4</v>
      </c>
      <c r="E52" s="7">
        <v>5</v>
      </c>
      <c r="F52" s="28">
        <v>6</v>
      </c>
      <c r="G52" s="28">
        <v>7</v>
      </c>
      <c r="H52" s="7">
        <v>8</v>
      </c>
      <c r="I52" s="37">
        <v>9</v>
      </c>
      <c r="J52" s="24">
        <v>10</v>
      </c>
      <c r="K52" s="24">
        <v>11</v>
      </c>
    </row>
    <row r="53" spans="1:11" ht="28.5" customHeight="1" thickBot="1">
      <c r="A53" s="8">
        <v>1</v>
      </c>
      <c r="B53" s="9" t="s">
        <v>35</v>
      </c>
      <c r="C53" s="10">
        <v>30</v>
      </c>
      <c r="D53" s="10">
        <v>1.1499999999999999</v>
      </c>
      <c r="E53" s="10">
        <v>1.75</v>
      </c>
      <c r="F53" s="45">
        <f>ROUND(D53*E53,2)</f>
        <v>2.0099999999999998</v>
      </c>
      <c r="G53" s="45">
        <f>ROUND(C53*F53*2,2)</f>
        <v>120.6</v>
      </c>
      <c r="H53" s="10">
        <v>3</v>
      </c>
      <c r="I53" s="39">
        <v>2.67</v>
      </c>
      <c r="J53" s="25">
        <f>ROUND(G53*H53*I53,2)</f>
        <v>966.01</v>
      </c>
      <c r="K53" s="25">
        <f>ROUND(J53*1.22,2)</f>
        <v>1178.53</v>
      </c>
    </row>
    <row r="54" spans="1:11" ht="28.5" customHeight="1" thickBot="1">
      <c r="A54" s="8">
        <v>2</v>
      </c>
      <c r="B54" s="9" t="s">
        <v>36</v>
      </c>
      <c r="C54" s="10">
        <v>24</v>
      </c>
      <c r="D54" s="10">
        <v>1.55</v>
      </c>
      <c r="E54" s="10">
        <v>3</v>
      </c>
      <c r="F54" s="45">
        <f>ROUND(D54*E54,2)</f>
        <v>4.6500000000000004</v>
      </c>
      <c r="G54" s="45">
        <f>ROUND(C54*F54*2,2)</f>
        <v>223.2</v>
      </c>
      <c r="H54" s="10">
        <v>3</v>
      </c>
      <c r="I54" s="39">
        <v>2.67</v>
      </c>
      <c r="J54" s="25">
        <f>ROUND(G54*H54*I54,2)</f>
        <v>1787.83</v>
      </c>
      <c r="K54" s="25">
        <f>ROUND(J54*1.22,2)</f>
        <v>2181.15</v>
      </c>
    </row>
    <row r="55" spans="1:11" ht="28.5" customHeight="1" thickBot="1">
      <c r="A55" s="8">
        <v>3</v>
      </c>
      <c r="B55" s="9" t="s">
        <v>42</v>
      </c>
      <c r="C55" s="10">
        <v>19</v>
      </c>
      <c r="D55" s="10">
        <v>1.6</v>
      </c>
      <c r="E55" s="10">
        <v>3</v>
      </c>
      <c r="F55" s="45">
        <f>ROUND(D55*E55,2)</f>
        <v>4.8</v>
      </c>
      <c r="G55" s="45">
        <f>ROUND(C55*F55*2,2)</f>
        <v>182.4</v>
      </c>
      <c r="H55" s="10">
        <v>3</v>
      </c>
      <c r="I55" s="39">
        <v>2.67</v>
      </c>
      <c r="J55" s="25">
        <f>ROUND(G55*H55*I55,2)</f>
        <v>1461.02</v>
      </c>
      <c r="K55" s="25">
        <f>ROUND(J55*1.22,2)</f>
        <v>1782.44</v>
      </c>
    </row>
    <row r="56" spans="1:11" ht="28.5" customHeight="1" thickBot="1">
      <c r="A56" s="8">
        <v>4</v>
      </c>
      <c r="B56" s="9" t="s">
        <v>43</v>
      </c>
      <c r="C56" s="10">
        <v>19</v>
      </c>
      <c r="D56" s="10">
        <v>1.6</v>
      </c>
      <c r="E56" s="10">
        <v>4</v>
      </c>
      <c r="F56" s="45">
        <f>ROUND(D56*E56,2)</f>
        <v>6.4</v>
      </c>
      <c r="G56" s="45">
        <f>ROUND(C56*F56*2,2)</f>
        <v>243.2</v>
      </c>
      <c r="H56" s="10">
        <v>3</v>
      </c>
      <c r="I56" s="39">
        <v>2.67</v>
      </c>
      <c r="J56" s="25">
        <f>ROUND(G56*H56*I56,2)</f>
        <v>1948.03</v>
      </c>
      <c r="K56" s="25">
        <f>ROUND(J56*1.22,2)</f>
        <v>2376.6</v>
      </c>
    </row>
    <row r="57" spans="1:11" ht="28.5" customHeight="1" thickBot="1">
      <c r="A57" s="8">
        <v>5</v>
      </c>
      <c r="B57" s="9" t="s">
        <v>30</v>
      </c>
      <c r="C57" s="10">
        <v>24</v>
      </c>
      <c r="D57" s="10">
        <v>1.55</v>
      </c>
      <c r="E57" s="10">
        <v>4</v>
      </c>
      <c r="F57" s="45">
        <f>ROUND(D57*E57,2)</f>
        <v>6.2</v>
      </c>
      <c r="G57" s="45">
        <f>ROUND(C57*F57*2,2)</f>
        <v>297.60000000000002</v>
      </c>
      <c r="H57" s="10">
        <v>3</v>
      </c>
      <c r="I57" s="39">
        <v>2.67</v>
      </c>
      <c r="J57" s="25">
        <f>ROUND(G57*H57*I57,2)</f>
        <v>2383.7800000000002</v>
      </c>
      <c r="K57" s="25">
        <f>ROUND(J57*1.22,2)</f>
        <v>2908.21</v>
      </c>
    </row>
    <row r="58" spans="1:11" ht="28.5" customHeight="1" thickBot="1">
      <c r="A58" s="11"/>
      <c r="B58" s="11"/>
      <c r="C58" s="11"/>
      <c r="D58" s="11"/>
      <c r="E58" s="11"/>
      <c r="F58" s="44" t="s">
        <v>20</v>
      </c>
      <c r="G58" s="45">
        <f>SUM(G53:G57)</f>
        <v>1067</v>
      </c>
      <c r="H58" s="11"/>
      <c r="I58" s="40"/>
      <c r="J58" s="25">
        <f>SUM(J53:J57)</f>
        <v>8546.67</v>
      </c>
      <c r="K58" s="25">
        <f>SUM(K53:K57)</f>
        <v>10426.93</v>
      </c>
    </row>
    <row r="59" spans="1:11" ht="28.5" customHeight="1">
      <c r="A59" s="5"/>
    </row>
    <row r="61" spans="1:11" ht="28.5" customHeight="1" thickBot="1">
      <c r="A61" s="5" t="s">
        <v>44</v>
      </c>
    </row>
    <row r="62" spans="1:11" ht="28.5" customHeight="1">
      <c r="A62" s="110" t="s">
        <v>2</v>
      </c>
      <c r="B62" s="110" t="s">
        <v>22</v>
      </c>
      <c r="C62" s="110" t="s">
        <v>23</v>
      </c>
      <c r="D62" s="110" t="s">
        <v>5</v>
      </c>
      <c r="E62" s="110" t="s">
        <v>6</v>
      </c>
      <c r="F62" s="43" t="s">
        <v>7</v>
      </c>
      <c r="G62" s="43" t="s">
        <v>122</v>
      </c>
      <c r="H62" s="110" t="s">
        <v>24</v>
      </c>
      <c r="I62" s="116" t="s">
        <v>13</v>
      </c>
      <c r="J62" s="113" t="s">
        <v>14</v>
      </c>
      <c r="K62" s="113" t="s">
        <v>15</v>
      </c>
    </row>
    <row r="63" spans="1:11" ht="28.5" customHeight="1">
      <c r="A63" s="111"/>
      <c r="B63" s="111"/>
      <c r="C63" s="111"/>
      <c r="D63" s="111"/>
      <c r="E63" s="111"/>
      <c r="F63" s="44" t="s">
        <v>8</v>
      </c>
      <c r="G63" s="44" t="s">
        <v>11</v>
      </c>
      <c r="H63" s="111"/>
      <c r="I63" s="117"/>
      <c r="J63" s="114"/>
      <c r="K63" s="114"/>
    </row>
    <row r="64" spans="1:11" ht="28.5" customHeight="1">
      <c r="A64" s="111"/>
      <c r="B64" s="111"/>
      <c r="C64" s="111"/>
      <c r="D64" s="111"/>
      <c r="E64" s="111"/>
      <c r="F64" s="44" t="s">
        <v>9</v>
      </c>
      <c r="G64" s="54"/>
      <c r="H64" s="111"/>
      <c r="I64" s="117"/>
      <c r="J64" s="114"/>
      <c r="K64" s="114"/>
    </row>
    <row r="65" spans="1:11" ht="28.5" customHeight="1" thickBot="1">
      <c r="A65" s="112"/>
      <c r="B65" s="112"/>
      <c r="C65" s="112"/>
      <c r="D65" s="112"/>
      <c r="E65" s="112"/>
      <c r="F65" s="45" t="s">
        <v>10</v>
      </c>
      <c r="G65" s="55"/>
      <c r="H65" s="112"/>
      <c r="I65" s="118"/>
      <c r="J65" s="115"/>
      <c r="K65" s="115"/>
    </row>
    <row r="66" spans="1:11" ht="28.5" customHeight="1" thickBot="1">
      <c r="A66" s="6">
        <v>1</v>
      </c>
      <c r="B66" s="7">
        <v>2</v>
      </c>
      <c r="C66" s="7">
        <v>3</v>
      </c>
      <c r="D66" s="7">
        <v>4</v>
      </c>
      <c r="E66" s="7">
        <v>5</v>
      </c>
      <c r="F66" s="28">
        <v>6</v>
      </c>
      <c r="G66" s="28">
        <v>7</v>
      </c>
      <c r="H66" s="7">
        <v>8</v>
      </c>
      <c r="I66" s="37">
        <v>9</v>
      </c>
      <c r="J66" s="24">
        <v>10</v>
      </c>
      <c r="K66" s="24">
        <v>11</v>
      </c>
    </row>
    <row r="67" spans="1:11" ht="28.5" customHeight="1" thickBot="1">
      <c r="A67" s="8">
        <v>1</v>
      </c>
      <c r="B67" s="119" t="s">
        <v>45</v>
      </c>
      <c r="C67" s="10">
        <v>1</v>
      </c>
      <c r="D67" s="10">
        <v>21</v>
      </c>
      <c r="E67" s="10">
        <v>2.7</v>
      </c>
      <c r="F67" s="45">
        <f t="shared" ref="F67:F72" si="8">ROUND(D67*E67,2)</f>
        <v>56.7</v>
      </c>
      <c r="G67" s="45">
        <f t="shared" ref="G67:G72" si="9">ROUND(C67*F67*2,2)</f>
        <v>113.4</v>
      </c>
      <c r="H67" s="10">
        <v>2</v>
      </c>
      <c r="I67" s="39">
        <v>2.46</v>
      </c>
      <c r="J67" s="25">
        <f t="shared" ref="J67:J72" si="10">ROUND(G67*H67*I67,2)</f>
        <v>557.92999999999995</v>
      </c>
      <c r="K67" s="25">
        <f t="shared" ref="K67:K72" si="11">ROUND(J67*1.22,2)</f>
        <v>680.67</v>
      </c>
    </row>
    <row r="68" spans="1:11" ht="28.5" customHeight="1" thickBot="1">
      <c r="A68" s="8">
        <v>2</v>
      </c>
      <c r="B68" s="120"/>
      <c r="C68" s="10">
        <v>1</v>
      </c>
      <c r="D68" s="10">
        <v>16.600000000000001</v>
      </c>
      <c r="E68" s="10">
        <v>2.7</v>
      </c>
      <c r="F68" s="45">
        <f t="shared" si="8"/>
        <v>44.82</v>
      </c>
      <c r="G68" s="45">
        <f t="shared" si="9"/>
        <v>89.64</v>
      </c>
      <c r="H68" s="10">
        <v>2</v>
      </c>
      <c r="I68" s="39">
        <v>2.46</v>
      </c>
      <c r="J68" s="25">
        <f t="shared" si="10"/>
        <v>441.03</v>
      </c>
      <c r="K68" s="25">
        <f t="shared" si="11"/>
        <v>538.05999999999995</v>
      </c>
    </row>
    <row r="69" spans="1:11" ht="28.5" customHeight="1" thickBot="1">
      <c r="A69" s="8">
        <v>3</v>
      </c>
      <c r="B69" s="121"/>
      <c r="C69" s="10">
        <v>2</v>
      </c>
      <c r="D69" s="10">
        <v>3.45</v>
      </c>
      <c r="E69" s="10">
        <v>2.9</v>
      </c>
      <c r="F69" s="45">
        <f t="shared" si="8"/>
        <v>10.01</v>
      </c>
      <c r="G69" s="45">
        <f t="shared" si="9"/>
        <v>40.04</v>
      </c>
      <c r="H69" s="10">
        <v>2</v>
      </c>
      <c r="I69" s="39">
        <v>2.46</v>
      </c>
      <c r="J69" s="25">
        <f t="shared" si="10"/>
        <v>197</v>
      </c>
      <c r="K69" s="25">
        <f t="shared" si="11"/>
        <v>240.34</v>
      </c>
    </row>
    <row r="70" spans="1:11" ht="28.5" customHeight="1" thickBot="1">
      <c r="A70" s="8">
        <v>4</v>
      </c>
      <c r="B70" s="119" t="s">
        <v>46</v>
      </c>
      <c r="C70" s="10">
        <v>1</v>
      </c>
      <c r="D70" s="10">
        <v>17.7</v>
      </c>
      <c r="E70" s="10">
        <v>4.5</v>
      </c>
      <c r="F70" s="45">
        <f t="shared" si="8"/>
        <v>79.650000000000006</v>
      </c>
      <c r="G70" s="45">
        <f t="shared" si="9"/>
        <v>159.30000000000001</v>
      </c>
      <c r="H70" s="10">
        <v>2</v>
      </c>
      <c r="I70" s="39">
        <v>2.46</v>
      </c>
      <c r="J70" s="25">
        <f t="shared" si="10"/>
        <v>783.76</v>
      </c>
      <c r="K70" s="25">
        <f t="shared" si="11"/>
        <v>956.19</v>
      </c>
    </row>
    <row r="71" spans="1:11" ht="28.5" customHeight="1" thickBot="1">
      <c r="A71" s="8">
        <v>5</v>
      </c>
      <c r="B71" s="120"/>
      <c r="C71" s="10">
        <v>1</v>
      </c>
      <c r="D71" s="10">
        <v>14.4</v>
      </c>
      <c r="E71" s="10">
        <v>4.5</v>
      </c>
      <c r="F71" s="45">
        <f t="shared" si="8"/>
        <v>64.8</v>
      </c>
      <c r="G71" s="45">
        <f t="shared" si="9"/>
        <v>129.6</v>
      </c>
      <c r="H71" s="10">
        <v>2</v>
      </c>
      <c r="I71" s="39">
        <v>2.46</v>
      </c>
      <c r="J71" s="25">
        <f t="shared" si="10"/>
        <v>637.63</v>
      </c>
      <c r="K71" s="25">
        <f t="shared" si="11"/>
        <v>777.91</v>
      </c>
    </row>
    <row r="72" spans="1:11" ht="28.5" customHeight="1" thickBot="1">
      <c r="A72" s="8">
        <v>6</v>
      </c>
      <c r="B72" s="121"/>
      <c r="C72" s="10">
        <v>2</v>
      </c>
      <c r="D72" s="10">
        <v>17.600000000000001</v>
      </c>
      <c r="E72" s="10">
        <v>4.5</v>
      </c>
      <c r="F72" s="45">
        <f t="shared" si="8"/>
        <v>79.2</v>
      </c>
      <c r="G72" s="45">
        <f t="shared" si="9"/>
        <v>316.8</v>
      </c>
      <c r="H72" s="10">
        <v>2</v>
      </c>
      <c r="I72" s="39">
        <v>2.46</v>
      </c>
      <c r="J72" s="25">
        <f t="shared" si="10"/>
        <v>1558.66</v>
      </c>
      <c r="K72" s="25">
        <f t="shared" si="11"/>
        <v>1901.57</v>
      </c>
    </row>
    <row r="73" spans="1:11" ht="28.5" customHeight="1" thickBot="1">
      <c r="A73" s="11"/>
      <c r="B73" s="11"/>
      <c r="C73" s="11"/>
      <c r="D73" s="11"/>
      <c r="E73" s="11"/>
      <c r="F73" s="44" t="s">
        <v>20</v>
      </c>
      <c r="G73" s="45">
        <f>SUM(G67:G72)</f>
        <v>848.78</v>
      </c>
      <c r="H73" s="11"/>
      <c r="I73" s="40"/>
      <c r="J73" s="25">
        <f>SUM(J67:J72)</f>
        <v>4176.01</v>
      </c>
      <c r="K73" s="25">
        <f>SUM(K67:K72)</f>
        <v>5094.74</v>
      </c>
    </row>
    <row r="74" spans="1:11" ht="28.5" customHeight="1" thickBot="1">
      <c r="A74" s="5" t="s">
        <v>47</v>
      </c>
    </row>
    <row r="75" spans="1:11" ht="28.5" customHeight="1">
      <c r="A75" s="110" t="s">
        <v>2</v>
      </c>
      <c r="B75" s="110" t="s">
        <v>22</v>
      </c>
      <c r="C75" s="110" t="s">
        <v>23</v>
      </c>
      <c r="D75" s="110" t="s">
        <v>5</v>
      </c>
      <c r="E75" s="110" t="s">
        <v>6</v>
      </c>
      <c r="F75" s="43" t="s">
        <v>7</v>
      </c>
      <c r="G75" s="43" t="s">
        <v>122</v>
      </c>
      <c r="H75" s="110" t="s">
        <v>24</v>
      </c>
      <c r="I75" s="116" t="s">
        <v>13</v>
      </c>
      <c r="J75" s="113" t="s">
        <v>14</v>
      </c>
      <c r="K75" s="113" t="s">
        <v>15</v>
      </c>
    </row>
    <row r="76" spans="1:11" ht="28.5" customHeight="1">
      <c r="A76" s="111"/>
      <c r="B76" s="111"/>
      <c r="C76" s="111"/>
      <c r="D76" s="111"/>
      <c r="E76" s="111"/>
      <c r="F76" s="44" t="s">
        <v>8</v>
      </c>
      <c r="G76" s="44" t="s">
        <v>48</v>
      </c>
      <c r="H76" s="111"/>
      <c r="I76" s="117"/>
      <c r="J76" s="114"/>
      <c r="K76" s="114"/>
    </row>
    <row r="77" spans="1:11" ht="28.5" customHeight="1">
      <c r="A77" s="111"/>
      <c r="B77" s="111"/>
      <c r="C77" s="111"/>
      <c r="D77" s="111"/>
      <c r="E77" s="111"/>
      <c r="F77" s="44" t="s">
        <v>9</v>
      </c>
      <c r="G77" s="54"/>
      <c r="H77" s="111"/>
      <c r="I77" s="117"/>
      <c r="J77" s="114"/>
      <c r="K77" s="114"/>
    </row>
    <row r="78" spans="1:11" ht="28.5" customHeight="1" thickBot="1">
      <c r="A78" s="112"/>
      <c r="B78" s="112"/>
      <c r="C78" s="112"/>
      <c r="D78" s="112"/>
      <c r="E78" s="112"/>
      <c r="F78" s="45" t="s">
        <v>10</v>
      </c>
      <c r="G78" s="55"/>
      <c r="H78" s="112"/>
      <c r="I78" s="118"/>
      <c r="J78" s="115"/>
      <c r="K78" s="115"/>
    </row>
    <row r="79" spans="1:11" ht="28.5" customHeight="1" thickBot="1">
      <c r="A79" s="6">
        <v>1</v>
      </c>
      <c r="B79" s="7">
        <v>2</v>
      </c>
      <c r="C79" s="7">
        <v>3</v>
      </c>
      <c r="D79" s="7">
        <v>4</v>
      </c>
      <c r="E79" s="7">
        <v>5</v>
      </c>
      <c r="F79" s="28">
        <v>6</v>
      </c>
      <c r="G79" s="28">
        <v>7</v>
      </c>
      <c r="H79" s="7">
        <v>8</v>
      </c>
      <c r="I79" s="37">
        <v>9</v>
      </c>
      <c r="J79" s="24">
        <v>10</v>
      </c>
      <c r="K79" s="24">
        <v>11</v>
      </c>
    </row>
    <row r="80" spans="1:11" ht="28.5" customHeight="1" thickBot="1">
      <c r="A80" s="14">
        <v>1</v>
      </c>
      <c r="B80" s="17" t="s">
        <v>49</v>
      </c>
      <c r="C80" s="14">
        <v>2</v>
      </c>
      <c r="D80" s="14">
        <v>1.65</v>
      </c>
      <c r="E80" s="14">
        <v>0.9</v>
      </c>
      <c r="F80" s="45">
        <f>ROUND(D80*E80,2)</f>
        <v>1.49</v>
      </c>
      <c r="G80" s="45">
        <f>ROUND(C80*F80*2,2)</f>
        <v>5.96</v>
      </c>
      <c r="H80" s="14">
        <v>15</v>
      </c>
      <c r="I80" s="41">
        <v>2.0499999999999998</v>
      </c>
      <c r="J80" s="25">
        <f>ROUND(G80*H80*I80,2)</f>
        <v>183.27</v>
      </c>
      <c r="K80" s="25">
        <f>ROUND(J80*1.22,2)</f>
        <v>223.59</v>
      </c>
    </row>
    <row r="81" spans="1:12" ht="28.5" customHeight="1" thickBot="1">
      <c r="A81" s="8">
        <v>2</v>
      </c>
      <c r="B81" s="9" t="s">
        <v>50</v>
      </c>
      <c r="C81" s="10">
        <v>9</v>
      </c>
      <c r="D81" s="10">
        <v>1.25</v>
      </c>
      <c r="E81" s="10">
        <v>0.7</v>
      </c>
      <c r="F81" s="45">
        <f>ROUND(D81*E81,2)</f>
        <v>0.88</v>
      </c>
      <c r="G81" s="45">
        <f>ROUND(C81*F81*4,2)</f>
        <v>31.68</v>
      </c>
      <c r="H81" s="10">
        <v>15</v>
      </c>
      <c r="I81" s="39">
        <v>2.0499999999999998</v>
      </c>
      <c r="J81" s="25">
        <f>ROUND(G81*H81*I81,2)</f>
        <v>974.16</v>
      </c>
      <c r="K81" s="25">
        <f>ROUND(J81*1.22,2)</f>
        <v>1188.48</v>
      </c>
    </row>
    <row r="82" spans="1:12" ht="28.5" customHeight="1" thickBot="1">
      <c r="A82" s="8">
        <v>3</v>
      </c>
      <c r="B82" s="9" t="s">
        <v>51</v>
      </c>
      <c r="C82" s="10">
        <v>12</v>
      </c>
      <c r="D82" s="10">
        <v>1.5</v>
      </c>
      <c r="E82" s="10">
        <v>1</v>
      </c>
      <c r="F82" s="45">
        <f>ROUND(D82*E82,2)</f>
        <v>1.5</v>
      </c>
      <c r="G82" s="45">
        <f>ROUND(C82*F82*1,2)</f>
        <v>18</v>
      </c>
      <c r="H82" s="10">
        <v>15</v>
      </c>
      <c r="I82" s="39">
        <v>2.0499999999999998</v>
      </c>
      <c r="J82" s="25">
        <f>ROUND(G82*H82*I82,2)</f>
        <v>553.5</v>
      </c>
      <c r="K82" s="25">
        <f>ROUND(J82*1.22,2)</f>
        <v>675.27</v>
      </c>
    </row>
    <row r="83" spans="1:12" ht="28.5" customHeight="1" thickBot="1">
      <c r="A83" s="11"/>
      <c r="B83" s="11"/>
      <c r="C83" s="11"/>
      <c r="D83" s="11"/>
      <c r="E83" s="11"/>
      <c r="F83" s="44" t="s">
        <v>20</v>
      </c>
      <c r="G83" s="45">
        <f>SUM(G80:G82)</f>
        <v>55.64</v>
      </c>
      <c r="H83" s="11"/>
      <c r="I83" s="40"/>
      <c r="J83" s="25">
        <f>SUM(J80:J82)</f>
        <v>1710.93</v>
      </c>
      <c r="K83" s="25">
        <f>SUM(K80:K82)</f>
        <v>2087.34</v>
      </c>
    </row>
    <row r="84" spans="1:12" ht="28.5" customHeight="1" thickBot="1">
      <c r="A84" s="5" t="s">
        <v>52</v>
      </c>
    </row>
    <row r="85" spans="1:12" ht="28.5" customHeight="1">
      <c r="A85" s="110" t="s">
        <v>2</v>
      </c>
      <c r="B85" s="110" t="s">
        <v>22</v>
      </c>
      <c r="C85" s="110" t="s">
        <v>23</v>
      </c>
      <c r="D85" s="110" t="s">
        <v>5</v>
      </c>
      <c r="E85" s="110" t="s">
        <v>6</v>
      </c>
      <c r="F85" s="43" t="s">
        <v>7</v>
      </c>
      <c r="G85" s="43" t="s">
        <v>122</v>
      </c>
      <c r="H85" s="110" t="s">
        <v>24</v>
      </c>
      <c r="I85" s="116" t="s">
        <v>13</v>
      </c>
      <c r="J85" s="113" t="s">
        <v>14</v>
      </c>
      <c r="K85" s="113" t="s">
        <v>15</v>
      </c>
    </row>
    <row r="86" spans="1:12" ht="28.5" customHeight="1">
      <c r="A86" s="111"/>
      <c r="B86" s="111"/>
      <c r="C86" s="111"/>
      <c r="D86" s="111"/>
      <c r="E86" s="111"/>
      <c r="F86" s="44" t="s">
        <v>8</v>
      </c>
      <c r="G86" s="44" t="s">
        <v>53</v>
      </c>
      <c r="H86" s="111"/>
      <c r="I86" s="117"/>
      <c r="J86" s="114"/>
      <c r="K86" s="114"/>
    </row>
    <row r="87" spans="1:12" ht="28.5" customHeight="1">
      <c r="A87" s="111"/>
      <c r="B87" s="111"/>
      <c r="C87" s="111"/>
      <c r="D87" s="111"/>
      <c r="E87" s="111"/>
      <c r="F87" s="44" t="s">
        <v>9</v>
      </c>
      <c r="G87" s="54"/>
      <c r="H87" s="111"/>
      <c r="I87" s="117"/>
      <c r="J87" s="114"/>
      <c r="K87" s="114"/>
    </row>
    <row r="88" spans="1:12" ht="28.5" customHeight="1" thickBot="1">
      <c r="A88" s="112"/>
      <c r="B88" s="112"/>
      <c r="C88" s="112"/>
      <c r="D88" s="112"/>
      <c r="E88" s="112"/>
      <c r="F88" s="45" t="s">
        <v>10</v>
      </c>
      <c r="G88" s="55"/>
      <c r="H88" s="112"/>
      <c r="I88" s="118"/>
      <c r="J88" s="115"/>
      <c r="K88" s="115"/>
    </row>
    <row r="89" spans="1:12" ht="28.5" customHeight="1" thickBot="1">
      <c r="A89" s="6">
        <v>1</v>
      </c>
      <c r="B89" s="7">
        <v>2</v>
      </c>
      <c r="C89" s="7">
        <v>3</v>
      </c>
      <c r="D89" s="7">
        <v>4</v>
      </c>
      <c r="E89" s="7">
        <v>5</v>
      </c>
      <c r="F89" s="28">
        <v>6</v>
      </c>
      <c r="G89" s="28">
        <v>7</v>
      </c>
      <c r="H89" s="7">
        <v>8</v>
      </c>
      <c r="I89" s="37">
        <v>9</v>
      </c>
      <c r="J89" s="24">
        <v>10</v>
      </c>
      <c r="K89" s="24">
        <v>11</v>
      </c>
      <c r="L89" s="3" t="s">
        <v>106</v>
      </c>
    </row>
    <row r="90" spans="1:12" ht="28.5" customHeight="1" thickBot="1">
      <c r="A90" s="8">
        <v>1</v>
      </c>
      <c r="B90" s="9" t="s">
        <v>54</v>
      </c>
      <c r="C90" s="10">
        <v>4</v>
      </c>
      <c r="D90" s="10">
        <v>1.45</v>
      </c>
      <c r="E90" s="10">
        <v>0.65</v>
      </c>
      <c r="F90" s="45">
        <f t="shared" ref="F90:F101" si="12">ROUND(D90*E90,2)</f>
        <v>0.94</v>
      </c>
      <c r="G90" s="45">
        <f>ROUND(C90*F90*L90,2)</f>
        <v>7.52</v>
      </c>
      <c r="H90" s="10">
        <v>3</v>
      </c>
      <c r="I90" s="39">
        <v>1.64</v>
      </c>
      <c r="J90" s="25">
        <f>ROUND(G90*H90*I90,2)</f>
        <v>37</v>
      </c>
      <c r="K90" s="25">
        <f t="shared" ref="K90:K101" si="13">ROUND(J90*1.22,2)</f>
        <v>45.14</v>
      </c>
      <c r="L90" s="3">
        <v>2</v>
      </c>
    </row>
    <row r="91" spans="1:12" ht="28.5" customHeight="1" thickBot="1">
      <c r="A91" s="8">
        <v>2</v>
      </c>
      <c r="B91" s="9" t="s">
        <v>55</v>
      </c>
      <c r="C91" s="10">
        <v>7</v>
      </c>
      <c r="D91" s="10">
        <v>1.4</v>
      </c>
      <c r="E91" s="10">
        <v>0.65</v>
      </c>
      <c r="F91" s="45">
        <f t="shared" si="12"/>
        <v>0.91</v>
      </c>
      <c r="G91" s="45">
        <f>ROUND(C91*F91*L91,2)</f>
        <v>25.48</v>
      </c>
      <c r="H91" s="10">
        <v>3</v>
      </c>
      <c r="I91" s="39">
        <v>1.64</v>
      </c>
      <c r="J91" s="25">
        <f>ROUND(G91*H91*I91,2)</f>
        <v>125.36</v>
      </c>
      <c r="K91" s="25">
        <f t="shared" si="13"/>
        <v>152.94</v>
      </c>
      <c r="L91" s="3">
        <v>4</v>
      </c>
    </row>
    <row r="92" spans="1:12" ht="28.5" customHeight="1" thickBot="1">
      <c r="A92" s="8">
        <v>3</v>
      </c>
      <c r="B92" s="9" t="s">
        <v>54</v>
      </c>
      <c r="C92" s="10">
        <v>6</v>
      </c>
      <c r="D92" s="10">
        <v>1.4</v>
      </c>
      <c r="E92" s="10">
        <v>1.7</v>
      </c>
      <c r="F92" s="45">
        <f t="shared" si="12"/>
        <v>2.38</v>
      </c>
      <c r="G92" s="45">
        <f t="shared" ref="G92:G101" si="14">ROUND(C92*F92*L92,2)</f>
        <v>28.56</v>
      </c>
      <c r="H92" s="10">
        <v>3</v>
      </c>
      <c r="I92" s="39">
        <v>1.64</v>
      </c>
      <c r="J92" s="25">
        <f t="shared" ref="J92:J101" si="15">ROUND(G92*H92*I92,2)</f>
        <v>140.52000000000001</v>
      </c>
      <c r="K92" s="25">
        <f t="shared" si="13"/>
        <v>171.43</v>
      </c>
      <c r="L92" s="3">
        <v>2</v>
      </c>
    </row>
    <row r="93" spans="1:12" ht="28.5" customHeight="1" thickBot="1">
      <c r="A93" s="8">
        <v>4</v>
      </c>
      <c r="B93" s="9" t="s">
        <v>55</v>
      </c>
      <c r="C93" s="10">
        <v>6</v>
      </c>
      <c r="D93" s="10">
        <v>1.4</v>
      </c>
      <c r="E93" s="10">
        <v>1.7</v>
      </c>
      <c r="F93" s="45">
        <f t="shared" si="12"/>
        <v>2.38</v>
      </c>
      <c r="G93" s="45">
        <f t="shared" si="14"/>
        <v>57.12</v>
      </c>
      <c r="H93" s="10">
        <v>3</v>
      </c>
      <c r="I93" s="39">
        <v>1.64</v>
      </c>
      <c r="J93" s="25">
        <f t="shared" si="15"/>
        <v>281.02999999999997</v>
      </c>
      <c r="K93" s="25">
        <f t="shared" si="13"/>
        <v>342.86</v>
      </c>
      <c r="L93" s="3">
        <v>4</v>
      </c>
    </row>
    <row r="94" spans="1:12" ht="28.5" customHeight="1" thickBot="1">
      <c r="A94" s="8">
        <v>5</v>
      </c>
      <c r="B94" s="9" t="s">
        <v>56</v>
      </c>
      <c r="C94" s="10">
        <v>25</v>
      </c>
      <c r="D94" s="10">
        <v>1.45</v>
      </c>
      <c r="E94" s="10">
        <v>2.5</v>
      </c>
      <c r="F94" s="45">
        <f t="shared" si="12"/>
        <v>3.63</v>
      </c>
      <c r="G94" s="45">
        <f t="shared" si="14"/>
        <v>181.5</v>
      </c>
      <c r="H94" s="10">
        <v>3</v>
      </c>
      <c r="I94" s="39">
        <v>1.64</v>
      </c>
      <c r="J94" s="25">
        <f t="shared" si="15"/>
        <v>892.98</v>
      </c>
      <c r="K94" s="25">
        <f t="shared" si="13"/>
        <v>1089.44</v>
      </c>
      <c r="L94" s="3">
        <v>2</v>
      </c>
    </row>
    <row r="95" spans="1:12" ht="28.5" customHeight="1" thickBot="1">
      <c r="A95" s="8">
        <v>6</v>
      </c>
      <c r="B95" s="9" t="s">
        <v>57</v>
      </c>
      <c r="C95" s="10">
        <v>2</v>
      </c>
      <c r="D95" s="10">
        <v>2.65</v>
      </c>
      <c r="E95" s="10">
        <v>2.85</v>
      </c>
      <c r="F95" s="45">
        <f t="shared" si="12"/>
        <v>7.55</v>
      </c>
      <c r="G95" s="45">
        <f t="shared" si="14"/>
        <v>30.2</v>
      </c>
      <c r="H95" s="10">
        <v>3</v>
      </c>
      <c r="I95" s="39">
        <v>1.64</v>
      </c>
      <c r="J95" s="25">
        <f t="shared" si="15"/>
        <v>148.58000000000001</v>
      </c>
      <c r="K95" s="25">
        <f t="shared" si="13"/>
        <v>181.27</v>
      </c>
      <c r="L95" s="3">
        <v>2</v>
      </c>
    </row>
    <row r="96" spans="1:12" ht="28.5" customHeight="1" thickBot="1">
      <c r="A96" s="14">
        <v>7</v>
      </c>
      <c r="B96" s="13" t="s">
        <v>107</v>
      </c>
      <c r="C96" s="14">
        <v>2</v>
      </c>
      <c r="D96" s="14">
        <v>1.75</v>
      </c>
      <c r="E96" s="14">
        <v>1.65</v>
      </c>
      <c r="F96" s="45">
        <f t="shared" si="12"/>
        <v>2.89</v>
      </c>
      <c r="G96" s="45">
        <f t="shared" si="14"/>
        <v>11.56</v>
      </c>
      <c r="H96" s="14">
        <v>3</v>
      </c>
      <c r="I96" s="39">
        <v>1.64</v>
      </c>
      <c r="J96" s="25">
        <f t="shared" si="15"/>
        <v>56.88</v>
      </c>
      <c r="K96" s="25">
        <f t="shared" si="13"/>
        <v>69.39</v>
      </c>
      <c r="L96" s="3">
        <v>2</v>
      </c>
    </row>
    <row r="97" spans="1:12" ht="28.5" customHeight="1" thickBot="1">
      <c r="A97" s="8">
        <v>8</v>
      </c>
      <c r="B97" s="9" t="s">
        <v>58</v>
      </c>
      <c r="C97" s="10">
        <v>2</v>
      </c>
      <c r="D97" s="10">
        <v>1.45</v>
      </c>
      <c r="E97" s="10">
        <v>2.1</v>
      </c>
      <c r="F97" s="45">
        <f t="shared" si="12"/>
        <v>3.05</v>
      </c>
      <c r="G97" s="45">
        <f t="shared" si="14"/>
        <v>12.2</v>
      </c>
      <c r="H97" s="10">
        <v>3</v>
      </c>
      <c r="I97" s="39">
        <v>1.64</v>
      </c>
      <c r="J97" s="25">
        <f t="shared" si="15"/>
        <v>60.02</v>
      </c>
      <c r="K97" s="25">
        <f t="shared" si="13"/>
        <v>73.22</v>
      </c>
      <c r="L97" s="3">
        <v>2</v>
      </c>
    </row>
    <row r="98" spans="1:12" ht="28.5" customHeight="1" thickBot="1">
      <c r="A98" s="8">
        <v>9</v>
      </c>
      <c r="B98" s="9" t="s">
        <v>59</v>
      </c>
      <c r="C98" s="10">
        <v>27</v>
      </c>
      <c r="D98" s="10">
        <v>1.05</v>
      </c>
      <c r="E98" s="10">
        <v>1.75</v>
      </c>
      <c r="F98" s="45">
        <f t="shared" si="12"/>
        <v>1.84</v>
      </c>
      <c r="G98" s="45">
        <f t="shared" si="14"/>
        <v>99.36</v>
      </c>
      <c r="H98" s="10">
        <v>3</v>
      </c>
      <c r="I98" s="39">
        <v>1.64</v>
      </c>
      <c r="J98" s="25">
        <f t="shared" si="15"/>
        <v>488.85</v>
      </c>
      <c r="K98" s="25">
        <f t="shared" si="13"/>
        <v>596.4</v>
      </c>
      <c r="L98" s="3">
        <v>2</v>
      </c>
    </row>
    <row r="99" spans="1:12" ht="28.5" customHeight="1" thickBot="1">
      <c r="A99" s="8">
        <v>10</v>
      </c>
      <c r="B99" s="9" t="s">
        <v>60</v>
      </c>
      <c r="C99" s="10">
        <v>27</v>
      </c>
      <c r="D99" s="10">
        <v>1.35</v>
      </c>
      <c r="E99" s="10">
        <v>1.7</v>
      </c>
      <c r="F99" s="45">
        <f t="shared" si="12"/>
        <v>2.2999999999999998</v>
      </c>
      <c r="G99" s="45">
        <f t="shared" si="14"/>
        <v>124.2</v>
      </c>
      <c r="H99" s="10">
        <v>3</v>
      </c>
      <c r="I99" s="39">
        <v>1.64</v>
      </c>
      <c r="J99" s="25">
        <f t="shared" si="15"/>
        <v>611.05999999999995</v>
      </c>
      <c r="K99" s="25">
        <f t="shared" si="13"/>
        <v>745.49</v>
      </c>
      <c r="L99" s="3">
        <v>2</v>
      </c>
    </row>
    <row r="100" spans="1:12" ht="28.5" customHeight="1" thickBot="1">
      <c r="A100" s="8">
        <v>11</v>
      </c>
      <c r="B100" s="9" t="s">
        <v>61</v>
      </c>
      <c r="C100" s="10">
        <v>27</v>
      </c>
      <c r="D100" s="10">
        <v>1.4</v>
      </c>
      <c r="E100" s="10">
        <v>1.7</v>
      </c>
      <c r="F100" s="45">
        <f t="shared" si="12"/>
        <v>2.38</v>
      </c>
      <c r="G100" s="45">
        <f t="shared" si="14"/>
        <v>128.52000000000001</v>
      </c>
      <c r="H100" s="10">
        <v>3</v>
      </c>
      <c r="I100" s="39">
        <v>1.64</v>
      </c>
      <c r="J100" s="25">
        <f t="shared" si="15"/>
        <v>632.32000000000005</v>
      </c>
      <c r="K100" s="25">
        <f t="shared" si="13"/>
        <v>771.43</v>
      </c>
      <c r="L100" s="3">
        <v>2</v>
      </c>
    </row>
    <row r="101" spans="1:12" ht="28.5" customHeight="1" thickBot="1">
      <c r="A101" s="8">
        <v>12</v>
      </c>
      <c r="B101" s="9" t="s">
        <v>62</v>
      </c>
      <c r="C101" s="10">
        <v>27</v>
      </c>
      <c r="D101" s="10">
        <v>1.4</v>
      </c>
      <c r="E101" s="10">
        <v>1.7</v>
      </c>
      <c r="F101" s="45">
        <f t="shared" si="12"/>
        <v>2.38</v>
      </c>
      <c r="G101" s="45">
        <f t="shared" si="14"/>
        <v>128.52000000000001</v>
      </c>
      <c r="H101" s="10">
        <v>3</v>
      </c>
      <c r="I101" s="39">
        <v>1.64</v>
      </c>
      <c r="J101" s="25">
        <f t="shared" si="15"/>
        <v>632.32000000000005</v>
      </c>
      <c r="K101" s="25">
        <f t="shared" si="13"/>
        <v>771.43</v>
      </c>
      <c r="L101" s="3">
        <v>2</v>
      </c>
    </row>
    <row r="102" spans="1:12" ht="28.5" customHeight="1" thickBot="1">
      <c r="A102" s="11"/>
      <c r="B102" s="11"/>
      <c r="C102" s="11"/>
      <c r="D102" s="11"/>
      <c r="E102" s="11"/>
      <c r="F102" s="44" t="s">
        <v>20</v>
      </c>
      <c r="G102" s="45">
        <f>SUM(G90:G101)</f>
        <v>834.74</v>
      </c>
      <c r="H102" s="11"/>
      <c r="I102" s="40"/>
      <c r="J102" s="25">
        <f>SUM(J90:J101)</f>
        <v>4106.92</v>
      </c>
      <c r="K102" s="25">
        <f>SUM(K90:K101)</f>
        <v>5010.4400000000005</v>
      </c>
    </row>
    <row r="103" spans="1:12" ht="28.5" customHeight="1" thickBot="1">
      <c r="A103" s="15" t="s">
        <v>63</v>
      </c>
    </row>
    <row r="104" spans="1:12" ht="28.5" customHeight="1">
      <c r="A104" s="110" t="s">
        <v>2</v>
      </c>
      <c r="B104" s="110" t="s">
        <v>22</v>
      </c>
      <c r="C104" s="110" t="s">
        <v>23</v>
      </c>
      <c r="D104" s="110" t="s">
        <v>5</v>
      </c>
      <c r="E104" s="110" t="s">
        <v>6</v>
      </c>
      <c r="F104" s="43" t="s">
        <v>7</v>
      </c>
      <c r="G104" s="43" t="s">
        <v>122</v>
      </c>
      <c r="H104" s="110" t="s">
        <v>24</v>
      </c>
      <c r="I104" s="116" t="s">
        <v>13</v>
      </c>
      <c r="J104" s="113" t="s">
        <v>14</v>
      </c>
      <c r="K104" s="113" t="s">
        <v>15</v>
      </c>
    </row>
    <row r="105" spans="1:12" ht="28.5" customHeight="1">
      <c r="A105" s="111"/>
      <c r="B105" s="111"/>
      <c r="C105" s="111"/>
      <c r="D105" s="111"/>
      <c r="E105" s="111"/>
      <c r="F105" s="44" t="s">
        <v>8</v>
      </c>
      <c r="G105" s="44" t="s">
        <v>32</v>
      </c>
      <c r="H105" s="111"/>
      <c r="I105" s="117"/>
      <c r="J105" s="114"/>
      <c r="K105" s="114"/>
    </row>
    <row r="106" spans="1:12" ht="28.5" customHeight="1">
      <c r="A106" s="111"/>
      <c r="B106" s="111"/>
      <c r="C106" s="111"/>
      <c r="D106" s="111"/>
      <c r="E106" s="111"/>
      <c r="F106" s="44" t="s">
        <v>9</v>
      </c>
      <c r="G106" s="54"/>
      <c r="H106" s="111"/>
      <c r="I106" s="117"/>
      <c r="J106" s="114"/>
      <c r="K106" s="114"/>
    </row>
    <row r="107" spans="1:12" ht="28.5" customHeight="1" thickBot="1">
      <c r="A107" s="112"/>
      <c r="B107" s="112"/>
      <c r="C107" s="112"/>
      <c r="D107" s="112"/>
      <c r="E107" s="112"/>
      <c r="F107" s="45" t="s">
        <v>10</v>
      </c>
      <c r="G107" s="55"/>
      <c r="H107" s="112"/>
      <c r="I107" s="118"/>
      <c r="J107" s="115"/>
      <c r="K107" s="115"/>
    </row>
    <row r="108" spans="1:12" ht="28.5" customHeight="1" thickBot="1">
      <c r="A108" s="6">
        <v>1</v>
      </c>
      <c r="B108" s="7">
        <v>2</v>
      </c>
      <c r="C108" s="7">
        <v>3</v>
      </c>
      <c r="D108" s="7">
        <v>4</v>
      </c>
      <c r="E108" s="7">
        <v>5</v>
      </c>
      <c r="F108" s="28">
        <v>6</v>
      </c>
      <c r="G108" s="28">
        <v>7</v>
      </c>
      <c r="H108" s="7">
        <v>8</v>
      </c>
      <c r="I108" s="37">
        <v>9</v>
      </c>
      <c r="J108" s="24">
        <v>10</v>
      </c>
      <c r="K108" s="24">
        <v>11</v>
      </c>
    </row>
    <row r="109" spans="1:12" ht="28.5" customHeight="1" thickBot="1">
      <c r="A109" s="8">
        <v>1</v>
      </c>
      <c r="B109" s="9" t="s">
        <v>64</v>
      </c>
      <c r="C109" s="10">
        <v>11</v>
      </c>
      <c r="D109" s="10">
        <v>0.7</v>
      </c>
      <c r="E109" s="10">
        <v>2</v>
      </c>
      <c r="F109" s="45">
        <f>ROUND(D109*E109,2)</f>
        <v>1.4</v>
      </c>
      <c r="G109" s="45">
        <f>ROUND(C109*F109,2)</f>
        <v>15.4</v>
      </c>
      <c r="H109" s="10">
        <v>9</v>
      </c>
      <c r="I109" s="39">
        <v>2.0499999999999998</v>
      </c>
      <c r="J109" s="25">
        <f>ROUND(G109*H109*I109,2)</f>
        <v>284.13</v>
      </c>
      <c r="K109" s="25">
        <f>ROUND(J109*1.22,2)</f>
        <v>346.64</v>
      </c>
    </row>
    <row r="110" spans="1:12" ht="28.5" customHeight="1" thickBot="1">
      <c r="A110" s="8">
        <v>2</v>
      </c>
      <c r="B110" s="9" t="s">
        <v>65</v>
      </c>
      <c r="C110" s="10">
        <v>32</v>
      </c>
      <c r="D110" s="10">
        <v>0.95</v>
      </c>
      <c r="E110" s="10">
        <v>1.6</v>
      </c>
      <c r="F110" s="45">
        <f>ROUND(D110*E110,2)</f>
        <v>1.52</v>
      </c>
      <c r="G110" s="45">
        <f>ROUND(C110*F110,2)</f>
        <v>48.64</v>
      </c>
      <c r="H110" s="10">
        <v>9</v>
      </c>
      <c r="I110" s="39">
        <v>2.0499999999999998</v>
      </c>
      <c r="J110" s="25">
        <f>ROUND(G110*H110*I110,2)</f>
        <v>897.41</v>
      </c>
      <c r="K110" s="25">
        <f>ROUND(J110*1.22,2)</f>
        <v>1094.8399999999999</v>
      </c>
    </row>
    <row r="111" spans="1:12" ht="28.5" customHeight="1" thickBot="1">
      <c r="A111" s="8">
        <v>3</v>
      </c>
      <c r="B111" s="9" t="s">
        <v>66</v>
      </c>
      <c r="C111" s="10">
        <v>54</v>
      </c>
      <c r="D111" s="10">
        <v>0.65</v>
      </c>
      <c r="E111" s="10">
        <v>1.6</v>
      </c>
      <c r="F111" s="45">
        <f>ROUND(D111*E111,2)</f>
        <v>1.04</v>
      </c>
      <c r="G111" s="45">
        <f>ROUND(C111*F111,2)</f>
        <v>56.16</v>
      </c>
      <c r="H111" s="10">
        <v>9</v>
      </c>
      <c r="I111" s="39">
        <v>2.0499999999999998</v>
      </c>
      <c r="J111" s="25">
        <f>ROUND(G111*H111*I111,2)</f>
        <v>1036.1500000000001</v>
      </c>
      <c r="K111" s="25">
        <f>ROUND(J111*1.22,2)</f>
        <v>1264.0999999999999</v>
      </c>
    </row>
    <row r="112" spans="1:12" ht="28.5" customHeight="1" thickBot="1">
      <c r="A112" s="8">
        <v>4</v>
      </c>
      <c r="B112" s="119" t="s">
        <v>67</v>
      </c>
      <c r="C112" s="10">
        <v>5</v>
      </c>
      <c r="D112" s="10">
        <v>0.9</v>
      </c>
      <c r="E112" s="10">
        <v>1.6</v>
      </c>
      <c r="F112" s="45">
        <f>ROUND(D112*E112,2)</f>
        <v>1.44</v>
      </c>
      <c r="G112" s="45">
        <f>ROUND(C112*F112,2)</f>
        <v>7.2</v>
      </c>
      <c r="H112" s="10">
        <v>11</v>
      </c>
      <c r="I112" s="39">
        <v>2.0499999999999998</v>
      </c>
      <c r="J112" s="25">
        <f>ROUND(G112*H112*I112,2)</f>
        <v>162.36000000000001</v>
      </c>
      <c r="K112" s="25">
        <f>ROUND(J112*1.22,2)</f>
        <v>198.08</v>
      </c>
    </row>
    <row r="113" spans="1:11" ht="28.5" customHeight="1" thickBot="1">
      <c r="A113" s="8">
        <v>5</v>
      </c>
      <c r="B113" s="121"/>
      <c r="C113" s="10">
        <v>7</v>
      </c>
      <c r="D113" s="10">
        <v>0.7</v>
      </c>
      <c r="E113" s="10">
        <v>1.75</v>
      </c>
      <c r="F113" s="45">
        <f>ROUND(D113*E113,2)</f>
        <v>1.23</v>
      </c>
      <c r="G113" s="45">
        <f>ROUND(C113*F113,2)</f>
        <v>8.61</v>
      </c>
      <c r="H113" s="10">
        <v>11</v>
      </c>
      <c r="I113" s="39">
        <v>2.0499999999999998</v>
      </c>
      <c r="J113" s="25">
        <f>ROUND(G113*H113*I113,2)</f>
        <v>194.16</v>
      </c>
      <c r="K113" s="25">
        <f>ROUND(J113*1.22,2)</f>
        <v>236.88</v>
      </c>
    </row>
    <row r="114" spans="1:11" ht="28.5" customHeight="1" thickBot="1">
      <c r="A114" s="11"/>
      <c r="B114" s="11"/>
      <c r="C114" s="11"/>
      <c r="D114" s="11"/>
      <c r="E114" s="11"/>
      <c r="F114" s="44" t="s">
        <v>20</v>
      </c>
      <c r="G114" s="45">
        <f>SUM(G109:G113)</f>
        <v>136.01</v>
      </c>
      <c r="H114" s="11"/>
      <c r="I114" s="40"/>
      <c r="J114" s="25">
        <f>SUM(J109:J113)</f>
        <v>2574.21</v>
      </c>
      <c r="K114" s="25">
        <f>SUM(K109:K113)</f>
        <v>3140.54</v>
      </c>
    </row>
    <row r="115" spans="1:11" ht="28.5" customHeight="1">
      <c r="A115" s="16"/>
    </row>
    <row r="116" spans="1:11" ht="28.5" customHeight="1" thickBot="1">
      <c r="A116" s="5" t="s">
        <v>68</v>
      </c>
    </row>
    <row r="117" spans="1:11" ht="28.5" customHeight="1">
      <c r="A117" s="110" t="s">
        <v>2</v>
      </c>
      <c r="B117" s="110" t="s">
        <v>22</v>
      </c>
      <c r="C117" s="110" t="s">
        <v>23</v>
      </c>
      <c r="D117" s="110" t="s">
        <v>5</v>
      </c>
      <c r="E117" s="110" t="s">
        <v>6</v>
      </c>
      <c r="F117" s="43" t="s">
        <v>7</v>
      </c>
      <c r="G117" s="43" t="s">
        <v>122</v>
      </c>
      <c r="H117" s="110" t="s">
        <v>24</v>
      </c>
      <c r="I117" s="116" t="s">
        <v>13</v>
      </c>
      <c r="J117" s="113" t="s">
        <v>14</v>
      </c>
      <c r="K117" s="113" t="s">
        <v>15</v>
      </c>
    </row>
    <row r="118" spans="1:11" ht="28.5" customHeight="1">
      <c r="A118" s="111"/>
      <c r="B118" s="111"/>
      <c r="C118" s="111"/>
      <c r="D118" s="111"/>
      <c r="E118" s="111"/>
      <c r="F118" s="44" t="s">
        <v>8</v>
      </c>
      <c r="G118" s="44" t="s">
        <v>11</v>
      </c>
      <c r="H118" s="111"/>
      <c r="I118" s="117"/>
      <c r="J118" s="114"/>
      <c r="K118" s="114"/>
    </row>
    <row r="119" spans="1:11" ht="28.5" customHeight="1">
      <c r="A119" s="111"/>
      <c r="B119" s="111"/>
      <c r="C119" s="111"/>
      <c r="D119" s="111"/>
      <c r="E119" s="111"/>
      <c r="F119" s="44" t="s">
        <v>9</v>
      </c>
      <c r="G119" s="54"/>
      <c r="H119" s="111"/>
      <c r="I119" s="117"/>
      <c r="J119" s="114"/>
      <c r="K119" s="114"/>
    </row>
    <row r="120" spans="1:11" ht="28.5" customHeight="1" thickBot="1">
      <c r="A120" s="112"/>
      <c r="B120" s="112"/>
      <c r="C120" s="112"/>
      <c r="D120" s="112"/>
      <c r="E120" s="112"/>
      <c r="F120" s="45" t="s">
        <v>10</v>
      </c>
      <c r="G120" s="55"/>
      <c r="H120" s="112"/>
      <c r="I120" s="118"/>
      <c r="J120" s="115"/>
      <c r="K120" s="115"/>
    </row>
    <row r="121" spans="1:11" ht="28.5" customHeight="1" thickBot="1">
      <c r="A121" s="6">
        <v>1</v>
      </c>
      <c r="B121" s="7">
        <v>2</v>
      </c>
      <c r="C121" s="7">
        <v>3</v>
      </c>
      <c r="D121" s="7">
        <v>4</v>
      </c>
      <c r="E121" s="7">
        <v>5</v>
      </c>
      <c r="F121" s="28">
        <v>6</v>
      </c>
      <c r="G121" s="28">
        <v>7</v>
      </c>
      <c r="H121" s="7">
        <v>8</v>
      </c>
      <c r="I121" s="37">
        <v>9</v>
      </c>
      <c r="J121" s="24">
        <v>10</v>
      </c>
      <c r="K121" s="24">
        <v>11</v>
      </c>
    </row>
    <row r="122" spans="1:11" ht="28.5" customHeight="1" thickBot="1">
      <c r="A122" s="46">
        <v>1</v>
      </c>
      <c r="B122" s="47" t="s">
        <v>69</v>
      </c>
      <c r="C122" s="46">
        <v>1</v>
      </c>
      <c r="D122" s="46">
        <v>0.7</v>
      </c>
      <c r="E122" s="46">
        <v>0.9</v>
      </c>
      <c r="F122" s="56">
        <f t="shared" ref="F122:F129" si="16">ROUND(D122*E122,2)</f>
        <v>0.63</v>
      </c>
      <c r="G122" s="56">
        <f t="shared" ref="G122:G129" si="17">ROUND(C122*F122*2,2)</f>
        <v>1.26</v>
      </c>
      <c r="H122" s="46">
        <v>12</v>
      </c>
      <c r="I122" s="48">
        <v>1.64</v>
      </c>
      <c r="J122" s="49">
        <f t="shared" ref="J122:J128" si="18">ROUND(G122*H122*I122,2)</f>
        <v>24.8</v>
      </c>
      <c r="K122" s="49">
        <f t="shared" ref="K122:K129" si="19">ROUND(J122*1.22,2)</f>
        <v>30.26</v>
      </c>
    </row>
    <row r="123" spans="1:11" ht="28.5" customHeight="1" thickBot="1">
      <c r="A123" s="46">
        <v>2</v>
      </c>
      <c r="B123" s="122" t="s">
        <v>70</v>
      </c>
      <c r="C123" s="46">
        <v>2</v>
      </c>
      <c r="D123" s="46">
        <v>1.95</v>
      </c>
      <c r="E123" s="46">
        <v>0.85</v>
      </c>
      <c r="F123" s="56">
        <f t="shared" si="16"/>
        <v>1.66</v>
      </c>
      <c r="G123" s="56">
        <f t="shared" si="17"/>
        <v>6.64</v>
      </c>
      <c r="H123" s="46">
        <v>11</v>
      </c>
      <c r="I123" s="48">
        <v>1.64</v>
      </c>
      <c r="J123" s="49">
        <f t="shared" si="18"/>
        <v>119.79</v>
      </c>
      <c r="K123" s="49">
        <f t="shared" si="19"/>
        <v>146.13999999999999</v>
      </c>
    </row>
    <row r="124" spans="1:11" ht="28.5" customHeight="1" thickBot="1">
      <c r="A124" s="46">
        <v>3</v>
      </c>
      <c r="B124" s="122"/>
      <c r="C124" s="46">
        <v>2</v>
      </c>
      <c r="D124" s="46">
        <v>2.95</v>
      </c>
      <c r="E124" s="46">
        <v>0.85</v>
      </c>
      <c r="F124" s="56">
        <f t="shared" si="16"/>
        <v>2.5099999999999998</v>
      </c>
      <c r="G124" s="56">
        <f t="shared" si="17"/>
        <v>10.039999999999999</v>
      </c>
      <c r="H124" s="46">
        <v>11</v>
      </c>
      <c r="I124" s="48">
        <v>1.64</v>
      </c>
      <c r="J124" s="49">
        <f t="shared" si="18"/>
        <v>181.12</v>
      </c>
      <c r="K124" s="49">
        <f t="shared" si="19"/>
        <v>220.97</v>
      </c>
    </row>
    <row r="125" spans="1:11" ht="28.5" customHeight="1" thickBot="1">
      <c r="A125" s="46">
        <v>4</v>
      </c>
      <c r="B125" s="122"/>
      <c r="C125" s="46">
        <v>1</v>
      </c>
      <c r="D125" s="46">
        <v>2.4</v>
      </c>
      <c r="E125" s="46">
        <v>0.95</v>
      </c>
      <c r="F125" s="56">
        <f t="shared" si="16"/>
        <v>2.2799999999999998</v>
      </c>
      <c r="G125" s="56">
        <f t="shared" si="17"/>
        <v>4.5599999999999996</v>
      </c>
      <c r="H125" s="46">
        <v>11</v>
      </c>
      <c r="I125" s="48">
        <v>1.64</v>
      </c>
      <c r="J125" s="49">
        <f t="shared" si="18"/>
        <v>82.26</v>
      </c>
      <c r="K125" s="49">
        <f t="shared" si="19"/>
        <v>100.36</v>
      </c>
    </row>
    <row r="126" spans="1:11" s="52" customFormat="1" ht="28.5" customHeight="1" thickBot="1">
      <c r="A126" s="51">
        <v>5</v>
      </c>
      <c r="B126" s="122" t="s">
        <v>71</v>
      </c>
      <c r="C126" s="51">
        <v>1</v>
      </c>
      <c r="D126" s="51">
        <v>1.1000000000000001</v>
      </c>
      <c r="E126" s="51">
        <v>0.9</v>
      </c>
      <c r="F126" s="57">
        <f t="shared" si="16"/>
        <v>0.99</v>
      </c>
      <c r="G126" s="57">
        <f t="shared" si="17"/>
        <v>1.98</v>
      </c>
      <c r="H126" s="51">
        <v>11</v>
      </c>
      <c r="I126" s="51">
        <v>1.64</v>
      </c>
      <c r="J126" s="50">
        <f t="shared" si="18"/>
        <v>35.72</v>
      </c>
      <c r="K126" s="50">
        <f t="shared" si="19"/>
        <v>43.58</v>
      </c>
    </row>
    <row r="127" spans="1:11" ht="28.5" customHeight="1" thickBot="1">
      <c r="A127" s="46">
        <v>6</v>
      </c>
      <c r="B127" s="122"/>
      <c r="C127" s="46">
        <v>1</v>
      </c>
      <c r="D127" s="46">
        <v>1</v>
      </c>
      <c r="E127" s="46">
        <v>0.75</v>
      </c>
      <c r="F127" s="56">
        <f t="shared" si="16"/>
        <v>0.75</v>
      </c>
      <c r="G127" s="56">
        <f t="shared" si="17"/>
        <v>1.5</v>
      </c>
      <c r="H127" s="46">
        <v>11</v>
      </c>
      <c r="I127" s="48">
        <v>1.64</v>
      </c>
      <c r="J127" s="49">
        <f t="shared" si="18"/>
        <v>27.06</v>
      </c>
      <c r="K127" s="49">
        <f t="shared" si="19"/>
        <v>33.01</v>
      </c>
    </row>
    <row r="128" spans="1:11" ht="28.5" customHeight="1" thickBot="1">
      <c r="A128" s="46">
        <v>7</v>
      </c>
      <c r="B128" s="122"/>
      <c r="C128" s="46">
        <v>1</v>
      </c>
      <c r="D128" s="46">
        <v>1.95</v>
      </c>
      <c r="E128" s="46">
        <v>0.85</v>
      </c>
      <c r="F128" s="56">
        <f t="shared" si="16"/>
        <v>1.66</v>
      </c>
      <c r="G128" s="56">
        <f t="shared" si="17"/>
        <v>3.32</v>
      </c>
      <c r="H128" s="46">
        <v>11</v>
      </c>
      <c r="I128" s="48">
        <v>1.64</v>
      </c>
      <c r="J128" s="49">
        <f t="shared" si="18"/>
        <v>59.89</v>
      </c>
      <c r="K128" s="49">
        <f t="shared" si="19"/>
        <v>73.069999999999993</v>
      </c>
    </row>
    <row r="129" spans="1:11" ht="28.5" customHeight="1" thickBot="1">
      <c r="A129" s="46"/>
      <c r="B129" s="47"/>
      <c r="C129" s="46">
        <v>1</v>
      </c>
      <c r="D129" s="46">
        <v>0.85</v>
      </c>
      <c r="E129" s="46">
        <v>0.6</v>
      </c>
      <c r="F129" s="56">
        <f t="shared" si="16"/>
        <v>0.51</v>
      </c>
      <c r="G129" s="56">
        <f t="shared" si="17"/>
        <v>1.02</v>
      </c>
      <c r="H129" s="46">
        <v>11</v>
      </c>
      <c r="I129" s="48">
        <v>1.64</v>
      </c>
      <c r="J129" s="49">
        <f>ROUND(G129*H129*I129,2)</f>
        <v>18.399999999999999</v>
      </c>
      <c r="K129" s="49">
        <f t="shared" si="19"/>
        <v>22.45</v>
      </c>
    </row>
    <row r="130" spans="1:11" ht="28.5" customHeight="1" thickBot="1">
      <c r="A130" s="11"/>
      <c r="B130" s="11"/>
      <c r="C130" s="11"/>
      <c r="D130" s="11"/>
      <c r="E130" s="11"/>
      <c r="F130" s="44" t="s">
        <v>20</v>
      </c>
      <c r="G130" s="45">
        <f>SUM(G122:G129)</f>
        <v>30.319999999999997</v>
      </c>
      <c r="H130" s="11"/>
      <c r="I130" s="40"/>
      <c r="J130" s="25">
        <f>SUM(J122:J129)</f>
        <v>549.04000000000008</v>
      </c>
      <c r="K130" s="25">
        <f>SUM(K122:K129)</f>
        <v>669.84000000000015</v>
      </c>
    </row>
    <row r="131" spans="1:11" ht="28.5" customHeight="1" thickBot="1">
      <c r="A131" s="5" t="s">
        <v>72</v>
      </c>
    </row>
    <row r="132" spans="1:11" ht="28.5" customHeight="1">
      <c r="A132" s="110" t="s">
        <v>2</v>
      </c>
      <c r="B132" s="110" t="s">
        <v>22</v>
      </c>
      <c r="C132" s="110" t="s">
        <v>23</v>
      </c>
      <c r="D132" s="110" t="s">
        <v>5</v>
      </c>
      <c r="E132" s="110" t="s">
        <v>6</v>
      </c>
      <c r="F132" s="43" t="s">
        <v>7</v>
      </c>
      <c r="G132" s="43" t="s">
        <v>122</v>
      </c>
      <c r="H132" s="110" t="s">
        <v>24</v>
      </c>
      <c r="I132" s="116" t="s">
        <v>13</v>
      </c>
      <c r="J132" s="113" t="s">
        <v>14</v>
      </c>
      <c r="K132" s="113" t="s">
        <v>15</v>
      </c>
    </row>
    <row r="133" spans="1:11" ht="28.5" customHeight="1">
      <c r="A133" s="111"/>
      <c r="B133" s="111"/>
      <c r="C133" s="111"/>
      <c r="D133" s="111"/>
      <c r="E133" s="111"/>
      <c r="F133" s="44" t="s">
        <v>8</v>
      </c>
      <c r="G133" s="44" t="s">
        <v>11</v>
      </c>
      <c r="H133" s="111"/>
      <c r="I133" s="117"/>
      <c r="J133" s="114"/>
      <c r="K133" s="114"/>
    </row>
    <row r="134" spans="1:11" ht="28.5" customHeight="1">
      <c r="A134" s="111"/>
      <c r="B134" s="111"/>
      <c r="C134" s="111"/>
      <c r="D134" s="111"/>
      <c r="E134" s="111"/>
      <c r="F134" s="44" t="s">
        <v>9</v>
      </c>
      <c r="G134" s="54"/>
      <c r="H134" s="111"/>
      <c r="I134" s="117"/>
      <c r="J134" s="114"/>
      <c r="K134" s="114"/>
    </row>
    <row r="135" spans="1:11" ht="28.5" customHeight="1" thickBot="1">
      <c r="A135" s="112"/>
      <c r="B135" s="112"/>
      <c r="C135" s="112"/>
      <c r="D135" s="112"/>
      <c r="E135" s="112"/>
      <c r="F135" s="45" t="s">
        <v>10</v>
      </c>
      <c r="G135" s="55"/>
      <c r="H135" s="112"/>
      <c r="I135" s="118"/>
      <c r="J135" s="115"/>
      <c r="K135" s="115"/>
    </row>
    <row r="136" spans="1:11" ht="28.5" customHeight="1" thickBot="1">
      <c r="A136" s="6">
        <v>1</v>
      </c>
      <c r="B136" s="7">
        <v>2</v>
      </c>
      <c r="C136" s="7">
        <v>3</v>
      </c>
      <c r="D136" s="7">
        <v>4</v>
      </c>
      <c r="E136" s="7">
        <v>5</v>
      </c>
      <c r="F136" s="28">
        <v>6</v>
      </c>
      <c r="G136" s="28">
        <v>7</v>
      </c>
      <c r="H136" s="7">
        <v>8</v>
      </c>
      <c r="I136" s="37">
        <v>9</v>
      </c>
      <c r="J136" s="24">
        <v>10</v>
      </c>
      <c r="K136" s="24">
        <v>11</v>
      </c>
    </row>
    <row r="137" spans="1:11" ht="28.5" customHeight="1" thickBot="1">
      <c r="A137" s="8">
        <v>1</v>
      </c>
      <c r="B137" s="9" t="s">
        <v>73</v>
      </c>
      <c r="C137" s="10">
        <v>2</v>
      </c>
      <c r="D137" s="10">
        <v>0.6</v>
      </c>
      <c r="E137" s="10">
        <v>1.4</v>
      </c>
      <c r="F137" s="45">
        <f>ROUND(D137*E137,2)</f>
        <v>0.84</v>
      </c>
      <c r="G137" s="45">
        <f>ROUND(C137*F137*2,2)</f>
        <v>3.36</v>
      </c>
      <c r="H137" s="10">
        <v>3</v>
      </c>
      <c r="I137" s="39">
        <v>1.64</v>
      </c>
      <c r="J137" s="49">
        <f>ROUND(G137*H137*I137,2)</f>
        <v>16.53</v>
      </c>
      <c r="K137" s="49">
        <f>ROUND(J137*1.22,2)</f>
        <v>20.170000000000002</v>
      </c>
    </row>
    <row r="138" spans="1:11" ht="28.5" customHeight="1" thickBot="1">
      <c r="A138" s="8">
        <v>2</v>
      </c>
      <c r="B138" s="119" t="s">
        <v>74</v>
      </c>
      <c r="C138" s="10">
        <v>2</v>
      </c>
      <c r="D138" s="10">
        <v>1.8</v>
      </c>
      <c r="E138" s="10">
        <v>0.65</v>
      </c>
      <c r="F138" s="45">
        <f>ROUND(D138*E138,2)</f>
        <v>1.17</v>
      </c>
      <c r="G138" s="45">
        <f>ROUND(C138*F138*4,2)</f>
        <v>9.36</v>
      </c>
      <c r="H138" s="10">
        <v>3</v>
      </c>
      <c r="I138" s="39">
        <v>3.3</v>
      </c>
      <c r="J138" s="49">
        <f>ROUND(G138*H138*I138,2)</f>
        <v>92.66</v>
      </c>
      <c r="K138" s="49">
        <f>ROUND(J138*1.22,2)</f>
        <v>113.05</v>
      </c>
    </row>
    <row r="139" spans="1:11" ht="28.5" customHeight="1" thickBot="1">
      <c r="A139" s="8">
        <v>3</v>
      </c>
      <c r="B139" s="121"/>
      <c r="C139" s="10">
        <v>2</v>
      </c>
      <c r="D139" s="10">
        <v>0.6</v>
      </c>
      <c r="E139" s="10">
        <v>1.4</v>
      </c>
      <c r="F139" s="45">
        <f>ROUND(D139*E139,2)</f>
        <v>0.84</v>
      </c>
      <c r="G139" s="45">
        <f>ROUND(C139*F139*4,2)</f>
        <v>6.72</v>
      </c>
      <c r="H139" s="10">
        <v>3</v>
      </c>
      <c r="I139" s="39">
        <v>3.3</v>
      </c>
      <c r="J139" s="49">
        <f>ROUND(G139*H139*I139,2)</f>
        <v>66.53</v>
      </c>
      <c r="K139" s="49">
        <f>ROUND(J139*1.22,2)</f>
        <v>81.17</v>
      </c>
    </row>
    <row r="140" spans="1:11" ht="28.5" customHeight="1" thickBot="1">
      <c r="A140" s="8">
        <v>4</v>
      </c>
      <c r="B140" s="9" t="s">
        <v>75</v>
      </c>
      <c r="C140" s="10">
        <v>1</v>
      </c>
      <c r="D140" s="10">
        <v>1</v>
      </c>
      <c r="E140" s="10">
        <v>0.8</v>
      </c>
      <c r="F140" s="45">
        <f>ROUND(D140*E140,2)</f>
        <v>0.8</v>
      </c>
      <c r="G140" s="45">
        <f>ROUND(C140*F140*4,2)</f>
        <v>3.2</v>
      </c>
      <c r="H140" s="10">
        <v>3</v>
      </c>
      <c r="I140" s="39">
        <v>3.3</v>
      </c>
      <c r="J140" s="49">
        <f>ROUND(G140*H140*I140,2)</f>
        <v>31.68</v>
      </c>
      <c r="K140" s="49">
        <f>ROUND(J140*1.22,2)</f>
        <v>38.65</v>
      </c>
    </row>
    <row r="141" spans="1:11" ht="28.5" customHeight="1" thickBot="1">
      <c r="A141" s="11"/>
      <c r="B141" s="11"/>
      <c r="C141" s="11"/>
      <c r="D141" s="11"/>
      <c r="E141" s="11"/>
      <c r="F141" s="44" t="s">
        <v>20</v>
      </c>
      <c r="G141" s="45">
        <f>SUM(G137:G140)</f>
        <v>22.639999999999997</v>
      </c>
      <c r="H141" s="11"/>
      <c r="I141" s="40"/>
      <c r="J141" s="25">
        <f>SUM(J137:J140)</f>
        <v>207.4</v>
      </c>
      <c r="K141" s="25">
        <f>SUM(K137:K140)</f>
        <v>253.04</v>
      </c>
    </row>
    <row r="142" spans="1:11" ht="28.5" customHeight="1" thickBot="1">
      <c r="A142" s="5" t="s">
        <v>76</v>
      </c>
    </row>
    <row r="143" spans="1:11" ht="28.5" customHeight="1">
      <c r="A143" s="110" t="s">
        <v>2</v>
      </c>
      <c r="B143" s="110" t="s">
        <v>22</v>
      </c>
      <c r="C143" s="110" t="s">
        <v>23</v>
      </c>
      <c r="D143" s="110" t="s">
        <v>5</v>
      </c>
      <c r="E143" s="110" t="s">
        <v>6</v>
      </c>
      <c r="F143" s="43" t="s">
        <v>7</v>
      </c>
      <c r="G143" s="43" t="s">
        <v>122</v>
      </c>
      <c r="H143" s="110" t="s">
        <v>24</v>
      </c>
      <c r="I143" s="116" t="s">
        <v>13</v>
      </c>
      <c r="J143" s="113" t="s">
        <v>14</v>
      </c>
      <c r="K143" s="113" t="s">
        <v>15</v>
      </c>
    </row>
    <row r="144" spans="1:11" ht="28.5" customHeight="1">
      <c r="A144" s="111"/>
      <c r="B144" s="111"/>
      <c r="C144" s="111"/>
      <c r="D144" s="111"/>
      <c r="E144" s="111"/>
      <c r="F144" s="44" t="s">
        <v>8</v>
      </c>
      <c r="G144" s="44" t="s">
        <v>11</v>
      </c>
      <c r="H144" s="111"/>
      <c r="I144" s="117"/>
      <c r="J144" s="114"/>
      <c r="K144" s="114"/>
    </row>
    <row r="145" spans="1:11" ht="28.5" customHeight="1">
      <c r="A145" s="111"/>
      <c r="B145" s="111"/>
      <c r="C145" s="111"/>
      <c r="D145" s="111"/>
      <c r="E145" s="111"/>
      <c r="F145" s="44" t="s">
        <v>9</v>
      </c>
      <c r="G145" s="54"/>
      <c r="H145" s="111"/>
      <c r="I145" s="117"/>
      <c r="J145" s="114"/>
      <c r="K145" s="114"/>
    </row>
    <row r="146" spans="1:11" ht="28.5" customHeight="1" thickBot="1">
      <c r="A146" s="112"/>
      <c r="B146" s="112"/>
      <c r="C146" s="112"/>
      <c r="D146" s="112"/>
      <c r="E146" s="112"/>
      <c r="F146" s="45" t="s">
        <v>10</v>
      </c>
      <c r="G146" s="55"/>
      <c r="H146" s="112"/>
      <c r="I146" s="118"/>
      <c r="J146" s="115"/>
      <c r="K146" s="115"/>
    </row>
    <row r="147" spans="1:11" ht="28.5" customHeight="1" thickBot="1">
      <c r="A147" s="6">
        <v>1</v>
      </c>
      <c r="B147" s="7">
        <v>2</v>
      </c>
      <c r="C147" s="7">
        <v>3</v>
      </c>
      <c r="D147" s="7">
        <v>4</v>
      </c>
      <c r="E147" s="7">
        <v>5</v>
      </c>
      <c r="F147" s="28">
        <v>6</v>
      </c>
      <c r="G147" s="28">
        <v>7</v>
      </c>
      <c r="H147" s="7">
        <v>8</v>
      </c>
      <c r="I147" s="37">
        <v>9</v>
      </c>
      <c r="J147" s="24">
        <v>10</v>
      </c>
      <c r="K147" s="24">
        <v>11</v>
      </c>
    </row>
    <row r="148" spans="1:11" ht="28.5" customHeight="1" thickBot="1">
      <c r="A148" s="46">
        <v>1</v>
      </c>
      <c r="B148" s="47" t="s">
        <v>77</v>
      </c>
      <c r="C148" s="46">
        <v>12</v>
      </c>
      <c r="D148" s="46">
        <v>2.9</v>
      </c>
      <c r="E148" s="46">
        <v>1.4</v>
      </c>
      <c r="F148" s="56">
        <f t="shared" ref="F148:F156" si="20">ROUND(D148*E148,2)</f>
        <v>4.0599999999999996</v>
      </c>
      <c r="G148" s="56">
        <f>ROUND(C148*F148*2,2)</f>
        <v>97.44</v>
      </c>
      <c r="H148" s="46">
        <v>3</v>
      </c>
      <c r="I148" s="48">
        <v>2.0499999999999998</v>
      </c>
      <c r="J148" s="49">
        <f t="shared" ref="J148:J156" si="21">ROUND(G148*H148*I148,2)</f>
        <v>599.26</v>
      </c>
      <c r="K148" s="49">
        <f t="shared" ref="K148:K156" si="22">ROUND(J148*1.22,2)</f>
        <v>731.1</v>
      </c>
    </row>
    <row r="149" spans="1:11" ht="28.5" customHeight="1" thickBot="1">
      <c r="A149" s="46">
        <v>2</v>
      </c>
      <c r="B149" s="47" t="s">
        <v>78</v>
      </c>
      <c r="C149" s="46">
        <v>11</v>
      </c>
      <c r="D149" s="46">
        <v>2.9</v>
      </c>
      <c r="E149" s="46">
        <v>1.4</v>
      </c>
      <c r="F149" s="56">
        <f t="shared" si="20"/>
        <v>4.0599999999999996</v>
      </c>
      <c r="G149" s="56">
        <f t="shared" ref="G149:G156" si="23">ROUND(C149*F149*2,2)</f>
        <v>89.32</v>
      </c>
      <c r="H149" s="46">
        <v>3</v>
      </c>
      <c r="I149" s="48">
        <v>2.0499999999999998</v>
      </c>
      <c r="J149" s="49">
        <f t="shared" si="21"/>
        <v>549.32000000000005</v>
      </c>
      <c r="K149" s="49">
        <f t="shared" si="22"/>
        <v>670.17</v>
      </c>
    </row>
    <row r="150" spans="1:11" ht="28.5" customHeight="1" thickBot="1">
      <c r="A150" s="46">
        <v>3</v>
      </c>
      <c r="B150" s="47" t="s">
        <v>79</v>
      </c>
      <c r="C150" s="46">
        <v>18</v>
      </c>
      <c r="D150" s="46">
        <v>2.9</v>
      </c>
      <c r="E150" s="46">
        <v>1.4</v>
      </c>
      <c r="F150" s="56">
        <f t="shared" si="20"/>
        <v>4.0599999999999996</v>
      </c>
      <c r="G150" s="56">
        <f t="shared" si="23"/>
        <v>146.16</v>
      </c>
      <c r="H150" s="46">
        <v>3</v>
      </c>
      <c r="I150" s="48">
        <v>2.0499999999999998</v>
      </c>
      <c r="J150" s="49">
        <f>ROUND(G150*H150*I150,2)</f>
        <v>898.88</v>
      </c>
      <c r="K150" s="49">
        <f t="shared" si="22"/>
        <v>1096.6300000000001</v>
      </c>
    </row>
    <row r="151" spans="1:11" ht="28.5" customHeight="1" thickBot="1">
      <c r="A151" s="46">
        <v>4</v>
      </c>
      <c r="B151" s="47" t="s">
        <v>80</v>
      </c>
      <c r="C151" s="46">
        <v>6</v>
      </c>
      <c r="D151" s="46">
        <v>2.9</v>
      </c>
      <c r="E151" s="46">
        <v>1.4</v>
      </c>
      <c r="F151" s="56">
        <f t="shared" si="20"/>
        <v>4.0599999999999996</v>
      </c>
      <c r="G151" s="56">
        <f t="shared" si="23"/>
        <v>48.72</v>
      </c>
      <c r="H151" s="46">
        <v>3</v>
      </c>
      <c r="I151" s="48">
        <v>2.0499999999999998</v>
      </c>
      <c r="J151" s="49">
        <f t="shared" si="21"/>
        <v>299.63</v>
      </c>
      <c r="K151" s="49">
        <f t="shared" si="22"/>
        <v>365.55</v>
      </c>
    </row>
    <row r="152" spans="1:11" ht="28.5" customHeight="1" thickBot="1">
      <c r="A152" s="46">
        <v>5</v>
      </c>
      <c r="B152" s="47" t="s">
        <v>81</v>
      </c>
      <c r="C152" s="46">
        <v>6</v>
      </c>
      <c r="D152" s="46">
        <v>2.9</v>
      </c>
      <c r="E152" s="46">
        <v>1.4</v>
      </c>
      <c r="F152" s="56">
        <f t="shared" si="20"/>
        <v>4.0599999999999996</v>
      </c>
      <c r="G152" s="56">
        <f t="shared" si="23"/>
        <v>48.72</v>
      </c>
      <c r="H152" s="46">
        <v>3</v>
      </c>
      <c r="I152" s="48">
        <v>2.0499999999999998</v>
      </c>
      <c r="J152" s="49">
        <f t="shared" si="21"/>
        <v>299.63</v>
      </c>
      <c r="K152" s="49">
        <f t="shared" si="22"/>
        <v>365.55</v>
      </c>
    </row>
    <row r="153" spans="1:11" ht="28.5" customHeight="1" thickBot="1">
      <c r="A153" s="46">
        <v>6</v>
      </c>
      <c r="B153" s="47" t="s">
        <v>82</v>
      </c>
      <c r="C153" s="46">
        <v>22</v>
      </c>
      <c r="D153" s="46">
        <v>2.9</v>
      </c>
      <c r="E153" s="46">
        <v>1.4</v>
      </c>
      <c r="F153" s="56">
        <f t="shared" si="20"/>
        <v>4.0599999999999996</v>
      </c>
      <c r="G153" s="56">
        <f t="shared" si="23"/>
        <v>178.64</v>
      </c>
      <c r="H153" s="46">
        <v>3</v>
      </c>
      <c r="I153" s="48">
        <v>2.0499999999999998</v>
      </c>
      <c r="J153" s="49">
        <f t="shared" si="21"/>
        <v>1098.6400000000001</v>
      </c>
      <c r="K153" s="49">
        <f t="shared" si="22"/>
        <v>1340.34</v>
      </c>
    </row>
    <row r="154" spans="1:11" ht="28.5" customHeight="1" thickBot="1">
      <c r="A154" s="46">
        <v>7</v>
      </c>
      <c r="B154" s="47" t="s">
        <v>83</v>
      </c>
      <c r="C154" s="46">
        <v>3</v>
      </c>
      <c r="D154" s="46">
        <v>2.9</v>
      </c>
      <c r="E154" s="46">
        <v>1.4</v>
      </c>
      <c r="F154" s="56">
        <f t="shared" si="20"/>
        <v>4.0599999999999996</v>
      </c>
      <c r="G154" s="56">
        <f t="shared" si="23"/>
        <v>24.36</v>
      </c>
      <c r="H154" s="46">
        <v>3</v>
      </c>
      <c r="I154" s="48">
        <v>2.0499999999999998</v>
      </c>
      <c r="J154" s="49">
        <f t="shared" si="21"/>
        <v>149.81</v>
      </c>
      <c r="K154" s="49">
        <f t="shared" si="22"/>
        <v>182.77</v>
      </c>
    </row>
    <row r="155" spans="1:11" ht="28.5" hidden="1" customHeight="1" thickBot="1">
      <c r="A155" s="46"/>
      <c r="B155" s="47"/>
      <c r="C155" s="46"/>
      <c r="D155" s="46"/>
      <c r="E155" s="46"/>
      <c r="F155" s="56">
        <f t="shared" si="20"/>
        <v>0</v>
      </c>
      <c r="G155" s="56">
        <f t="shared" si="23"/>
        <v>0</v>
      </c>
      <c r="H155" s="46"/>
      <c r="I155" s="48">
        <v>2.0499999999999998</v>
      </c>
      <c r="J155" s="49">
        <f t="shared" si="21"/>
        <v>0</v>
      </c>
      <c r="K155" s="49">
        <f t="shared" si="22"/>
        <v>0</v>
      </c>
    </row>
    <row r="156" spans="1:11" ht="28.5" customHeight="1" thickBot="1">
      <c r="A156" s="46">
        <v>8</v>
      </c>
      <c r="B156" s="47" t="s">
        <v>84</v>
      </c>
      <c r="C156" s="46">
        <v>1</v>
      </c>
      <c r="D156" s="46">
        <v>2.75</v>
      </c>
      <c r="E156" s="46">
        <v>3.2</v>
      </c>
      <c r="F156" s="56">
        <f t="shared" si="20"/>
        <v>8.8000000000000007</v>
      </c>
      <c r="G156" s="56">
        <f t="shared" si="23"/>
        <v>17.600000000000001</v>
      </c>
      <c r="H156" s="46">
        <v>3</v>
      </c>
      <c r="I156" s="48">
        <v>2.0499999999999998</v>
      </c>
      <c r="J156" s="49">
        <f t="shared" si="21"/>
        <v>108.24</v>
      </c>
      <c r="K156" s="49">
        <f t="shared" si="22"/>
        <v>132.05000000000001</v>
      </c>
    </row>
    <row r="157" spans="1:11" ht="28.5" customHeight="1" thickBot="1">
      <c r="A157" s="18"/>
      <c r="B157" s="18"/>
      <c r="C157" s="19"/>
      <c r="D157" s="19"/>
      <c r="E157" s="19"/>
      <c r="F157" s="44" t="s">
        <v>20</v>
      </c>
      <c r="G157" s="45">
        <f>SUM(G148:G156)</f>
        <v>650.96</v>
      </c>
      <c r="H157" s="20"/>
      <c r="I157" s="42"/>
      <c r="J157" s="27">
        <f>SUM(J148:J156)</f>
        <v>4003.4100000000003</v>
      </c>
      <c r="K157" s="27">
        <f>SUM(K148:K156)</f>
        <v>4884.1600000000008</v>
      </c>
    </row>
    <row r="158" spans="1:11" ht="28.5" customHeight="1" thickBot="1">
      <c r="A158" s="5" t="s">
        <v>85</v>
      </c>
    </row>
    <row r="159" spans="1:11" ht="28.5" customHeight="1">
      <c r="A159" s="110" t="s">
        <v>2</v>
      </c>
      <c r="B159" s="110" t="s">
        <v>22</v>
      </c>
      <c r="C159" s="110" t="s">
        <v>23</v>
      </c>
      <c r="D159" s="110" t="s">
        <v>5</v>
      </c>
      <c r="E159" s="110" t="s">
        <v>6</v>
      </c>
      <c r="F159" s="43" t="s">
        <v>7</v>
      </c>
      <c r="G159" s="43" t="s">
        <v>122</v>
      </c>
      <c r="H159" s="110" t="s">
        <v>24</v>
      </c>
      <c r="I159" s="116" t="s">
        <v>13</v>
      </c>
      <c r="J159" s="113" t="s">
        <v>14</v>
      </c>
      <c r="K159" s="113" t="s">
        <v>15</v>
      </c>
    </row>
    <row r="160" spans="1:11" ht="28.5" customHeight="1">
      <c r="A160" s="111"/>
      <c r="B160" s="111"/>
      <c r="C160" s="111"/>
      <c r="D160" s="111"/>
      <c r="E160" s="111"/>
      <c r="F160" s="44" t="s">
        <v>8</v>
      </c>
      <c r="G160" s="44" t="s">
        <v>11</v>
      </c>
      <c r="H160" s="111"/>
      <c r="I160" s="117"/>
      <c r="J160" s="114"/>
      <c r="K160" s="114"/>
    </row>
    <row r="161" spans="1:12" ht="28.5" customHeight="1">
      <c r="A161" s="111"/>
      <c r="B161" s="111"/>
      <c r="C161" s="111"/>
      <c r="D161" s="111"/>
      <c r="E161" s="111"/>
      <c r="F161" s="44" t="s">
        <v>9</v>
      </c>
      <c r="G161" s="54"/>
      <c r="H161" s="111"/>
      <c r="I161" s="117"/>
      <c r="J161" s="114"/>
      <c r="K161" s="114"/>
    </row>
    <row r="162" spans="1:12" ht="28.5" customHeight="1" thickBot="1">
      <c r="A162" s="112"/>
      <c r="B162" s="112"/>
      <c r="C162" s="112"/>
      <c r="D162" s="112"/>
      <c r="E162" s="112"/>
      <c r="F162" s="45" t="s">
        <v>10</v>
      </c>
      <c r="G162" s="55"/>
      <c r="H162" s="112"/>
      <c r="I162" s="118"/>
      <c r="J162" s="115"/>
      <c r="K162" s="115"/>
    </row>
    <row r="163" spans="1:12" ht="28.5" customHeight="1" thickBot="1">
      <c r="A163" s="6">
        <v>1</v>
      </c>
      <c r="B163" s="7">
        <v>2</v>
      </c>
      <c r="C163" s="7">
        <v>3</v>
      </c>
      <c r="D163" s="7">
        <v>4</v>
      </c>
      <c r="E163" s="7">
        <v>5</v>
      </c>
      <c r="F163" s="28">
        <v>6</v>
      </c>
      <c r="G163" s="28">
        <v>7</v>
      </c>
      <c r="H163" s="7">
        <v>8</v>
      </c>
      <c r="I163" s="37">
        <v>9</v>
      </c>
      <c r="J163" s="24">
        <v>10</v>
      </c>
      <c r="K163" s="24">
        <v>11</v>
      </c>
    </row>
    <row r="164" spans="1:12" ht="28.5" customHeight="1" thickBot="1">
      <c r="A164" s="46">
        <v>1</v>
      </c>
      <c r="B164" s="123" t="s">
        <v>86</v>
      </c>
      <c r="C164" s="46">
        <v>1</v>
      </c>
      <c r="D164" s="46">
        <v>2.65</v>
      </c>
      <c r="E164" s="46">
        <v>1.8</v>
      </c>
      <c r="F164" s="56">
        <f>ROUND(D164*E164,2)</f>
        <v>4.7699999999999996</v>
      </c>
      <c r="G164" s="56">
        <f>ROUND(C164*F164*2,2)</f>
        <v>9.5399999999999991</v>
      </c>
      <c r="H164" s="46">
        <v>3</v>
      </c>
      <c r="I164" s="48">
        <v>2.8</v>
      </c>
      <c r="J164" s="49">
        <f>ROUND(G164*H164*I164,2)</f>
        <v>80.14</v>
      </c>
      <c r="K164" s="49">
        <f>ROUND(J164*1.22,2)</f>
        <v>97.77</v>
      </c>
    </row>
    <row r="165" spans="1:12" ht="28.5" customHeight="1" thickBot="1">
      <c r="A165" s="46">
        <v>2</v>
      </c>
      <c r="B165" s="123"/>
      <c r="C165" s="46">
        <v>6</v>
      </c>
      <c r="D165" s="46">
        <v>0.55000000000000004</v>
      </c>
      <c r="E165" s="46">
        <v>1.8</v>
      </c>
      <c r="F165" s="56">
        <f>ROUND(D165*E165,2)</f>
        <v>0.99</v>
      </c>
      <c r="G165" s="56">
        <f>ROUND(C165*F165*2,2)</f>
        <v>11.88</v>
      </c>
      <c r="H165" s="46">
        <v>3</v>
      </c>
      <c r="I165" s="48">
        <v>2.8</v>
      </c>
      <c r="J165" s="49">
        <f>ROUND(G165*H165*I165,2)</f>
        <v>99.79</v>
      </c>
      <c r="K165" s="49">
        <f>ROUND(J165*1.22,2)</f>
        <v>121.74</v>
      </c>
    </row>
    <row r="166" spans="1:12" ht="28.5" customHeight="1" thickBot="1">
      <c r="A166" s="46">
        <v>3</v>
      </c>
      <c r="B166" s="123"/>
      <c r="C166" s="46">
        <v>6</v>
      </c>
      <c r="D166" s="46">
        <v>0.55000000000000004</v>
      </c>
      <c r="E166" s="46">
        <v>1.5</v>
      </c>
      <c r="F166" s="56">
        <f>ROUND(D166*E166,2)</f>
        <v>0.83</v>
      </c>
      <c r="G166" s="56">
        <f>ROUND(C166*F166*2,2)</f>
        <v>9.9600000000000009</v>
      </c>
      <c r="H166" s="46">
        <v>3</v>
      </c>
      <c r="I166" s="48">
        <v>2.8</v>
      </c>
      <c r="J166" s="49">
        <f>ROUND(G166*H166*I166,2)</f>
        <v>83.66</v>
      </c>
      <c r="K166" s="49">
        <f>ROUND(J166*1.22,2)</f>
        <v>102.07</v>
      </c>
    </row>
    <row r="167" spans="1:12" ht="28.5" customHeight="1" thickBot="1">
      <c r="A167" s="11"/>
      <c r="B167" s="11"/>
      <c r="C167" s="11"/>
      <c r="D167" s="11"/>
      <c r="E167" s="11"/>
      <c r="F167" s="44" t="s">
        <v>20</v>
      </c>
      <c r="G167" s="45">
        <f>SUM(G164:G166)</f>
        <v>31.380000000000003</v>
      </c>
      <c r="H167" s="11"/>
      <c r="I167" s="40"/>
      <c r="J167" s="25">
        <f>SUM(J164:J166)</f>
        <v>263.59000000000003</v>
      </c>
      <c r="K167" s="25">
        <f>SUM(K164:K166)</f>
        <v>321.58</v>
      </c>
    </row>
    <row r="168" spans="1:12" ht="28.5" customHeight="1" thickBot="1">
      <c r="A168" s="5" t="s">
        <v>87</v>
      </c>
    </row>
    <row r="169" spans="1:12" ht="28.5" customHeight="1">
      <c r="A169" s="110" t="s">
        <v>2</v>
      </c>
      <c r="B169" s="110" t="s">
        <v>22</v>
      </c>
      <c r="C169" s="110" t="s">
        <v>23</v>
      </c>
      <c r="D169" s="110" t="s">
        <v>5</v>
      </c>
      <c r="E169" s="110" t="s">
        <v>6</v>
      </c>
      <c r="F169" s="43" t="s">
        <v>7</v>
      </c>
      <c r="G169" s="43" t="s">
        <v>122</v>
      </c>
      <c r="H169" s="110" t="s">
        <v>24</v>
      </c>
      <c r="I169" s="116" t="s">
        <v>13</v>
      </c>
      <c r="J169" s="113" t="s">
        <v>14</v>
      </c>
      <c r="K169" s="113" t="s">
        <v>15</v>
      </c>
    </row>
    <row r="170" spans="1:12" ht="28.5" customHeight="1">
      <c r="A170" s="111"/>
      <c r="B170" s="111"/>
      <c r="C170" s="111"/>
      <c r="D170" s="111"/>
      <c r="E170" s="111"/>
      <c r="F170" s="44" t="s">
        <v>8</v>
      </c>
      <c r="G170" s="44" t="s">
        <v>53</v>
      </c>
      <c r="H170" s="111"/>
      <c r="I170" s="117"/>
      <c r="J170" s="114"/>
      <c r="K170" s="114"/>
    </row>
    <row r="171" spans="1:12" ht="28.5" customHeight="1">
      <c r="A171" s="111"/>
      <c r="B171" s="111"/>
      <c r="C171" s="111"/>
      <c r="D171" s="111"/>
      <c r="E171" s="111"/>
      <c r="F171" s="44" t="s">
        <v>9</v>
      </c>
      <c r="G171" s="54"/>
      <c r="H171" s="111"/>
      <c r="I171" s="117"/>
      <c r="J171" s="114"/>
      <c r="K171" s="114"/>
    </row>
    <row r="172" spans="1:12" ht="28.5" customHeight="1" thickBot="1">
      <c r="A172" s="112"/>
      <c r="B172" s="112"/>
      <c r="C172" s="112"/>
      <c r="D172" s="112"/>
      <c r="E172" s="112"/>
      <c r="F172" s="45" t="s">
        <v>10</v>
      </c>
      <c r="G172" s="55"/>
      <c r="H172" s="112"/>
      <c r="I172" s="118"/>
      <c r="J172" s="115"/>
      <c r="K172" s="115"/>
    </row>
    <row r="173" spans="1:12" ht="28.5" customHeight="1" thickBot="1">
      <c r="A173" s="6">
        <v>1</v>
      </c>
      <c r="B173" s="7">
        <v>2</v>
      </c>
      <c r="C173" s="7">
        <v>3</v>
      </c>
      <c r="D173" s="7">
        <v>4</v>
      </c>
      <c r="E173" s="7">
        <v>5</v>
      </c>
      <c r="F173" s="28">
        <v>6</v>
      </c>
      <c r="G173" s="28">
        <v>7</v>
      </c>
      <c r="H173" s="7">
        <v>8</v>
      </c>
      <c r="I173" s="37">
        <v>9</v>
      </c>
      <c r="J173" s="24">
        <v>10</v>
      </c>
      <c r="K173" s="24">
        <v>11</v>
      </c>
      <c r="L173" s="3" t="s">
        <v>108</v>
      </c>
    </row>
    <row r="174" spans="1:12" ht="15" thickBot="1">
      <c r="A174" s="46">
        <v>1</v>
      </c>
      <c r="B174" s="47" t="s">
        <v>88</v>
      </c>
      <c r="C174" s="46">
        <v>18</v>
      </c>
      <c r="D174" s="46">
        <v>1.8</v>
      </c>
      <c r="E174" s="46">
        <v>1.65</v>
      </c>
      <c r="F174" s="56">
        <f>ROUND(D174*E174,2)</f>
        <v>2.97</v>
      </c>
      <c r="G174" s="56">
        <f>ROUND(C174*F174*L174,2)</f>
        <v>213.84</v>
      </c>
      <c r="H174" s="46">
        <v>3</v>
      </c>
      <c r="I174" s="48">
        <v>2.46</v>
      </c>
      <c r="J174" s="49">
        <f t="shared" ref="J174:J189" si="24">ROUND(G174*H174*I174,2)</f>
        <v>1578.14</v>
      </c>
      <c r="K174" s="49">
        <f t="shared" ref="K174:K189" si="25">ROUND(J174*1.22,2)</f>
        <v>1925.33</v>
      </c>
      <c r="L174" s="3">
        <v>4</v>
      </c>
    </row>
    <row r="175" spans="1:12" ht="15" thickBot="1">
      <c r="A175" s="46">
        <v>2</v>
      </c>
      <c r="B175" s="47" t="s">
        <v>88</v>
      </c>
      <c r="C175" s="46">
        <v>18</v>
      </c>
      <c r="D175" s="46">
        <v>0.9</v>
      </c>
      <c r="E175" s="46">
        <v>2.5</v>
      </c>
      <c r="F175" s="56">
        <f>ROUND(D175*E175,2)</f>
        <v>2.25</v>
      </c>
      <c r="G175" s="56">
        <f t="shared" ref="G175:G188" si="26">ROUND(C175*F175*L175,2)</f>
        <v>162</v>
      </c>
      <c r="H175" s="46">
        <v>3</v>
      </c>
      <c r="I175" s="48">
        <v>2.46</v>
      </c>
      <c r="J175" s="49">
        <f t="shared" si="24"/>
        <v>1195.56</v>
      </c>
      <c r="K175" s="49">
        <f t="shared" si="25"/>
        <v>1458.58</v>
      </c>
      <c r="L175" s="3">
        <v>4</v>
      </c>
    </row>
    <row r="176" spans="1:12" ht="15" thickBot="1">
      <c r="A176" s="46">
        <v>3</v>
      </c>
      <c r="B176" s="47" t="s">
        <v>88</v>
      </c>
      <c r="C176" s="46">
        <v>10</v>
      </c>
      <c r="D176" s="46">
        <v>2.65</v>
      </c>
      <c r="E176" s="46">
        <v>1.65</v>
      </c>
      <c r="F176" s="56">
        <f t="shared" ref="F176:F189" si="27">ROUND(D176*E176,2)</f>
        <v>4.37</v>
      </c>
      <c r="G176" s="56">
        <f t="shared" si="26"/>
        <v>174.8</v>
      </c>
      <c r="H176" s="46">
        <v>3</v>
      </c>
      <c r="I176" s="48">
        <v>2.46</v>
      </c>
      <c r="J176" s="49">
        <f t="shared" si="24"/>
        <v>1290.02</v>
      </c>
      <c r="K176" s="49">
        <f t="shared" si="25"/>
        <v>1573.82</v>
      </c>
      <c r="L176" s="3">
        <v>4</v>
      </c>
    </row>
    <row r="177" spans="1:12" ht="24" thickBot="1">
      <c r="A177" s="46">
        <v>4</v>
      </c>
      <c r="B177" s="47" t="s">
        <v>89</v>
      </c>
      <c r="C177" s="46">
        <v>35</v>
      </c>
      <c r="D177" s="46">
        <v>2.15</v>
      </c>
      <c r="E177" s="46">
        <v>1.65</v>
      </c>
      <c r="F177" s="56">
        <f t="shared" si="27"/>
        <v>3.55</v>
      </c>
      <c r="G177" s="56">
        <f t="shared" si="26"/>
        <v>497</v>
      </c>
      <c r="H177" s="46">
        <v>3</v>
      </c>
      <c r="I177" s="48">
        <v>2.46</v>
      </c>
      <c r="J177" s="49">
        <f t="shared" si="24"/>
        <v>3667.86</v>
      </c>
      <c r="K177" s="49">
        <f t="shared" si="25"/>
        <v>4474.79</v>
      </c>
      <c r="L177" s="3">
        <v>4</v>
      </c>
    </row>
    <row r="178" spans="1:12" ht="24" thickBot="1">
      <c r="A178" s="46">
        <v>5</v>
      </c>
      <c r="B178" s="47" t="s">
        <v>90</v>
      </c>
      <c r="C178" s="46">
        <v>7</v>
      </c>
      <c r="D178" s="46">
        <v>1.2</v>
      </c>
      <c r="E178" s="46">
        <v>2.1</v>
      </c>
      <c r="F178" s="56">
        <f t="shared" si="27"/>
        <v>2.52</v>
      </c>
      <c r="G178" s="56">
        <f t="shared" si="26"/>
        <v>35.28</v>
      </c>
      <c r="H178" s="46">
        <v>3</v>
      </c>
      <c r="I178" s="48">
        <v>2.46</v>
      </c>
      <c r="J178" s="49">
        <f t="shared" si="24"/>
        <v>260.37</v>
      </c>
      <c r="K178" s="49">
        <f t="shared" si="25"/>
        <v>317.64999999999998</v>
      </c>
      <c r="L178" s="3">
        <v>2</v>
      </c>
    </row>
    <row r="179" spans="1:12" ht="15" thickBot="1">
      <c r="A179" s="46">
        <v>6</v>
      </c>
      <c r="B179" s="47" t="s">
        <v>91</v>
      </c>
      <c r="C179" s="46">
        <v>7</v>
      </c>
      <c r="D179" s="46">
        <v>1.45</v>
      </c>
      <c r="E179" s="46">
        <v>2.5</v>
      </c>
      <c r="F179" s="56">
        <f t="shared" si="27"/>
        <v>3.63</v>
      </c>
      <c r="G179" s="56">
        <f t="shared" si="26"/>
        <v>50.82</v>
      </c>
      <c r="H179" s="46">
        <v>3</v>
      </c>
      <c r="I179" s="48">
        <v>2.46</v>
      </c>
      <c r="J179" s="49">
        <f t="shared" si="24"/>
        <v>375.05</v>
      </c>
      <c r="K179" s="49">
        <f t="shared" si="25"/>
        <v>457.56</v>
      </c>
      <c r="L179" s="3">
        <v>2</v>
      </c>
    </row>
    <row r="180" spans="1:12" ht="15" thickBot="1">
      <c r="A180" s="46">
        <v>7</v>
      </c>
      <c r="B180" s="47" t="s">
        <v>109</v>
      </c>
      <c r="C180" s="46">
        <v>8</v>
      </c>
      <c r="D180" s="46">
        <v>0.9</v>
      </c>
      <c r="E180" s="46">
        <v>1.45</v>
      </c>
      <c r="F180" s="56">
        <f t="shared" si="27"/>
        <v>1.31</v>
      </c>
      <c r="G180" s="56">
        <f>ROUND(C180*F180*L180,2)</f>
        <v>41.92</v>
      </c>
      <c r="H180" s="46">
        <v>3</v>
      </c>
      <c r="I180" s="48">
        <v>2.46</v>
      </c>
      <c r="J180" s="49">
        <f t="shared" si="24"/>
        <v>309.37</v>
      </c>
      <c r="K180" s="49">
        <f t="shared" si="25"/>
        <v>377.43</v>
      </c>
      <c r="L180" s="3">
        <v>4</v>
      </c>
    </row>
    <row r="181" spans="1:12" ht="15" thickBot="1">
      <c r="A181" s="46">
        <v>8</v>
      </c>
      <c r="B181" s="47" t="s">
        <v>110</v>
      </c>
      <c r="C181" s="46">
        <v>2</v>
      </c>
      <c r="D181" s="46">
        <v>1.8</v>
      </c>
      <c r="E181" s="46">
        <v>3.15</v>
      </c>
      <c r="F181" s="56">
        <f t="shared" si="27"/>
        <v>5.67</v>
      </c>
      <c r="G181" s="56">
        <f>ROUND(C181*F181*L181,2)</f>
        <v>22.68</v>
      </c>
      <c r="H181" s="46">
        <v>3</v>
      </c>
      <c r="I181" s="48">
        <v>2.46</v>
      </c>
      <c r="J181" s="49">
        <f t="shared" si="24"/>
        <v>167.38</v>
      </c>
      <c r="K181" s="49">
        <f t="shared" si="25"/>
        <v>204.2</v>
      </c>
      <c r="L181" s="3">
        <v>2</v>
      </c>
    </row>
    <row r="182" spans="1:12" ht="15" thickBot="1">
      <c r="A182" s="46">
        <v>9</v>
      </c>
      <c r="B182" s="47" t="s">
        <v>92</v>
      </c>
      <c r="C182" s="46">
        <v>9</v>
      </c>
      <c r="D182" s="46">
        <v>1.75</v>
      </c>
      <c r="E182" s="46">
        <v>1.65</v>
      </c>
      <c r="F182" s="56">
        <f t="shared" si="27"/>
        <v>2.89</v>
      </c>
      <c r="G182" s="56">
        <f t="shared" si="26"/>
        <v>104.04</v>
      </c>
      <c r="H182" s="46">
        <v>3</v>
      </c>
      <c r="I182" s="48">
        <v>2.46</v>
      </c>
      <c r="J182" s="49">
        <f t="shared" si="24"/>
        <v>767.82</v>
      </c>
      <c r="K182" s="49">
        <f t="shared" si="25"/>
        <v>936.74</v>
      </c>
      <c r="L182" s="3">
        <v>4</v>
      </c>
    </row>
    <row r="183" spans="1:12" ht="15" thickBot="1">
      <c r="A183" s="46">
        <v>10</v>
      </c>
      <c r="B183" s="47" t="s">
        <v>92</v>
      </c>
      <c r="C183" s="46">
        <v>4</v>
      </c>
      <c r="D183" s="46">
        <v>0.95</v>
      </c>
      <c r="E183" s="46">
        <v>1.65</v>
      </c>
      <c r="F183" s="56">
        <f t="shared" si="27"/>
        <v>1.57</v>
      </c>
      <c r="G183" s="56">
        <f t="shared" si="26"/>
        <v>25.12</v>
      </c>
      <c r="H183" s="46">
        <v>3</v>
      </c>
      <c r="I183" s="48">
        <v>2.46</v>
      </c>
      <c r="J183" s="49">
        <f t="shared" si="24"/>
        <v>185.39</v>
      </c>
      <c r="K183" s="49">
        <f t="shared" si="25"/>
        <v>226.18</v>
      </c>
      <c r="L183" s="3">
        <v>4</v>
      </c>
    </row>
    <row r="184" spans="1:12" ht="15" thickBot="1">
      <c r="A184" s="46">
        <v>11</v>
      </c>
      <c r="B184" s="47" t="s">
        <v>92</v>
      </c>
      <c r="C184" s="46">
        <v>4</v>
      </c>
      <c r="D184" s="46">
        <v>0.95</v>
      </c>
      <c r="E184" s="46">
        <v>2.5</v>
      </c>
      <c r="F184" s="56">
        <f t="shared" si="27"/>
        <v>2.38</v>
      </c>
      <c r="G184" s="56">
        <f t="shared" si="26"/>
        <v>38.08</v>
      </c>
      <c r="H184" s="46">
        <v>3</v>
      </c>
      <c r="I184" s="48">
        <v>2.46</v>
      </c>
      <c r="J184" s="49">
        <f t="shared" si="24"/>
        <v>281.02999999999997</v>
      </c>
      <c r="K184" s="49">
        <f t="shared" si="25"/>
        <v>342.86</v>
      </c>
      <c r="L184" s="3">
        <v>4</v>
      </c>
    </row>
    <row r="185" spans="1:12" ht="15" thickBot="1">
      <c r="A185" s="46">
        <v>12</v>
      </c>
      <c r="B185" s="47" t="s">
        <v>93</v>
      </c>
      <c r="C185" s="46">
        <v>4</v>
      </c>
      <c r="D185" s="46">
        <v>0.85</v>
      </c>
      <c r="E185" s="46">
        <v>0.85</v>
      </c>
      <c r="F185" s="56">
        <f t="shared" si="27"/>
        <v>0.72</v>
      </c>
      <c r="G185" s="56">
        <f t="shared" si="26"/>
        <v>11.52</v>
      </c>
      <c r="H185" s="46">
        <v>3</v>
      </c>
      <c r="I185" s="48">
        <v>2.46</v>
      </c>
      <c r="J185" s="49">
        <f t="shared" si="24"/>
        <v>85.02</v>
      </c>
      <c r="K185" s="49">
        <f t="shared" si="25"/>
        <v>103.72</v>
      </c>
      <c r="L185" s="3">
        <v>4</v>
      </c>
    </row>
    <row r="186" spans="1:12" ht="15" thickBot="1">
      <c r="A186" s="46">
        <v>13</v>
      </c>
      <c r="B186" s="47" t="s">
        <v>111</v>
      </c>
      <c r="C186" s="46">
        <v>4</v>
      </c>
      <c r="D186" s="46">
        <v>0.85</v>
      </c>
      <c r="E186" s="46">
        <v>0.85</v>
      </c>
      <c r="F186" s="56">
        <f t="shared" si="27"/>
        <v>0.72</v>
      </c>
      <c r="G186" s="56">
        <f t="shared" si="26"/>
        <v>11.52</v>
      </c>
      <c r="H186" s="46">
        <v>3</v>
      </c>
      <c r="I186" s="48">
        <v>2.46</v>
      </c>
      <c r="J186" s="49">
        <f t="shared" si="24"/>
        <v>85.02</v>
      </c>
      <c r="K186" s="49">
        <f t="shared" si="25"/>
        <v>103.72</v>
      </c>
      <c r="L186" s="3">
        <v>4</v>
      </c>
    </row>
    <row r="187" spans="1:12" ht="15" thickBot="1">
      <c r="A187" s="46">
        <v>14</v>
      </c>
      <c r="B187" s="47" t="s">
        <v>112</v>
      </c>
      <c r="C187" s="46">
        <v>4</v>
      </c>
      <c r="D187" s="46">
        <v>0.8</v>
      </c>
      <c r="E187" s="46">
        <v>1.65</v>
      </c>
      <c r="F187" s="56">
        <f t="shared" si="27"/>
        <v>1.32</v>
      </c>
      <c r="G187" s="56">
        <f t="shared" si="26"/>
        <v>10.56</v>
      </c>
      <c r="H187" s="46">
        <v>3</v>
      </c>
      <c r="I187" s="48">
        <v>2.46</v>
      </c>
      <c r="J187" s="49">
        <f t="shared" si="24"/>
        <v>77.930000000000007</v>
      </c>
      <c r="K187" s="49">
        <f t="shared" si="25"/>
        <v>95.07</v>
      </c>
      <c r="L187" s="3">
        <v>2</v>
      </c>
    </row>
    <row r="188" spans="1:12" ht="15" thickBot="1">
      <c r="A188" s="46">
        <v>15</v>
      </c>
      <c r="B188" s="47" t="s">
        <v>113</v>
      </c>
      <c r="C188" s="46">
        <v>3</v>
      </c>
      <c r="D188" s="46">
        <v>2.4</v>
      </c>
      <c r="E188" s="46">
        <v>2.4</v>
      </c>
      <c r="F188" s="56">
        <f t="shared" si="27"/>
        <v>5.76</v>
      </c>
      <c r="G188" s="56">
        <f t="shared" si="26"/>
        <v>34.56</v>
      </c>
      <c r="H188" s="46">
        <v>3</v>
      </c>
      <c r="I188" s="48">
        <v>2.46</v>
      </c>
      <c r="J188" s="49">
        <f t="shared" si="24"/>
        <v>255.05</v>
      </c>
      <c r="K188" s="49">
        <f t="shared" si="25"/>
        <v>311.16000000000003</v>
      </c>
      <c r="L188" s="3">
        <v>2</v>
      </c>
    </row>
    <row r="189" spans="1:12" ht="15" thickBot="1">
      <c r="A189" s="46">
        <v>16</v>
      </c>
      <c r="B189" s="47" t="s">
        <v>94</v>
      </c>
      <c r="C189" s="46">
        <v>1</v>
      </c>
      <c r="D189" s="46">
        <v>2.62</v>
      </c>
      <c r="E189" s="46">
        <v>2.1</v>
      </c>
      <c r="F189" s="56">
        <f t="shared" si="27"/>
        <v>5.5</v>
      </c>
      <c r="G189" s="56">
        <f>ROUND(C189*F189*L189,2)</f>
        <v>11</v>
      </c>
      <c r="H189" s="46">
        <v>3</v>
      </c>
      <c r="I189" s="48">
        <v>2.46</v>
      </c>
      <c r="J189" s="49">
        <f t="shared" si="24"/>
        <v>81.180000000000007</v>
      </c>
      <c r="K189" s="49">
        <f t="shared" si="25"/>
        <v>99.04</v>
      </c>
      <c r="L189" s="3">
        <v>2</v>
      </c>
    </row>
    <row r="190" spans="1:12" ht="28.5" customHeight="1" thickBot="1">
      <c r="A190" s="11"/>
      <c r="B190" s="11"/>
      <c r="C190" s="11"/>
      <c r="D190" s="11"/>
      <c r="E190" s="11"/>
      <c r="F190" s="44" t="s">
        <v>20</v>
      </c>
      <c r="G190" s="44">
        <f>SUM(G174:G189)</f>
        <v>1444.7399999999998</v>
      </c>
      <c r="H190" s="11"/>
      <c r="I190" s="40"/>
      <c r="J190" s="25">
        <f>SUM(J174:J189)</f>
        <v>10662.19</v>
      </c>
      <c r="K190" s="25">
        <f>SUM(K174:K189)</f>
        <v>13007.85</v>
      </c>
    </row>
    <row r="191" spans="1:12" ht="28.5" customHeight="1" thickTop="1">
      <c r="A191" s="5" t="s">
        <v>95</v>
      </c>
      <c r="C191" s="21">
        <f>SUM(G13,G26,G46,G58,G73,G83,G102,G114,G130,G157,G141,G167,G190)</f>
        <v>6807.6900000000005</v>
      </c>
      <c r="D191" s="21"/>
      <c r="E191" s="21"/>
      <c r="F191" s="58">
        <f>SUM(J13,J26,J46,J58,J73,J83,J102,J114,J130,J157,J141,J167,J190)</f>
        <v>84644.13</v>
      </c>
      <c r="G191" s="59">
        <f>SUM(K13,K26,K46,K58,K73,K83,K102,K114,K130,K157,K141,K167,K190)</f>
        <v>103265.84</v>
      </c>
      <c r="H191" s="21"/>
      <c r="I191" s="21"/>
    </row>
    <row r="192" spans="1:12" ht="28.5" customHeight="1" thickBot="1">
      <c r="A192" s="22"/>
      <c r="C192" s="3" t="s">
        <v>118</v>
      </c>
      <c r="F192" s="60" t="s">
        <v>116</v>
      </c>
      <c r="G192" s="61" t="s">
        <v>117</v>
      </c>
    </row>
    <row r="193" spans="1:11" ht="28.5" customHeight="1" thickTop="1">
      <c r="A193" s="5"/>
    </row>
    <row r="194" spans="1:11" ht="28.5" customHeight="1">
      <c r="A194" s="1" t="s">
        <v>96</v>
      </c>
    </row>
    <row r="195" spans="1:11" ht="28.5" customHeight="1" thickBot="1">
      <c r="A195" s="5" t="s">
        <v>97</v>
      </c>
    </row>
    <row r="196" spans="1:11" ht="28.5" customHeight="1">
      <c r="A196" s="110" t="s">
        <v>2</v>
      </c>
      <c r="B196" s="110" t="s">
        <v>22</v>
      </c>
      <c r="C196" s="110" t="s">
        <v>23</v>
      </c>
      <c r="D196" s="110" t="s">
        <v>5</v>
      </c>
      <c r="E196" s="110" t="s">
        <v>6</v>
      </c>
      <c r="F196" s="43" t="s">
        <v>7</v>
      </c>
      <c r="G196" s="43" t="s">
        <v>122</v>
      </c>
      <c r="H196" s="110" t="s">
        <v>24</v>
      </c>
      <c r="I196" s="116" t="s">
        <v>13</v>
      </c>
      <c r="J196" s="113" t="s">
        <v>14</v>
      </c>
      <c r="K196" s="113" t="s">
        <v>15</v>
      </c>
    </row>
    <row r="197" spans="1:11" ht="28.5" customHeight="1">
      <c r="A197" s="111"/>
      <c r="B197" s="111"/>
      <c r="C197" s="111"/>
      <c r="D197" s="111"/>
      <c r="E197" s="111"/>
      <c r="F197" s="44" t="s">
        <v>8</v>
      </c>
      <c r="G197" s="44" t="s">
        <v>98</v>
      </c>
      <c r="H197" s="111"/>
      <c r="I197" s="117"/>
      <c r="J197" s="114"/>
      <c r="K197" s="114"/>
    </row>
    <row r="198" spans="1:11" ht="28.5" customHeight="1">
      <c r="A198" s="111"/>
      <c r="B198" s="111"/>
      <c r="C198" s="111"/>
      <c r="D198" s="111"/>
      <c r="E198" s="111"/>
      <c r="F198" s="44" t="s">
        <v>9</v>
      </c>
      <c r="G198" s="54"/>
      <c r="H198" s="111"/>
      <c r="I198" s="117"/>
      <c r="J198" s="114"/>
      <c r="K198" s="114"/>
    </row>
    <row r="199" spans="1:11" ht="28.5" customHeight="1" thickBot="1">
      <c r="A199" s="112"/>
      <c r="B199" s="112"/>
      <c r="C199" s="112"/>
      <c r="D199" s="112"/>
      <c r="E199" s="112"/>
      <c r="F199" s="45" t="s">
        <v>10</v>
      </c>
      <c r="G199" s="55"/>
      <c r="H199" s="112"/>
      <c r="I199" s="118"/>
      <c r="J199" s="115"/>
      <c r="K199" s="115"/>
    </row>
    <row r="200" spans="1:11" ht="28.5" customHeight="1" thickBot="1">
      <c r="A200" s="6">
        <v>1</v>
      </c>
      <c r="B200" s="7">
        <v>2</v>
      </c>
      <c r="C200" s="7">
        <v>3</v>
      </c>
      <c r="D200" s="7">
        <v>4</v>
      </c>
      <c r="E200" s="7">
        <v>5</v>
      </c>
      <c r="F200" s="28">
        <v>6</v>
      </c>
      <c r="G200" s="28">
        <v>7</v>
      </c>
      <c r="H200" s="7">
        <v>8</v>
      </c>
      <c r="I200" s="37">
        <v>9</v>
      </c>
      <c r="J200" s="24">
        <v>10</v>
      </c>
      <c r="K200" s="24">
        <v>11</v>
      </c>
    </row>
    <row r="201" spans="1:11" ht="35.25" thickBot="1">
      <c r="A201" s="8">
        <v>1</v>
      </c>
      <c r="B201" s="9" t="s">
        <v>99</v>
      </c>
      <c r="C201" s="10">
        <v>80</v>
      </c>
      <c r="D201" s="10">
        <v>0.9</v>
      </c>
      <c r="E201" s="10">
        <v>2.5</v>
      </c>
      <c r="F201" s="45">
        <f>ROUND(D201*E201,2)</f>
        <v>2.25</v>
      </c>
      <c r="G201" s="45">
        <f>ROUND(C201*F201*2,2)</f>
        <v>360</v>
      </c>
      <c r="H201" s="10">
        <v>2</v>
      </c>
      <c r="I201" s="39">
        <v>5.05</v>
      </c>
      <c r="J201" s="49">
        <f>ROUND(G201*H201*I201,2)</f>
        <v>3636</v>
      </c>
      <c r="K201" s="49">
        <f>ROUND(J201*1.22,2)</f>
        <v>4435.92</v>
      </c>
    </row>
    <row r="202" spans="1:11" ht="28.5" customHeight="1" thickBot="1">
      <c r="A202" s="11"/>
      <c r="B202" s="11"/>
      <c r="C202" s="11"/>
      <c r="D202" s="11"/>
      <c r="E202" s="11"/>
      <c r="F202" s="44" t="s">
        <v>20</v>
      </c>
      <c r="G202" s="45">
        <v>360</v>
      </c>
      <c r="H202" s="11"/>
      <c r="I202" s="40"/>
      <c r="J202" s="25">
        <f>SUM(J201)</f>
        <v>3636</v>
      </c>
      <c r="K202" s="25">
        <f>SUM(K201)</f>
        <v>4435.92</v>
      </c>
    </row>
    <row r="203" spans="1:11" ht="28.5" customHeight="1" thickBot="1">
      <c r="A203" s="5" t="s">
        <v>76</v>
      </c>
    </row>
    <row r="204" spans="1:11" ht="28.5" customHeight="1">
      <c r="A204" s="110" t="s">
        <v>2</v>
      </c>
      <c r="B204" s="110" t="s">
        <v>22</v>
      </c>
      <c r="C204" s="110" t="s">
        <v>23</v>
      </c>
      <c r="D204" s="110" t="s">
        <v>5</v>
      </c>
      <c r="E204" s="110" t="s">
        <v>6</v>
      </c>
      <c r="F204" s="43" t="s">
        <v>7</v>
      </c>
      <c r="G204" s="43" t="s">
        <v>122</v>
      </c>
      <c r="H204" s="110" t="s">
        <v>24</v>
      </c>
      <c r="I204" s="116" t="s">
        <v>13</v>
      </c>
      <c r="J204" s="113" t="s">
        <v>14</v>
      </c>
      <c r="K204" s="113" t="s">
        <v>15</v>
      </c>
    </row>
    <row r="205" spans="1:11" ht="28.5" customHeight="1">
      <c r="A205" s="111"/>
      <c r="B205" s="111"/>
      <c r="C205" s="111"/>
      <c r="D205" s="111"/>
      <c r="E205" s="111"/>
      <c r="F205" s="44" t="s">
        <v>8</v>
      </c>
      <c r="G205" s="44" t="s">
        <v>98</v>
      </c>
      <c r="H205" s="111"/>
      <c r="I205" s="117"/>
      <c r="J205" s="114"/>
      <c r="K205" s="114"/>
    </row>
    <row r="206" spans="1:11" ht="28.5" customHeight="1">
      <c r="A206" s="111"/>
      <c r="B206" s="111"/>
      <c r="C206" s="111"/>
      <c r="D206" s="111"/>
      <c r="E206" s="111"/>
      <c r="F206" s="44" t="s">
        <v>9</v>
      </c>
      <c r="G206" s="54"/>
      <c r="H206" s="111"/>
      <c r="I206" s="117"/>
      <c r="J206" s="114"/>
      <c r="K206" s="114"/>
    </row>
    <row r="207" spans="1:11" ht="28.5" customHeight="1" thickBot="1">
      <c r="A207" s="112"/>
      <c r="B207" s="112"/>
      <c r="C207" s="112"/>
      <c r="D207" s="112"/>
      <c r="E207" s="112"/>
      <c r="F207" s="45" t="s">
        <v>10</v>
      </c>
      <c r="G207" s="55"/>
      <c r="H207" s="112"/>
      <c r="I207" s="118"/>
      <c r="J207" s="115"/>
      <c r="K207" s="115"/>
    </row>
    <row r="208" spans="1:11" ht="28.5" customHeight="1" thickBot="1">
      <c r="A208" s="6">
        <v>1</v>
      </c>
      <c r="B208" s="7">
        <v>2</v>
      </c>
      <c r="C208" s="7">
        <v>3</v>
      </c>
      <c r="D208" s="7">
        <v>4</v>
      </c>
      <c r="E208" s="7">
        <v>5</v>
      </c>
      <c r="F208" s="28">
        <v>6</v>
      </c>
      <c r="G208" s="28">
        <v>7</v>
      </c>
      <c r="H208" s="7">
        <v>8</v>
      </c>
      <c r="I208" s="37">
        <v>9</v>
      </c>
      <c r="J208" s="24">
        <v>10</v>
      </c>
      <c r="K208" s="24">
        <v>11</v>
      </c>
    </row>
    <row r="209" spans="1:11" ht="28.5" customHeight="1" thickBot="1">
      <c r="A209" s="8">
        <v>1</v>
      </c>
      <c r="B209" s="9" t="s">
        <v>100</v>
      </c>
      <c r="C209" s="10">
        <v>18</v>
      </c>
      <c r="D209" s="10">
        <v>2.9</v>
      </c>
      <c r="E209" s="10">
        <v>1.4</v>
      </c>
      <c r="F209" s="45">
        <f>ROUND(D209*E209,2)</f>
        <v>4.0599999999999996</v>
      </c>
      <c r="G209" s="45">
        <f>ROUND(C209*F209*2,2)</f>
        <v>146.16</v>
      </c>
      <c r="H209" s="10">
        <v>3</v>
      </c>
      <c r="I209" s="39">
        <v>5.05</v>
      </c>
      <c r="J209" s="49">
        <f>ROUND(G209*H209*I209,2)</f>
        <v>2214.3200000000002</v>
      </c>
      <c r="K209" s="49">
        <f>ROUND(J209*1.22,2)</f>
        <v>2701.47</v>
      </c>
    </row>
    <row r="210" spans="1:11" ht="28.5" customHeight="1" thickBot="1">
      <c r="A210" s="8">
        <v>2</v>
      </c>
      <c r="B210" s="9" t="s">
        <v>101</v>
      </c>
      <c r="C210" s="10">
        <v>13</v>
      </c>
      <c r="D210" s="10">
        <v>2.9</v>
      </c>
      <c r="E210" s="10">
        <v>4.6500000000000004</v>
      </c>
      <c r="F210" s="45">
        <f>ROUND(D210*E210,2)</f>
        <v>13.49</v>
      </c>
      <c r="G210" s="45">
        <f>ROUND(C210*F210*2,2)</f>
        <v>350.74</v>
      </c>
      <c r="H210" s="10">
        <v>3</v>
      </c>
      <c r="I210" s="39">
        <v>5.9</v>
      </c>
      <c r="J210" s="49">
        <f>ROUND(G210*H210*I210,2)</f>
        <v>6208.1</v>
      </c>
      <c r="K210" s="49">
        <f>ROUND(J210*1.22,2)</f>
        <v>7573.88</v>
      </c>
    </row>
    <row r="211" spans="1:11" ht="28.5" customHeight="1" thickBot="1">
      <c r="A211" s="8">
        <v>3</v>
      </c>
      <c r="B211" s="9" t="s">
        <v>102</v>
      </c>
      <c r="C211" s="10">
        <v>5</v>
      </c>
      <c r="D211" s="10">
        <v>2.9</v>
      </c>
      <c r="E211" s="10">
        <v>5.85</v>
      </c>
      <c r="F211" s="45">
        <f>ROUND(D211*E211,2)</f>
        <v>16.97</v>
      </c>
      <c r="G211" s="45">
        <f>ROUND(C211*F211*2,2)</f>
        <v>169.7</v>
      </c>
      <c r="H211" s="10">
        <v>3</v>
      </c>
      <c r="I211" s="39">
        <v>5.05</v>
      </c>
      <c r="J211" s="49">
        <f>ROUND(G211*H211*I211,2)</f>
        <v>2570.96</v>
      </c>
      <c r="K211" s="49">
        <f>ROUND(J211*1.22,2)</f>
        <v>3136.57</v>
      </c>
    </row>
    <row r="212" spans="1:11" ht="28.5" customHeight="1" thickBot="1">
      <c r="A212" s="11"/>
      <c r="B212" s="11"/>
      <c r="C212" s="11"/>
      <c r="D212" s="11"/>
      <c r="E212" s="11"/>
      <c r="F212" s="44" t="s">
        <v>20</v>
      </c>
      <c r="G212" s="45">
        <f>SUM(G209:G211)</f>
        <v>666.59999999999991</v>
      </c>
      <c r="H212" s="11"/>
      <c r="I212" s="40"/>
      <c r="J212" s="25">
        <f>SUM(J209:J211)</f>
        <v>10993.380000000001</v>
      </c>
      <c r="K212" s="25">
        <f>SUM(K209:K211)</f>
        <v>13411.92</v>
      </c>
    </row>
    <row r="213" spans="1:11" ht="28.5" customHeight="1">
      <c r="A213" s="5"/>
    </row>
    <row r="214" spans="1:11" ht="28.5" customHeight="1" thickBot="1">
      <c r="A214" s="5" t="s">
        <v>103</v>
      </c>
    </row>
    <row r="215" spans="1:11" ht="28.5" customHeight="1">
      <c r="A215" s="110" t="s">
        <v>2</v>
      </c>
      <c r="B215" s="110" t="s">
        <v>22</v>
      </c>
      <c r="C215" s="110" t="s">
        <v>23</v>
      </c>
      <c r="D215" s="110" t="s">
        <v>5</v>
      </c>
      <c r="E215" s="110" t="s">
        <v>6</v>
      </c>
      <c r="F215" s="43" t="s">
        <v>7</v>
      </c>
      <c r="G215" s="43" t="s">
        <v>122</v>
      </c>
      <c r="H215" s="110" t="s">
        <v>24</v>
      </c>
      <c r="I215" s="116" t="s">
        <v>13</v>
      </c>
      <c r="J215" s="113" t="s">
        <v>14</v>
      </c>
      <c r="K215" s="113" t="s">
        <v>15</v>
      </c>
    </row>
    <row r="216" spans="1:11" ht="28.5" customHeight="1">
      <c r="A216" s="111"/>
      <c r="B216" s="111"/>
      <c r="C216" s="111"/>
      <c r="D216" s="111"/>
      <c r="E216" s="111"/>
      <c r="F216" s="44" t="s">
        <v>8</v>
      </c>
      <c r="G216" s="44" t="s">
        <v>98</v>
      </c>
      <c r="H216" s="111"/>
      <c r="I216" s="117"/>
      <c r="J216" s="114"/>
      <c r="K216" s="114"/>
    </row>
    <row r="217" spans="1:11" ht="28.5" customHeight="1">
      <c r="A217" s="111"/>
      <c r="B217" s="111"/>
      <c r="C217" s="111"/>
      <c r="D217" s="111"/>
      <c r="E217" s="111"/>
      <c r="F217" s="44" t="s">
        <v>9</v>
      </c>
      <c r="G217" s="54"/>
      <c r="H217" s="111"/>
      <c r="I217" s="117"/>
      <c r="J217" s="114"/>
      <c r="K217" s="114"/>
    </row>
    <row r="218" spans="1:11" ht="28.5" customHeight="1" thickBot="1">
      <c r="A218" s="112"/>
      <c r="B218" s="112"/>
      <c r="C218" s="112"/>
      <c r="D218" s="112"/>
      <c r="E218" s="112"/>
      <c r="F218" s="45" t="s">
        <v>10</v>
      </c>
      <c r="G218" s="55"/>
      <c r="H218" s="112"/>
      <c r="I218" s="118"/>
      <c r="J218" s="115"/>
      <c r="K218" s="115"/>
    </row>
    <row r="219" spans="1:11" ht="28.5" customHeight="1" thickBot="1">
      <c r="A219" s="6">
        <v>1</v>
      </c>
      <c r="B219" s="7">
        <v>2</v>
      </c>
      <c r="C219" s="7">
        <v>3</v>
      </c>
      <c r="D219" s="7">
        <v>4</v>
      </c>
      <c r="E219" s="7">
        <v>5</v>
      </c>
      <c r="F219" s="28">
        <v>6</v>
      </c>
      <c r="G219" s="28">
        <v>7</v>
      </c>
      <c r="H219" s="7">
        <v>8</v>
      </c>
      <c r="I219" s="37">
        <v>9</v>
      </c>
      <c r="J219" s="24">
        <v>10</v>
      </c>
      <c r="K219" s="24">
        <v>11</v>
      </c>
    </row>
    <row r="220" spans="1:11" ht="28.5" customHeight="1" thickBot="1">
      <c r="A220" s="8">
        <v>1</v>
      </c>
      <c r="B220" s="9" t="s">
        <v>104</v>
      </c>
      <c r="C220" s="10">
        <v>44</v>
      </c>
      <c r="D220" s="10">
        <v>1.25</v>
      </c>
      <c r="E220" s="10">
        <v>8.8000000000000007</v>
      </c>
      <c r="F220" s="45">
        <f>ROUND(D220*E220,2)</f>
        <v>11</v>
      </c>
      <c r="G220" s="45">
        <f>ROUND(C220*F220*2,2)</f>
        <v>968</v>
      </c>
      <c r="H220" s="10">
        <v>1</v>
      </c>
      <c r="I220" s="39">
        <v>4.9400000000000004</v>
      </c>
      <c r="J220" s="49">
        <f>ROUND(G220*H220*I220,2)</f>
        <v>4781.92</v>
      </c>
      <c r="K220" s="49">
        <f>ROUND(J220*1.22,2)</f>
        <v>5833.94</v>
      </c>
    </row>
    <row r="221" spans="1:11" ht="28.5" customHeight="1" thickBot="1">
      <c r="A221" s="11"/>
      <c r="B221" s="11"/>
      <c r="C221" s="11"/>
      <c r="D221" s="11"/>
      <c r="E221" s="11"/>
      <c r="F221" s="44" t="s">
        <v>20</v>
      </c>
      <c r="G221" s="44">
        <v>968</v>
      </c>
      <c r="H221" s="11"/>
      <c r="I221" s="40"/>
      <c r="J221" s="25">
        <f>SUM(J220)</f>
        <v>4781.92</v>
      </c>
      <c r="K221" s="25">
        <f>SUM(K220)</f>
        <v>5833.94</v>
      </c>
    </row>
    <row r="222" spans="1:11" ht="28.5" customHeight="1" thickTop="1">
      <c r="A222" s="5" t="s">
        <v>105</v>
      </c>
      <c r="C222" s="21">
        <f>SUM(G221,G212,G202)</f>
        <v>1994.6</v>
      </c>
      <c r="D222" s="21"/>
      <c r="E222" s="21"/>
      <c r="F222" s="58">
        <f>SUM(J221,J212,J202)</f>
        <v>19411.300000000003</v>
      </c>
      <c r="G222" s="59">
        <f>SUM(K221,K212,K202)</f>
        <v>23681.78</v>
      </c>
    </row>
    <row r="223" spans="1:11" ht="28.5" customHeight="1" thickBot="1">
      <c r="A223" s="23"/>
      <c r="C223" s="3" t="s">
        <v>120</v>
      </c>
      <c r="F223" s="60" t="s">
        <v>116</v>
      </c>
      <c r="G223" s="61" t="s">
        <v>119</v>
      </c>
    </row>
    <row r="224" spans="1:11" ht="28.5" customHeight="1" thickTop="1" thickBot="1">
      <c r="B224" s="2" t="s">
        <v>114</v>
      </c>
      <c r="C224" s="21">
        <f>C222+C191</f>
        <v>8802.2900000000009</v>
      </c>
      <c r="D224" s="21"/>
      <c r="E224" s="21"/>
      <c r="F224" s="62">
        <f>F222+F191</f>
        <v>104055.43000000001</v>
      </c>
      <c r="G224" s="62">
        <f>G222+G191</f>
        <v>126947.62</v>
      </c>
      <c r="H224" s="21">
        <f>F224-J126</f>
        <v>104019.71</v>
      </c>
      <c r="I224" s="63">
        <f>G224-K126</f>
        <v>126904.04</v>
      </c>
    </row>
    <row r="225" spans="6:7" ht="28.5" customHeight="1" thickTop="1" thickBot="1">
      <c r="F225" s="124" t="s">
        <v>121</v>
      </c>
      <c r="G225" s="124"/>
    </row>
    <row r="226" spans="6:7" ht="28.5" customHeight="1" thickTop="1"/>
  </sheetData>
  <mergeCells count="155">
    <mergeCell ref="A215:A218"/>
    <mergeCell ref="B215:B218"/>
    <mergeCell ref="C215:C218"/>
    <mergeCell ref="D215:D218"/>
    <mergeCell ref="E196:E199"/>
    <mergeCell ref="H196:H199"/>
    <mergeCell ref="C204:C207"/>
    <mergeCell ref="D204:D207"/>
    <mergeCell ref="J204:J207"/>
    <mergeCell ref="E204:E207"/>
    <mergeCell ref="H204:H207"/>
    <mergeCell ref="D196:D199"/>
    <mergeCell ref="A196:A199"/>
    <mergeCell ref="B196:B199"/>
    <mergeCell ref="A204:A207"/>
    <mergeCell ref="B204:B207"/>
    <mergeCell ref="C196:C199"/>
    <mergeCell ref="F225:G225"/>
    <mergeCell ref="E215:E218"/>
    <mergeCell ref="H215:H218"/>
    <mergeCell ref="K159:K162"/>
    <mergeCell ref="J169:J172"/>
    <mergeCell ref="J159:J162"/>
    <mergeCell ref="I159:I162"/>
    <mergeCell ref="K169:K172"/>
    <mergeCell ref="I143:I146"/>
    <mergeCell ref="K143:K146"/>
    <mergeCell ref="K215:K218"/>
    <mergeCell ref="I196:I199"/>
    <mergeCell ref="J196:J199"/>
    <mergeCell ref="K196:K199"/>
    <mergeCell ref="I215:I218"/>
    <mergeCell ref="J215:J218"/>
    <mergeCell ref="K204:K207"/>
    <mergeCell ref="I204:I207"/>
    <mergeCell ref="I169:I172"/>
    <mergeCell ref="B164:B166"/>
    <mergeCell ref="A169:A172"/>
    <mergeCell ref="B169:B172"/>
    <mergeCell ref="C169:C172"/>
    <mergeCell ref="H159:H162"/>
    <mergeCell ref="E159:E162"/>
    <mergeCell ref="D159:D162"/>
    <mergeCell ref="D169:D172"/>
    <mergeCell ref="H169:H172"/>
    <mergeCell ref="A159:A162"/>
    <mergeCell ref="B159:B162"/>
    <mergeCell ref="C159:C162"/>
    <mergeCell ref="E169:E172"/>
    <mergeCell ref="K117:K120"/>
    <mergeCell ref="J117:J120"/>
    <mergeCell ref="J132:J135"/>
    <mergeCell ref="K132:K135"/>
    <mergeCell ref="H117:H120"/>
    <mergeCell ref="I117:I120"/>
    <mergeCell ref="B126:B128"/>
    <mergeCell ref="I132:I135"/>
    <mergeCell ref="E132:E135"/>
    <mergeCell ref="H132:H135"/>
    <mergeCell ref="B123:B125"/>
    <mergeCell ref="B132:B135"/>
    <mergeCell ref="C132:C135"/>
    <mergeCell ref="D132:D135"/>
    <mergeCell ref="D117:D120"/>
    <mergeCell ref="E117:E120"/>
    <mergeCell ref="D104:D107"/>
    <mergeCell ref="E104:E107"/>
    <mergeCell ref="B112:B113"/>
    <mergeCell ref="A117:A120"/>
    <mergeCell ref="B117:B120"/>
    <mergeCell ref="C117:C120"/>
    <mergeCell ref="J143:J146"/>
    <mergeCell ref="A104:A107"/>
    <mergeCell ref="B104:B107"/>
    <mergeCell ref="C104:C107"/>
    <mergeCell ref="A132:A135"/>
    <mergeCell ref="B138:B139"/>
    <mergeCell ref="A143:A146"/>
    <mergeCell ref="B143:B146"/>
    <mergeCell ref="C143:C146"/>
    <mergeCell ref="D143:D146"/>
    <mergeCell ref="E143:E146"/>
    <mergeCell ref="H143:H146"/>
    <mergeCell ref="K104:K107"/>
    <mergeCell ref="I104:I107"/>
    <mergeCell ref="J104:J107"/>
    <mergeCell ref="H104:H107"/>
    <mergeCell ref="I85:I88"/>
    <mergeCell ref="J85:J88"/>
    <mergeCell ref="K75:K78"/>
    <mergeCell ref="A48:A51"/>
    <mergeCell ref="B48:B51"/>
    <mergeCell ref="C48:C51"/>
    <mergeCell ref="D48:D51"/>
    <mergeCell ref="E48:E51"/>
    <mergeCell ref="E85:E88"/>
    <mergeCell ref="H85:H88"/>
    <mergeCell ref="E62:E65"/>
    <mergeCell ref="H62:H65"/>
    <mergeCell ref="I62:I65"/>
    <mergeCell ref="C75:C78"/>
    <mergeCell ref="D75:D78"/>
    <mergeCell ref="E75:E78"/>
    <mergeCell ref="H75:H78"/>
    <mergeCell ref="A85:A88"/>
    <mergeCell ref="B85:B88"/>
    <mergeCell ref="C85:C88"/>
    <mergeCell ref="D85:D88"/>
    <mergeCell ref="A75:A78"/>
    <mergeCell ref="B75:B78"/>
    <mergeCell ref="K85:K88"/>
    <mergeCell ref="B70:B72"/>
    <mergeCell ref="I75:I78"/>
    <mergeCell ref="J75:J78"/>
    <mergeCell ref="B67:B69"/>
    <mergeCell ref="B34:B35"/>
    <mergeCell ref="B36:B37"/>
    <mergeCell ref="B42:B44"/>
    <mergeCell ref="A62:A65"/>
    <mergeCell ref="B62:B65"/>
    <mergeCell ref="C62:C65"/>
    <mergeCell ref="D62:D65"/>
    <mergeCell ref="K29:K32"/>
    <mergeCell ref="K62:K65"/>
    <mergeCell ref="H29:H32"/>
    <mergeCell ref="J62:J65"/>
    <mergeCell ref="I29:I32"/>
    <mergeCell ref="J29:J32"/>
    <mergeCell ref="I48:I51"/>
    <mergeCell ref="J48:J51"/>
    <mergeCell ref="K48:K51"/>
    <mergeCell ref="H48:H51"/>
    <mergeCell ref="E29:E32"/>
    <mergeCell ref="E15:E18"/>
    <mergeCell ref="A15:A18"/>
    <mergeCell ref="B15:B18"/>
    <mergeCell ref="C15:C18"/>
    <mergeCell ref="D15:D18"/>
    <mergeCell ref="A29:A32"/>
    <mergeCell ref="B29:B32"/>
    <mergeCell ref="C29:C32"/>
    <mergeCell ref="D29:D32"/>
    <mergeCell ref="A4:A7"/>
    <mergeCell ref="E4:E7"/>
    <mergeCell ref="H4:H7"/>
    <mergeCell ref="D4:D7"/>
    <mergeCell ref="B4:B7"/>
    <mergeCell ref="C4:C7"/>
    <mergeCell ref="K15:K18"/>
    <mergeCell ref="J15:J18"/>
    <mergeCell ref="I4:I7"/>
    <mergeCell ref="J4:J7"/>
    <mergeCell ref="K4:K7"/>
    <mergeCell ref="H15:H18"/>
    <mergeCell ref="I15:I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Oferta 1</vt:lpstr>
      <vt:lpstr>Oferta 2</vt:lpstr>
      <vt:lpstr>'Oferta 1'!Tytuły_wydruku</vt:lpstr>
    </vt:vector>
  </TitlesOfParts>
  <Company>Teatr Wielki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Iwanowska</dc:creator>
  <cp:lastModifiedBy>Teatr Wielki w Łodzi</cp:lastModifiedBy>
  <cp:lastPrinted>2023-11-02T14:06:45Z</cp:lastPrinted>
  <dcterms:created xsi:type="dcterms:W3CDTF">2010-11-22T14:13:03Z</dcterms:created>
  <dcterms:modified xsi:type="dcterms:W3CDTF">2023-11-03T10:11:55Z</dcterms:modified>
</cp:coreProperties>
</file>