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.0.211\dane_dzialy\ZamPubl\Tomek\2023_Przetargi\ZP_90_2023_Radiofarmaceutyki\Pytania i odpowiedzi\"/>
    </mc:Choice>
  </mc:AlternateContent>
  <bookViews>
    <workbookView xWindow="0" yWindow="0" windowWidth="28770" windowHeight="12270"/>
  </bookViews>
  <sheets>
    <sheet name="Arkusz1" sheetId="1" r:id="rId1"/>
  </sheets>
  <definedNames>
    <definedName name="_xlnm.Print_Area" localSheetId="0">Arkusz1!$A$1:$K$73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K10" i="1" s="1"/>
  <c r="K38" i="1" l="1"/>
  <c r="I38" i="1"/>
  <c r="J69" i="1"/>
  <c r="I69" i="1"/>
  <c r="K69" i="1" s="1"/>
  <c r="J66" i="1"/>
  <c r="I66" i="1"/>
  <c r="K66" i="1" s="1"/>
  <c r="J63" i="1"/>
  <c r="I63" i="1"/>
  <c r="K63" i="1" s="1"/>
  <c r="J60" i="1"/>
  <c r="I60" i="1"/>
  <c r="K60" i="1" s="1"/>
  <c r="J59" i="1"/>
  <c r="I59" i="1"/>
  <c r="K59" i="1" s="1"/>
  <c r="J58" i="1"/>
  <c r="I58" i="1"/>
  <c r="K58" i="1" s="1"/>
  <c r="K61" i="1" s="1"/>
  <c r="J57" i="1"/>
  <c r="I57" i="1"/>
  <c r="K57" i="1" s="1"/>
  <c r="J56" i="1"/>
  <c r="I56" i="1"/>
  <c r="K56" i="1" s="1"/>
  <c r="J55" i="1"/>
  <c r="I55" i="1"/>
  <c r="K55" i="1" s="1"/>
  <c r="J54" i="1"/>
  <c r="I54" i="1"/>
  <c r="K54" i="1" s="1"/>
  <c r="J53" i="1"/>
  <c r="I53" i="1"/>
  <c r="K53" i="1" s="1"/>
  <c r="J52" i="1"/>
  <c r="I52" i="1"/>
  <c r="K52" i="1" s="1"/>
  <c r="J51" i="1"/>
  <c r="I51" i="1"/>
  <c r="K51" i="1" s="1"/>
  <c r="J50" i="1"/>
  <c r="I50" i="1"/>
  <c r="K50" i="1" s="1"/>
  <c r="J49" i="1"/>
  <c r="I49" i="1"/>
  <c r="K49" i="1" s="1"/>
  <c r="J48" i="1"/>
  <c r="I48" i="1"/>
  <c r="K48" i="1" s="1"/>
  <c r="J45" i="1"/>
  <c r="I45" i="1"/>
  <c r="K45" i="1" s="1"/>
  <c r="J44" i="1"/>
  <c r="I44" i="1"/>
  <c r="K44" i="1" s="1"/>
  <c r="J43" i="1"/>
  <c r="I43" i="1"/>
  <c r="K43" i="1" s="1"/>
  <c r="J42" i="1"/>
  <c r="I42" i="1"/>
  <c r="K42" i="1" s="1"/>
  <c r="J41" i="1"/>
  <c r="I41" i="1"/>
  <c r="K41" i="1" s="1"/>
  <c r="J40" i="1"/>
  <c r="I40" i="1"/>
  <c r="K40" i="1" s="1"/>
  <c r="J37" i="1"/>
  <c r="I37" i="1"/>
  <c r="K37" i="1" s="1"/>
  <c r="K34" i="1"/>
  <c r="J34" i="1"/>
  <c r="I34" i="1"/>
  <c r="J33" i="1"/>
  <c r="I33" i="1"/>
  <c r="K33" i="1" s="1"/>
  <c r="K30" i="1"/>
  <c r="J30" i="1"/>
  <c r="I30" i="1"/>
  <c r="J29" i="1"/>
  <c r="I29" i="1"/>
  <c r="K29" i="1" s="1"/>
  <c r="K28" i="1"/>
  <c r="J28" i="1"/>
  <c r="I28" i="1"/>
  <c r="K25" i="1"/>
  <c r="J25" i="1"/>
  <c r="I25" i="1"/>
  <c r="J24" i="1"/>
  <c r="I24" i="1"/>
  <c r="K24" i="1" s="1"/>
  <c r="K23" i="1"/>
  <c r="J23" i="1"/>
  <c r="I23" i="1"/>
  <c r="J22" i="1"/>
  <c r="I22" i="1"/>
  <c r="K22" i="1" s="1"/>
  <c r="J19" i="1"/>
  <c r="I19" i="1"/>
  <c r="K19" i="1" s="1"/>
  <c r="J18" i="1"/>
  <c r="I18" i="1"/>
  <c r="K18" i="1" s="1"/>
  <c r="I15" i="1"/>
  <c r="K15" i="1" s="1"/>
  <c r="J15" i="1"/>
  <c r="J14" i="1"/>
  <c r="I14" i="1"/>
  <c r="K14" i="1" s="1"/>
  <c r="I9" i="1"/>
  <c r="K9" i="1" s="1"/>
  <c r="J9" i="1"/>
  <c r="I11" i="1"/>
  <c r="K11" i="1" s="1"/>
  <c r="J11" i="1"/>
  <c r="J8" i="1"/>
  <c r="I8" i="1"/>
  <c r="K8" i="1" s="1"/>
  <c r="I61" i="1" l="1"/>
  <c r="A15" i="1" l="1"/>
  <c r="A9" i="1"/>
  <c r="L46" i="1"/>
  <c r="A49" i="1" l="1"/>
  <c r="A50" i="1" s="1"/>
  <c r="A51" i="1" s="1"/>
  <c r="A52" i="1" s="1"/>
  <c r="A53" i="1" s="1"/>
  <c r="A54" i="1" s="1"/>
  <c r="A55" i="1" s="1"/>
  <c r="A56" i="1" s="1"/>
  <c r="A57" i="1" s="1"/>
  <c r="A58" i="1" s="1"/>
  <c r="A45" i="1"/>
  <c r="K70" i="1" l="1"/>
  <c r="I70" i="1"/>
  <c r="K67" i="1"/>
  <c r="I67" i="1"/>
  <c r="K64" i="1"/>
  <c r="I64" i="1"/>
  <c r="K46" i="1"/>
  <c r="I46" i="1"/>
  <c r="K35" i="1"/>
  <c r="I35" i="1"/>
  <c r="K26" i="1"/>
  <c r="I26" i="1"/>
  <c r="K20" i="1"/>
  <c r="I20" i="1"/>
  <c r="K16" i="1"/>
  <c r="I16" i="1"/>
  <c r="I31" i="1"/>
  <c r="I12" i="1" l="1"/>
  <c r="I73" i="1" s="1"/>
  <c r="K31" i="1"/>
  <c r="K12" i="1" l="1"/>
  <c r="K73" i="1" s="1"/>
</calcChain>
</file>

<file path=xl/sharedStrings.xml><?xml version="1.0" encoding="utf-8"?>
<sst xmlns="http://schemas.openxmlformats.org/spreadsheetml/2006/main" count="120" uniqueCount="78">
  <si>
    <t>lp.</t>
  </si>
  <si>
    <t>Asortyment</t>
  </si>
  <si>
    <t>Nazwa handlowa oferowanego asortymentu oraz producenta</t>
  </si>
  <si>
    <t>Nazwa i nr dokumentu dopuszczającgodo obrotu</t>
  </si>
  <si>
    <t>J.m.*</t>
  </si>
  <si>
    <t>Ilość  j.m. w opakow.**</t>
  </si>
  <si>
    <t>Orientacyjna ilość opakow.**</t>
  </si>
  <si>
    <t>Stawka VAT [%]</t>
  </si>
  <si>
    <r>
      <t xml:space="preserve">pakiet nr 1          generator radionuklidowy </t>
    </r>
    <r>
      <rPr>
        <b/>
        <vertAlign val="superscript"/>
        <sz val="11"/>
        <color theme="1"/>
        <rFont val="Calibri"/>
        <family val="2"/>
        <charset val="238"/>
        <scheme val="minor"/>
      </rPr>
      <t>99</t>
    </r>
    <r>
      <rPr>
        <b/>
        <sz val="11"/>
        <color theme="1"/>
        <rFont val="Calibri"/>
        <family val="2"/>
        <charset val="238"/>
        <scheme val="minor"/>
      </rPr>
      <t>Mo/</t>
    </r>
    <r>
      <rPr>
        <b/>
        <vertAlign val="superscript"/>
        <sz val="11"/>
        <color theme="1"/>
        <rFont val="Calibri"/>
        <family val="2"/>
        <charset val="238"/>
        <scheme val="minor"/>
      </rPr>
      <t>99m</t>
    </r>
    <r>
      <rPr>
        <b/>
        <sz val="11"/>
        <color theme="1"/>
        <rFont val="Calibri"/>
        <family val="2"/>
        <charset val="238"/>
        <scheme val="minor"/>
      </rPr>
      <t>Tc</t>
    </r>
  </si>
  <si>
    <r>
      <t xml:space="preserve">82 GBq </t>
    </r>
    <r>
      <rPr>
        <vertAlign val="superscript"/>
        <sz val="11"/>
        <color theme="1"/>
        <rFont val="Calibri"/>
        <family val="2"/>
        <charset val="238"/>
        <scheme val="minor"/>
      </rPr>
      <t>99m</t>
    </r>
    <r>
      <rPr>
        <sz val="11"/>
        <color theme="1"/>
        <rFont val="Calibri"/>
        <family val="2"/>
        <charset val="238"/>
        <scheme val="minor"/>
      </rPr>
      <t>Tc</t>
    </r>
  </si>
  <si>
    <t>szt.</t>
  </si>
  <si>
    <r>
      <t xml:space="preserve">75 GBq </t>
    </r>
    <r>
      <rPr>
        <vertAlign val="superscript"/>
        <sz val="11"/>
        <color theme="1"/>
        <rFont val="Calibri"/>
        <family val="2"/>
        <charset val="238"/>
        <scheme val="minor"/>
      </rPr>
      <t>99m</t>
    </r>
    <r>
      <rPr>
        <sz val="11"/>
        <color theme="1"/>
        <rFont val="Calibri"/>
        <family val="2"/>
        <charset val="238"/>
        <scheme val="minor"/>
      </rPr>
      <t>Tc</t>
    </r>
  </si>
  <si>
    <r>
      <t xml:space="preserve">65 GBq </t>
    </r>
    <r>
      <rPr>
        <vertAlign val="superscript"/>
        <sz val="11"/>
        <color theme="1"/>
        <rFont val="Calibri"/>
        <family val="2"/>
        <charset val="238"/>
        <scheme val="minor"/>
      </rPr>
      <t>99m</t>
    </r>
    <r>
      <rPr>
        <sz val="11"/>
        <color theme="1"/>
        <rFont val="Calibri"/>
        <family val="2"/>
        <charset val="238"/>
        <scheme val="minor"/>
      </rPr>
      <t>Tc</t>
    </r>
  </si>
  <si>
    <t>RAZEM</t>
  </si>
  <si>
    <r>
      <t xml:space="preserve">pakiet nr 2       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89</t>
    </r>
    <r>
      <rPr>
        <b/>
        <sz val="11"/>
        <color theme="1"/>
        <rFont val="Calibri"/>
        <family val="2"/>
        <charset val="238"/>
        <scheme val="minor"/>
      </rPr>
      <t>SrCl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chlorek strontu do wstrzykiwań i </t>
    </r>
    <r>
      <rPr>
        <b/>
        <vertAlign val="superscript"/>
        <sz val="11"/>
        <color theme="1"/>
        <rFont val="Calibri"/>
        <family val="2"/>
        <charset val="238"/>
        <scheme val="minor"/>
      </rPr>
      <t>153</t>
    </r>
    <r>
      <rPr>
        <b/>
        <sz val="11"/>
        <color theme="1"/>
        <rFont val="Calibri"/>
        <family val="2"/>
        <charset val="238"/>
        <scheme val="minor"/>
      </rPr>
      <t>Sm-EDTMP samar do wstrzykiwań</t>
    </r>
  </si>
  <si>
    <r>
      <rPr>
        <vertAlign val="superscript"/>
        <sz val="11"/>
        <color theme="1"/>
        <rFont val="Calibri"/>
        <family val="2"/>
        <charset val="238"/>
        <scheme val="minor"/>
      </rPr>
      <t>89</t>
    </r>
    <r>
      <rPr>
        <sz val="11"/>
        <color theme="1"/>
        <rFont val="Calibri"/>
        <family val="2"/>
        <charset val="238"/>
        <scheme val="minor"/>
      </rPr>
      <t>SrCl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chlorek strontu do wstrzykiwań</t>
    </r>
  </si>
  <si>
    <t>150 MBq</t>
  </si>
  <si>
    <r>
      <rPr>
        <vertAlign val="superscript"/>
        <sz val="11"/>
        <color theme="1"/>
        <rFont val="Calibri"/>
        <family val="2"/>
        <charset val="238"/>
        <scheme val="minor"/>
      </rPr>
      <t>153</t>
    </r>
    <r>
      <rPr>
        <sz val="11"/>
        <color theme="1"/>
        <rFont val="Calibri"/>
        <family val="2"/>
        <charset val="238"/>
        <scheme val="minor"/>
      </rPr>
      <t xml:space="preserve">Sm-EDTMP </t>
    </r>
  </si>
  <si>
    <t>2,0÷2,3 GBq</t>
  </si>
  <si>
    <r>
      <t xml:space="preserve">pakiet nr 3        </t>
    </r>
    <r>
      <rPr>
        <b/>
        <vertAlign val="superscript"/>
        <sz val="11"/>
        <color theme="1"/>
        <rFont val="Calibri"/>
        <family val="2"/>
        <charset val="238"/>
        <scheme val="minor"/>
      </rPr>
      <t>131</t>
    </r>
    <r>
      <rPr>
        <b/>
        <sz val="11"/>
        <color theme="1"/>
        <rFont val="Calibri"/>
        <family val="2"/>
        <charset val="238"/>
        <scheme val="minor"/>
      </rPr>
      <t>I-MIBG metajodobenzylguanidyna do wstrzykiwań (diagnostyczna)</t>
    </r>
  </si>
  <si>
    <r>
      <rPr>
        <vertAlign val="superscript"/>
        <sz val="11"/>
        <color theme="1"/>
        <rFont val="Calibri"/>
        <family val="2"/>
        <charset val="238"/>
        <scheme val="minor"/>
      </rPr>
      <t>131</t>
    </r>
    <r>
      <rPr>
        <sz val="11"/>
        <color theme="1"/>
        <rFont val="Calibri"/>
        <family val="2"/>
        <charset val="238"/>
        <scheme val="minor"/>
      </rPr>
      <t xml:space="preserve">I-MIBG </t>
    </r>
  </si>
  <si>
    <t>37 MBq</t>
  </si>
  <si>
    <t>74 MBq</t>
  </si>
  <si>
    <r>
      <t xml:space="preserve">pakiet nr 4        </t>
    </r>
    <r>
      <rPr>
        <b/>
        <vertAlign val="superscript"/>
        <sz val="11"/>
        <color theme="1"/>
        <rFont val="Calibri"/>
        <family val="2"/>
        <charset val="238"/>
        <scheme val="minor"/>
      </rPr>
      <t>123</t>
    </r>
    <r>
      <rPr>
        <b/>
        <sz val="11"/>
        <color theme="1"/>
        <rFont val="Calibri"/>
        <family val="2"/>
        <charset val="238"/>
        <scheme val="minor"/>
      </rPr>
      <t>I-MIBG metajodobenzylguanidyna do wstrzykiwań (diagnostyczna)</t>
    </r>
  </si>
  <si>
    <r>
      <rPr>
        <vertAlign val="superscript"/>
        <sz val="11"/>
        <color theme="1"/>
        <rFont val="Calibri"/>
        <family val="2"/>
        <charset val="238"/>
        <scheme val="minor"/>
      </rPr>
      <t>123</t>
    </r>
    <r>
      <rPr>
        <sz val="11"/>
        <color theme="1"/>
        <rFont val="Calibri"/>
        <family val="2"/>
        <charset val="238"/>
        <scheme val="minor"/>
      </rPr>
      <t xml:space="preserve">I-MIBG </t>
    </r>
  </si>
  <si>
    <t>370 MBq</t>
  </si>
  <si>
    <r>
      <t xml:space="preserve">pakiet nr 5          </t>
    </r>
    <r>
      <rPr>
        <b/>
        <vertAlign val="superscript"/>
        <sz val="11"/>
        <color theme="1"/>
        <rFont val="Calibri"/>
        <family val="2"/>
        <charset val="238"/>
        <scheme val="minor"/>
      </rPr>
      <t>90</t>
    </r>
    <r>
      <rPr>
        <b/>
        <sz val="11"/>
        <color theme="1"/>
        <rFont val="Calibri"/>
        <family val="2"/>
        <charset val="238"/>
        <scheme val="minor"/>
      </rPr>
      <t>Y cytrynian itru do wstrzykiwań</t>
    </r>
  </si>
  <si>
    <r>
      <rPr>
        <vertAlign val="superscript"/>
        <sz val="11"/>
        <color theme="1"/>
        <rFont val="Calibri"/>
        <family val="2"/>
        <charset val="238"/>
        <scheme val="minor"/>
      </rPr>
      <t>90</t>
    </r>
    <r>
      <rPr>
        <sz val="11"/>
        <color theme="1"/>
        <rFont val="Calibri"/>
        <family val="2"/>
        <charset val="238"/>
        <scheme val="minor"/>
      </rPr>
      <t xml:space="preserve">Y cytrynian itru </t>
    </r>
  </si>
  <si>
    <t>555 MBq</t>
  </si>
  <si>
    <t>407 MBq</t>
  </si>
  <si>
    <t>259 MBq</t>
  </si>
  <si>
    <t>pakiet nr 6           Norchol-131 do wstrzykiwań</t>
  </si>
  <si>
    <t xml:space="preserve">Norchol-131 </t>
  </si>
  <si>
    <t>37  MBq</t>
  </si>
  <si>
    <t>pakiet nr 7           Ioflupan do wstrzykiwań</t>
  </si>
  <si>
    <r>
      <rPr>
        <vertAlign val="superscript"/>
        <sz val="11"/>
        <color theme="1"/>
        <rFont val="Calibri"/>
        <family val="2"/>
        <charset val="238"/>
        <scheme val="minor"/>
      </rPr>
      <t>123</t>
    </r>
    <r>
      <rPr>
        <sz val="11"/>
        <color theme="1"/>
        <rFont val="Calibri"/>
        <family val="2"/>
        <charset val="238"/>
        <scheme val="minor"/>
      </rPr>
      <t>I-Ioflupan  do wstrzykiwań</t>
    </r>
  </si>
  <si>
    <r>
      <t>Na</t>
    </r>
    <r>
      <rPr>
        <vertAlign val="superscript"/>
        <sz val="11"/>
        <color theme="1"/>
        <rFont val="Calibri"/>
        <family val="2"/>
        <charset val="238"/>
        <scheme val="minor"/>
      </rPr>
      <t>131</t>
    </r>
    <r>
      <rPr>
        <sz val="11"/>
        <color theme="1"/>
        <rFont val="Calibri"/>
        <family val="2"/>
        <charset val="238"/>
        <scheme val="minor"/>
      </rPr>
      <t>I kaps. do diagn.</t>
    </r>
  </si>
  <si>
    <t>4 MBq</t>
  </si>
  <si>
    <r>
      <t>Na</t>
    </r>
    <r>
      <rPr>
        <vertAlign val="superscript"/>
        <sz val="11"/>
        <color theme="1"/>
        <rFont val="Calibri"/>
        <family val="2"/>
        <charset val="238"/>
        <scheme val="minor"/>
      </rPr>
      <t>131</t>
    </r>
    <r>
      <rPr>
        <sz val="11"/>
        <color theme="1"/>
        <rFont val="Calibri"/>
        <family val="2"/>
        <charset val="238"/>
        <scheme val="minor"/>
      </rPr>
      <t>I kaps. do terapii</t>
    </r>
  </si>
  <si>
    <t>40-100 MBq</t>
  </si>
  <si>
    <t>101-250 MBq</t>
  </si>
  <si>
    <t>251-450 MBq</t>
  </si>
  <si>
    <t>451-650 MBq</t>
  </si>
  <si>
    <t>651-800 MBq</t>
  </si>
  <si>
    <r>
      <rPr>
        <vertAlign val="superscript"/>
        <sz val="11"/>
        <color theme="1"/>
        <rFont val="Calibri"/>
        <family val="2"/>
        <charset val="238"/>
        <scheme val="minor"/>
      </rPr>
      <t>99m</t>
    </r>
    <r>
      <rPr>
        <sz val="11"/>
        <color theme="1"/>
        <rFont val="Calibri"/>
        <family val="2"/>
        <charset val="238"/>
        <scheme val="minor"/>
      </rPr>
      <t>Tc – DTPA zestaw do scynt. dynamicznej nerek</t>
    </r>
  </si>
  <si>
    <t>fiolka</t>
  </si>
  <si>
    <r>
      <rPr>
        <vertAlign val="superscript"/>
        <sz val="11"/>
        <color theme="1"/>
        <rFont val="Calibri"/>
        <family val="2"/>
        <charset val="238"/>
        <scheme val="minor"/>
      </rPr>
      <t>99m</t>
    </r>
    <r>
      <rPr>
        <sz val="11"/>
        <color theme="1"/>
        <rFont val="Calibri"/>
        <family val="2"/>
        <charset val="238"/>
        <scheme val="minor"/>
      </rPr>
      <t>Tc – DMSA zestaw do scynt. statycznej nerek</t>
    </r>
  </si>
  <si>
    <r>
      <rPr>
        <vertAlign val="superscript"/>
        <sz val="11"/>
        <color theme="1"/>
        <rFont val="Calibri"/>
        <family val="2"/>
        <charset val="238"/>
        <scheme val="minor"/>
      </rPr>
      <t>99m</t>
    </r>
    <r>
      <rPr>
        <sz val="11"/>
        <color theme="1"/>
        <rFont val="Calibri"/>
        <family val="2"/>
        <charset val="238"/>
        <scheme val="minor"/>
      </rPr>
      <t>Tc – MBrIDA zestaw do scynt. dróg żółciowych</t>
    </r>
  </si>
  <si>
    <r>
      <rPr>
        <vertAlign val="superscript"/>
        <sz val="11"/>
        <color theme="1"/>
        <rFont val="Calibri"/>
        <family val="2"/>
        <charset val="238"/>
        <scheme val="minor"/>
      </rPr>
      <t>99m</t>
    </r>
    <r>
      <rPr>
        <sz val="11"/>
        <color theme="1"/>
        <rFont val="Calibri"/>
        <family val="2"/>
        <charset val="238"/>
        <scheme val="minor"/>
      </rPr>
      <t>Tc – Koloid zestaw do scyntygrafii wątroby</t>
    </r>
  </si>
  <si>
    <r>
      <rPr>
        <vertAlign val="superscript"/>
        <sz val="11"/>
        <color theme="1"/>
        <rFont val="Calibri"/>
        <family val="2"/>
        <charset val="238"/>
        <scheme val="minor"/>
      </rPr>
      <t>99m</t>
    </r>
    <r>
      <rPr>
        <sz val="11"/>
        <color theme="1"/>
        <rFont val="Calibri"/>
        <family val="2"/>
        <charset val="238"/>
        <scheme val="minor"/>
      </rPr>
      <t>Tc – MDP zestaw do scyntygrafii kośćca</t>
    </r>
  </si>
  <si>
    <r>
      <rPr>
        <vertAlign val="superscript"/>
        <sz val="11"/>
        <color theme="1"/>
        <rFont val="Calibri"/>
        <family val="2"/>
        <charset val="238"/>
        <scheme val="minor"/>
      </rPr>
      <t>99m</t>
    </r>
    <r>
      <rPr>
        <sz val="11"/>
        <color theme="1"/>
        <rFont val="Calibri"/>
        <family val="2"/>
        <charset val="238"/>
        <scheme val="minor"/>
      </rPr>
      <t>Tc – MIBI zestaw do scyntygrafii perfuzyjnej serca</t>
    </r>
  </si>
  <si>
    <r>
      <rPr>
        <vertAlign val="superscript"/>
        <sz val="11"/>
        <color theme="1"/>
        <rFont val="Calibri"/>
        <family val="2"/>
        <charset val="238"/>
        <scheme val="minor"/>
      </rPr>
      <t>99m</t>
    </r>
    <r>
      <rPr>
        <sz val="11"/>
        <color theme="1"/>
        <rFont val="Calibri"/>
        <family val="2"/>
        <charset val="238"/>
        <scheme val="minor"/>
      </rPr>
      <t>Tc – Tektrotyd zestaw do scyntygraf. oceny ekspresji receptorów somatostatynowych</t>
    </r>
  </si>
  <si>
    <t>zestaw</t>
  </si>
  <si>
    <r>
      <rPr>
        <vertAlign val="superscript"/>
        <sz val="11"/>
        <color theme="1"/>
        <rFont val="Calibri"/>
        <family val="2"/>
        <charset val="238"/>
        <scheme val="minor"/>
      </rPr>
      <t>99m</t>
    </r>
    <r>
      <rPr>
        <sz val="11"/>
        <color theme="1"/>
        <rFont val="Calibri"/>
        <family val="2"/>
        <charset val="238"/>
        <scheme val="minor"/>
      </rPr>
      <t>Tc – EC zestaw do scyntygrafii dynamicznej nerek</t>
    </r>
  </si>
  <si>
    <r>
      <rPr>
        <vertAlign val="superscript"/>
        <sz val="11"/>
        <color theme="1"/>
        <rFont val="Calibri"/>
        <family val="2"/>
        <charset val="238"/>
        <scheme val="minor"/>
      </rPr>
      <t>99m</t>
    </r>
    <r>
      <rPr>
        <sz val="11"/>
        <color theme="1"/>
        <rFont val="Calibri"/>
        <family val="2"/>
        <charset val="238"/>
        <scheme val="minor"/>
      </rPr>
      <t>Tc-HMDP zestaw do scyntygrafii</t>
    </r>
  </si>
  <si>
    <r>
      <rPr>
        <vertAlign val="superscript"/>
        <sz val="11"/>
        <color theme="1"/>
        <rFont val="Calibri"/>
        <family val="2"/>
        <charset val="238"/>
        <scheme val="minor"/>
      </rPr>
      <t>99m</t>
    </r>
    <r>
      <rPr>
        <sz val="11"/>
        <color theme="1"/>
        <rFont val="Calibri"/>
        <family val="2"/>
        <charset val="238"/>
        <scheme val="minor"/>
      </rPr>
      <t>Tc   zestaw do znakowania erytrocytów</t>
    </r>
  </si>
  <si>
    <r>
      <rPr>
        <vertAlign val="superscript"/>
        <sz val="11"/>
        <color theme="1"/>
        <rFont val="Calibri"/>
        <family val="2"/>
        <charset val="238"/>
        <scheme val="minor"/>
      </rPr>
      <t>99m</t>
    </r>
    <r>
      <rPr>
        <sz val="11"/>
        <color theme="1"/>
        <rFont val="Calibri"/>
        <family val="2"/>
        <charset val="238"/>
        <scheme val="minor"/>
      </rPr>
      <t>Tc-DPD zestaw do scyntygrafii</t>
    </r>
  </si>
  <si>
    <r>
      <rPr>
        <vertAlign val="superscript"/>
        <sz val="11"/>
        <color theme="1"/>
        <rFont val="Calibri"/>
        <family val="2"/>
        <charset val="238"/>
        <scheme val="minor"/>
      </rPr>
      <t>99m</t>
    </r>
    <r>
      <rPr>
        <sz val="11"/>
        <color theme="1"/>
        <rFont val="Calibri"/>
        <family val="2"/>
        <charset val="238"/>
        <scheme val="minor"/>
      </rPr>
      <t>Tc – Nanokoloid zestaw do scynt. naczyń układu chłonnego i węzła wartowniczego</t>
    </r>
  </si>
  <si>
    <r>
      <rPr>
        <vertAlign val="superscript"/>
        <sz val="11"/>
        <color theme="1"/>
        <rFont val="Calibri"/>
        <family val="2"/>
        <charset val="238"/>
        <scheme val="minor"/>
      </rPr>
      <t>99m</t>
    </r>
    <r>
      <rPr>
        <sz val="11"/>
        <color theme="1"/>
        <rFont val="Calibri"/>
        <family val="2"/>
        <charset val="238"/>
        <scheme val="minor"/>
      </rPr>
      <t>Tc – HmPAO lub 99mTc-ECD zestaw do scynt. perfuz. mózgowia</t>
    </r>
  </si>
  <si>
    <r>
      <t>pakiet nr 8           Na</t>
    </r>
    <r>
      <rPr>
        <b/>
        <vertAlign val="superscript"/>
        <sz val="11"/>
        <color theme="1"/>
        <rFont val="Calibri"/>
        <family val="2"/>
        <charset val="238"/>
        <scheme val="minor"/>
      </rPr>
      <t>131</t>
    </r>
    <r>
      <rPr>
        <b/>
        <sz val="11"/>
        <color theme="1"/>
        <rFont val="Calibri"/>
        <family val="2"/>
        <charset val="238"/>
        <scheme val="minor"/>
      </rPr>
      <t>I kapsułki do diagnostyki i terapii</t>
    </r>
  </si>
  <si>
    <r>
      <t xml:space="preserve">pakiet nr 9          zestawy do znakowania technetem </t>
    </r>
    <r>
      <rPr>
        <b/>
        <vertAlign val="superscript"/>
        <sz val="11"/>
        <color theme="1"/>
        <rFont val="Calibri"/>
        <family val="2"/>
        <charset val="238"/>
        <scheme val="minor"/>
      </rPr>
      <t>99m</t>
    </r>
    <r>
      <rPr>
        <b/>
        <sz val="11"/>
        <color theme="1"/>
        <rFont val="Calibri"/>
        <family val="2"/>
        <charset val="238"/>
        <scheme val="minor"/>
      </rPr>
      <t>Tc - część 1.</t>
    </r>
  </si>
  <si>
    <r>
      <t xml:space="preserve">pakiet nr 10           zestawy do znakowania technetem </t>
    </r>
    <r>
      <rPr>
        <b/>
        <vertAlign val="superscript"/>
        <sz val="11"/>
        <color theme="1"/>
        <rFont val="Calibri"/>
        <family val="2"/>
        <charset val="238"/>
        <scheme val="minor"/>
      </rPr>
      <t>99m</t>
    </r>
    <r>
      <rPr>
        <b/>
        <sz val="11"/>
        <color theme="1"/>
        <rFont val="Calibri"/>
        <family val="2"/>
        <charset val="238"/>
        <scheme val="minor"/>
      </rPr>
      <t>Tc - część 2.</t>
    </r>
  </si>
  <si>
    <r>
      <rPr>
        <vertAlign val="superscript"/>
        <sz val="11"/>
        <color theme="1"/>
        <rFont val="Calibri"/>
        <family val="2"/>
        <charset val="238"/>
        <scheme val="minor"/>
      </rPr>
      <t>99m</t>
    </r>
    <r>
      <rPr>
        <sz val="11"/>
        <color theme="1"/>
        <rFont val="Calibri"/>
        <family val="2"/>
        <charset val="238"/>
        <scheme val="minor"/>
      </rPr>
      <t xml:space="preserve">Tc – Mikrosfery lub </t>
    </r>
    <r>
      <rPr>
        <vertAlign val="superscript"/>
        <sz val="11"/>
        <color theme="1"/>
        <rFont val="Calibri"/>
        <family val="2"/>
        <charset val="238"/>
        <scheme val="minor"/>
      </rPr>
      <t>99m</t>
    </r>
    <r>
      <rPr>
        <sz val="11"/>
        <color theme="1"/>
        <rFont val="Calibri"/>
        <family val="2"/>
        <charset val="238"/>
        <scheme val="minor"/>
      </rPr>
      <t>Tc-Makroagregaty</t>
    </r>
  </si>
  <si>
    <t>Cena jedn.      netto [ zł]</t>
  </si>
  <si>
    <t>Wartość  netto [zł]</t>
  </si>
  <si>
    <t>Wartość brutto [zł]</t>
  </si>
  <si>
    <t>WARTOŚĆ ZAMÓWIENIA RAZEM</t>
  </si>
  <si>
    <r>
      <t xml:space="preserve">pakiet nr 11           zestawy do znakowania technetem </t>
    </r>
    <r>
      <rPr>
        <b/>
        <vertAlign val="superscript"/>
        <sz val="11"/>
        <color theme="1"/>
        <rFont val="Calibri"/>
        <family val="2"/>
        <charset val="238"/>
        <scheme val="minor"/>
      </rPr>
      <t>99m</t>
    </r>
    <r>
      <rPr>
        <b/>
        <sz val="11"/>
        <color theme="1"/>
        <rFont val="Calibri"/>
        <family val="2"/>
        <charset val="238"/>
        <scheme val="minor"/>
      </rPr>
      <t>Tc - część 3.</t>
    </r>
  </si>
  <si>
    <r>
      <t xml:space="preserve">pakiet nr 12           zestawy do znakowania technetem </t>
    </r>
    <r>
      <rPr>
        <b/>
        <vertAlign val="superscript"/>
        <sz val="11"/>
        <color theme="1"/>
        <rFont val="Calibri"/>
        <family val="2"/>
        <charset val="238"/>
        <scheme val="minor"/>
      </rPr>
      <t>99m</t>
    </r>
    <r>
      <rPr>
        <b/>
        <sz val="11"/>
        <color theme="1"/>
        <rFont val="Calibri"/>
        <family val="2"/>
        <charset val="238"/>
        <scheme val="minor"/>
      </rPr>
      <t>Tc - część 4.</t>
    </r>
  </si>
  <si>
    <t>400÷500 MBq</t>
  </si>
  <si>
    <t>300÷390 MBq</t>
  </si>
  <si>
    <t>200÷290 MBq</t>
  </si>
  <si>
    <t>70÷190 MBq</t>
  </si>
  <si>
    <t xml:space="preserve">FORMULARZ CENOWY </t>
  </si>
  <si>
    <t xml:space="preserve">Załącznik nr 2- </t>
  </si>
  <si>
    <t xml:space="preserve">Oferujemy
zgodnie z poniższym opisem przedmiotu zamówienia oraz oszacowaniem wielkości 
    zapotrzebowania i wartości poszczególnych pakietów.
</t>
  </si>
  <si>
    <t>Tabela nr 1</t>
  </si>
  <si>
    <r>
      <t xml:space="preserve">20 GBq </t>
    </r>
    <r>
      <rPr>
        <vertAlign val="superscript"/>
        <sz val="11"/>
        <color theme="1"/>
        <rFont val="Calibri"/>
        <family val="2"/>
        <charset val="238"/>
        <scheme val="minor"/>
      </rPr>
      <t>99m</t>
    </r>
    <r>
      <rPr>
        <sz val="11"/>
        <color theme="1"/>
        <rFont val="Calibri"/>
        <family val="2"/>
        <charset val="238"/>
        <scheme val="minor"/>
      </rPr>
      <t>Tc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</si>
</sst>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8"/>
      <name val="Arial"/>
      <family val="2"/>
      <charset val="238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2" xfId="0" applyNumberFormat="1" applyBorder="1"/>
    <xf numFmtId="1" fontId="0" fillId="0" borderId="1" xfId="0" applyNumberFormat="1" applyBorder="1" applyAlignment="1">
      <alignment horizontal="center"/>
    </xf>
    <xf numFmtId="4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4" fontId="1" fillId="3" borderId="4" xfId="0" applyNumberFormat="1" applyFont="1" applyFill="1" applyBorder="1" applyAlignment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4" fontId="0" fillId="4" borderId="2" xfId="0" applyNumberFormat="1" applyFill="1" applyBorder="1"/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3" fontId="0" fillId="4" borderId="0" xfId="0" applyNumberFormat="1" applyFill="1" applyBorder="1" applyAlignment="1">
      <alignment horizontal="center"/>
    </xf>
    <xf numFmtId="49" fontId="0" fillId="0" borderId="0" xfId="0" applyNumberFormat="1" applyAlignment="1"/>
    <xf numFmtId="0" fontId="0" fillId="4" borderId="0" xfId="0" applyFill="1"/>
    <xf numFmtId="4" fontId="1" fillId="4" borderId="4" xfId="0" applyNumberFormat="1" applyFont="1" applyFill="1" applyBorder="1" applyAlignment="1"/>
    <xf numFmtId="4" fontId="0" fillId="4" borderId="6" xfId="0" applyNumberFormat="1" applyFill="1" applyBorder="1"/>
    <xf numFmtId="4" fontId="1" fillId="4" borderId="5" xfId="0" applyNumberFormat="1" applyFont="1" applyFill="1" applyBorder="1" applyAlignment="1"/>
    <xf numFmtId="4" fontId="0" fillId="0" borderId="6" xfId="0" applyNumberFormat="1" applyBorder="1"/>
    <xf numFmtId="49" fontId="0" fillId="5" borderId="4" xfId="0" applyNumberFormat="1" applyFill="1" applyBorder="1" applyAlignment="1"/>
    <xf numFmtId="0" fontId="0" fillId="6" borderId="0" xfId="0" applyFill="1"/>
    <xf numFmtId="0" fontId="0" fillId="3" borderId="0" xfId="0" applyFill="1"/>
    <xf numFmtId="0" fontId="0" fillId="7" borderId="0" xfId="0" applyFill="1"/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0" xfId="0" applyFill="1" applyBorder="1"/>
    <xf numFmtId="0" fontId="0" fillId="8" borderId="0" xfId="0" applyFill="1"/>
    <xf numFmtId="49" fontId="0" fillId="8" borderId="0" xfId="0" applyNumberFormat="1" applyFill="1" applyAlignment="1"/>
    <xf numFmtId="4" fontId="0" fillId="0" borderId="7" xfId="0" applyNumberFormat="1" applyBorder="1"/>
    <xf numFmtId="4" fontId="8" fillId="4" borderId="0" xfId="0" applyNumberFormat="1" applyFont="1" applyFill="1" applyAlignment="1"/>
    <xf numFmtId="0" fontId="1" fillId="0" borderId="0" xfId="0" applyFont="1"/>
    <xf numFmtId="0" fontId="1" fillId="4" borderId="0" xfId="0" applyFont="1" applyFill="1" applyAlignment="1">
      <alignment horizontal="right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49" fontId="1" fillId="5" borderId="3" xfId="0" applyNumberFormat="1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49" fontId="1" fillId="2" borderId="0" xfId="0" applyNumberFormat="1" applyFont="1" applyFill="1" applyAlignment="1"/>
    <xf numFmtId="49" fontId="0" fillId="0" borderId="0" xfId="0" applyNumberFormat="1" applyAlignment="1"/>
    <xf numFmtId="0" fontId="3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view="pageBreakPreview" topLeftCell="A46" zoomScale="98" zoomScaleNormal="98" zoomScaleSheetLayoutView="98" workbookViewId="0">
      <selection activeCell="I15" sqref="I15"/>
    </sheetView>
  </sheetViews>
  <sheetFormatPr defaultRowHeight="15" x14ac:dyDescent="0.25"/>
  <cols>
    <col min="1" max="1" width="9.140625" style="31"/>
    <col min="2" max="2" width="11.42578125" customWidth="1"/>
    <col min="3" max="3" width="15.85546875" customWidth="1"/>
    <col min="4" max="4" width="23.7109375" customWidth="1"/>
    <col min="5" max="5" width="12.28515625" customWidth="1"/>
    <col min="7" max="7" width="12.7109375" customWidth="1"/>
    <col min="8" max="8" width="10.5703125" customWidth="1"/>
    <col min="9" max="9" width="16.7109375" customWidth="1"/>
    <col min="11" max="11" width="14.85546875" customWidth="1"/>
  </cols>
  <sheetData>
    <row r="1" spans="1:12" x14ac:dyDescent="0.25">
      <c r="A1" s="31" t="s">
        <v>76</v>
      </c>
      <c r="C1" s="41" t="s">
        <v>74</v>
      </c>
      <c r="D1" s="41" t="s">
        <v>73</v>
      </c>
      <c r="E1" s="1"/>
      <c r="F1" s="1"/>
      <c r="G1" s="1"/>
      <c r="I1" s="1"/>
      <c r="J1" s="2"/>
    </row>
    <row r="2" spans="1:12" ht="15" customHeight="1" x14ac:dyDescent="0.25">
      <c r="A2" s="49" t="s">
        <v>75</v>
      </c>
      <c r="B2" s="49"/>
      <c r="C2" s="49"/>
      <c r="D2" s="49"/>
      <c r="E2" s="49"/>
      <c r="F2" s="49"/>
      <c r="G2" s="49"/>
      <c r="H2" s="49"/>
      <c r="J2" s="1"/>
    </row>
    <row r="3" spans="1:12" ht="15" customHeight="1" x14ac:dyDescent="0.25">
      <c r="A3" s="49"/>
      <c r="B3" s="49"/>
      <c r="C3" s="49"/>
      <c r="D3" s="49"/>
      <c r="E3" s="49"/>
      <c r="F3" s="49"/>
      <c r="G3" s="49"/>
      <c r="H3" s="49"/>
      <c r="J3" s="1"/>
    </row>
    <row r="4" spans="1:12" x14ac:dyDescent="0.25">
      <c r="A4" s="49"/>
      <c r="B4" s="49"/>
      <c r="C4" s="49"/>
      <c r="D4" s="49"/>
      <c r="E4" s="49"/>
      <c r="F4" s="49"/>
      <c r="G4" s="49"/>
      <c r="H4" s="49"/>
      <c r="J4" s="1"/>
    </row>
    <row r="5" spans="1:12" ht="69.75" customHeight="1" x14ac:dyDescent="0.25">
      <c r="A5" s="3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6</v>
      </c>
      <c r="H5" s="3" t="s">
        <v>63</v>
      </c>
      <c r="I5" s="3" t="s">
        <v>64</v>
      </c>
      <c r="J5" s="4" t="s">
        <v>7</v>
      </c>
      <c r="K5" s="3" t="s">
        <v>65</v>
      </c>
    </row>
    <row r="6" spans="1:12" x14ac:dyDescent="0.25">
      <c r="A6" s="34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2" s="48" customFormat="1" ht="17.25" x14ac:dyDescent="0.25">
      <c r="A7" s="47" t="s">
        <v>8</v>
      </c>
    </row>
    <row r="8" spans="1:12" ht="17.25" x14ac:dyDescent="0.25">
      <c r="A8" s="35">
        <v>1</v>
      </c>
      <c r="B8" s="5" t="s">
        <v>9</v>
      </c>
      <c r="C8" s="5"/>
      <c r="D8" s="5"/>
      <c r="E8" s="6" t="s">
        <v>10</v>
      </c>
      <c r="F8" s="6">
        <v>1</v>
      </c>
      <c r="G8" s="7">
        <v>52</v>
      </c>
      <c r="H8" s="8"/>
      <c r="I8" s="39">
        <f>H8*G8</f>
        <v>0</v>
      </c>
      <c r="J8" s="9">
        <f>8</f>
        <v>8</v>
      </c>
      <c r="K8" s="10">
        <f>I8*1.08</f>
        <v>0</v>
      </c>
      <c r="L8" s="30"/>
    </row>
    <row r="9" spans="1:12" ht="17.25" x14ac:dyDescent="0.25">
      <c r="A9" s="35">
        <f>A8+1</f>
        <v>2</v>
      </c>
      <c r="B9" s="5" t="s">
        <v>11</v>
      </c>
      <c r="C9" s="5"/>
      <c r="D9" s="5"/>
      <c r="E9" s="6" t="s">
        <v>10</v>
      </c>
      <c r="F9" s="6">
        <v>1</v>
      </c>
      <c r="G9" s="7">
        <v>1</v>
      </c>
      <c r="H9" s="8"/>
      <c r="I9" s="39">
        <f t="shared" ref="I9:I11" si="0">H9*G9</f>
        <v>0</v>
      </c>
      <c r="J9" s="9">
        <f>8</f>
        <v>8</v>
      </c>
      <c r="K9" s="10">
        <f t="shared" ref="K9:K11" si="1">I9*1.08</f>
        <v>0</v>
      </c>
      <c r="L9" s="30"/>
    </row>
    <row r="10" spans="1:12" ht="17.25" x14ac:dyDescent="0.25">
      <c r="A10" s="35">
        <v>3</v>
      </c>
      <c r="B10" s="5" t="s">
        <v>12</v>
      </c>
      <c r="C10" s="5"/>
      <c r="D10" s="5"/>
      <c r="E10" s="6" t="s">
        <v>10</v>
      </c>
      <c r="F10" s="6">
        <v>1</v>
      </c>
      <c r="G10" s="7">
        <v>1</v>
      </c>
      <c r="H10" s="28"/>
      <c r="I10" s="39">
        <f t="shared" ref="I10" si="2">H10*G10</f>
        <v>0</v>
      </c>
      <c r="J10" s="9">
        <f>8</f>
        <v>8</v>
      </c>
      <c r="K10" s="10">
        <f t="shared" ref="K10" si="3">I10*1.08</f>
        <v>0</v>
      </c>
      <c r="L10" s="30"/>
    </row>
    <row r="11" spans="1:12" ht="18" thickBot="1" x14ac:dyDescent="0.3">
      <c r="A11" s="35">
        <v>4</v>
      </c>
      <c r="B11" s="5" t="s">
        <v>77</v>
      </c>
      <c r="C11" s="5"/>
      <c r="D11" s="5"/>
      <c r="E11" s="6" t="s">
        <v>10</v>
      </c>
      <c r="F11" s="6">
        <v>1</v>
      </c>
      <c r="G11" s="7">
        <v>40</v>
      </c>
      <c r="H11" s="28"/>
      <c r="I11" s="39">
        <f t="shared" si="0"/>
        <v>0</v>
      </c>
      <c r="J11" s="9">
        <f>8</f>
        <v>8</v>
      </c>
      <c r="K11" s="10">
        <f t="shared" si="1"/>
        <v>0</v>
      </c>
      <c r="L11" s="30"/>
    </row>
    <row r="12" spans="1:12" ht="15.75" thickBot="1" x14ac:dyDescent="0.3">
      <c r="A12" s="36"/>
      <c r="B12" s="11"/>
      <c r="C12" s="11"/>
      <c r="D12" s="11"/>
      <c r="E12" s="12"/>
      <c r="F12" s="12"/>
      <c r="G12" s="13"/>
      <c r="H12" s="14" t="s">
        <v>13</v>
      </c>
      <c r="I12" s="25">
        <f>SUM(I8:I11)</f>
        <v>0</v>
      </c>
      <c r="J12" s="15"/>
      <c r="K12" s="27">
        <f>SUM(K8:K11)</f>
        <v>0</v>
      </c>
    </row>
    <row r="13" spans="1:12" s="48" customFormat="1" ht="18.75" x14ac:dyDescent="0.35">
      <c r="A13" s="47" t="s">
        <v>14</v>
      </c>
    </row>
    <row r="14" spans="1:12" ht="18.75" x14ac:dyDescent="0.35">
      <c r="A14" s="35">
        <v>4</v>
      </c>
      <c r="B14" s="5" t="s">
        <v>15</v>
      </c>
      <c r="C14" s="5"/>
      <c r="D14" s="5"/>
      <c r="E14" s="6" t="s">
        <v>16</v>
      </c>
      <c r="F14" s="6">
        <v>1</v>
      </c>
      <c r="G14" s="7">
        <v>1</v>
      </c>
      <c r="H14" s="8"/>
      <c r="I14" s="39">
        <f>H14*G14</f>
        <v>0</v>
      </c>
      <c r="J14" s="9">
        <f>8</f>
        <v>8</v>
      </c>
      <c r="K14" s="10">
        <f>I14*1.08</f>
        <v>0</v>
      </c>
      <c r="L14" s="32"/>
    </row>
    <row r="15" spans="1:12" ht="18" thickBot="1" x14ac:dyDescent="0.3">
      <c r="A15" s="35">
        <f>A14+1</f>
        <v>5</v>
      </c>
      <c r="B15" s="16" t="s">
        <v>17</v>
      </c>
      <c r="C15" s="16"/>
      <c r="D15" s="16"/>
      <c r="E15" s="17" t="s">
        <v>18</v>
      </c>
      <c r="F15" s="17">
        <v>1</v>
      </c>
      <c r="G15" s="18">
        <v>1</v>
      </c>
      <c r="H15" s="19"/>
      <c r="I15" s="39">
        <f>H15*G15</f>
        <v>0</v>
      </c>
      <c r="J15" s="9">
        <f>8</f>
        <v>8</v>
      </c>
      <c r="K15" s="10">
        <f>I15*1.08</f>
        <v>0</v>
      </c>
      <c r="L15" s="32"/>
    </row>
    <row r="16" spans="1:12" ht="15.75" thickBot="1" x14ac:dyDescent="0.3">
      <c r="A16" s="36"/>
      <c r="B16" s="20"/>
      <c r="C16" s="20"/>
      <c r="D16" s="20"/>
      <c r="E16" s="21"/>
      <c r="F16" s="21"/>
      <c r="G16" s="22"/>
      <c r="H16" s="14" t="s">
        <v>13</v>
      </c>
      <c r="I16" s="25">
        <f>SUM(I14:I15)</f>
        <v>0</v>
      </c>
      <c r="J16" s="15"/>
      <c r="K16" s="27">
        <f>SUM(K14:K15)</f>
        <v>0</v>
      </c>
    </row>
    <row r="17" spans="1:12" s="48" customFormat="1" ht="17.25" x14ac:dyDescent="0.25">
      <c r="A17" s="47" t="s">
        <v>19</v>
      </c>
    </row>
    <row r="18" spans="1:12" ht="17.25" x14ac:dyDescent="0.25">
      <c r="A18" s="35">
        <v>6</v>
      </c>
      <c r="B18" s="5" t="s">
        <v>20</v>
      </c>
      <c r="C18" s="5"/>
      <c r="D18" s="5"/>
      <c r="E18" s="6" t="s">
        <v>21</v>
      </c>
      <c r="F18" s="6">
        <v>1</v>
      </c>
      <c r="G18" s="7">
        <v>20</v>
      </c>
      <c r="H18" s="8"/>
      <c r="I18" s="39">
        <f t="shared" ref="I18:I19" si="4">H18*G18</f>
        <v>0</v>
      </c>
      <c r="J18" s="9">
        <f>8</f>
        <v>8</v>
      </c>
      <c r="K18" s="10">
        <f t="shared" ref="K18:K19" si="5">I18*1.08</f>
        <v>0</v>
      </c>
    </row>
    <row r="19" spans="1:12" ht="18" thickBot="1" x14ac:dyDescent="0.3">
      <c r="A19" s="35">
        <v>7</v>
      </c>
      <c r="B19" s="5" t="s">
        <v>20</v>
      </c>
      <c r="C19" s="5"/>
      <c r="D19" s="5"/>
      <c r="E19" s="6" t="s">
        <v>22</v>
      </c>
      <c r="F19" s="6">
        <v>1</v>
      </c>
      <c r="G19" s="7">
        <v>30</v>
      </c>
      <c r="H19" s="28"/>
      <c r="I19" s="39">
        <f t="shared" si="4"/>
        <v>0</v>
      </c>
      <c r="J19" s="9">
        <f>8</f>
        <v>8</v>
      </c>
      <c r="K19" s="10">
        <f t="shared" si="5"/>
        <v>0</v>
      </c>
    </row>
    <row r="20" spans="1:12" ht="15.75" thickBot="1" x14ac:dyDescent="0.3">
      <c r="A20" s="36"/>
      <c r="B20" s="11"/>
      <c r="C20" s="11"/>
      <c r="D20" s="11"/>
      <c r="E20" s="12"/>
      <c r="F20" s="12"/>
      <c r="G20" s="13"/>
      <c r="H20" s="14" t="s">
        <v>13</v>
      </c>
      <c r="I20" s="25">
        <f>SUM(I18:I19)</f>
        <v>0</v>
      </c>
      <c r="J20" s="15"/>
      <c r="K20" s="27">
        <f>SUM(K18:K19)</f>
        <v>0</v>
      </c>
    </row>
    <row r="21" spans="1:12" s="48" customFormat="1" ht="17.25" x14ac:dyDescent="0.25">
      <c r="A21" s="47" t="s">
        <v>23</v>
      </c>
    </row>
    <row r="22" spans="1:12" ht="17.25" x14ac:dyDescent="0.25">
      <c r="A22" s="35">
        <v>8</v>
      </c>
      <c r="B22" s="5" t="s">
        <v>24</v>
      </c>
      <c r="C22" s="5"/>
      <c r="D22" s="5"/>
      <c r="E22" s="6" t="s">
        <v>69</v>
      </c>
      <c r="F22" s="6">
        <v>1</v>
      </c>
      <c r="G22" s="7">
        <v>1</v>
      </c>
      <c r="H22" s="8"/>
      <c r="I22" s="39">
        <f t="shared" ref="I22:I25" si="6">H22*G22</f>
        <v>0</v>
      </c>
      <c r="J22" s="9">
        <f>8</f>
        <v>8</v>
      </c>
      <c r="K22" s="10">
        <f t="shared" ref="K22:K25" si="7">I22*1.08</f>
        <v>0</v>
      </c>
      <c r="L22" s="37"/>
    </row>
    <row r="23" spans="1:12" ht="17.25" x14ac:dyDescent="0.25">
      <c r="A23" s="35">
        <v>9</v>
      </c>
      <c r="B23" s="5" t="s">
        <v>24</v>
      </c>
      <c r="C23" s="5"/>
      <c r="D23" s="5"/>
      <c r="E23" s="6" t="s">
        <v>70</v>
      </c>
      <c r="F23" s="6">
        <v>1</v>
      </c>
      <c r="G23" s="7">
        <v>1</v>
      </c>
      <c r="H23" s="8"/>
      <c r="I23" s="39">
        <f t="shared" si="6"/>
        <v>0</v>
      </c>
      <c r="J23" s="9">
        <f>8</f>
        <v>8</v>
      </c>
      <c r="K23" s="10">
        <f t="shared" si="7"/>
        <v>0</v>
      </c>
      <c r="L23" s="37"/>
    </row>
    <row r="24" spans="1:12" ht="17.25" x14ac:dyDescent="0.25">
      <c r="A24" s="35">
        <v>10</v>
      </c>
      <c r="B24" s="5" t="s">
        <v>24</v>
      </c>
      <c r="C24" s="5"/>
      <c r="D24" s="5"/>
      <c r="E24" s="6" t="s">
        <v>71</v>
      </c>
      <c r="F24" s="6">
        <v>1</v>
      </c>
      <c r="G24" s="7">
        <v>1</v>
      </c>
      <c r="H24" s="8"/>
      <c r="I24" s="39">
        <f t="shared" si="6"/>
        <v>0</v>
      </c>
      <c r="J24" s="9">
        <f>8</f>
        <v>8</v>
      </c>
      <c r="K24" s="10">
        <f t="shared" si="7"/>
        <v>0</v>
      </c>
      <c r="L24" s="37"/>
    </row>
    <row r="25" spans="1:12" ht="18" thickBot="1" x14ac:dyDescent="0.3">
      <c r="A25" s="35">
        <v>11</v>
      </c>
      <c r="B25" s="5" t="s">
        <v>24</v>
      </c>
      <c r="C25" s="5"/>
      <c r="D25" s="5"/>
      <c r="E25" s="7" t="s">
        <v>72</v>
      </c>
      <c r="F25" s="6">
        <v>1</v>
      </c>
      <c r="G25" s="7">
        <v>1</v>
      </c>
      <c r="H25" s="8"/>
      <c r="I25" s="39">
        <f t="shared" si="6"/>
        <v>0</v>
      </c>
      <c r="J25" s="9">
        <f>8</f>
        <v>8</v>
      </c>
      <c r="K25" s="10">
        <f t="shared" si="7"/>
        <v>0</v>
      </c>
      <c r="L25" s="37"/>
    </row>
    <row r="26" spans="1:12" ht="15.75" thickBot="1" x14ac:dyDescent="0.3">
      <c r="A26" s="36"/>
      <c r="B26" s="11"/>
      <c r="C26" s="11"/>
      <c r="D26" s="11"/>
      <c r="E26" s="12"/>
      <c r="F26" s="12"/>
      <c r="G26" s="13"/>
      <c r="H26" s="14" t="s">
        <v>13</v>
      </c>
      <c r="I26" s="25">
        <f>SUM(I22:I25)</f>
        <v>0</v>
      </c>
      <c r="J26" s="15"/>
      <c r="K26" s="27">
        <f>SUM(K22:K25)</f>
        <v>0</v>
      </c>
    </row>
    <row r="27" spans="1:12" s="48" customFormat="1" ht="17.25" x14ac:dyDescent="0.25">
      <c r="A27" s="47" t="s">
        <v>26</v>
      </c>
    </row>
    <row r="28" spans="1:12" ht="17.25" x14ac:dyDescent="0.25">
      <c r="A28" s="35">
        <v>12</v>
      </c>
      <c r="B28" s="16" t="s">
        <v>27</v>
      </c>
      <c r="C28" s="16"/>
      <c r="D28" s="16"/>
      <c r="E28" s="17" t="s">
        <v>28</v>
      </c>
      <c r="F28" s="17">
        <v>1</v>
      </c>
      <c r="G28" s="18">
        <v>60</v>
      </c>
      <c r="H28" s="19"/>
      <c r="I28" s="39">
        <f t="shared" ref="I28:I30" si="8">H28*G28</f>
        <v>0</v>
      </c>
      <c r="J28" s="9">
        <f>8</f>
        <v>8</v>
      </c>
      <c r="K28" s="10">
        <f t="shared" ref="K28:K30" si="9">I28*1.08</f>
        <v>0</v>
      </c>
      <c r="L28" s="37"/>
    </row>
    <row r="29" spans="1:12" ht="17.25" x14ac:dyDescent="0.25">
      <c r="A29" s="35">
        <v>13</v>
      </c>
      <c r="B29" s="16" t="s">
        <v>27</v>
      </c>
      <c r="C29" s="16"/>
      <c r="D29" s="16"/>
      <c r="E29" s="17" t="s">
        <v>29</v>
      </c>
      <c r="F29" s="17">
        <v>1</v>
      </c>
      <c r="G29" s="18">
        <v>1</v>
      </c>
      <c r="H29" s="19"/>
      <c r="I29" s="39">
        <f t="shared" si="8"/>
        <v>0</v>
      </c>
      <c r="J29" s="9">
        <f>8</f>
        <v>8</v>
      </c>
      <c r="K29" s="10">
        <f t="shared" si="9"/>
        <v>0</v>
      </c>
      <c r="L29" s="37"/>
    </row>
    <row r="30" spans="1:12" ht="18" thickBot="1" x14ac:dyDescent="0.3">
      <c r="A30" s="35">
        <v>14</v>
      </c>
      <c r="B30" s="16" t="s">
        <v>27</v>
      </c>
      <c r="C30" s="16"/>
      <c r="D30" s="16"/>
      <c r="E30" s="17" t="s">
        <v>30</v>
      </c>
      <c r="F30" s="17">
        <v>1</v>
      </c>
      <c r="G30" s="18">
        <v>1</v>
      </c>
      <c r="H30" s="26"/>
      <c r="I30" s="39">
        <f t="shared" si="8"/>
        <v>0</v>
      </c>
      <c r="J30" s="9">
        <f>8</f>
        <v>8</v>
      </c>
      <c r="K30" s="10">
        <f t="shared" si="9"/>
        <v>0</v>
      </c>
      <c r="L30" s="37"/>
    </row>
    <row r="31" spans="1:12" ht="15.75" thickBot="1" x14ac:dyDescent="0.3">
      <c r="A31" s="36"/>
      <c r="B31" s="20"/>
      <c r="C31" s="20"/>
      <c r="D31" s="20"/>
      <c r="E31" s="21"/>
      <c r="F31" s="21"/>
      <c r="G31" s="22"/>
      <c r="H31" s="14" t="s">
        <v>13</v>
      </c>
      <c r="I31" s="25">
        <f>SUM(I28:I30)</f>
        <v>0</v>
      </c>
      <c r="J31" s="15"/>
      <c r="K31" s="27">
        <f>SUM(K28:K30)</f>
        <v>0</v>
      </c>
    </row>
    <row r="32" spans="1:12" s="48" customFormat="1" ht="14.25" customHeight="1" x14ac:dyDescent="0.25">
      <c r="A32" s="47" t="s">
        <v>31</v>
      </c>
    </row>
    <row r="33" spans="1:14" x14ac:dyDescent="0.25">
      <c r="A33" s="35">
        <v>15</v>
      </c>
      <c r="B33" s="16" t="s">
        <v>32</v>
      </c>
      <c r="C33" s="16"/>
      <c r="D33" s="16"/>
      <c r="E33" s="17" t="s">
        <v>33</v>
      </c>
      <c r="F33" s="17">
        <v>1</v>
      </c>
      <c r="G33" s="18">
        <v>3</v>
      </c>
      <c r="H33" s="8"/>
      <c r="I33" s="39">
        <f t="shared" ref="I33:I34" si="10">H33*G33</f>
        <v>0</v>
      </c>
      <c r="J33" s="9">
        <f>8</f>
        <v>8</v>
      </c>
      <c r="K33" s="10">
        <f t="shared" ref="K33:K34" si="11">I33*1.08</f>
        <v>0</v>
      </c>
      <c r="L33" s="37"/>
      <c r="M33" s="24"/>
      <c r="N33" s="24"/>
    </row>
    <row r="34" spans="1:14" ht="15.75" thickBot="1" x14ac:dyDescent="0.3">
      <c r="A34" s="35">
        <v>16</v>
      </c>
      <c r="B34" s="16" t="s">
        <v>32</v>
      </c>
      <c r="C34" s="16"/>
      <c r="D34" s="16"/>
      <c r="E34" s="17" t="s">
        <v>22</v>
      </c>
      <c r="F34" s="17">
        <v>1</v>
      </c>
      <c r="G34" s="18">
        <v>1</v>
      </c>
      <c r="H34" s="28"/>
      <c r="I34" s="39">
        <f t="shared" si="10"/>
        <v>0</v>
      </c>
      <c r="J34" s="9">
        <f>8</f>
        <v>8</v>
      </c>
      <c r="K34" s="10">
        <f t="shared" si="11"/>
        <v>0</v>
      </c>
      <c r="L34" s="37"/>
      <c r="M34" s="24"/>
      <c r="N34" s="24"/>
    </row>
    <row r="35" spans="1:14" ht="15.75" thickBot="1" x14ac:dyDescent="0.3">
      <c r="A35" s="36"/>
      <c r="B35" s="20"/>
      <c r="C35" s="20"/>
      <c r="D35" s="20"/>
      <c r="E35" s="21"/>
      <c r="F35" s="21"/>
      <c r="G35" s="22"/>
      <c r="H35" s="14" t="s">
        <v>13</v>
      </c>
      <c r="I35" s="25">
        <f>SUM(I33:I34)</f>
        <v>0</v>
      </c>
      <c r="J35" s="15"/>
      <c r="K35" s="27">
        <f>SUM(K33:K34)</f>
        <v>0</v>
      </c>
    </row>
    <row r="36" spans="1:14" s="48" customFormat="1" x14ac:dyDescent="0.25">
      <c r="A36" s="47" t="s">
        <v>34</v>
      </c>
    </row>
    <row r="37" spans="1:14" s="23" customFormat="1" ht="18" thickBot="1" x14ac:dyDescent="0.3">
      <c r="A37" s="35">
        <v>17</v>
      </c>
      <c r="B37" s="5" t="s">
        <v>35</v>
      </c>
      <c r="C37" s="5"/>
      <c r="D37" s="5"/>
      <c r="E37" s="6" t="s">
        <v>25</v>
      </c>
      <c r="F37" s="6">
        <v>1</v>
      </c>
      <c r="G37" s="7">
        <v>85</v>
      </c>
      <c r="H37" s="28"/>
      <c r="I37" s="39">
        <f>H37*G37</f>
        <v>0</v>
      </c>
      <c r="J37" s="9">
        <f>8</f>
        <v>8</v>
      </c>
      <c r="K37" s="10">
        <f>I37*1.08</f>
        <v>0</v>
      </c>
      <c r="L37" s="38"/>
    </row>
    <row r="38" spans="1:14" ht="15.75" thickBot="1" x14ac:dyDescent="0.3">
      <c r="A38" s="36"/>
      <c r="B38" s="11"/>
      <c r="C38" s="11"/>
      <c r="D38" s="11"/>
      <c r="E38" s="12"/>
      <c r="F38" s="12"/>
      <c r="G38" s="13"/>
      <c r="H38" s="14" t="s">
        <v>13</v>
      </c>
      <c r="I38" s="25">
        <f>SUM(I37:I37)</f>
        <v>0</v>
      </c>
      <c r="J38" s="15"/>
      <c r="K38" s="27">
        <f>SUM(K37:K37)</f>
        <v>0</v>
      </c>
    </row>
    <row r="39" spans="1:14" s="48" customFormat="1" ht="17.25" x14ac:dyDescent="0.25">
      <c r="A39" s="47" t="s">
        <v>59</v>
      </c>
    </row>
    <row r="40" spans="1:14" ht="17.25" x14ac:dyDescent="0.25">
      <c r="A40" s="35">
        <v>18</v>
      </c>
      <c r="B40" s="5" t="s">
        <v>36</v>
      </c>
      <c r="C40" s="5"/>
      <c r="D40" s="5"/>
      <c r="E40" s="6" t="s">
        <v>37</v>
      </c>
      <c r="F40" s="6">
        <v>1</v>
      </c>
      <c r="G40" s="7">
        <v>400</v>
      </c>
      <c r="H40" s="8"/>
      <c r="I40" s="39">
        <f t="shared" ref="I40:I45" si="12">H40*G40</f>
        <v>0</v>
      </c>
      <c r="J40" s="9">
        <f>8</f>
        <v>8</v>
      </c>
      <c r="K40" s="10">
        <f t="shared" ref="K40:K45" si="13">I40*1.08</f>
        <v>0</v>
      </c>
      <c r="L40" s="37"/>
    </row>
    <row r="41" spans="1:14" ht="17.25" x14ac:dyDescent="0.25">
      <c r="A41" s="35">
        <v>19</v>
      </c>
      <c r="B41" s="5" t="s">
        <v>38</v>
      </c>
      <c r="C41" s="5"/>
      <c r="D41" s="5"/>
      <c r="E41" s="6" t="s">
        <v>39</v>
      </c>
      <c r="F41" s="6">
        <v>1</v>
      </c>
      <c r="G41" s="7">
        <v>1</v>
      </c>
      <c r="H41" s="8"/>
      <c r="I41" s="39">
        <f t="shared" si="12"/>
        <v>0</v>
      </c>
      <c r="J41" s="9">
        <f>8</f>
        <v>8</v>
      </c>
      <c r="K41" s="10">
        <f t="shared" si="13"/>
        <v>0</v>
      </c>
      <c r="L41" s="37"/>
    </row>
    <row r="42" spans="1:14" ht="17.25" x14ac:dyDescent="0.25">
      <c r="A42" s="35">
        <v>20</v>
      </c>
      <c r="B42" s="5" t="s">
        <v>38</v>
      </c>
      <c r="C42" s="5"/>
      <c r="D42" s="5"/>
      <c r="E42" s="6" t="s">
        <v>40</v>
      </c>
      <c r="F42" s="6">
        <v>1</v>
      </c>
      <c r="G42" s="7">
        <v>2</v>
      </c>
      <c r="H42" s="8"/>
      <c r="I42" s="39">
        <f t="shared" si="12"/>
        <v>0</v>
      </c>
      <c r="J42" s="9">
        <f>8</f>
        <v>8</v>
      </c>
      <c r="K42" s="10">
        <f t="shared" si="13"/>
        <v>0</v>
      </c>
      <c r="L42" s="37"/>
    </row>
    <row r="43" spans="1:14" ht="17.25" x14ac:dyDescent="0.25">
      <c r="A43" s="35">
        <v>21</v>
      </c>
      <c r="B43" s="5" t="s">
        <v>38</v>
      </c>
      <c r="C43" s="5"/>
      <c r="D43" s="5"/>
      <c r="E43" s="6" t="s">
        <v>41</v>
      </c>
      <c r="F43" s="6">
        <v>1</v>
      </c>
      <c r="G43" s="7">
        <v>35</v>
      </c>
      <c r="H43" s="8"/>
      <c r="I43" s="39">
        <f t="shared" si="12"/>
        <v>0</v>
      </c>
      <c r="J43" s="9">
        <f>8</f>
        <v>8</v>
      </c>
      <c r="K43" s="10">
        <f t="shared" si="13"/>
        <v>0</v>
      </c>
      <c r="L43" s="37"/>
    </row>
    <row r="44" spans="1:14" ht="17.25" x14ac:dyDescent="0.25">
      <c r="A44" s="35">
        <v>22</v>
      </c>
      <c r="B44" s="5" t="s">
        <v>38</v>
      </c>
      <c r="C44" s="5"/>
      <c r="D44" s="5"/>
      <c r="E44" s="6" t="s">
        <v>42</v>
      </c>
      <c r="F44" s="6">
        <v>1</v>
      </c>
      <c r="G44" s="7">
        <v>40</v>
      </c>
      <c r="H44" s="8"/>
      <c r="I44" s="39">
        <f t="shared" si="12"/>
        <v>0</v>
      </c>
      <c r="J44" s="9">
        <f>8</f>
        <v>8</v>
      </c>
      <c r="K44" s="10">
        <f t="shared" si="13"/>
        <v>0</v>
      </c>
      <c r="L44" s="37"/>
    </row>
    <row r="45" spans="1:14" ht="18" thickBot="1" x14ac:dyDescent="0.3">
      <c r="A45" s="35">
        <f t="shared" ref="A45" si="14">A44+1</f>
        <v>23</v>
      </c>
      <c r="B45" s="5" t="s">
        <v>38</v>
      </c>
      <c r="C45" s="5"/>
      <c r="D45" s="5"/>
      <c r="E45" s="6" t="s">
        <v>43</v>
      </c>
      <c r="F45" s="6">
        <v>1</v>
      </c>
      <c r="G45" s="7">
        <v>220</v>
      </c>
      <c r="H45" s="28"/>
      <c r="I45" s="39">
        <f t="shared" si="12"/>
        <v>0</v>
      </c>
      <c r="J45" s="9">
        <f>8</f>
        <v>8</v>
      </c>
      <c r="K45" s="10">
        <f t="shared" si="13"/>
        <v>0</v>
      </c>
      <c r="L45" s="37"/>
    </row>
    <row r="46" spans="1:14" ht="15.75" thickBot="1" x14ac:dyDescent="0.3">
      <c r="A46" s="36"/>
      <c r="B46" s="11"/>
      <c r="C46" s="11"/>
      <c r="D46" s="11"/>
      <c r="E46" s="12"/>
      <c r="F46" s="12"/>
      <c r="G46" s="13"/>
      <c r="H46" s="14" t="s">
        <v>13</v>
      </c>
      <c r="I46" s="25">
        <f>SUM(I40:I45)</f>
        <v>0</v>
      </c>
      <c r="J46" s="15"/>
      <c r="K46" s="27">
        <f>SUM(K40:K45)</f>
        <v>0</v>
      </c>
      <c r="L46">
        <f>400*0.75</f>
        <v>300</v>
      </c>
    </row>
    <row r="47" spans="1:14" s="48" customFormat="1" ht="17.25" x14ac:dyDescent="0.25">
      <c r="A47" s="47" t="s">
        <v>60</v>
      </c>
    </row>
    <row r="48" spans="1:14" s="23" customFormat="1" ht="17.25" x14ac:dyDescent="0.25">
      <c r="A48" s="35">
        <v>24</v>
      </c>
      <c r="B48" s="5" t="s">
        <v>44</v>
      </c>
      <c r="C48" s="5"/>
      <c r="D48" s="5"/>
      <c r="E48" s="6" t="s">
        <v>45</v>
      </c>
      <c r="F48" s="6">
        <v>3</v>
      </c>
      <c r="G48" s="7">
        <v>1</v>
      </c>
      <c r="H48" s="8"/>
      <c r="I48" s="39">
        <f t="shared" ref="I48:I60" si="15">H48*G48</f>
        <v>0</v>
      </c>
      <c r="J48" s="9">
        <f>8</f>
        <v>8</v>
      </c>
      <c r="K48" s="10">
        <f t="shared" ref="K48:K60" si="16">I48*1.08</f>
        <v>0</v>
      </c>
      <c r="L48" s="38"/>
    </row>
    <row r="49" spans="1:12" s="23" customFormat="1" ht="17.25" x14ac:dyDescent="0.25">
      <c r="A49" s="35">
        <f>A48+1</f>
        <v>25</v>
      </c>
      <c r="B49" s="5" t="s">
        <v>44</v>
      </c>
      <c r="C49" s="5"/>
      <c r="D49" s="5"/>
      <c r="E49" s="6" t="s">
        <v>45</v>
      </c>
      <c r="F49" s="6">
        <v>6</v>
      </c>
      <c r="G49" s="7">
        <v>3</v>
      </c>
      <c r="H49" s="8"/>
      <c r="I49" s="39">
        <f t="shared" si="15"/>
        <v>0</v>
      </c>
      <c r="J49" s="9">
        <f>8</f>
        <v>8</v>
      </c>
      <c r="K49" s="10">
        <f t="shared" si="16"/>
        <v>0</v>
      </c>
      <c r="L49" s="38"/>
    </row>
    <row r="50" spans="1:12" s="23" customFormat="1" ht="17.25" x14ac:dyDescent="0.25">
      <c r="A50" s="35">
        <f t="shared" ref="A50:A58" si="17">A49+1</f>
        <v>26</v>
      </c>
      <c r="B50" s="5" t="s">
        <v>46</v>
      </c>
      <c r="C50" s="5"/>
      <c r="D50" s="5"/>
      <c r="E50" s="6" t="s">
        <v>45</v>
      </c>
      <c r="F50" s="6">
        <v>3</v>
      </c>
      <c r="G50" s="7">
        <v>4</v>
      </c>
      <c r="H50" s="8"/>
      <c r="I50" s="39">
        <f t="shared" si="15"/>
        <v>0</v>
      </c>
      <c r="J50" s="9">
        <f>8</f>
        <v>8</v>
      </c>
      <c r="K50" s="10">
        <f t="shared" si="16"/>
        <v>0</v>
      </c>
      <c r="L50" s="38"/>
    </row>
    <row r="51" spans="1:12" s="23" customFormat="1" ht="17.25" x14ac:dyDescent="0.25">
      <c r="A51" s="35">
        <f t="shared" si="17"/>
        <v>27</v>
      </c>
      <c r="B51" s="5" t="s">
        <v>47</v>
      </c>
      <c r="C51" s="5"/>
      <c r="D51" s="5"/>
      <c r="E51" s="6" t="s">
        <v>45</v>
      </c>
      <c r="F51" s="6">
        <v>3</v>
      </c>
      <c r="G51" s="7">
        <v>2</v>
      </c>
      <c r="H51" s="8"/>
      <c r="I51" s="39">
        <f t="shared" si="15"/>
        <v>0</v>
      </c>
      <c r="J51" s="9">
        <f>8</f>
        <v>8</v>
      </c>
      <c r="K51" s="10">
        <f t="shared" si="16"/>
        <v>0</v>
      </c>
      <c r="L51" s="38"/>
    </row>
    <row r="52" spans="1:12" s="23" customFormat="1" ht="17.25" x14ac:dyDescent="0.25">
      <c r="A52" s="35">
        <f t="shared" si="17"/>
        <v>28</v>
      </c>
      <c r="B52" s="5" t="s">
        <v>47</v>
      </c>
      <c r="C52" s="5"/>
      <c r="D52" s="5"/>
      <c r="E52" s="6" t="s">
        <v>45</v>
      </c>
      <c r="F52" s="6">
        <v>6</v>
      </c>
      <c r="G52" s="7">
        <v>2</v>
      </c>
      <c r="H52" s="8"/>
      <c r="I52" s="39">
        <f t="shared" si="15"/>
        <v>0</v>
      </c>
      <c r="J52" s="9">
        <f>8</f>
        <v>8</v>
      </c>
      <c r="K52" s="10">
        <f t="shared" si="16"/>
        <v>0</v>
      </c>
      <c r="L52" s="38"/>
    </row>
    <row r="53" spans="1:12" s="23" customFormat="1" ht="17.25" x14ac:dyDescent="0.25">
      <c r="A53" s="35">
        <f t="shared" si="17"/>
        <v>29</v>
      </c>
      <c r="B53" s="5" t="s">
        <v>48</v>
      </c>
      <c r="C53" s="5"/>
      <c r="D53" s="5"/>
      <c r="E53" s="6" t="s">
        <v>45</v>
      </c>
      <c r="F53" s="6">
        <v>6</v>
      </c>
      <c r="G53" s="7">
        <v>4</v>
      </c>
      <c r="H53" s="8"/>
      <c r="I53" s="39">
        <f t="shared" si="15"/>
        <v>0</v>
      </c>
      <c r="J53" s="9">
        <f>8</f>
        <v>8</v>
      </c>
      <c r="K53" s="10">
        <f t="shared" si="16"/>
        <v>0</v>
      </c>
      <c r="L53" s="38"/>
    </row>
    <row r="54" spans="1:12" s="23" customFormat="1" ht="17.25" x14ac:dyDescent="0.25">
      <c r="A54" s="35">
        <f t="shared" si="17"/>
        <v>30</v>
      </c>
      <c r="B54" s="5" t="s">
        <v>49</v>
      </c>
      <c r="C54" s="5"/>
      <c r="D54" s="5"/>
      <c r="E54" s="6" t="s">
        <v>45</v>
      </c>
      <c r="F54" s="6">
        <v>6</v>
      </c>
      <c r="G54" s="7">
        <v>45</v>
      </c>
      <c r="H54" s="8"/>
      <c r="I54" s="39">
        <f t="shared" si="15"/>
        <v>0</v>
      </c>
      <c r="J54" s="9">
        <f>8</f>
        <v>8</v>
      </c>
      <c r="K54" s="10">
        <f t="shared" si="16"/>
        <v>0</v>
      </c>
      <c r="L54" s="38"/>
    </row>
    <row r="55" spans="1:12" s="23" customFormat="1" ht="17.25" x14ac:dyDescent="0.25">
      <c r="A55" s="35">
        <f t="shared" si="17"/>
        <v>31</v>
      </c>
      <c r="B55" s="5" t="s">
        <v>50</v>
      </c>
      <c r="C55" s="5"/>
      <c r="D55" s="5"/>
      <c r="E55" s="6" t="s">
        <v>45</v>
      </c>
      <c r="F55" s="6">
        <v>6</v>
      </c>
      <c r="G55" s="7">
        <v>90</v>
      </c>
      <c r="H55" s="8"/>
      <c r="I55" s="39">
        <f t="shared" si="15"/>
        <v>0</v>
      </c>
      <c r="J55" s="9">
        <f>8</f>
        <v>8</v>
      </c>
      <c r="K55" s="10">
        <f t="shared" si="16"/>
        <v>0</v>
      </c>
      <c r="L55" s="38"/>
    </row>
    <row r="56" spans="1:12" s="23" customFormat="1" ht="17.25" x14ac:dyDescent="0.25">
      <c r="A56" s="35">
        <f t="shared" si="17"/>
        <v>32</v>
      </c>
      <c r="B56" s="5" t="s">
        <v>55</v>
      </c>
      <c r="C56" s="5"/>
      <c r="D56" s="5"/>
      <c r="E56" s="6" t="s">
        <v>45</v>
      </c>
      <c r="F56" s="6">
        <v>6</v>
      </c>
      <c r="G56" s="7">
        <v>5</v>
      </c>
      <c r="H56" s="8"/>
      <c r="I56" s="39">
        <f t="shared" si="15"/>
        <v>0</v>
      </c>
      <c r="J56" s="9">
        <f>8</f>
        <v>8</v>
      </c>
      <c r="K56" s="10">
        <f t="shared" si="16"/>
        <v>0</v>
      </c>
      <c r="L56" s="38"/>
    </row>
    <row r="57" spans="1:12" s="23" customFormat="1" ht="17.25" x14ac:dyDescent="0.25">
      <c r="A57" s="35">
        <f t="shared" si="17"/>
        <v>33</v>
      </c>
      <c r="B57" s="5" t="s">
        <v>51</v>
      </c>
      <c r="C57" s="5"/>
      <c r="D57" s="5"/>
      <c r="E57" s="6" t="s">
        <v>52</v>
      </c>
      <c r="F57" s="6">
        <v>1</v>
      </c>
      <c r="G57" s="7">
        <v>60</v>
      </c>
      <c r="H57" s="8"/>
      <c r="I57" s="39">
        <f t="shared" si="15"/>
        <v>0</v>
      </c>
      <c r="J57" s="9">
        <f>8</f>
        <v>8</v>
      </c>
      <c r="K57" s="10">
        <f t="shared" si="16"/>
        <v>0</v>
      </c>
      <c r="L57" s="38"/>
    </row>
    <row r="58" spans="1:12" ht="17.25" x14ac:dyDescent="0.25">
      <c r="A58" s="35">
        <f t="shared" si="17"/>
        <v>34</v>
      </c>
      <c r="B58" s="16" t="s">
        <v>53</v>
      </c>
      <c r="C58" s="16"/>
      <c r="D58" s="16"/>
      <c r="E58" s="17" t="s">
        <v>52</v>
      </c>
      <c r="F58" s="17">
        <v>4</v>
      </c>
      <c r="G58" s="18">
        <v>50</v>
      </c>
      <c r="H58" s="26"/>
      <c r="I58" s="39">
        <f t="shared" si="15"/>
        <v>0</v>
      </c>
      <c r="J58" s="9">
        <f>8</f>
        <v>8</v>
      </c>
      <c r="K58" s="10">
        <f t="shared" si="16"/>
        <v>0</v>
      </c>
      <c r="L58" s="37"/>
    </row>
    <row r="59" spans="1:12" s="23" customFormat="1" ht="17.25" x14ac:dyDescent="0.25">
      <c r="A59" s="35">
        <v>35</v>
      </c>
      <c r="B59" s="16" t="s">
        <v>54</v>
      </c>
      <c r="C59" s="16"/>
      <c r="D59" s="16"/>
      <c r="E59" s="6" t="s">
        <v>45</v>
      </c>
      <c r="F59" s="6">
        <v>5</v>
      </c>
      <c r="G59" s="7">
        <v>16</v>
      </c>
      <c r="H59" s="8"/>
      <c r="I59" s="39">
        <f t="shared" si="15"/>
        <v>0</v>
      </c>
      <c r="J59" s="9">
        <f>8</f>
        <v>8</v>
      </c>
      <c r="K59" s="10">
        <f t="shared" si="16"/>
        <v>0</v>
      </c>
      <c r="L59" s="38"/>
    </row>
    <row r="60" spans="1:12" s="23" customFormat="1" ht="18" thickBot="1" x14ac:dyDescent="0.3">
      <c r="A60" s="35">
        <v>36</v>
      </c>
      <c r="B60" s="16" t="s">
        <v>56</v>
      </c>
      <c r="C60" s="16"/>
      <c r="D60" s="16"/>
      <c r="E60" s="6" t="s">
        <v>45</v>
      </c>
      <c r="F60" s="6">
        <v>5</v>
      </c>
      <c r="G60" s="7">
        <v>1</v>
      </c>
      <c r="H60" s="8"/>
      <c r="I60" s="39">
        <f t="shared" si="15"/>
        <v>0</v>
      </c>
      <c r="J60" s="9">
        <f>8</f>
        <v>8</v>
      </c>
      <c r="K60" s="10">
        <f t="shared" si="16"/>
        <v>0</v>
      </c>
      <c r="L60" s="38"/>
    </row>
    <row r="61" spans="1:12" ht="15.75" thickBot="1" x14ac:dyDescent="0.3">
      <c r="A61" s="36"/>
      <c r="B61" s="20"/>
      <c r="C61" s="20"/>
      <c r="D61" s="20"/>
      <c r="E61" s="21"/>
      <c r="F61" s="21"/>
      <c r="G61" s="22"/>
      <c r="H61" s="14" t="s">
        <v>13</v>
      </c>
      <c r="I61" s="25">
        <f>SUM(I48:I60)</f>
        <v>0</v>
      </c>
      <c r="J61" s="15"/>
      <c r="K61" s="27">
        <f>SUM(K48:K60)</f>
        <v>0</v>
      </c>
    </row>
    <row r="62" spans="1:12" s="48" customFormat="1" ht="17.25" x14ac:dyDescent="0.25">
      <c r="A62" s="47" t="s">
        <v>61</v>
      </c>
    </row>
    <row r="63" spans="1:12" ht="18" thickBot="1" x14ac:dyDescent="0.3">
      <c r="A63" s="35">
        <v>37</v>
      </c>
      <c r="B63" s="16" t="s">
        <v>62</v>
      </c>
      <c r="C63" s="16"/>
      <c r="D63" s="16"/>
      <c r="E63" s="17" t="s">
        <v>45</v>
      </c>
      <c r="F63" s="17">
        <v>6</v>
      </c>
      <c r="G63" s="18">
        <v>25</v>
      </c>
      <c r="H63" s="26"/>
      <c r="I63" s="39">
        <f>H63*G63</f>
        <v>0</v>
      </c>
      <c r="J63" s="9">
        <f>8</f>
        <v>8</v>
      </c>
      <c r="K63" s="10">
        <f>I63*1.08</f>
        <v>0</v>
      </c>
      <c r="L63" s="37"/>
    </row>
    <row r="64" spans="1:12" ht="15.75" thickBot="1" x14ac:dyDescent="0.3">
      <c r="A64" s="36"/>
      <c r="B64" s="20"/>
      <c r="C64" s="20"/>
      <c r="D64" s="20"/>
      <c r="E64" s="21"/>
      <c r="F64" s="21"/>
      <c r="G64" s="22"/>
      <c r="H64" s="14" t="s">
        <v>13</v>
      </c>
      <c r="I64" s="25">
        <f>SUM(I63:I63)</f>
        <v>0</v>
      </c>
      <c r="J64" s="15"/>
      <c r="K64" s="27">
        <f>SUM(K63:K63)</f>
        <v>0</v>
      </c>
    </row>
    <row r="65" spans="1:12" s="48" customFormat="1" ht="17.25" x14ac:dyDescent="0.25">
      <c r="A65" s="47" t="s">
        <v>67</v>
      </c>
    </row>
    <row r="66" spans="1:12" ht="18" thickBot="1" x14ac:dyDescent="0.3">
      <c r="A66" s="35">
        <v>38</v>
      </c>
      <c r="B66" s="16" t="s">
        <v>57</v>
      </c>
      <c r="C66" s="16"/>
      <c r="D66" s="16"/>
      <c r="E66" s="17" t="s">
        <v>45</v>
      </c>
      <c r="F66" s="17">
        <v>6</v>
      </c>
      <c r="G66" s="18">
        <v>20</v>
      </c>
      <c r="H66" s="26"/>
      <c r="I66" s="39">
        <f>H66*G66</f>
        <v>0</v>
      </c>
      <c r="J66" s="9">
        <f>8</f>
        <v>8</v>
      </c>
      <c r="K66" s="10">
        <f>I66*1.08</f>
        <v>0</v>
      </c>
      <c r="L66" s="37"/>
    </row>
    <row r="67" spans="1:12" ht="15.75" thickBot="1" x14ac:dyDescent="0.3">
      <c r="A67" s="36"/>
      <c r="B67" s="20"/>
      <c r="C67" s="20"/>
      <c r="D67" s="20"/>
      <c r="E67" s="21"/>
      <c r="F67" s="21"/>
      <c r="G67" s="22"/>
      <c r="H67" s="14" t="s">
        <v>13</v>
      </c>
      <c r="I67" s="25">
        <f>SUM(I66:I66)</f>
        <v>0</v>
      </c>
      <c r="J67" s="15"/>
      <c r="K67" s="27">
        <f>SUM(K66:K66)</f>
        <v>0</v>
      </c>
    </row>
    <row r="68" spans="1:12" s="48" customFormat="1" ht="17.25" x14ac:dyDescent="0.25">
      <c r="A68" s="47" t="s">
        <v>68</v>
      </c>
    </row>
    <row r="69" spans="1:12" ht="18" thickBot="1" x14ac:dyDescent="0.3">
      <c r="A69" s="35">
        <v>39</v>
      </c>
      <c r="B69" s="16" t="s">
        <v>58</v>
      </c>
      <c r="C69" s="16"/>
      <c r="D69" s="16"/>
      <c r="E69" s="17" t="s">
        <v>45</v>
      </c>
      <c r="F69" s="17">
        <v>6</v>
      </c>
      <c r="G69" s="18">
        <v>5</v>
      </c>
      <c r="H69" s="26"/>
      <c r="I69" s="39">
        <f>H69*G69</f>
        <v>0</v>
      </c>
      <c r="J69" s="9">
        <f>8</f>
        <v>8</v>
      </c>
      <c r="K69" s="10">
        <f>I69*1.08</f>
        <v>0</v>
      </c>
      <c r="L69" s="37"/>
    </row>
    <row r="70" spans="1:12" ht="15.75" thickBot="1" x14ac:dyDescent="0.3">
      <c r="A70" s="36"/>
      <c r="B70" s="20"/>
      <c r="C70" s="20"/>
      <c r="D70" s="20"/>
      <c r="E70" s="21"/>
      <c r="F70" s="21"/>
      <c r="G70" s="22"/>
      <c r="H70" s="14" t="s">
        <v>13</v>
      </c>
      <c r="I70" s="25">
        <f>SUM(I69:I69)</f>
        <v>0</v>
      </c>
      <c r="J70" s="15"/>
      <c r="K70" s="27">
        <f>SUM(K69:K69)</f>
        <v>0</v>
      </c>
    </row>
    <row r="71" spans="1:12" s="48" customFormat="1" x14ac:dyDescent="0.25">
      <c r="A71" s="47"/>
    </row>
    <row r="72" spans="1:12" s="24" customFormat="1" ht="15" customHeight="1" thickBot="1" x14ac:dyDescent="0.3">
      <c r="A72" s="31"/>
      <c r="F72" s="42"/>
      <c r="G72" s="43"/>
      <c r="H72" s="43"/>
      <c r="I72" s="43"/>
      <c r="J72" s="43"/>
      <c r="K72" s="44"/>
    </row>
    <row r="73" spans="1:12" ht="16.5" thickBot="1" x14ac:dyDescent="0.3">
      <c r="F73" s="45" t="s">
        <v>66</v>
      </c>
      <c r="G73" s="46"/>
      <c r="H73" s="46"/>
      <c r="I73" s="40">
        <f>I12+I16+I20+I26+I31+I35+I38+I46+I61+I64+I67+I70</f>
        <v>0</v>
      </c>
      <c r="J73" s="29"/>
      <c r="K73" s="40">
        <f>K12+K16+K20+K26+K31+K35+K38+K46+K61+K64+K67+K70</f>
        <v>0</v>
      </c>
    </row>
  </sheetData>
  <mergeCells count="16">
    <mergeCell ref="A2:H4"/>
    <mergeCell ref="A7:XFD7"/>
    <mergeCell ref="A13:XFD13"/>
    <mergeCell ref="A17:XFD17"/>
    <mergeCell ref="A21:XFD21"/>
    <mergeCell ref="A32:XFD32"/>
    <mergeCell ref="A36:XFD36"/>
    <mergeCell ref="A39:XFD39"/>
    <mergeCell ref="A47:XFD47"/>
    <mergeCell ref="A27:XFD27"/>
    <mergeCell ref="F72:K72"/>
    <mergeCell ref="F73:H73"/>
    <mergeCell ref="A62:XFD62"/>
    <mergeCell ref="A65:XFD65"/>
    <mergeCell ref="A68:XFD68"/>
    <mergeCell ref="A71:XFD71"/>
  </mergeCells>
  <pageMargins left="0.31496062992125984" right="0.31496062992125984" top="0.19685039370078741" bottom="0.15748031496062992" header="0" footer="0"/>
  <pageSetup paperSize="9" scale="78" orientation="landscape" r:id="rId1"/>
  <rowBreaks count="1" manualBreakCount="1">
    <brk id="38" max="10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Wiewióra</dc:creator>
  <cp:lastModifiedBy>Tomasz Miazek</cp:lastModifiedBy>
  <cp:lastPrinted>2022-09-06T07:45:06Z</cp:lastPrinted>
  <dcterms:created xsi:type="dcterms:W3CDTF">2022-08-17T07:51:06Z</dcterms:created>
  <dcterms:modified xsi:type="dcterms:W3CDTF">2023-10-03T14:16:38Z</dcterms:modified>
</cp:coreProperties>
</file>