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5850" windowHeight="3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<sst xmlns="http://schemas.openxmlformats.org/spreadsheetml/2006/main" count="22" uniqueCount="16">
  <si>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metr</t>
  </si>
  <si>
    <t>wykop</t>
  </si>
  <si>
    <t>nasyp</t>
  </si>
  <si>
    <t>kilometr</t>
  </si>
  <si>
    <t>odległość</t>
  </si>
  <si>
    <t>powierzchnia średnia</t>
  </si>
  <si>
    <t xml:space="preserve">      powierzchnia</t>
  </si>
  <si>
    <t>zużycie</t>
  </si>
  <si>
    <t xml:space="preserve">  nadmiar  objętości</t>
  </si>
  <si>
    <t>na</t>
  </si>
  <si>
    <t>miejscu</t>
  </si>
  <si>
    <t>Łącznie:</t>
  </si>
  <si>
    <t>m3</t>
  </si>
  <si>
    <t xml:space="preserve">          objętość </t>
  </si>
  <si>
    <t>TABELA MAS ZIEMNYCH</t>
  </si>
  <si>
    <t>Nadmiar ziemi: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</si>
</sst>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22" xfId="0" applyFill="1" applyBorder="1" applyAlignment="1">
      <alignment/>
    </xf>
    <xf numFmtId="2" fontId="0" fillId="0" borderId="2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Fill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2" fontId="0" fillId="0" borderId="31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30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3"/>
  <sheetViews>
    <sheetView tabSelected="1" zoomScalePageLayoutView="0" workbookViewId="0" topLeftCell="A61">
      <selection activeCell="P99" sqref="P99"/>
    </sheetView>
  </sheetViews>
  <sheetFormatPr defaultColWidth="9.140625" defaultRowHeight="12.75"/>
  <cols>
    <col min="2" max="2" width="9.140625" style="0" customWidth="1"/>
    <col min="3" max="3" width="9.7109375" style="0" bestFit="1" customWidth="1"/>
    <col min="8" max="8" width="10.28125" style="0" customWidth="1"/>
    <col min="11" max="11" width="10.8515625" style="0" customWidth="1"/>
  </cols>
  <sheetData>
    <row r="1" spans="2:11" ht="12.75">
      <c r="B1" s="42"/>
      <c r="C1" s="43"/>
      <c r="D1" s="57" t="s">
        <v>14</v>
      </c>
      <c r="E1" s="57"/>
      <c r="F1" s="57"/>
      <c r="G1" s="57"/>
      <c r="H1" s="57"/>
      <c r="I1" s="57"/>
      <c r="J1" s="57"/>
      <c r="K1" s="57"/>
    </row>
    <row r="2" spans="4:11" ht="12.75" customHeight="1">
      <c r="D2" s="57"/>
      <c r="E2" s="57"/>
      <c r="F2" s="57"/>
      <c r="G2" s="57"/>
      <c r="H2" s="57"/>
      <c r="I2" s="57"/>
      <c r="J2" s="57"/>
      <c r="K2" s="57"/>
    </row>
    <row r="3" ht="13.5" thickBot="1"/>
    <row r="4" spans="2:13" ht="12.75">
      <c r="B4" s="8"/>
      <c r="C4" s="8"/>
      <c r="D4" s="11" t="s">
        <v>6</v>
      </c>
      <c r="E4" s="1"/>
      <c r="F4" s="4" t="s">
        <v>5</v>
      </c>
      <c r="G4" s="1"/>
      <c r="H4" s="6"/>
      <c r="I4" s="47" t="s">
        <v>13</v>
      </c>
      <c r="J4" s="1"/>
      <c r="K4" s="6" t="s">
        <v>7</v>
      </c>
      <c r="L4" s="4" t="s">
        <v>8</v>
      </c>
      <c r="M4" s="1"/>
    </row>
    <row r="5" spans="2:13" ht="13.5" thickBot="1">
      <c r="B5" s="7" t="s">
        <v>3</v>
      </c>
      <c r="C5" s="7" t="s">
        <v>0</v>
      </c>
      <c r="D5" s="12"/>
      <c r="E5" s="2"/>
      <c r="F5" s="5"/>
      <c r="G5" s="2"/>
      <c r="H5" s="7" t="s">
        <v>4</v>
      </c>
      <c r="I5" s="12"/>
      <c r="J5" s="2"/>
      <c r="K5" s="7" t="s">
        <v>9</v>
      </c>
      <c r="L5" s="5"/>
      <c r="M5" s="2"/>
    </row>
    <row r="6" spans="2:13" ht="13.5" thickBot="1">
      <c r="B6" s="9"/>
      <c r="C6" s="9"/>
      <c r="D6" s="15" t="s">
        <v>1</v>
      </c>
      <c r="E6" s="13" t="s">
        <v>2</v>
      </c>
      <c r="F6" s="15" t="s">
        <v>1</v>
      </c>
      <c r="G6" s="3" t="s">
        <v>2</v>
      </c>
      <c r="H6" s="20"/>
      <c r="I6" s="15" t="s">
        <v>1</v>
      </c>
      <c r="J6" s="3" t="s">
        <v>2</v>
      </c>
      <c r="K6" s="20" t="s">
        <v>10</v>
      </c>
      <c r="L6" s="15" t="s">
        <v>1</v>
      </c>
      <c r="M6" s="3" t="s">
        <v>2</v>
      </c>
    </row>
    <row r="7" spans="2:13" ht="12.75">
      <c r="B7" s="14"/>
      <c r="C7" s="14"/>
      <c r="D7" s="16"/>
      <c r="E7" s="21"/>
      <c r="F7" s="16"/>
      <c r="G7" s="17"/>
      <c r="H7" s="17"/>
      <c r="I7" s="18"/>
      <c r="J7" s="19"/>
      <c r="K7" s="10"/>
      <c r="L7" s="16"/>
      <c r="M7" s="48"/>
    </row>
    <row r="8" spans="2:13" ht="12.75">
      <c r="B8" s="26">
        <v>8</v>
      </c>
      <c r="C8" s="27">
        <v>658</v>
      </c>
      <c r="D8" s="28">
        <v>0</v>
      </c>
      <c r="E8" s="29">
        <v>0.16</v>
      </c>
      <c r="F8" s="30"/>
      <c r="G8" s="31"/>
      <c r="H8" s="32"/>
      <c r="I8" s="30"/>
      <c r="J8" s="31"/>
      <c r="K8" s="33"/>
      <c r="L8" s="34"/>
      <c r="M8" s="49"/>
    </row>
    <row r="9" spans="2:17" ht="12.75">
      <c r="B9" s="36"/>
      <c r="C9" s="37"/>
      <c r="D9" s="38"/>
      <c r="E9" s="23"/>
      <c r="F9" s="28">
        <f>(D8+D10)/2</f>
        <v>0.705</v>
      </c>
      <c r="G9" s="35">
        <f>(E8+E10)/2</f>
        <v>0.49</v>
      </c>
      <c r="H9" s="35">
        <f>(B10*1000+C10)-(B8*1000+C8)</f>
        <v>30</v>
      </c>
      <c r="I9" s="28">
        <f>F9*H9</f>
        <v>21.15</v>
      </c>
      <c r="J9" s="35">
        <f>G9*H9</f>
        <v>14.7</v>
      </c>
      <c r="K9" s="27">
        <f>IF(J9&lt;=I9,J9,I9)</f>
        <v>14.7</v>
      </c>
      <c r="L9" s="28">
        <f>I9-K9</f>
        <v>6.449999999999999</v>
      </c>
      <c r="M9" s="50">
        <f>J9-K9</f>
        <v>0</v>
      </c>
      <c r="Q9" s="22"/>
    </row>
    <row r="10" spans="2:17" ht="12.75">
      <c r="B10" s="26">
        <v>8</v>
      </c>
      <c r="C10" s="27">
        <v>688</v>
      </c>
      <c r="D10" s="28">
        <v>1.41</v>
      </c>
      <c r="E10" s="29">
        <v>0.82</v>
      </c>
      <c r="F10" s="38"/>
      <c r="G10" s="39"/>
      <c r="H10" s="40"/>
      <c r="I10" s="38"/>
      <c r="J10" s="39"/>
      <c r="K10" s="37"/>
      <c r="L10" s="41"/>
      <c r="M10" s="51"/>
      <c r="Q10" s="22"/>
    </row>
    <row r="11" spans="2:17" ht="12.75">
      <c r="B11" s="36"/>
      <c r="C11" s="37"/>
      <c r="D11" s="41"/>
      <c r="E11" s="24"/>
      <c r="F11" s="28">
        <f>(D10+D12)/2</f>
        <v>1.375</v>
      </c>
      <c r="G11" s="35">
        <f>(E10+E12)/2</f>
        <v>0.84</v>
      </c>
      <c r="H11" s="35">
        <f>(B12*1000+C12)-(B10*1000+C10)</f>
        <v>22</v>
      </c>
      <c r="I11" s="28">
        <f>F11*H11</f>
        <v>30.25</v>
      </c>
      <c r="J11" s="35">
        <f>G11*H11</f>
        <v>18.48</v>
      </c>
      <c r="K11" s="27">
        <f>IF(J11&lt;=I11,J11,I11)</f>
        <v>18.48</v>
      </c>
      <c r="L11" s="28">
        <f>I11-K11</f>
        <v>11.77</v>
      </c>
      <c r="M11" s="50">
        <f>J11-K11</f>
        <v>0</v>
      </c>
      <c r="Q11" s="22"/>
    </row>
    <row r="12" spans="2:17" ht="12.75">
      <c r="B12" s="26">
        <v>8</v>
      </c>
      <c r="C12" s="27">
        <v>710</v>
      </c>
      <c r="D12" s="28">
        <v>1.34</v>
      </c>
      <c r="E12" s="29">
        <v>0.86</v>
      </c>
      <c r="F12" s="38"/>
      <c r="G12" s="31"/>
      <c r="H12" s="32"/>
      <c r="I12" s="30"/>
      <c r="J12" s="31"/>
      <c r="K12" s="33"/>
      <c r="L12" s="34"/>
      <c r="M12" s="49"/>
      <c r="Q12" s="22"/>
    </row>
    <row r="13" spans="2:17" ht="12.75">
      <c r="B13" s="36"/>
      <c r="C13" s="37"/>
      <c r="D13" s="38"/>
      <c r="E13" s="23"/>
      <c r="F13" s="28">
        <f>(D12+D14)/2</f>
        <v>2.055</v>
      </c>
      <c r="G13" s="35">
        <f>(E12+E14)/2</f>
        <v>2.36</v>
      </c>
      <c r="H13" s="35">
        <f>(B14*1000+C14)-(B12*1000+C12)</f>
        <v>30</v>
      </c>
      <c r="I13" s="28">
        <f>F13*H13</f>
        <v>61.650000000000006</v>
      </c>
      <c r="J13" s="35">
        <f>G13*H13</f>
        <v>70.8</v>
      </c>
      <c r="K13" s="27">
        <f>IF(J13&lt;=I13,J13,I13)</f>
        <v>61.650000000000006</v>
      </c>
      <c r="L13" s="28">
        <f>I13-K13</f>
        <v>0</v>
      </c>
      <c r="M13" s="50">
        <f>J13-K13</f>
        <v>9.149999999999991</v>
      </c>
      <c r="Q13" s="22"/>
    </row>
    <row r="14" spans="2:17" ht="12.75">
      <c r="B14" s="26">
        <v>8</v>
      </c>
      <c r="C14" s="27">
        <v>740</v>
      </c>
      <c r="D14" s="28">
        <v>2.77</v>
      </c>
      <c r="E14" s="29">
        <v>3.86</v>
      </c>
      <c r="F14" s="38"/>
      <c r="G14" s="39"/>
      <c r="H14" s="40"/>
      <c r="I14" s="38"/>
      <c r="J14" s="39"/>
      <c r="K14" s="37"/>
      <c r="L14" s="41"/>
      <c r="M14" s="51"/>
      <c r="Q14" s="22"/>
    </row>
    <row r="15" spans="2:17" ht="12.75">
      <c r="B15" s="36"/>
      <c r="C15" s="37"/>
      <c r="D15" s="38"/>
      <c r="E15" s="23"/>
      <c r="F15" s="28">
        <f>(D14+D16)/2</f>
        <v>2.94</v>
      </c>
      <c r="G15" s="35">
        <f>(E14+E16)/2</f>
        <v>3</v>
      </c>
      <c r="H15" s="35">
        <f>(B16*1000+C16)-(B14*1000+C14)</f>
        <v>30</v>
      </c>
      <c r="I15" s="28">
        <f>F15*H15</f>
        <v>88.2</v>
      </c>
      <c r="J15" s="35">
        <f>G15*H15</f>
        <v>90</v>
      </c>
      <c r="K15" s="27">
        <f>IF(J15&lt;=I15,J15,I15)</f>
        <v>88.2</v>
      </c>
      <c r="L15" s="28">
        <f>I15-K15</f>
        <v>0</v>
      </c>
      <c r="M15" s="50">
        <f>J15-K15</f>
        <v>1.7999999999999972</v>
      </c>
      <c r="Q15" s="22"/>
    </row>
    <row r="16" spans="2:17" ht="12.75">
      <c r="B16" s="26">
        <v>8</v>
      </c>
      <c r="C16" s="27">
        <v>770</v>
      </c>
      <c r="D16" s="28">
        <v>3.11</v>
      </c>
      <c r="E16" s="29">
        <v>2.14</v>
      </c>
      <c r="F16" s="38"/>
      <c r="G16" s="31"/>
      <c r="H16" s="32"/>
      <c r="I16" s="30"/>
      <c r="J16" s="31"/>
      <c r="K16" s="33"/>
      <c r="L16" s="34"/>
      <c r="M16" s="49"/>
      <c r="Q16" s="22"/>
    </row>
    <row r="17" spans="2:17" ht="12.75">
      <c r="B17" s="36"/>
      <c r="C17" s="37"/>
      <c r="D17" s="38"/>
      <c r="E17" s="23"/>
      <c r="F17" s="28">
        <f>(D16+D18)/2</f>
        <v>3.465</v>
      </c>
      <c r="G17" s="35">
        <f>(E16+E18)/2</f>
        <v>2.5300000000000002</v>
      </c>
      <c r="H17" s="35">
        <f>(B18*1000+C18)-(B16*1000+C16)</f>
        <v>35</v>
      </c>
      <c r="I17" s="28">
        <f>F17*H17</f>
        <v>121.27499999999999</v>
      </c>
      <c r="J17" s="35">
        <f>G17*H17</f>
        <v>88.55000000000001</v>
      </c>
      <c r="K17" s="27">
        <f>IF(J17&lt;=I17,J17,I17)</f>
        <v>88.55000000000001</v>
      </c>
      <c r="L17" s="28">
        <f>I17-K17</f>
        <v>32.72499999999998</v>
      </c>
      <c r="M17" s="50">
        <f>J17-K17</f>
        <v>0</v>
      </c>
      <c r="Q17" s="22"/>
    </row>
    <row r="18" spans="2:17" ht="12.75">
      <c r="B18" s="26">
        <v>8</v>
      </c>
      <c r="C18" s="27">
        <v>805</v>
      </c>
      <c r="D18" s="28">
        <v>3.82</v>
      </c>
      <c r="E18" s="29">
        <v>2.92</v>
      </c>
      <c r="F18" s="38"/>
      <c r="G18" s="39"/>
      <c r="H18" s="40"/>
      <c r="I18" s="38"/>
      <c r="J18" s="39"/>
      <c r="K18" s="37"/>
      <c r="L18" s="41"/>
      <c r="M18" s="51"/>
      <c r="Q18" s="22"/>
    </row>
    <row r="19" spans="2:17" ht="12.75">
      <c r="B19" s="36"/>
      <c r="C19" s="37"/>
      <c r="D19" s="41"/>
      <c r="E19" s="24"/>
      <c r="F19" s="28">
        <f>(D18+D20)/2</f>
        <v>3.145</v>
      </c>
      <c r="G19" s="35">
        <f>(E18+E20)/2</f>
        <v>2.19</v>
      </c>
      <c r="H19" s="35">
        <f>(B20*1000+C20)-(B18*1000+C18)</f>
        <v>20</v>
      </c>
      <c r="I19" s="28">
        <f>F19*H19</f>
        <v>62.9</v>
      </c>
      <c r="J19" s="35">
        <f>G19*H19</f>
        <v>43.8</v>
      </c>
      <c r="K19" s="27">
        <f>IF(J19&lt;=I19,J19,I19)</f>
        <v>43.8</v>
      </c>
      <c r="L19" s="28">
        <f>I19-K19</f>
        <v>19.1</v>
      </c>
      <c r="M19" s="50">
        <f>J19-K19</f>
        <v>0</v>
      </c>
      <c r="Q19" s="22"/>
    </row>
    <row r="20" spans="2:17" ht="12.75">
      <c r="B20" s="26">
        <v>8</v>
      </c>
      <c r="C20" s="27">
        <v>825</v>
      </c>
      <c r="D20" s="28">
        <v>2.47</v>
      </c>
      <c r="E20" s="29">
        <v>1.46</v>
      </c>
      <c r="F20" s="30"/>
      <c r="G20" s="31"/>
      <c r="H20" s="32"/>
      <c r="I20" s="30"/>
      <c r="J20" s="31"/>
      <c r="K20" s="33"/>
      <c r="L20" s="34"/>
      <c r="M20" s="49"/>
      <c r="Q20" s="22"/>
    </row>
    <row r="21" spans="2:17" ht="12.75">
      <c r="B21" s="36"/>
      <c r="C21" s="37"/>
      <c r="D21" s="38"/>
      <c r="E21" s="23"/>
      <c r="F21" s="28">
        <f>(D20+D22)/2</f>
        <v>2.185</v>
      </c>
      <c r="G21" s="35">
        <f>(E20+E22)/2</f>
        <v>1.5699999999999998</v>
      </c>
      <c r="H21" s="35">
        <f>(B22*1000+C22)-(B20*1000+C20)</f>
        <v>40</v>
      </c>
      <c r="I21" s="28">
        <f>F21*H21</f>
        <v>87.4</v>
      </c>
      <c r="J21" s="35">
        <f>G21*H21</f>
        <v>62.8</v>
      </c>
      <c r="K21" s="27">
        <f>IF(J21&lt;=I21,J21,I21)</f>
        <v>62.8</v>
      </c>
      <c r="L21" s="28">
        <f>I21-K21</f>
        <v>24.60000000000001</v>
      </c>
      <c r="M21" s="50">
        <f>J21-K21</f>
        <v>0</v>
      </c>
      <c r="Q21" s="22"/>
    </row>
    <row r="22" spans="2:17" ht="12.75">
      <c r="B22" s="26">
        <v>8</v>
      </c>
      <c r="C22" s="27">
        <v>865</v>
      </c>
      <c r="D22" s="28">
        <v>1.9</v>
      </c>
      <c r="E22" s="29">
        <v>1.68</v>
      </c>
      <c r="F22" s="38"/>
      <c r="G22" s="39"/>
      <c r="H22" s="40"/>
      <c r="I22" s="38"/>
      <c r="J22" s="39"/>
      <c r="K22" s="37"/>
      <c r="L22" s="41"/>
      <c r="M22" s="51"/>
      <c r="Q22" s="22"/>
    </row>
    <row r="23" spans="2:17" ht="12.75">
      <c r="B23" s="36"/>
      <c r="C23" s="37"/>
      <c r="D23" s="41"/>
      <c r="E23" s="24"/>
      <c r="F23" s="28">
        <f>(D22+D24)/2</f>
        <v>1.9449999999999998</v>
      </c>
      <c r="G23" s="35">
        <f>(E22+E24)/2</f>
        <v>1.6400000000000001</v>
      </c>
      <c r="H23" s="35">
        <f>(B24*1000+C24)-(B22*1000+C22)</f>
        <v>30</v>
      </c>
      <c r="I23" s="28">
        <f>F23*H23</f>
        <v>58.349999999999994</v>
      </c>
      <c r="J23" s="35">
        <f>G23*H23</f>
        <v>49.2</v>
      </c>
      <c r="K23" s="27">
        <f>IF(J23&lt;=I23,J23,I23)</f>
        <v>49.2</v>
      </c>
      <c r="L23" s="28">
        <f>I23-K23</f>
        <v>9.149999999999991</v>
      </c>
      <c r="M23" s="50">
        <f>J23-K23</f>
        <v>0</v>
      </c>
      <c r="Q23" s="22"/>
    </row>
    <row r="24" spans="2:17" ht="12.75">
      <c r="B24" s="26">
        <v>8</v>
      </c>
      <c r="C24" s="27">
        <v>895</v>
      </c>
      <c r="D24" s="28">
        <v>1.99</v>
      </c>
      <c r="E24" s="29">
        <v>1.6</v>
      </c>
      <c r="F24" s="38"/>
      <c r="G24" s="31"/>
      <c r="H24" s="32"/>
      <c r="I24" s="30"/>
      <c r="J24" s="31"/>
      <c r="K24" s="33"/>
      <c r="L24" s="34"/>
      <c r="M24" s="49"/>
      <c r="Q24" s="22"/>
    </row>
    <row r="25" spans="2:17" ht="12.75">
      <c r="B25" s="36"/>
      <c r="C25" s="37"/>
      <c r="D25" s="38"/>
      <c r="E25" s="23"/>
      <c r="F25" s="28">
        <f>(D24+D26)/2</f>
        <v>2.025</v>
      </c>
      <c r="G25" s="35">
        <f>(E24+E26)/2</f>
        <v>1.56</v>
      </c>
      <c r="H25" s="35">
        <f>(B26*1000+C26)-(B24*1000+C24)</f>
        <v>30</v>
      </c>
      <c r="I25" s="28">
        <f>F25*H25</f>
        <v>60.75</v>
      </c>
      <c r="J25" s="35">
        <f>G25*H25</f>
        <v>46.800000000000004</v>
      </c>
      <c r="K25" s="27">
        <f>IF(J25&lt;=I25,J25,I25)</f>
        <v>46.800000000000004</v>
      </c>
      <c r="L25" s="28">
        <f>I25-K25</f>
        <v>13.949999999999996</v>
      </c>
      <c r="M25" s="50">
        <f>J25-K25</f>
        <v>0</v>
      </c>
      <c r="Q25" s="22"/>
    </row>
    <row r="26" spans="2:17" ht="12.75">
      <c r="B26" s="26">
        <v>8</v>
      </c>
      <c r="C26" s="27">
        <v>925</v>
      </c>
      <c r="D26" s="28">
        <v>2.06</v>
      </c>
      <c r="E26" s="29">
        <v>1.52</v>
      </c>
      <c r="F26" s="38"/>
      <c r="G26" s="39"/>
      <c r="H26" s="40"/>
      <c r="I26" s="38"/>
      <c r="J26" s="39"/>
      <c r="K26" s="37"/>
      <c r="L26" s="41"/>
      <c r="M26" s="51"/>
      <c r="Q26" s="22"/>
    </row>
    <row r="27" spans="2:17" ht="12.75">
      <c r="B27" s="36"/>
      <c r="C27" s="37"/>
      <c r="D27" s="38"/>
      <c r="E27" s="23"/>
      <c r="F27" s="28">
        <f>(D26+D28)/2</f>
        <v>1.9849999999999999</v>
      </c>
      <c r="G27" s="35">
        <f>(E26+E28)/2</f>
        <v>1.62</v>
      </c>
      <c r="H27" s="35">
        <f>(B28*1000+C28)-(B26*1000+C26)</f>
        <v>30</v>
      </c>
      <c r="I27" s="28">
        <f>F27*H27</f>
        <v>59.55</v>
      </c>
      <c r="J27" s="35">
        <f>G27*H27</f>
        <v>48.6</v>
      </c>
      <c r="K27" s="27">
        <f>IF(J27&lt;=I27,J27,I27)</f>
        <v>48.6</v>
      </c>
      <c r="L27" s="28">
        <f>I27-K27</f>
        <v>10.949999999999996</v>
      </c>
      <c r="M27" s="50">
        <f>J27-K27</f>
        <v>0</v>
      </c>
      <c r="Q27" s="22"/>
    </row>
    <row r="28" spans="2:17" ht="12.75">
      <c r="B28" s="26">
        <v>8</v>
      </c>
      <c r="C28" s="27">
        <v>955</v>
      </c>
      <c r="D28" s="28">
        <v>1.91</v>
      </c>
      <c r="E28" s="29">
        <v>1.72</v>
      </c>
      <c r="F28" s="38"/>
      <c r="G28" s="31"/>
      <c r="H28" s="32"/>
      <c r="I28" s="30"/>
      <c r="J28" s="31"/>
      <c r="K28" s="33"/>
      <c r="L28" s="34"/>
      <c r="M28" s="49"/>
      <c r="Q28" s="22"/>
    </row>
    <row r="29" spans="2:17" ht="12.75">
      <c r="B29" s="36"/>
      <c r="C29" s="37"/>
      <c r="D29" s="38"/>
      <c r="E29" s="23"/>
      <c r="F29" s="28">
        <f>(D28+D30)/2</f>
        <v>1.8399999999999999</v>
      </c>
      <c r="G29" s="35">
        <f>(E28+E30)/2</f>
        <v>1.9</v>
      </c>
      <c r="H29" s="35">
        <f>(B30*1000+C30)-(B28*1000+C28)</f>
        <v>30</v>
      </c>
      <c r="I29" s="28">
        <f>F29*H29</f>
        <v>55.199999999999996</v>
      </c>
      <c r="J29" s="35">
        <f>G29*H29</f>
        <v>57</v>
      </c>
      <c r="K29" s="27">
        <f>IF(J29&lt;=I29,J29,I29)</f>
        <v>55.199999999999996</v>
      </c>
      <c r="L29" s="28">
        <f>I29-K29</f>
        <v>0</v>
      </c>
      <c r="M29" s="50">
        <f>J29-K29</f>
        <v>1.8000000000000043</v>
      </c>
      <c r="Q29" s="22"/>
    </row>
    <row r="30" spans="2:17" ht="12.75">
      <c r="B30" s="26">
        <v>8</v>
      </c>
      <c r="C30" s="27">
        <v>985</v>
      </c>
      <c r="D30" s="28">
        <v>1.77</v>
      </c>
      <c r="E30" s="29">
        <v>2.08</v>
      </c>
      <c r="F30" s="38"/>
      <c r="G30" s="39"/>
      <c r="H30" s="40"/>
      <c r="I30" s="38"/>
      <c r="J30" s="39"/>
      <c r="K30" s="37"/>
      <c r="L30" s="41"/>
      <c r="M30" s="51"/>
      <c r="Q30" s="22"/>
    </row>
    <row r="31" spans="2:17" ht="12.75">
      <c r="B31" s="36"/>
      <c r="C31" s="37"/>
      <c r="D31" s="38"/>
      <c r="E31" s="23"/>
      <c r="F31" s="28">
        <f>(D30+D32)/2</f>
        <v>1.6600000000000001</v>
      </c>
      <c r="G31" s="35">
        <f>(E30+E32)/2</f>
        <v>2.315</v>
      </c>
      <c r="H31" s="35">
        <f>(B32*1000+C32)-(B30*1000+C30)</f>
        <v>35</v>
      </c>
      <c r="I31" s="28">
        <f>F31*H31</f>
        <v>58.10000000000001</v>
      </c>
      <c r="J31" s="35">
        <f>G31*H31</f>
        <v>81.02499999999999</v>
      </c>
      <c r="K31" s="27">
        <f>IF(J31&lt;=I31,J31,I31)</f>
        <v>58.10000000000001</v>
      </c>
      <c r="L31" s="28">
        <f>I31-K31</f>
        <v>0</v>
      </c>
      <c r="M31" s="50">
        <f>J31-K31</f>
        <v>22.924999999999983</v>
      </c>
      <c r="Q31" s="22"/>
    </row>
    <row r="32" spans="2:17" ht="12.75">
      <c r="B32" s="26">
        <v>9</v>
      </c>
      <c r="C32" s="27">
        <v>20</v>
      </c>
      <c r="D32" s="28">
        <v>1.55</v>
      </c>
      <c r="E32" s="29">
        <v>2.55</v>
      </c>
      <c r="F32" s="30"/>
      <c r="G32" s="31"/>
      <c r="H32" s="32"/>
      <c r="I32" s="30"/>
      <c r="J32" s="31"/>
      <c r="K32" s="33"/>
      <c r="L32" s="34"/>
      <c r="M32" s="49"/>
      <c r="Q32" s="22"/>
    </row>
    <row r="33" spans="2:17" ht="12.75">
      <c r="B33" s="36"/>
      <c r="C33" s="37"/>
      <c r="D33" s="38"/>
      <c r="E33" s="23"/>
      <c r="F33" s="28">
        <f>(D32+D34)/2</f>
        <v>1.63</v>
      </c>
      <c r="G33" s="35">
        <f>(E32+E34)/2</f>
        <v>2.58</v>
      </c>
      <c r="H33" s="35">
        <f>(B34*1000+C34)-(B32*1000+C32)</f>
        <v>30</v>
      </c>
      <c r="I33" s="28">
        <f>F33*H33</f>
        <v>48.9</v>
      </c>
      <c r="J33" s="35">
        <f>G33*H33</f>
        <v>77.4</v>
      </c>
      <c r="K33" s="27">
        <f>IF(J33&lt;=I33,J33,I33)</f>
        <v>48.9</v>
      </c>
      <c r="L33" s="28">
        <f>I33-K33</f>
        <v>0</v>
      </c>
      <c r="M33" s="50">
        <f>J33-K33</f>
        <v>28.500000000000007</v>
      </c>
      <c r="Q33" s="22"/>
    </row>
    <row r="34" spans="2:17" ht="12.75">
      <c r="B34" s="26">
        <v>9</v>
      </c>
      <c r="C34" s="27">
        <v>50</v>
      </c>
      <c r="D34" s="28">
        <v>1.71</v>
      </c>
      <c r="E34" s="29">
        <v>2.61</v>
      </c>
      <c r="F34" s="38"/>
      <c r="G34" s="39"/>
      <c r="H34" s="40"/>
      <c r="I34" s="38"/>
      <c r="J34" s="39"/>
      <c r="K34" s="37"/>
      <c r="L34" s="41"/>
      <c r="M34" s="51"/>
      <c r="Q34" s="22"/>
    </row>
    <row r="35" spans="2:17" ht="12.75">
      <c r="B35" s="36"/>
      <c r="C35" s="37"/>
      <c r="D35" s="38"/>
      <c r="E35" s="23"/>
      <c r="F35" s="28">
        <f>(D34+D36)/2</f>
        <v>2.035</v>
      </c>
      <c r="G35" s="35">
        <f>(E34+E36)/2</f>
        <v>2.125</v>
      </c>
      <c r="H35" s="35">
        <f>(B36*1000+C36)-(B34*1000+C34)</f>
        <v>25</v>
      </c>
      <c r="I35" s="28">
        <f>F35*H35</f>
        <v>50.875</v>
      </c>
      <c r="J35" s="35">
        <f>G35*H35</f>
        <v>53.125</v>
      </c>
      <c r="K35" s="27">
        <f>IF(J35&lt;=I35,J35,I35)</f>
        <v>50.875</v>
      </c>
      <c r="L35" s="28">
        <f>I35-K35</f>
        <v>0</v>
      </c>
      <c r="M35" s="50">
        <f>J35-K35</f>
        <v>2.25</v>
      </c>
      <c r="Q35" s="22"/>
    </row>
    <row r="36" spans="2:17" ht="12.75">
      <c r="B36" s="26">
        <v>9</v>
      </c>
      <c r="C36" s="27">
        <v>75</v>
      </c>
      <c r="D36" s="28">
        <v>2.36</v>
      </c>
      <c r="E36" s="29">
        <v>1.64</v>
      </c>
      <c r="F36" s="38"/>
      <c r="G36" s="31"/>
      <c r="H36" s="32"/>
      <c r="I36" s="30"/>
      <c r="J36" s="31"/>
      <c r="K36" s="33"/>
      <c r="L36" s="34"/>
      <c r="M36" s="49"/>
      <c r="Q36" s="22"/>
    </row>
    <row r="37" spans="2:17" ht="12.75">
      <c r="B37" s="36"/>
      <c r="C37" s="37"/>
      <c r="D37" s="38"/>
      <c r="E37" s="23"/>
      <c r="F37" s="28">
        <f>(D36+D38)/2</f>
        <v>2.3449999999999998</v>
      </c>
      <c r="G37" s="35">
        <f>(E36+E38)/2</f>
        <v>1.615</v>
      </c>
      <c r="H37" s="35">
        <f>(B38*1000+C38)-(B36*1000+C36)</f>
        <v>25</v>
      </c>
      <c r="I37" s="28">
        <f>F37*H37</f>
        <v>58.62499999999999</v>
      </c>
      <c r="J37" s="35">
        <f>G37*H37</f>
        <v>40.375</v>
      </c>
      <c r="K37" s="27">
        <f>IF(J37&lt;=I37,J37,I37)</f>
        <v>40.375</v>
      </c>
      <c r="L37" s="28">
        <f>I37-K37</f>
        <v>18.249999999999993</v>
      </c>
      <c r="M37" s="50">
        <f>J37-K37</f>
        <v>0</v>
      </c>
      <c r="Q37" s="22"/>
    </row>
    <row r="38" spans="2:17" ht="12.75">
      <c r="B38" s="26">
        <v>9</v>
      </c>
      <c r="C38" s="27">
        <v>100</v>
      </c>
      <c r="D38" s="28">
        <v>2.33</v>
      </c>
      <c r="E38" s="29">
        <v>1.59</v>
      </c>
      <c r="F38" s="38"/>
      <c r="G38" s="39"/>
      <c r="H38" s="40"/>
      <c r="I38" s="38"/>
      <c r="J38" s="39"/>
      <c r="K38" s="37"/>
      <c r="L38" s="41"/>
      <c r="M38" s="51"/>
      <c r="Q38" s="22"/>
    </row>
    <row r="39" spans="2:17" ht="12.75">
      <c r="B39" s="36"/>
      <c r="C39" s="37"/>
      <c r="D39" s="38"/>
      <c r="E39" s="23"/>
      <c r="F39" s="28">
        <f>(D38+D40)/2</f>
        <v>2.2</v>
      </c>
      <c r="G39" s="35">
        <f>(E38+E40)/2</f>
        <v>1.465</v>
      </c>
      <c r="H39" s="35">
        <f>(B40*1000+C40)-(B38*1000+C38)</f>
        <v>30</v>
      </c>
      <c r="I39" s="28">
        <f>F39*H39</f>
        <v>66</v>
      </c>
      <c r="J39" s="35">
        <f>G39*H39</f>
        <v>43.95</v>
      </c>
      <c r="K39" s="27">
        <f>IF(J39&lt;=I39,J39,I39)</f>
        <v>43.95</v>
      </c>
      <c r="L39" s="28">
        <f>I39-K39</f>
        <v>22.049999999999997</v>
      </c>
      <c r="M39" s="50">
        <f>J39-K39</f>
        <v>0</v>
      </c>
      <c r="Q39" s="22"/>
    </row>
    <row r="40" spans="2:17" ht="12.75">
      <c r="B40" s="26">
        <v>9</v>
      </c>
      <c r="C40" s="27">
        <v>130</v>
      </c>
      <c r="D40" s="28">
        <v>2.07</v>
      </c>
      <c r="E40" s="29">
        <v>1.34</v>
      </c>
      <c r="F40" s="38"/>
      <c r="G40" s="31"/>
      <c r="H40" s="32"/>
      <c r="I40" s="30"/>
      <c r="J40" s="31"/>
      <c r="K40" s="33"/>
      <c r="L40" s="34"/>
      <c r="M40" s="49"/>
      <c r="Q40" s="22"/>
    </row>
    <row r="41" spans="2:17" ht="12.75">
      <c r="B41" s="36"/>
      <c r="C41" s="37"/>
      <c r="D41" s="38"/>
      <c r="E41" s="23"/>
      <c r="F41" s="28">
        <f>(D40+D42)/2</f>
        <v>1.8199999999999998</v>
      </c>
      <c r="G41" s="35">
        <f>(E40+E42)/2</f>
        <v>1.7850000000000001</v>
      </c>
      <c r="H41" s="35">
        <f>(B42*1000+C42)-(B40*1000+C40)</f>
        <v>30</v>
      </c>
      <c r="I41" s="28">
        <f>F41*H41</f>
        <v>54.599999999999994</v>
      </c>
      <c r="J41" s="35">
        <f>G41*H41</f>
        <v>53.550000000000004</v>
      </c>
      <c r="K41" s="27">
        <f>IF(J41&lt;=I41,J41,I41)</f>
        <v>53.550000000000004</v>
      </c>
      <c r="L41" s="28">
        <f>I41-K41</f>
        <v>1.04999999999999</v>
      </c>
      <c r="M41" s="50">
        <f>J41-K41</f>
        <v>0</v>
      </c>
      <c r="Q41" s="22"/>
    </row>
    <row r="42" spans="2:17" ht="12.75">
      <c r="B42" s="26">
        <v>9</v>
      </c>
      <c r="C42" s="27">
        <v>160</v>
      </c>
      <c r="D42" s="28">
        <v>1.57</v>
      </c>
      <c r="E42" s="29">
        <v>2.23</v>
      </c>
      <c r="F42" s="38"/>
      <c r="G42" s="39"/>
      <c r="H42" s="40"/>
      <c r="I42" s="38"/>
      <c r="J42" s="39"/>
      <c r="K42" s="37"/>
      <c r="L42" s="41"/>
      <c r="M42" s="51"/>
      <c r="Q42" s="22"/>
    </row>
    <row r="43" spans="2:17" ht="12.75">
      <c r="B43" s="36"/>
      <c r="C43" s="37"/>
      <c r="D43" s="38"/>
      <c r="E43" s="23"/>
      <c r="F43" s="28">
        <f>(D42+D44)/2</f>
        <v>1.59</v>
      </c>
      <c r="G43" s="35">
        <f>(E42+E44)/2</f>
        <v>2.4</v>
      </c>
      <c r="H43" s="35">
        <f>(B44*1000+C44)-(B42*1000+C42)</f>
        <v>40</v>
      </c>
      <c r="I43" s="28">
        <f>F43*H43</f>
        <v>63.6</v>
      </c>
      <c r="J43" s="35">
        <f>G43*H43</f>
        <v>96</v>
      </c>
      <c r="K43" s="27">
        <f>IF(J43&lt;=I43,J43,I43)</f>
        <v>63.6</v>
      </c>
      <c r="L43" s="28">
        <f>I43-K43</f>
        <v>0</v>
      </c>
      <c r="M43" s="50">
        <f>J43-K43</f>
        <v>32.4</v>
      </c>
      <c r="Q43" s="22"/>
    </row>
    <row r="44" spans="2:17" ht="12.75">
      <c r="B44" s="26">
        <v>9</v>
      </c>
      <c r="C44" s="27">
        <v>200</v>
      </c>
      <c r="D44" s="28">
        <v>1.61</v>
      </c>
      <c r="E44" s="29">
        <v>2.57</v>
      </c>
      <c r="F44" s="30"/>
      <c r="G44" s="31"/>
      <c r="H44" s="32"/>
      <c r="I44" s="30"/>
      <c r="J44" s="31"/>
      <c r="K44" s="33"/>
      <c r="L44" s="34"/>
      <c r="M44" s="49"/>
      <c r="Q44" s="22"/>
    </row>
    <row r="45" spans="2:17" ht="12.75">
      <c r="B45" s="36"/>
      <c r="C45" s="37"/>
      <c r="D45" s="38"/>
      <c r="E45" s="23"/>
      <c r="F45" s="28">
        <f>(D44+D46)/2</f>
        <v>1.625</v>
      </c>
      <c r="G45" s="35">
        <f>(E44+E46)/2</f>
        <v>2.565</v>
      </c>
      <c r="H45" s="35">
        <f>(B46*1000+C46)-(B44*1000+C44)</f>
        <v>30</v>
      </c>
      <c r="I45" s="28">
        <f>F45*H45</f>
        <v>48.75</v>
      </c>
      <c r="J45" s="35">
        <f>G45*H45</f>
        <v>76.95</v>
      </c>
      <c r="K45" s="27">
        <f>IF(J45&lt;=I45,J45,I45)</f>
        <v>48.75</v>
      </c>
      <c r="L45" s="28">
        <f>I45-K45</f>
        <v>0</v>
      </c>
      <c r="M45" s="50">
        <f>J45-K45</f>
        <v>28.200000000000003</v>
      </c>
      <c r="Q45" s="22"/>
    </row>
    <row r="46" spans="2:17" ht="12.75">
      <c r="B46" s="26">
        <v>9</v>
      </c>
      <c r="C46" s="27">
        <v>230</v>
      </c>
      <c r="D46" s="28">
        <v>1.64</v>
      </c>
      <c r="E46" s="29">
        <v>2.56</v>
      </c>
      <c r="F46" s="38"/>
      <c r="G46" s="39"/>
      <c r="H46" s="40"/>
      <c r="I46" s="38"/>
      <c r="J46" s="39"/>
      <c r="K46" s="37"/>
      <c r="L46" s="41"/>
      <c r="M46" s="51"/>
      <c r="Q46" s="22"/>
    </row>
    <row r="47" spans="2:17" ht="12.75">
      <c r="B47" s="36"/>
      <c r="C47" s="37"/>
      <c r="D47" s="38"/>
      <c r="E47" s="23"/>
      <c r="F47" s="28">
        <f>(D46+D48)/2</f>
        <v>1.875</v>
      </c>
      <c r="G47" s="35">
        <f>(E46+E48)/2</f>
        <v>1.935</v>
      </c>
      <c r="H47" s="35">
        <f>(B48*1000+C48)-(B46*1000+C46)</f>
        <v>30</v>
      </c>
      <c r="I47" s="28">
        <f>F47*H47</f>
        <v>56.25</v>
      </c>
      <c r="J47" s="35">
        <f>G47*H47</f>
        <v>58.050000000000004</v>
      </c>
      <c r="K47" s="27">
        <f>IF(J47&lt;=I47,J47,I47)</f>
        <v>56.25</v>
      </c>
      <c r="L47" s="28">
        <f>I47-K47</f>
        <v>0</v>
      </c>
      <c r="M47" s="50">
        <f>J47-K47</f>
        <v>1.8000000000000043</v>
      </c>
      <c r="Q47" s="22"/>
    </row>
    <row r="48" spans="2:17" ht="12.75">
      <c r="B48" s="26">
        <v>9</v>
      </c>
      <c r="C48" s="27">
        <v>260</v>
      </c>
      <c r="D48" s="28">
        <v>2.11</v>
      </c>
      <c r="E48" s="29">
        <v>1.31</v>
      </c>
      <c r="F48" s="30"/>
      <c r="G48" s="31"/>
      <c r="H48" s="32"/>
      <c r="I48" s="30"/>
      <c r="J48" s="31"/>
      <c r="K48" s="33"/>
      <c r="L48" s="34"/>
      <c r="M48" s="49"/>
      <c r="Q48" s="22"/>
    </row>
    <row r="49" spans="2:17" ht="12.75">
      <c r="B49" s="36"/>
      <c r="C49" s="37"/>
      <c r="D49" s="38"/>
      <c r="E49" s="23"/>
      <c r="F49" s="28">
        <f>(D48+D50)/2</f>
        <v>1.955</v>
      </c>
      <c r="G49" s="35">
        <f>(E48+E50)/2</f>
        <v>1.945</v>
      </c>
      <c r="H49" s="35">
        <f>(B50*1000+C50)-(B48*1000+C48)</f>
        <v>31</v>
      </c>
      <c r="I49" s="28">
        <f>F49*H49</f>
        <v>60.605000000000004</v>
      </c>
      <c r="J49" s="35">
        <f>G49*H49</f>
        <v>60.295</v>
      </c>
      <c r="K49" s="27">
        <f>IF(J49&lt;=I49,J49,I49)</f>
        <v>60.295</v>
      </c>
      <c r="L49" s="28">
        <f>I49-K49</f>
        <v>0.3100000000000023</v>
      </c>
      <c r="M49" s="50">
        <f>J49-K49</f>
        <v>0</v>
      </c>
      <c r="Q49" s="22"/>
    </row>
    <row r="50" spans="2:17" ht="12.75">
      <c r="B50" s="26">
        <v>9</v>
      </c>
      <c r="C50" s="27">
        <v>291</v>
      </c>
      <c r="D50" s="28">
        <v>1.8</v>
      </c>
      <c r="E50" s="29">
        <v>2.58</v>
      </c>
      <c r="F50" s="38"/>
      <c r="G50" s="39"/>
      <c r="H50" s="40"/>
      <c r="I50" s="38"/>
      <c r="J50" s="39"/>
      <c r="K50" s="37"/>
      <c r="L50" s="41"/>
      <c r="M50" s="51"/>
      <c r="Q50" s="22"/>
    </row>
    <row r="51" spans="2:17" ht="12.75">
      <c r="B51" s="36"/>
      <c r="C51" s="37"/>
      <c r="D51" s="38"/>
      <c r="E51" s="23"/>
      <c r="F51" s="28">
        <f>(D50+D52)/2</f>
        <v>1.72</v>
      </c>
      <c r="G51" s="35">
        <f>(E50+E52)/2</f>
        <v>2.16</v>
      </c>
      <c r="H51" s="35">
        <f>(B52*1000+C52)-(B50*1000+C50)</f>
        <v>29</v>
      </c>
      <c r="I51" s="28">
        <f>F51*H51</f>
        <v>49.88</v>
      </c>
      <c r="J51" s="35">
        <f>G51*H51</f>
        <v>62.64</v>
      </c>
      <c r="K51" s="27">
        <f>IF(J51&lt;=I51,J51,I51)</f>
        <v>49.88</v>
      </c>
      <c r="L51" s="28">
        <f>I51-K51</f>
        <v>0</v>
      </c>
      <c r="M51" s="50">
        <f>J51-K51</f>
        <v>12.759999999999998</v>
      </c>
      <c r="Q51" s="22"/>
    </row>
    <row r="52" spans="2:17" ht="12.75">
      <c r="B52" s="26">
        <v>9</v>
      </c>
      <c r="C52" s="27">
        <v>320</v>
      </c>
      <c r="D52" s="28">
        <v>1.64</v>
      </c>
      <c r="E52" s="29">
        <v>1.74</v>
      </c>
      <c r="F52" s="30"/>
      <c r="G52" s="31"/>
      <c r="H52" s="32"/>
      <c r="I52" s="30"/>
      <c r="J52" s="31"/>
      <c r="K52" s="33"/>
      <c r="L52" s="34"/>
      <c r="M52" s="49"/>
      <c r="Q52" s="22"/>
    </row>
    <row r="53" spans="2:17" ht="12.75">
      <c r="B53" s="36"/>
      <c r="C53" s="37"/>
      <c r="D53" s="38"/>
      <c r="E53" s="23"/>
      <c r="F53" s="28">
        <f>(D52+D54)/2</f>
        <v>2.43</v>
      </c>
      <c r="G53" s="35">
        <f>(E52+E54)/2</f>
        <v>1.645</v>
      </c>
      <c r="H53" s="35">
        <f>(B54*1000+C54)-(B52*1000+C52)</f>
        <v>30</v>
      </c>
      <c r="I53" s="28">
        <f>F53*H53</f>
        <v>72.9</v>
      </c>
      <c r="J53" s="35">
        <f>G53*H53</f>
        <v>49.35</v>
      </c>
      <c r="K53" s="27">
        <f>IF(J53&lt;=I53,J53,I53)</f>
        <v>49.35</v>
      </c>
      <c r="L53" s="28">
        <f>I53-K53</f>
        <v>23.550000000000004</v>
      </c>
      <c r="M53" s="50">
        <f>J53-K53</f>
        <v>0</v>
      </c>
      <c r="Q53" s="22"/>
    </row>
    <row r="54" spans="2:17" ht="12.75">
      <c r="B54" s="26">
        <v>9</v>
      </c>
      <c r="C54" s="27">
        <v>350</v>
      </c>
      <c r="D54" s="28">
        <v>3.22</v>
      </c>
      <c r="E54" s="29">
        <v>1.55</v>
      </c>
      <c r="F54" s="38"/>
      <c r="G54" s="39"/>
      <c r="H54" s="40"/>
      <c r="I54" s="38"/>
      <c r="J54" s="39"/>
      <c r="K54" s="37"/>
      <c r="L54" s="41"/>
      <c r="M54" s="51"/>
      <c r="Q54" s="22"/>
    </row>
    <row r="55" spans="2:17" ht="12.75">
      <c r="B55" s="36"/>
      <c r="C55" s="37"/>
      <c r="D55" s="38"/>
      <c r="E55" s="23"/>
      <c r="F55" s="28">
        <f>(D54+D56)/2</f>
        <v>2.365</v>
      </c>
      <c r="G55" s="35">
        <f>(E54+E56)/2</f>
        <v>1.6400000000000001</v>
      </c>
      <c r="H55" s="35">
        <f>(B56*1000+C56)-(B54*1000+C54)</f>
        <v>56</v>
      </c>
      <c r="I55" s="28">
        <f>F55*H55</f>
        <v>132.44</v>
      </c>
      <c r="J55" s="35">
        <f>G55*H55</f>
        <v>91.84</v>
      </c>
      <c r="K55" s="27">
        <f>IF(J55&lt;=I55,J55,I55)</f>
        <v>91.84</v>
      </c>
      <c r="L55" s="28">
        <f>I55-K55</f>
        <v>40.599999999999994</v>
      </c>
      <c r="M55" s="50">
        <f>J55-K55</f>
        <v>0</v>
      </c>
      <c r="Q55" s="22"/>
    </row>
    <row r="56" spans="2:17" ht="12.75">
      <c r="B56" s="26">
        <v>9</v>
      </c>
      <c r="C56" s="27">
        <v>406</v>
      </c>
      <c r="D56" s="28">
        <v>1.51</v>
      </c>
      <c r="E56" s="29">
        <v>1.73</v>
      </c>
      <c r="F56" s="30"/>
      <c r="G56" s="31"/>
      <c r="H56" s="32"/>
      <c r="I56" s="30"/>
      <c r="J56" s="31"/>
      <c r="K56" s="33"/>
      <c r="L56" s="34"/>
      <c r="M56" s="49"/>
      <c r="Q56" s="22"/>
    </row>
    <row r="57" spans="2:17" ht="12.75">
      <c r="B57" s="36"/>
      <c r="C57" s="37"/>
      <c r="D57" s="38"/>
      <c r="E57" s="23"/>
      <c r="F57" s="28">
        <f>(D56+D58)/2</f>
        <v>1.6</v>
      </c>
      <c r="G57" s="35">
        <f>(E56+E58)/2</f>
        <v>1.73</v>
      </c>
      <c r="H57" s="35">
        <f>(B58*1000+C58)-(B56*1000+C56)</f>
        <v>29</v>
      </c>
      <c r="I57" s="28">
        <f>F57*H57</f>
        <v>46.400000000000006</v>
      </c>
      <c r="J57" s="35">
        <f>G57*H57</f>
        <v>50.17</v>
      </c>
      <c r="K57" s="27">
        <f>IF(J57&lt;=I57,J57,I57)</f>
        <v>46.400000000000006</v>
      </c>
      <c r="L57" s="28">
        <f>I57-K57</f>
        <v>0</v>
      </c>
      <c r="M57" s="50">
        <f>J57-K57</f>
        <v>3.769999999999996</v>
      </c>
      <c r="Q57" s="22"/>
    </row>
    <row r="58" spans="2:17" ht="12.75">
      <c r="B58" s="26">
        <v>9</v>
      </c>
      <c r="C58" s="27">
        <v>435</v>
      </c>
      <c r="D58" s="28">
        <v>1.69</v>
      </c>
      <c r="E58" s="29">
        <v>1.73</v>
      </c>
      <c r="F58" s="38"/>
      <c r="G58" s="39"/>
      <c r="H58" s="40"/>
      <c r="I58" s="38"/>
      <c r="J58" s="39"/>
      <c r="K58" s="37"/>
      <c r="L58" s="41"/>
      <c r="M58" s="51"/>
      <c r="Q58" s="22"/>
    </row>
    <row r="59" spans="2:17" ht="12.75">
      <c r="B59" s="36"/>
      <c r="C59" s="37"/>
      <c r="D59" s="38"/>
      <c r="E59" s="23"/>
      <c r="F59" s="28">
        <f>(D58+D60)/2</f>
        <v>1.72</v>
      </c>
      <c r="G59" s="35">
        <f>(E58+E60)/2</f>
        <v>1.8199999999999998</v>
      </c>
      <c r="H59" s="35">
        <f>(B60*1000+C60)-(B58*1000+C58)</f>
        <v>35</v>
      </c>
      <c r="I59" s="28">
        <f>F59*H59</f>
        <v>60.199999999999996</v>
      </c>
      <c r="J59" s="35">
        <f>G59*H59</f>
        <v>63.699999999999996</v>
      </c>
      <c r="K59" s="27">
        <f>IF(J59&lt;=I59,J59,I59)</f>
        <v>60.199999999999996</v>
      </c>
      <c r="L59" s="28">
        <f>I59-K59</f>
        <v>0</v>
      </c>
      <c r="M59" s="50">
        <f>J59-K59</f>
        <v>3.5</v>
      </c>
      <c r="Q59" s="22"/>
    </row>
    <row r="60" spans="2:17" ht="12.75">
      <c r="B60" s="26">
        <v>9</v>
      </c>
      <c r="C60" s="27">
        <v>470</v>
      </c>
      <c r="D60" s="28">
        <v>1.75</v>
      </c>
      <c r="E60" s="29">
        <v>1.91</v>
      </c>
      <c r="F60" s="30"/>
      <c r="G60" s="31"/>
      <c r="H60" s="32"/>
      <c r="I60" s="30"/>
      <c r="J60" s="31"/>
      <c r="K60" s="33"/>
      <c r="L60" s="34"/>
      <c r="M60" s="49"/>
      <c r="Q60" s="22"/>
    </row>
    <row r="61" spans="2:17" ht="12.75">
      <c r="B61" s="36"/>
      <c r="C61" s="37"/>
      <c r="D61" s="38"/>
      <c r="E61" s="23"/>
      <c r="F61" s="28">
        <f>(D60+D62)/2</f>
        <v>1.795</v>
      </c>
      <c r="G61" s="35">
        <f>(E60+E62)/2</f>
        <v>1.95</v>
      </c>
      <c r="H61" s="35">
        <f>(B62*1000+C62)-(B60*1000+C60)</f>
        <v>30</v>
      </c>
      <c r="I61" s="28">
        <f>F61*H61</f>
        <v>53.849999999999994</v>
      </c>
      <c r="J61" s="35">
        <f>G61*H61</f>
        <v>58.5</v>
      </c>
      <c r="K61" s="27">
        <f>IF(J61&lt;=I61,J61,I61)</f>
        <v>53.849999999999994</v>
      </c>
      <c r="L61" s="28">
        <f>I61-K61</f>
        <v>0</v>
      </c>
      <c r="M61" s="50">
        <f>J61-K61</f>
        <v>4.650000000000006</v>
      </c>
      <c r="Q61" s="22"/>
    </row>
    <row r="62" spans="2:17" ht="12.75">
      <c r="B62" s="26">
        <v>9</v>
      </c>
      <c r="C62" s="27">
        <v>500</v>
      </c>
      <c r="D62" s="28">
        <v>1.84</v>
      </c>
      <c r="E62" s="29">
        <v>1.99</v>
      </c>
      <c r="F62" s="38"/>
      <c r="G62" s="39"/>
      <c r="H62" s="40"/>
      <c r="I62" s="38"/>
      <c r="J62" s="39"/>
      <c r="K62" s="37"/>
      <c r="L62" s="41"/>
      <c r="M62" s="51"/>
      <c r="Q62" s="22"/>
    </row>
    <row r="63" spans="2:17" ht="12.75">
      <c r="B63" s="36"/>
      <c r="C63" s="37"/>
      <c r="D63" s="38"/>
      <c r="E63" s="23"/>
      <c r="F63" s="28">
        <f>(D62+D64)/2</f>
        <v>1.815</v>
      </c>
      <c r="G63" s="35">
        <f>(E62+E64)/2</f>
        <v>1.905</v>
      </c>
      <c r="H63" s="35">
        <f>(B64*1000+C64)-(B62*1000+C62)</f>
        <v>30</v>
      </c>
      <c r="I63" s="28">
        <f>F63*H63</f>
        <v>54.449999999999996</v>
      </c>
      <c r="J63" s="35">
        <f>G63*H63</f>
        <v>57.15</v>
      </c>
      <c r="K63" s="27">
        <f>IF(J63&lt;=I63,J63,I63)</f>
        <v>54.449999999999996</v>
      </c>
      <c r="L63" s="28">
        <f>I63-K63</f>
        <v>0</v>
      </c>
      <c r="M63" s="50">
        <f>J63-K63</f>
        <v>2.700000000000003</v>
      </c>
      <c r="Q63" s="22"/>
    </row>
    <row r="64" spans="2:17" ht="12.75">
      <c r="B64" s="26">
        <v>9</v>
      </c>
      <c r="C64" s="27">
        <v>530</v>
      </c>
      <c r="D64" s="28">
        <v>1.79</v>
      </c>
      <c r="E64" s="29">
        <v>1.82</v>
      </c>
      <c r="F64" s="30"/>
      <c r="G64" s="31"/>
      <c r="H64" s="32"/>
      <c r="I64" s="30"/>
      <c r="J64" s="31"/>
      <c r="K64" s="33"/>
      <c r="L64" s="34"/>
      <c r="M64" s="49"/>
      <c r="Q64" s="22"/>
    </row>
    <row r="65" spans="2:17" ht="12.75">
      <c r="B65" s="36"/>
      <c r="C65" s="37"/>
      <c r="D65" s="38"/>
      <c r="E65" s="23"/>
      <c r="F65" s="28">
        <f>(D64+D66)/2</f>
        <v>1.705</v>
      </c>
      <c r="G65" s="35">
        <f>(E64+E66)/2</f>
        <v>1.705</v>
      </c>
      <c r="H65" s="35">
        <f>(B66*1000+C66)-(B64*1000+C64)</f>
        <v>30</v>
      </c>
      <c r="I65" s="28">
        <f>F65*H65</f>
        <v>51.150000000000006</v>
      </c>
      <c r="J65" s="35">
        <f>G65*H65</f>
        <v>51.150000000000006</v>
      </c>
      <c r="K65" s="27">
        <f>IF(J65&lt;=I65,J65,I65)</f>
        <v>51.150000000000006</v>
      </c>
      <c r="L65" s="28">
        <f>I65-K65</f>
        <v>0</v>
      </c>
      <c r="M65" s="50">
        <f>J65-K65</f>
        <v>0</v>
      </c>
      <c r="Q65" s="22"/>
    </row>
    <row r="66" spans="2:17" ht="12.75">
      <c r="B66" s="26">
        <v>9</v>
      </c>
      <c r="C66" s="27">
        <v>560</v>
      </c>
      <c r="D66" s="28">
        <v>1.62</v>
      </c>
      <c r="E66" s="29">
        <v>1.59</v>
      </c>
      <c r="F66" s="38"/>
      <c r="G66" s="39"/>
      <c r="H66" s="40"/>
      <c r="I66" s="38"/>
      <c r="J66" s="39"/>
      <c r="K66" s="37"/>
      <c r="L66" s="41"/>
      <c r="M66" s="51"/>
      <c r="Q66" s="22"/>
    </row>
    <row r="67" spans="2:17" ht="12.75">
      <c r="B67" s="36"/>
      <c r="C67" s="37"/>
      <c r="D67" s="38"/>
      <c r="E67" s="23"/>
      <c r="F67" s="28">
        <f>(D66+D68)/2</f>
        <v>1.62</v>
      </c>
      <c r="G67" s="35">
        <f>(E66+E68)/2</f>
        <v>1.585</v>
      </c>
      <c r="H67" s="35">
        <f>(B68*1000+C68)-(B66*1000+C66)</f>
        <v>30</v>
      </c>
      <c r="I67" s="28">
        <f>F67*H67</f>
        <v>48.6</v>
      </c>
      <c r="J67" s="35">
        <f>G67*H67</f>
        <v>47.55</v>
      </c>
      <c r="K67" s="27">
        <f>IF(J67&lt;=I67,J67,I67)</f>
        <v>47.55</v>
      </c>
      <c r="L67" s="28">
        <f>I67-K67</f>
        <v>1.0500000000000043</v>
      </c>
      <c r="M67" s="50">
        <f>J67-K67</f>
        <v>0</v>
      </c>
      <c r="Q67" s="22"/>
    </row>
    <row r="68" spans="2:17" ht="12.75">
      <c r="B68" s="26">
        <v>9</v>
      </c>
      <c r="C68" s="27">
        <v>590</v>
      </c>
      <c r="D68" s="28">
        <v>1.62</v>
      </c>
      <c r="E68" s="29">
        <v>1.58</v>
      </c>
      <c r="F68" s="30"/>
      <c r="G68" s="31"/>
      <c r="H68" s="32"/>
      <c r="I68" s="30"/>
      <c r="J68" s="31"/>
      <c r="K68" s="33"/>
      <c r="L68" s="34"/>
      <c r="M68" s="49"/>
      <c r="Q68" s="22"/>
    </row>
    <row r="69" spans="2:17" ht="12.75">
      <c r="B69" s="36"/>
      <c r="C69" s="37"/>
      <c r="D69" s="38"/>
      <c r="E69" s="23"/>
      <c r="F69" s="28">
        <f>(D68+D70)/2</f>
        <v>1.65</v>
      </c>
      <c r="G69" s="35">
        <f>(E68+E70)/2</f>
        <v>1.5750000000000002</v>
      </c>
      <c r="H69" s="35">
        <f>(B70*1000+C70)-(B68*1000+C68)</f>
        <v>30</v>
      </c>
      <c r="I69" s="28">
        <f>F69*H69</f>
        <v>49.5</v>
      </c>
      <c r="J69" s="35">
        <f>G69*H69</f>
        <v>47.25000000000001</v>
      </c>
      <c r="K69" s="27">
        <f>IF(J69&lt;=I69,J69,I69)</f>
        <v>47.25000000000001</v>
      </c>
      <c r="L69" s="28">
        <f>I69-K69</f>
        <v>2.249999999999993</v>
      </c>
      <c r="M69" s="50">
        <f>J69-K69</f>
        <v>0</v>
      </c>
      <c r="Q69" s="22"/>
    </row>
    <row r="70" spans="2:17" ht="12.75">
      <c r="B70" s="26">
        <v>9</v>
      </c>
      <c r="C70" s="27">
        <v>620</v>
      </c>
      <c r="D70" s="28">
        <v>1.68</v>
      </c>
      <c r="E70" s="29">
        <v>1.57</v>
      </c>
      <c r="F70" s="38"/>
      <c r="G70" s="39"/>
      <c r="H70" s="40"/>
      <c r="I70" s="38"/>
      <c r="J70" s="39"/>
      <c r="K70" s="37"/>
      <c r="L70" s="41"/>
      <c r="M70" s="51"/>
      <c r="Q70" s="22"/>
    </row>
    <row r="71" spans="2:17" ht="12.75">
      <c r="B71" s="36"/>
      <c r="C71" s="37"/>
      <c r="D71" s="38"/>
      <c r="E71" s="23"/>
      <c r="F71" s="28">
        <f>(D70+D72)/2</f>
        <v>1.6949999999999998</v>
      </c>
      <c r="G71" s="35">
        <f>(E70+E72)/2</f>
        <v>1.59</v>
      </c>
      <c r="H71" s="35">
        <f>(B72*1000+C72)-(B70*1000+C70)</f>
        <v>30</v>
      </c>
      <c r="I71" s="28">
        <f>F71*H71</f>
        <v>50.849999999999994</v>
      </c>
      <c r="J71" s="35">
        <f>G71*H71</f>
        <v>47.7</v>
      </c>
      <c r="K71" s="27">
        <f>IF(J71&lt;=I71,J71,I71)</f>
        <v>47.7</v>
      </c>
      <c r="L71" s="28">
        <f>I71-K71</f>
        <v>3.1499999999999915</v>
      </c>
      <c r="M71" s="50">
        <f>J71-K71</f>
        <v>0</v>
      </c>
      <c r="Q71" s="22"/>
    </row>
    <row r="72" spans="2:17" ht="12.75">
      <c r="B72" s="26">
        <v>9</v>
      </c>
      <c r="C72" s="27">
        <v>650</v>
      </c>
      <c r="D72" s="28">
        <v>1.71</v>
      </c>
      <c r="E72" s="29">
        <v>1.61</v>
      </c>
      <c r="F72" s="30"/>
      <c r="G72" s="31"/>
      <c r="H72" s="32"/>
      <c r="I72" s="30"/>
      <c r="J72" s="31"/>
      <c r="K72" s="33"/>
      <c r="L72" s="34"/>
      <c r="M72" s="49"/>
      <c r="Q72" s="22"/>
    </row>
    <row r="73" spans="2:17" ht="12.75">
      <c r="B73" s="36"/>
      <c r="C73" s="37"/>
      <c r="D73" s="38"/>
      <c r="E73" s="23"/>
      <c r="F73" s="28">
        <f>(D72+D74)/2</f>
        <v>1.77</v>
      </c>
      <c r="G73" s="35">
        <f>(E72+E74)/2</f>
        <v>1.735</v>
      </c>
      <c r="H73" s="35">
        <f>(B74*1000+C74)-(B72*1000+C72)</f>
        <v>50</v>
      </c>
      <c r="I73" s="28">
        <f>F73*H73</f>
        <v>88.5</v>
      </c>
      <c r="J73" s="35">
        <f>G73*H73</f>
        <v>86.75</v>
      </c>
      <c r="K73" s="27">
        <f>IF(J73&lt;=I73,J73,I73)</f>
        <v>86.75</v>
      </c>
      <c r="L73" s="28">
        <f>I73-K73</f>
        <v>1.75</v>
      </c>
      <c r="M73" s="50">
        <f>J73-K73</f>
        <v>0</v>
      </c>
      <c r="Q73" s="22"/>
    </row>
    <row r="74" spans="2:17" ht="12.75">
      <c r="B74" s="26">
        <v>9</v>
      </c>
      <c r="C74" s="27">
        <v>700</v>
      </c>
      <c r="D74" s="28">
        <v>1.83</v>
      </c>
      <c r="E74" s="29">
        <v>1.86</v>
      </c>
      <c r="F74" s="30"/>
      <c r="G74" s="31"/>
      <c r="H74" s="32"/>
      <c r="I74" s="30"/>
      <c r="J74" s="31"/>
      <c r="K74" s="33"/>
      <c r="L74" s="34"/>
      <c r="M74" s="49"/>
      <c r="Q74" s="22"/>
    </row>
    <row r="75" spans="2:17" ht="12.75">
      <c r="B75" s="36"/>
      <c r="C75" s="37"/>
      <c r="D75" s="38"/>
      <c r="E75" s="23"/>
      <c r="F75" s="28">
        <f>(D74+D76)/2</f>
        <v>1.62</v>
      </c>
      <c r="G75" s="35">
        <f>(E74+E76)/2</f>
        <v>1.585</v>
      </c>
      <c r="H75" s="35">
        <f>(B76*1000+C76)-(B74*1000+C74)</f>
        <v>30</v>
      </c>
      <c r="I75" s="28">
        <f>F75*H75</f>
        <v>48.6</v>
      </c>
      <c r="J75" s="35">
        <f>G75*H75</f>
        <v>47.55</v>
      </c>
      <c r="K75" s="27">
        <f>IF(J75&lt;=I75,J75,I75)</f>
        <v>47.55</v>
      </c>
      <c r="L75" s="28">
        <f>I75-K75</f>
        <v>1.0500000000000043</v>
      </c>
      <c r="M75" s="50">
        <f>J75-K75</f>
        <v>0</v>
      </c>
      <c r="Q75" s="22"/>
    </row>
    <row r="76" spans="2:17" ht="12.75">
      <c r="B76" s="26">
        <v>9</v>
      </c>
      <c r="C76" s="27">
        <v>730</v>
      </c>
      <c r="D76" s="28">
        <v>1.41</v>
      </c>
      <c r="E76" s="29">
        <v>1.31</v>
      </c>
      <c r="F76" s="38"/>
      <c r="G76" s="39"/>
      <c r="H76" s="40"/>
      <c r="I76" s="38"/>
      <c r="J76" s="39"/>
      <c r="K76" s="37"/>
      <c r="L76" s="41"/>
      <c r="M76" s="51"/>
      <c r="Q76" s="22"/>
    </row>
    <row r="77" spans="2:17" ht="12.75">
      <c r="B77" s="36"/>
      <c r="C77" s="37"/>
      <c r="D77" s="38"/>
      <c r="E77" s="23"/>
      <c r="F77" s="28">
        <f>(D76+D78)/2</f>
        <v>0.705</v>
      </c>
      <c r="G77" s="35">
        <f>(E76+E78)/2</f>
        <v>0.685</v>
      </c>
      <c r="H77" s="35">
        <f>(B78*1000+C78)-(B76*1000+C76)</f>
        <v>30</v>
      </c>
      <c r="I77" s="28">
        <f>F77*H77</f>
        <v>21.15</v>
      </c>
      <c r="J77" s="35">
        <f>G77*H77</f>
        <v>20.55</v>
      </c>
      <c r="K77" s="27">
        <f>IF(J77&lt;=I77,J77,I77)</f>
        <v>20.55</v>
      </c>
      <c r="L77" s="28">
        <f>I77-K77</f>
        <v>0.5999999999999979</v>
      </c>
      <c r="M77" s="50">
        <f>J77-K77</f>
        <v>0</v>
      </c>
      <c r="Q77" s="22"/>
    </row>
    <row r="78" spans="2:17" ht="12.75">
      <c r="B78" s="26">
        <v>9</v>
      </c>
      <c r="C78" s="27">
        <v>760</v>
      </c>
      <c r="D78" s="28">
        <v>0</v>
      </c>
      <c r="E78" s="29">
        <v>0.06</v>
      </c>
      <c r="F78" s="30"/>
      <c r="G78" s="31"/>
      <c r="H78" s="32"/>
      <c r="I78" s="30"/>
      <c r="J78" s="31"/>
      <c r="K78" s="33"/>
      <c r="L78" s="34"/>
      <c r="M78" s="49"/>
      <c r="Q78" s="22"/>
    </row>
    <row r="79" spans="2:17" ht="12.75">
      <c r="B79" s="36"/>
      <c r="C79" s="37"/>
      <c r="D79" s="38"/>
      <c r="E79" s="23"/>
      <c r="F79" s="28">
        <f>(D78+D80)/2</f>
        <v>0.115</v>
      </c>
      <c r="G79" s="35">
        <f>(E78+E80)/2</f>
        <v>0.055</v>
      </c>
      <c r="H79" s="35">
        <f>(B80*1000+C80)-(B78*1000+C78)</f>
        <v>32</v>
      </c>
      <c r="I79" s="28">
        <f>F79*H79</f>
        <v>3.68</v>
      </c>
      <c r="J79" s="35">
        <f>G79*H79</f>
        <v>1.76</v>
      </c>
      <c r="K79" s="27">
        <f>IF(J79&lt;=I79,J79,I79)</f>
        <v>1.76</v>
      </c>
      <c r="L79" s="28">
        <f>I79-K79</f>
        <v>1.9200000000000002</v>
      </c>
      <c r="M79" s="50">
        <f>J79-K79</f>
        <v>0</v>
      </c>
      <c r="Q79" s="22"/>
    </row>
    <row r="80" spans="2:17" ht="12.75">
      <c r="B80" s="26">
        <v>9</v>
      </c>
      <c r="C80" s="27">
        <v>792</v>
      </c>
      <c r="D80" s="28">
        <v>0.23</v>
      </c>
      <c r="E80" s="29">
        <v>0.05</v>
      </c>
      <c r="F80" s="38"/>
      <c r="G80" s="39"/>
      <c r="H80" s="40"/>
      <c r="I80" s="38"/>
      <c r="J80" s="39"/>
      <c r="K80" s="37"/>
      <c r="L80" s="41"/>
      <c r="M80" s="51"/>
      <c r="Q80" s="22"/>
    </row>
    <row r="81" spans="2:17" ht="12.75">
      <c r="B81" s="36"/>
      <c r="C81" s="37"/>
      <c r="D81" s="38"/>
      <c r="E81" s="23"/>
      <c r="F81" s="28">
        <f>(D80+D82)/2</f>
        <v>0.295</v>
      </c>
      <c r="G81" s="35">
        <f>(E80+E82)/2</f>
        <v>0.05</v>
      </c>
      <c r="H81" s="35">
        <f>(B82*1000+C82)-(B80*1000+C80)</f>
        <v>32</v>
      </c>
      <c r="I81" s="28">
        <f>F81*H81</f>
        <v>9.44</v>
      </c>
      <c r="J81" s="35">
        <f>G81*H81</f>
        <v>1.6</v>
      </c>
      <c r="K81" s="27">
        <f>IF(J81&lt;=I81,J81,I81)</f>
        <v>1.6</v>
      </c>
      <c r="L81" s="28">
        <f>I81-K81</f>
        <v>7.84</v>
      </c>
      <c r="M81" s="50">
        <f>J81-K81</f>
        <v>0</v>
      </c>
      <c r="Q81" s="22"/>
    </row>
    <row r="82" spans="2:17" ht="12.75">
      <c r="B82" s="26">
        <v>9</v>
      </c>
      <c r="C82" s="27">
        <v>824</v>
      </c>
      <c r="D82" s="28">
        <v>0.36</v>
      </c>
      <c r="E82" s="29">
        <v>0.05</v>
      </c>
      <c r="F82" s="30"/>
      <c r="G82" s="31"/>
      <c r="H82" s="32"/>
      <c r="I82" s="30"/>
      <c r="J82" s="31"/>
      <c r="K82" s="33"/>
      <c r="L82" s="34"/>
      <c r="M82" s="49"/>
      <c r="Q82" s="22"/>
    </row>
    <row r="83" spans="2:17" ht="12.75">
      <c r="B83" s="36"/>
      <c r="C83" s="37"/>
      <c r="D83" s="38"/>
      <c r="E83" s="23"/>
      <c r="F83" s="28">
        <f>(D82+D84)/2</f>
        <v>0.295</v>
      </c>
      <c r="G83" s="35">
        <f>(E82+E84)/2</f>
        <v>0.05</v>
      </c>
      <c r="H83" s="35">
        <f>(B84*1000+C84)-(B82*1000+C82)</f>
        <v>31</v>
      </c>
      <c r="I83" s="28">
        <f>F83*H83</f>
        <v>9.145</v>
      </c>
      <c r="J83" s="35">
        <f>G83*H83</f>
        <v>1.55</v>
      </c>
      <c r="K83" s="27">
        <f>IF(J83&lt;=I83,J83,I83)</f>
        <v>1.55</v>
      </c>
      <c r="L83" s="28">
        <f>I83-K83</f>
        <v>7.595</v>
      </c>
      <c r="M83" s="50">
        <f>J83-K83</f>
        <v>0</v>
      </c>
      <c r="Q83" s="22"/>
    </row>
    <row r="84" spans="2:17" ht="12.75">
      <c r="B84" s="26">
        <v>9</v>
      </c>
      <c r="C84" s="27">
        <v>855</v>
      </c>
      <c r="D84" s="28">
        <v>0.23</v>
      </c>
      <c r="E84" s="29">
        <v>0.05</v>
      </c>
      <c r="F84" s="30"/>
      <c r="G84" s="31"/>
      <c r="H84" s="32"/>
      <c r="I84" s="30"/>
      <c r="J84" s="31"/>
      <c r="K84" s="33"/>
      <c r="L84" s="34"/>
      <c r="M84" s="49"/>
      <c r="Q84" s="22"/>
    </row>
    <row r="85" spans="2:17" ht="12.75">
      <c r="B85" s="36"/>
      <c r="C85" s="37"/>
      <c r="D85" s="38"/>
      <c r="E85" s="23"/>
      <c r="F85" s="28">
        <f>(D84+D86)/2</f>
        <v>0.32</v>
      </c>
      <c r="G85" s="35">
        <f>(E84+E86)/2</f>
        <v>0.1</v>
      </c>
      <c r="H85" s="35">
        <f>(B86*1000+C86)-(B84*1000+C84)</f>
        <v>60</v>
      </c>
      <c r="I85" s="28">
        <f>F85*H85</f>
        <v>19.2</v>
      </c>
      <c r="J85" s="35">
        <f>G85*H85</f>
        <v>6</v>
      </c>
      <c r="K85" s="27">
        <f>IF(J85&lt;=I85,J85,I85)</f>
        <v>6</v>
      </c>
      <c r="L85" s="28">
        <f>I85-K85</f>
        <v>13.2</v>
      </c>
      <c r="M85" s="50">
        <f>J85-K85</f>
        <v>0</v>
      </c>
      <c r="Q85" s="22"/>
    </row>
    <row r="86" spans="2:17" ht="12.75">
      <c r="B86" s="26">
        <v>9</v>
      </c>
      <c r="C86" s="27">
        <v>915</v>
      </c>
      <c r="D86" s="28">
        <v>0.41</v>
      </c>
      <c r="E86" s="29">
        <v>0.15</v>
      </c>
      <c r="F86" s="30"/>
      <c r="G86" s="31"/>
      <c r="H86" s="32"/>
      <c r="I86" s="30"/>
      <c r="J86" s="31"/>
      <c r="K86" s="33"/>
      <c r="L86" s="34"/>
      <c r="M86" s="49"/>
      <c r="Q86" s="22"/>
    </row>
    <row r="87" spans="2:17" ht="12.75">
      <c r="B87" s="36"/>
      <c r="C87" s="37"/>
      <c r="D87" s="38"/>
      <c r="E87" s="23"/>
      <c r="F87" s="38">
        <f>(D86+D88)/2</f>
        <v>0.44999999999999996</v>
      </c>
      <c r="G87" s="39">
        <f>(E86+E88)/2</f>
        <v>0.16</v>
      </c>
      <c r="H87" s="39">
        <f>(B88*1000+C88)-(B86*1000+C86)</f>
        <v>19</v>
      </c>
      <c r="I87" s="38">
        <f>F87*H87</f>
        <v>8.549999999999999</v>
      </c>
      <c r="J87" s="39">
        <f>G87*H87</f>
        <v>3.04</v>
      </c>
      <c r="K87" s="37">
        <f>IF(J87&lt;=I87,J87,I87)</f>
        <v>3.04</v>
      </c>
      <c r="L87" s="38">
        <f>I87-K87</f>
        <v>5.509999999999999</v>
      </c>
      <c r="M87" s="54">
        <f>J87-K87</f>
        <v>0</v>
      </c>
      <c r="Q87" s="22"/>
    </row>
    <row r="88" spans="2:17" ht="12.75">
      <c r="B88" s="26">
        <v>9</v>
      </c>
      <c r="C88" s="27">
        <v>934</v>
      </c>
      <c r="D88" s="28">
        <v>0.49</v>
      </c>
      <c r="E88" s="50">
        <v>0.17</v>
      </c>
      <c r="F88" s="55"/>
      <c r="G88" s="55"/>
      <c r="H88" s="56"/>
      <c r="I88" s="55"/>
      <c r="J88" s="55"/>
      <c r="K88" s="55"/>
      <c r="L88" s="56"/>
      <c r="M88" s="56"/>
      <c r="Q88" s="22"/>
    </row>
    <row r="89" spans="2:17" ht="12.75">
      <c r="B89" s="52"/>
      <c r="C89" s="23"/>
      <c r="D89" s="23"/>
      <c r="E89" s="23"/>
      <c r="F89" s="53"/>
      <c r="G89" s="23"/>
      <c r="H89" s="24"/>
      <c r="I89" s="23"/>
      <c r="J89" s="23"/>
      <c r="K89" s="23"/>
      <c r="L89" s="24"/>
      <c r="M89" s="24"/>
      <c r="Q89" s="22"/>
    </row>
    <row r="90" spans="2:17" ht="13.5" thickBot="1">
      <c r="B90" s="52"/>
      <c r="C90" s="23"/>
      <c r="D90" s="23"/>
      <c r="E90" s="23"/>
      <c r="F90" s="53"/>
      <c r="G90" s="23"/>
      <c r="H90" s="24"/>
      <c r="I90" s="23"/>
      <c r="J90" s="23"/>
      <c r="K90" s="23"/>
      <c r="L90" s="24"/>
      <c r="M90" s="24"/>
      <c r="Q90" s="22"/>
    </row>
    <row r="91" spans="2:14" ht="13.5" thickBot="1">
      <c r="B91" s="25"/>
      <c r="C91" s="25"/>
      <c r="D91" s="25"/>
      <c r="E91" s="25"/>
      <c r="F91" s="25"/>
      <c r="G91" s="25"/>
      <c r="H91" s="44" t="s">
        <v>11</v>
      </c>
      <c r="I91" s="45">
        <f>SUM(I7:I87)</f>
        <v>2151.465</v>
      </c>
      <c r="J91" s="45">
        <f>SUM(J7:J87)</f>
        <v>2027.25</v>
      </c>
      <c r="K91" s="45">
        <f>SUM(K7:K87)</f>
        <v>1871.045</v>
      </c>
      <c r="L91" s="45">
        <f>SUM(L7:L87)</f>
        <v>280.4199999999999</v>
      </c>
      <c r="M91" s="45">
        <f>SUM(M7:M87)</f>
        <v>156.20499999999998</v>
      </c>
      <c r="N91" s="25"/>
    </row>
    <row r="92" spans="2:14" ht="13.5" thickBot="1">
      <c r="B92" s="25"/>
      <c r="C92" s="25"/>
      <c r="D92" s="25"/>
      <c r="E92" s="25"/>
      <c r="F92" s="25"/>
      <c r="G92" s="25"/>
      <c r="N92" s="25"/>
    </row>
    <row r="93" spans="11:14" ht="13.5" thickBot="1">
      <c r="K93" s="58" t="s">
        <v>15</v>
      </c>
      <c r="L93" s="59"/>
      <c r="M93" s="46">
        <f>L91-M91</f>
        <v>124.21499999999992</v>
      </c>
      <c r="N93" s="46" t="s">
        <v>12</v>
      </c>
    </row>
  </sheetData>
  <sheetProtection/>
  <mergeCells count="2">
    <mergeCell ref="D1:K2"/>
    <mergeCell ref="K93:L9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komputer domowy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Młodożeniec</dc:creator>
  <cp:keywords/>
  <dc:description/>
  <cp:lastModifiedBy>1</cp:lastModifiedBy>
  <cp:lastPrinted>2016-09-28T06:06:30Z</cp:lastPrinted>
  <dcterms:created xsi:type="dcterms:W3CDTF">2005-05-31T08:58:27Z</dcterms:created>
  <dcterms:modified xsi:type="dcterms:W3CDTF">2017-08-31T10:03:38Z</dcterms:modified>
  <cp:category/>
  <cp:version/>
  <cp:contentType/>
  <cp:contentStatus/>
</cp:coreProperties>
</file>