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220" tabRatio="939" firstSheet="16" activeTab="35"/>
  </bookViews>
  <sheets>
    <sheet name="Część nr 1" sheetId="1" r:id="rId1"/>
    <sheet name="Część nr 2" sheetId="2" r:id="rId2"/>
    <sheet name="Część nr 3" sheetId="3" r:id="rId3"/>
    <sheet name="Część nr 4" sheetId="4" r:id="rId4"/>
    <sheet name="Część nr 5" sheetId="5" r:id="rId5"/>
    <sheet name="Część nr 6" sheetId="6" r:id="rId6"/>
    <sheet name="Część nr 7" sheetId="7" r:id="rId7"/>
    <sheet name="Część nr 8" sheetId="8" r:id="rId8"/>
    <sheet name="Część nr 9" sheetId="9" r:id="rId9"/>
    <sheet name="Część nr 10" sheetId="10" r:id="rId10"/>
    <sheet name="Część 11" sheetId="11" r:id="rId11"/>
    <sheet name="Część nr 12" sheetId="12" r:id="rId12"/>
    <sheet name="Część nr 13" sheetId="13" r:id="rId13"/>
    <sheet name="Część nr 14" sheetId="14" r:id="rId14"/>
    <sheet name="Część nr 15" sheetId="15" r:id="rId15"/>
    <sheet name="Część nr 16" sheetId="16" r:id="rId16"/>
    <sheet name="Część nr 17" sheetId="17" r:id="rId17"/>
    <sheet name="Część nr 18" sheetId="18" r:id="rId18"/>
    <sheet name="Część nr 19" sheetId="19" r:id="rId19"/>
    <sheet name="część nr 20" sheetId="20" r:id="rId20"/>
    <sheet name="część nr 21" sheetId="21" r:id="rId21"/>
    <sheet name="część 22" sheetId="22" r:id="rId22"/>
    <sheet name="część 23" sheetId="23" r:id="rId23"/>
    <sheet name="część 24" sheetId="24" r:id="rId24"/>
    <sheet name="część 25" sheetId="25" r:id="rId25"/>
    <sheet name="część 26" sheetId="26" r:id="rId26"/>
    <sheet name="część 27" sheetId="27" r:id="rId27"/>
    <sheet name="część 28" sheetId="28" r:id="rId28"/>
    <sheet name="część 29" sheetId="29" r:id="rId29"/>
    <sheet name="część nr 30" sheetId="30" r:id="rId30"/>
    <sheet name="część 31" sheetId="31" r:id="rId31"/>
    <sheet name="część 32" sheetId="32" r:id="rId32"/>
    <sheet name="część 33" sheetId="33" r:id="rId33"/>
    <sheet name="Część 34" sheetId="34" r:id="rId34"/>
    <sheet name="część 35" sheetId="35" r:id="rId35"/>
    <sheet name="część 36" sheetId="36" r:id="rId36"/>
  </sheets>
  <definedNames>
    <definedName name="_xlnm.Print_Area" localSheetId="13">'Część nr 14'!$A$1:$O$61</definedName>
    <definedName name="_xlnm.Print_Area" localSheetId="7">'Część nr 8'!$A$1:$L$25</definedName>
    <definedName name="_xlnm.Print_Area" localSheetId="8">'Część nr 9'!$A$1:$L$37</definedName>
  </definedNames>
  <calcPr fullCalcOnLoad="1"/>
</workbook>
</file>

<file path=xl/sharedStrings.xml><?xml version="1.0" encoding="utf-8"?>
<sst xmlns="http://schemas.openxmlformats.org/spreadsheetml/2006/main" count="1371" uniqueCount="499">
  <si>
    <t>7.</t>
  </si>
  <si>
    <t>6.</t>
  </si>
  <si>
    <r>
      <t xml:space="preserve">Elektroda Enukleacyjna bipolarna, </t>
    </r>
    <r>
      <rPr>
        <sz val="11"/>
        <rFont val="Arial"/>
        <family val="2"/>
      </rPr>
      <t>jednorazowa do optyk o śr. 4 mm i kacie patrzenia 12 i 30 stopni, do płaszczy 24/25 Fr do resektoskopu Shark</t>
    </r>
  </si>
  <si>
    <t>Elektrody monopolarne</t>
  </si>
  <si>
    <r>
      <rPr>
        <b/>
        <sz val="11"/>
        <rFont val="Arial"/>
        <family val="2"/>
      </rPr>
      <t>Elektroda tnąca</t>
    </r>
    <r>
      <rPr>
        <b/>
        <sz val="11"/>
        <color indexed="10"/>
        <rFont val="Arial"/>
        <family val="2"/>
      </rPr>
      <t xml:space="preserve"> </t>
    </r>
    <r>
      <rPr>
        <sz val="11"/>
        <rFont val="Arial"/>
        <family val="2"/>
      </rPr>
      <t>monopolarna Shark, wielorazowa, do optyk o śr. 4 mm i kącie patrzenia 12 i 30 stopni, pętla okragła o śr. 0,35 mm, do płaszczy 24/26 Fr, do resektoskopu Shark</t>
    </r>
  </si>
  <si>
    <r>
      <t xml:space="preserve">Elektroda tnąca, </t>
    </r>
    <r>
      <rPr>
        <sz val="11"/>
        <rFont val="Arial"/>
        <family val="2"/>
      </rPr>
      <t xml:space="preserve">monopolarna Shark wielorazowa, do optyk o śr. 4 mm i kącie patrzenia 12 i 30 stopni, pętla okrągła o śr. 0,35 mm, do płaszczy 22/24 Fr. </t>
    </r>
  </si>
  <si>
    <r>
      <t xml:space="preserve">Elektroda tnąca monopolarna Shark, </t>
    </r>
    <r>
      <rPr>
        <sz val="11"/>
        <rFont val="Arial"/>
        <family val="2"/>
      </rPr>
      <t xml:space="preserve">wielorazowa, do optyk o śr. 4 mm i kącie patrzenia 12 i 30 stopni, pętla okragła o śr. 0,8 mm, do płaszczy 24/26 Fr, </t>
    </r>
  </si>
  <si>
    <r>
      <t>Elektroda koagulacyjna monopolarna Shark,,</t>
    </r>
    <r>
      <rPr>
        <sz val="11"/>
        <rFont val="Arial"/>
        <family val="2"/>
      </rPr>
      <t>wielorazowa, wałeczkowa, do optyk o śr. 4 mm i kącie patrzenia 12 i 30stopni, do płaszczy 22/24 Fr. i 24/26 Fr.</t>
    </r>
  </si>
  <si>
    <r>
      <t xml:space="preserve">Elektroda koagulacyjna monopolarna Shark, </t>
    </r>
    <r>
      <rPr>
        <sz val="11"/>
        <rFont val="Arial"/>
        <family val="2"/>
      </rPr>
      <t>kulkowa, do optyk o śr. 4 mm i kacie patrzenia 12 i 30 stopni, do płaszczy 22/24 Fr. i 24/26 Fr.</t>
    </r>
  </si>
  <si>
    <r>
      <t xml:space="preserve">Zestaw do szynowania wewnętrznego moczowodów </t>
    </r>
    <r>
      <rPr>
        <sz val="11"/>
        <rFont val="Arial"/>
        <family val="2"/>
      </rPr>
      <t>typu Mono-J rozmiar F6 i F7 dł 90 cm , zamkniety od strony nerki, wykonany z poliuretanu z otworami drenujacymi rozmieszczonymi na petli cewnika, znakowany dla dokładnego umiejscowienia. W zestawie z prowadnikiem pokrytym teflonem , prostym, sztywnym z elastyczna końcówką, ośrednicy : 0,035" dla cewników F6 i F7 długości 125 cm, łącznikiem igłowymzakończonym lejkiem do worka na mocz, zciskiem</t>
    </r>
  </si>
  <si>
    <t>poz. 1 - szt.</t>
  </si>
  <si>
    <r>
      <t xml:space="preserve">Cewnik moczowodowy typ Nelaton rozm. 3 CH - 5 CH; </t>
    </r>
    <r>
      <rPr>
        <sz val="11"/>
        <rFont val="Arial"/>
        <family val="2"/>
      </rPr>
      <t xml:space="preserve">powłoka hydrożelowa, </t>
    </r>
    <r>
      <rPr>
        <b/>
        <sz val="11"/>
        <rFont val="Arial"/>
        <family val="2"/>
      </rPr>
      <t>zamknięty,</t>
    </r>
    <r>
      <rPr>
        <sz val="11"/>
        <rFont val="Arial"/>
        <family val="2"/>
      </rPr>
      <t xml:space="preserve"> końcówka prosta, widoczny w RTG, podziałka w cm, dwa różne znaczniki do identyfikacji prawej/lewej strony, z mandrynem, adapter luer-lock,  nie zawierające lakteksu</t>
    </r>
  </si>
  <si>
    <r>
      <t xml:space="preserve">Cewnik moczowodowy typ Nelaton rozm. 3 CH - 5 CH; </t>
    </r>
    <r>
      <rPr>
        <sz val="11"/>
        <rFont val="Arial"/>
        <family val="2"/>
      </rPr>
      <t xml:space="preserve">powłoka hydrożelowa, </t>
    </r>
    <r>
      <rPr>
        <b/>
        <sz val="11"/>
        <rFont val="Arial"/>
        <family val="2"/>
      </rPr>
      <t xml:space="preserve">otwarty, </t>
    </r>
    <r>
      <rPr>
        <sz val="11"/>
        <rFont val="Arial"/>
        <family val="2"/>
      </rPr>
      <t>końcówka prosta, widoczny w RTG, podziałka w cm, dwa różne znaczniki do identyfikacji prawej/lewej strony, z mandrynem, adapter luer-lock,  nie zawierające lakteksu. Prowadnik dla 3CH - 5CH o średnicy /0,45 mm, 0,71 mm, 0,89 mm, 0,96 mm/</t>
    </r>
  </si>
  <si>
    <t>8F</t>
  </si>
  <si>
    <t>10F</t>
  </si>
  <si>
    <r>
      <t xml:space="preserve">Zestaw do pomiaru ciśnienia śródbrzusznego - </t>
    </r>
    <r>
      <rPr>
        <sz val="11"/>
        <rFont val="Arial"/>
        <family val="2"/>
      </rPr>
      <t>wykorzystujący pomiar ciśnienia w pęcherzu moczowym przez założony typowy cewnik (metoda manometryczna) umożliwiający jednocześnie godzinową zbiórkę i pomiar objętości moczu w systemie zamkniętym. Zestaw wyposażony w zastawkę uniemożliwiającą cofanie się moczu do linii pomiarowej, filtr biologiczny (antybakteryjny) zapewniający odpowietrzenie układu podczas pomiaru oraz posiadający port bezigłowy do wstępnego wypełnienia linii. Linia pomiarowa wyskalowana w mmHg. Możliwość użytkowania zestawu minimum do 7 dni</t>
    </r>
  </si>
  <si>
    <r>
      <t xml:space="preserve">Cewnik balonowy dwudrożny z końcowką typu Tiemana, </t>
    </r>
    <r>
      <rPr>
        <sz val="11"/>
        <rFont val="Arial"/>
        <family val="2"/>
      </rPr>
      <t xml:space="preserve">wykonany ze 100% silikon, z wzmocnionym trzonem oraz twardą końcówką, balon 10 ml, w zestawie zatyczka, cewnik sterylny jednorazowego użytku, </t>
    </r>
    <r>
      <rPr>
        <b/>
        <sz val="11"/>
        <rFont val="Arial"/>
        <family val="2"/>
      </rPr>
      <t>18CH - 24 CH</t>
    </r>
  </si>
  <si>
    <r>
      <t xml:space="preserve">Cewnik balonowy dwudrożny z końcówką typu Tiemana, </t>
    </r>
    <r>
      <rPr>
        <sz val="11"/>
        <rFont val="Arial"/>
        <family val="2"/>
      </rPr>
      <t xml:space="preserve">silikonowany z wzmocnionym trzonem oraz twardą końcówką, balon 30-50 ml. W zestawie zatyczka, cewnik sterylny, jednorazowego użytku </t>
    </r>
    <r>
      <rPr>
        <b/>
        <sz val="11"/>
        <rFont val="Arial"/>
        <family val="2"/>
      </rPr>
      <t>18CH - 24 CH</t>
    </r>
  </si>
  <si>
    <r>
      <t xml:space="preserve">Cewnik balonowy trójdrożny z końcówką typu Dufour </t>
    </r>
    <r>
      <rPr>
        <sz val="11"/>
        <rFont val="Arial"/>
        <family val="2"/>
      </rPr>
      <t>100% silikon z wzmocnionym trzonem cewnika, który wytrzymuje bardzo silną kompresję, dwa otwory boczne</t>
    </r>
    <r>
      <rPr>
        <b/>
        <sz val="11"/>
        <rFont val="Arial"/>
        <family val="2"/>
      </rPr>
      <t>, balon pojemności 70 ml, długość 42 cm CH 22</t>
    </r>
  </si>
  <si>
    <r>
      <t xml:space="preserve">Cewnik balonowy trójdrożny z końcówką typu Dufour </t>
    </r>
    <r>
      <rPr>
        <sz val="11"/>
        <rFont val="Arial"/>
        <family val="2"/>
      </rPr>
      <t>100% silikon z wzmocnionym trzonem cewnika, który wytrzymuje bardzo silną kompresję, dwa otwory boczne</t>
    </r>
    <r>
      <rPr>
        <b/>
        <sz val="11"/>
        <rFont val="Arial"/>
        <family val="2"/>
      </rPr>
      <t>, balon pojemności 80 ml, długość 42 cm CH 24</t>
    </r>
  </si>
  <si>
    <t>Część bez próbek</t>
  </si>
  <si>
    <t>część bez próbek</t>
  </si>
  <si>
    <t>poz. 1 - 1 szt.</t>
  </si>
  <si>
    <t>g) wydajność nawilżania min. 28 mg/ l przy VT-1000ml</t>
  </si>
  <si>
    <t>i) port kapno typu Luer-Lock zamykany integralnym korkiem</t>
  </si>
  <si>
    <t>j) skuteczność filtracji bakterii i wirusów &gt;99,99%</t>
  </si>
  <si>
    <t>k) skuteczny przeciw WZW C i HIV</t>
  </si>
  <si>
    <t>a) skuteczność filtracji min. 99,99%</t>
  </si>
  <si>
    <t>b) waga do 55 g</t>
  </si>
  <si>
    <t>c) wydajność nawilżania min. 34 mg/ l przy VT-500ml</t>
  </si>
  <si>
    <t xml:space="preserve">d) utrata wilgotności max 5 mg/l </t>
  </si>
  <si>
    <t>a) wykonane z celulozy</t>
  </si>
  <si>
    <t>c) masa do 10g</t>
  </si>
  <si>
    <t>f) zamykany integralnym korkiem port do pobierania próbek wydzieliny i odsysania</t>
  </si>
  <si>
    <t>g) zintegrowany port do podawania tlenu</t>
  </si>
  <si>
    <t>bez próbek</t>
  </si>
  <si>
    <t>po 1 szt.</t>
  </si>
  <si>
    <t>Próbki</t>
  </si>
  <si>
    <t xml:space="preserve">Próbki </t>
  </si>
  <si>
    <t>15G</t>
  </si>
  <si>
    <t>8Gx100 mm</t>
  </si>
  <si>
    <t>Asortyment</t>
  </si>
  <si>
    <t>Ilość</t>
  </si>
  <si>
    <t>Stawka VAT</t>
  </si>
  <si>
    <t>op.</t>
  </si>
  <si>
    <t>1.</t>
  </si>
  <si>
    <t>2.</t>
  </si>
  <si>
    <t>3.</t>
  </si>
  <si>
    <t>4.</t>
  </si>
  <si>
    <t>szt.</t>
  </si>
  <si>
    <t xml:space="preserve">szt. </t>
  </si>
  <si>
    <t>rol.</t>
  </si>
  <si>
    <t xml:space="preserve"> </t>
  </si>
  <si>
    <t>a</t>
  </si>
  <si>
    <t>b</t>
  </si>
  <si>
    <t>c</t>
  </si>
  <si>
    <t>but.</t>
  </si>
  <si>
    <t>L.p.</t>
  </si>
  <si>
    <t>szt</t>
  </si>
  <si>
    <t>część bez próbki</t>
  </si>
  <si>
    <t>5.</t>
  </si>
  <si>
    <t>Elektrody dla dorosłych</t>
  </si>
  <si>
    <t>a) do długotrwałego monitorowania,</t>
  </si>
  <si>
    <t>b) jednorazowe tylko z żelem ciekłym,</t>
  </si>
  <si>
    <t>c) średnica 55 - 60 mm,</t>
  </si>
  <si>
    <t>d) wykonane na podłożu materiału mikroporowatego,</t>
  </si>
  <si>
    <t>e) wodoodporne i wodoszczelne,</t>
  </si>
  <si>
    <t xml:space="preserve">f) czujnik Ag/AgCI, </t>
  </si>
  <si>
    <t xml:space="preserve">g) hypoalergiczny klej, </t>
  </si>
  <si>
    <t>h) nie odklejające się, dobrze trzymające się skóry,</t>
  </si>
  <si>
    <t>a) do średnio i krótkotrwałego monitorowania i diagnozy,</t>
  </si>
  <si>
    <t xml:space="preserve">b) jednorazowe tylko z żelem ciekłym, </t>
  </si>
  <si>
    <t>c) średnica 50 - 55 mm,</t>
  </si>
  <si>
    <t>d) wykonane na podłożu z pianki PE,</t>
  </si>
  <si>
    <t xml:space="preserve">e) wodoodporne i wodoszczelne, </t>
  </si>
  <si>
    <t>f) czujnik Ag/AgCI,</t>
  </si>
  <si>
    <t>g) hypoalergiczny klej,</t>
  </si>
  <si>
    <t>h) nie odklejające się, dobrze trzymające się skóry</t>
  </si>
  <si>
    <t>a) do prób wysiłkowych,</t>
  </si>
  <si>
    <t xml:space="preserve">c) średnica 45 - 50 mm, </t>
  </si>
  <si>
    <t>d) wykonane z pianki PE,</t>
  </si>
  <si>
    <t>g) elastyczne, zapewniające dobrą przylepność,</t>
  </si>
  <si>
    <t>h) hypoalergiczny klej,</t>
  </si>
  <si>
    <t>i) nie odklejające się, dobrze trzymające się skóry</t>
  </si>
  <si>
    <t>a) 24: 00 – do Holtera,</t>
  </si>
  <si>
    <t xml:space="preserve">c) wykonane z pianki PE, </t>
  </si>
  <si>
    <t>d) wodoodporne i wodoszczelne,</t>
  </si>
  <si>
    <t xml:space="preserve">e) czujnik Ag/AgCIf) nacięcie do umocowania przewodu, </t>
  </si>
  <si>
    <t>Żel do USG</t>
  </si>
  <si>
    <t>a 0,5 l.</t>
  </si>
  <si>
    <t>poj. 5L</t>
  </si>
  <si>
    <t>poz. 1 -4 po. 3 szt.</t>
  </si>
  <si>
    <t>poz. 7. 1 szt.</t>
  </si>
  <si>
    <t>kpl.</t>
  </si>
  <si>
    <r>
      <t xml:space="preserve">Igła do aspiracji szpiku - sterylna, </t>
    </r>
    <r>
      <rPr>
        <sz val="11"/>
        <rFont val="Arial"/>
        <family val="2"/>
      </rPr>
      <t>igła o odpowiednim, wyprofilowanym ostrzu, bardzo ostra, ergonomiczny masywny uchwyt typu młoteczkowego, gwarantujący wygodę w manewrowaniu igłą, mandryn igły łączący się z uchwytem kaniuli na zatrzask, szczelność igły umożliwiająca prawidłową aspirację treści, igła z końcówką luer do podłączenia strzykawki, odpowiednia trwałość stali z którego wykonano igłę, zabezpieczająca przed deformacją podczas penetracji tkanki kostnej, dł. 39-50-83-100 mm</t>
    </r>
  </si>
  <si>
    <r>
      <t xml:space="preserve">Zestaw do trepanobiopsji szpiku kostnego - </t>
    </r>
    <r>
      <rPr>
        <sz val="11"/>
        <rFont val="Arial"/>
        <family val="2"/>
      </rPr>
      <t>igła bardzo ostra, znakowana co 1 cm, mandryn ostrzony w trzech płaszczyznach, łączacy się z uchwytem kaniul na zatrzask, krawędź tnąca z dwoma ząbkami dla łatwej penetracji, profilowana do dłoni rączka typu młoteczkowego, w uchwycie kaniul gniazdo typu luer, osobna kaniula ekstrakcyjna wycinająca cylinder kostny, koreczek zamykający igłę po usunięciu mandrylu, osobno znakowany wypychacz, osłona zabezpieczająca ostrze igły. Wymagana jest bardzo wysoka jakość oferowanych zestawów, gwarantująca pobranie szpiku kostnego za pierwszym razem (jednym nakłuciem), sterylna</t>
    </r>
  </si>
  <si>
    <t>Pachwinowa                  10 cm x 15-16 cm</t>
  </si>
  <si>
    <t>Brzuszna                        15-16 cm x 15-16 cm</t>
  </si>
  <si>
    <t>Brzuszna                        30 cm x 30 cm</t>
  </si>
  <si>
    <t>po 1 sztuce</t>
  </si>
  <si>
    <t>a) złącza 22F/ 15M – 22M/ 15F</t>
  </si>
  <si>
    <t>b) masa filtra do 25g</t>
  </si>
  <si>
    <t>c) objętość martwa do 35 ml</t>
  </si>
  <si>
    <t>f) filtracji bakterii i wirusów &gt;99,99%</t>
  </si>
  <si>
    <t>g) skuteczny przeciw WZW C i HIV</t>
  </si>
  <si>
    <t>h) port kapno typu Luer-Lock zamykany integralnym korkiem</t>
  </si>
  <si>
    <t>b) wykonany z celulozy</t>
  </si>
  <si>
    <t>c) masa filtra do 35g</t>
  </si>
  <si>
    <t>d) objętość martwa do 50 ml (+/- 2 ml)</t>
  </si>
  <si>
    <t>Elektrody bipolarne</t>
  </si>
  <si>
    <r>
      <t xml:space="preserve">Elektroda tnąca, </t>
    </r>
    <r>
      <rPr>
        <sz val="11"/>
        <rFont val="Arial"/>
        <family val="2"/>
      </rPr>
      <t>bipolarna, wielorazowa, do optyk o śr. 4 mm i kącie patrzenia 12 i 30 stopni, pętla okrągła o śr. 0,3 mm, do płaszczy 24/25 Fr. Do resektoskopu Shark</t>
    </r>
  </si>
  <si>
    <r>
      <rPr>
        <b/>
        <sz val="11"/>
        <rFont val="Arial"/>
        <family val="2"/>
      </rPr>
      <t>Elektroda tnąca</t>
    </r>
    <r>
      <rPr>
        <b/>
        <sz val="11"/>
        <color indexed="10"/>
        <rFont val="Arial"/>
        <family val="2"/>
      </rPr>
      <t xml:space="preserve"> </t>
    </r>
    <r>
      <rPr>
        <sz val="11"/>
        <rFont val="Arial"/>
        <family val="2"/>
      </rPr>
      <t>bipolarna, wielorazowa, do optyk o śr. 4 mm i kącie patrzenia 12 i 30 stopni, pętla okragła o śr. 0,3 mm, do płaszczy 22/24 Fr, do resektoskopu Shark</t>
    </r>
  </si>
  <si>
    <r>
      <t xml:space="preserve">Elektroda koagulacyjna, bipolarna, </t>
    </r>
    <r>
      <rPr>
        <sz val="11"/>
        <rFont val="Arial"/>
        <family val="2"/>
      </rPr>
      <t>wielorazowa, wałek, do optyk osr. 4 mm i kacie patrzenia 12 i 30 stopni, do płaszczy 24/25 i 22/24 Fr do resektoskopu Shark</t>
    </r>
  </si>
  <si>
    <r>
      <t>Elektroda waporyzująca bipolarna,</t>
    </r>
    <r>
      <rPr>
        <sz val="11"/>
        <rFont val="Arial"/>
        <family val="2"/>
      </rPr>
      <t xml:space="preserve"> jednorazowa do optyk o śr. 4 mm i kacie patrzenia 12 i 30 stopni, do płaszczy 24/25 Fr do resektoskopu Shark </t>
    </r>
  </si>
  <si>
    <t>kanister 2 L</t>
  </si>
  <si>
    <t>uchwyt</t>
  </si>
  <si>
    <t>rozm. "XL" x 30 szt. x 1</t>
  </si>
  <si>
    <t>rozm. "L" x 30 szt. x 1</t>
  </si>
  <si>
    <t>rozm. "M" x 30 szt. x 1</t>
  </si>
  <si>
    <t>90x60cm</t>
  </si>
  <si>
    <t>op. a 30szt.</t>
  </si>
  <si>
    <t>Część nr 1 Igły</t>
  </si>
  <si>
    <t>Podkłady higieniczne 90x60</t>
  </si>
  <si>
    <t>j.m.</t>
  </si>
  <si>
    <t>Cena netto</t>
  </si>
  <si>
    <t>Cena brutto</t>
  </si>
  <si>
    <t>Wartość netto (4x5)</t>
  </si>
  <si>
    <t>Wartość VAT (7x8)</t>
  </si>
  <si>
    <t>Wartość brutto (7+9)</t>
  </si>
  <si>
    <t>Producent</t>
  </si>
  <si>
    <t>Nr katalogowy / Nazwa handlowa</t>
  </si>
  <si>
    <r>
      <t xml:space="preserve">Cewnik balonowy trójdrożny z końcówką typu Dufour </t>
    </r>
    <r>
      <rPr>
        <sz val="11"/>
        <rFont val="Arial"/>
        <family val="2"/>
      </rPr>
      <t>100% silikon z wzmocnionym trzonem cewnika, który wytrzymuje bardzo silną kompresję, dwa otwory boczne,</t>
    </r>
    <r>
      <rPr>
        <b/>
        <sz val="11"/>
        <rFont val="Arial"/>
        <family val="2"/>
      </rPr>
      <t xml:space="preserve"> balon  pojemności 60 ml, długość 42 cm, CH 20</t>
    </r>
  </si>
  <si>
    <r>
      <t>Igła do biopsji torbieli nerkowych - i</t>
    </r>
    <r>
      <rPr>
        <sz val="11"/>
        <rFont val="Arial"/>
        <family val="2"/>
      </rPr>
      <t>gła zmodyfikowana z podwójnie zaostrzoną końcówką, zdejmowalny mandryn idealnie dopasowany do igły, ruchoma blokada plus oznaczenie umożliwiające kontrole głębokości wkłucia, przeźroczysta główka typu luer, rozmiar 18G, długość 200-250mm, sterylna</t>
    </r>
  </si>
  <si>
    <r>
      <t>Zestaw punkcyjny do cystostomii - r</t>
    </r>
    <r>
      <rPr>
        <sz val="11"/>
        <rFont val="Arial"/>
        <family val="2"/>
      </rPr>
      <t>ozm. CH12, zawierajacy: cewnik Pigtail z poliuretanu, łatwo rozrywalna kaniula punkcyjna, skalpel, taśma samoprzylepna, zatyczka, dla cewnika CH12, długość cewnika 55 cm</t>
    </r>
  </si>
  <si>
    <r>
      <t>Zestaw do szynowania wewnętrznego moczowodów 4,8 F</t>
    </r>
    <r>
      <rPr>
        <sz val="11"/>
        <rFont val="Arial"/>
        <family val="2"/>
      </rPr>
      <t xml:space="preserve"> ,elementy zestawu: cewnik Pigtail podwójnie zagięty otwarty-zamknięty, wykonany z poliuretanu, retrakcyjna nić na końcu pęcherzowym, podziałka w centymetrach, całkowicie widoczny w RTG, popychacz z poliuretanu, zielony, długość 90 cm (może byc wykorzystywany do ureterorenoskopii) giętka prowadnica ze stali nierdzewnej z powłoką PTFE długość ok. 100 cm, dwa zaciski mocujące,  samoprzylepne etykiety do dokumentacji</t>
    </r>
  </si>
  <si>
    <r>
      <t xml:space="preserve">Koszyczek nitynolowy, </t>
    </r>
    <r>
      <rPr>
        <sz val="11"/>
        <rFont val="Arial"/>
        <family val="2"/>
      </rPr>
      <t>z drutu płaskiego, posiadający symetryczny kształt, pozwalający na precyzyjną manipulację przy usuwaniu kamieni nawet w trudnych warunkach, wykonany ze stali nierdzewnej, z autramatyczną końcówką, uchwyt typu clip-on, widoczny w RTG, możliwość obsługi jedną ręką, opakowanie typu blister, koszulka wykonana z poliamidu lub specjalnego elastomeru fluorowego, długość min. 115 cm rozmiary koszyka od 15 do 20 cm.</t>
    </r>
  </si>
  <si>
    <r>
      <t>Zestaw do szynowania wewnętrznego moczowodów 4F/4,8F/6F/7F</t>
    </r>
    <r>
      <rPr>
        <sz val="11"/>
        <rFont val="Arial"/>
        <family val="2"/>
      </rPr>
      <t xml:space="preserve"> , długość 26 cm, 28 cm , składający się z: cewnik PIGTAIL podwójnie zagięty otwarty - otwarty, wykonany z poliuretanu z powloką hydrożelową, retrakcyjna nić na końcu pęcherzowym, całowicie widoczny w RTG, podziałka w centymetrach, dwa zaciski mocujace, popychacz wykonany z poliuretanu, żółty dł. ok 45 cm, giętka prowadnica ze stali nierdzewnej z powloką PTFE i nieruchomym rdzeniem, giętka bezpieczna końcówka, prowadnik 0,035", dlugość ok. 150 cm, samoprzylepne etykiety do dokumentacji</t>
    </r>
  </si>
  <si>
    <t>a ' 80 m</t>
  </si>
  <si>
    <t>a' 50 m</t>
  </si>
  <si>
    <r>
      <t>Próbki:</t>
    </r>
    <r>
      <rPr>
        <sz val="10"/>
        <rFont val="Arial"/>
        <family val="0"/>
      </rPr>
      <t xml:space="preserve"> po 1 sztuce</t>
    </r>
  </si>
  <si>
    <t>CH 35 ø 11,7 mm</t>
  </si>
  <si>
    <t>CH 26 - 30</t>
  </si>
  <si>
    <t xml:space="preserve"> CH 24</t>
  </si>
  <si>
    <r>
      <t>Ostrza brzuszaste</t>
    </r>
    <r>
      <rPr>
        <sz val="11"/>
        <rFont val="Arial"/>
        <family val="2"/>
      </rPr>
      <t xml:space="preserve"> a’ 100 szt. ze stali nierdzewnej, powierzchnia tnąca ostra, nie łamiące się opakowanie jednostkowe umożliwiające wyjmowanie ostrza w sposób zapewniający jego sterylność, na każdym pojedynczym opakowaniu ostrza rysunek w skali 1:1, ponadto na każdym ostrzu wygrawerowany jego numer oraz nazwa producenta, w wielkościach od 10 do 24</t>
    </r>
  </si>
  <si>
    <r>
      <t>Filtry antybakteryjne i antywirusowe elektrostatyczne,</t>
    </r>
    <r>
      <rPr>
        <sz val="11"/>
        <rFont val="Arial"/>
        <family val="2"/>
      </rPr>
      <t xml:space="preserve"> sterylne, bez wymiennika ciepła i wilgoci:</t>
    </r>
  </si>
  <si>
    <r>
      <t>d) opory przepływu przy 60l/ min. do 1,9cm H</t>
    </r>
    <r>
      <rPr>
        <vertAlign val="subscript"/>
        <sz val="11"/>
        <rFont val="Arial"/>
        <family val="2"/>
      </rPr>
      <t>2</t>
    </r>
    <r>
      <rPr>
        <sz val="11"/>
        <rFont val="Arial"/>
        <family val="2"/>
      </rPr>
      <t>O</t>
    </r>
  </si>
  <si>
    <r>
      <t>e) powierzchnia filtrująca do 25cm</t>
    </r>
    <r>
      <rPr>
        <vertAlign val="superscript"/>
        <sz val="11"/>
        <rFont val="Arial"/>
        <family val="2"/>
      </rPr>
      <t>2</t>
    </r>
  </si>
  <si>
    <r>
      <t>Filtry antybakteryjne i antywirusowe elektrostatyczne</t>
    </r>
    <r>
      <rPr>
        <sz val="11"/>
        <rFont val="Arial"/>
        <family val="2"/>
      </rPr>
      <t>, sterylne, z wymiennikiem ciepła i wilgoci:</t>
    </r>
  </si>
  <si>
    <r>
      <t>e) opory przepływu przy 60l/ min. do 2,7cm H</t>
    </r>
    <r>
      <rPr>
        <vertAlign val="subscript"/>
        <sz val="11"/>
        <rFont val="Arial"/>
        <family val="2"/>
      </rPr>
      <t>2</t>
    </r>
    <r>
      <rPr>
        <sz val="11"/>
        <rFont val="Arial"/>
        <family val="2"/>
      </rPr>
      <t>O</t>
    </r>
  </si>
  <si>
    <r>
      <t>f) powierzchnia filtrująca do 25cm</t>
    </r>
    <r>
      <rPr>
        <vertAlign val="superscript"/>
        <sz val="11"/>
        <rFont val="Arial"/>
        <family val="2"/>
      </rPr>
      <t>2</t>
    </r>
  </si>
  <si>
    <r>
      <t>h) minimalna temperatura na wejściu nie mniej niż 30</t>
    </r>
    <r>
      <rPr>
        <vertAlign val="superscript"/>
        <sz val="11"/>
        <rFont val="Arial"/>
        <family val="2"/>
      </rPr>
      <t>0</t>
    </r>
    <r>
      <rPr>
        <sz val="11"/>
        <rFont val="Arial"/>
        <family val="2"/>
      </rPr>
      <t>C</t>
    </r>
  </si>
  <si>
    <r>
      <t>Filtry antybakteryjne i antywirusowe,</t>
    </r>
    <r>
      <rPr>
        <sz val="11"/>
        <rFont val="Arial"/>
        <family val="2"/>
      </rPr>
      <t xml:space="preserve"> sterylne, mechaniczne, jednorazowe, z odrębną warstwą wymiennika ciepła i wilgoci:</t>
    </r>
  </si>
  <si>
    <r>
      <t xml:space="preserve">Wymienniki ciepła i wilgoci </t>
    </r>
    <r>
      <rPr>
        <sz val="11"/>
        <rFont val="Arial"/>
        <family val="2"/>
      </rPr>
      <t>do rurek tracheostomijnych z portem do tlenu i odsysania</t>
    </r>
  </si>
  <si>
    <r>
      <t>b) powierzchnia wymiennika &gt; 500cm</t>
    </r>
    <r>
      <rPr>
        <vertAlign val="superscript"/>
        <sz val="11"/>
        <rFont val="Arial"/>
        <family val="2"/>
      </rPr>
      <t>2</t>
    </r>
  </si>
  <si>
    <r>
      <t>d) minimalna wilgotność – 28mg H</t>
    </r>
    <r>
      <rPr>
        <vertAlign val="subscript"/>
        <sz val="11"/>
        <rFont val="Arial"/>
        <family val="2"/>
      </rPr>
      <t>2</t>
    </r>
    <r>
      <rPr>
        <sz val="11"/>
        <rFont val="Arial"/>
        <family val="2"/>
      </rPr>
      <t>O/ l</t>
    </r>
  </si>
  <si>
    <r>
      <t>e) opory przepływu &lt; 2,0cm H</t>
    </r>
    <r>
      <rPr>
        <vertAlign val="subscript"/>
        <sz val="11"/>
        <rFont val="Arial"/>
        <family val="2"/>
      </rPr>
      <t>2</t>
    </r>
    <r>
      <rPr>
        <sz val="11"/>
        <rFont val="Arial"/>
        <family val="2"/>
      </rPr>
      <t>O przy 60l/ min.</t>
    </r>
  </si>
  <si>
    <r>
      <t>Rurki intubacyjne z mankietem niskociśnieniowym</t>
    </r>
    <r>
      <rPr>
        <sz val="11"/>
        <rFont val="Arial"/>
        <family val="2"/>
      </rPr>
      <t xml:space="preserve">, wysokoobjętościowym, wykonane z termoczułego PCV, o prawidłowej elastyczności przed intubacją, z otworem Murph’ego, z oznaczeniem głębokości rurki i rozmiaru rurki na korpusie, z balonikiem kontrolnym w kształcie stożka w kolorze różnym od transparentnego przewodu łączącego z rurką, rurka widoczna w promieniach RTG, sterylne, w rozmiarze od nr 7,0 do nr 8,5  (w zależności od potrzeb Zamawiającego)  </t>
    </r>
  </si>
  <si>
    <r>
      <t>Rurki intubacyjne z mankietem tradycyjnym</t>
    </r>
    <r>
      <rPr>
        <sz val="11"/>
        <rFont val="Arial"/>
        <family val="2"/>
      </rPr>
      <t xml:space="preserve">, wykonane z termoczułego PCV, o prawidłowej elastyczności przed intubacją, z otworem Murph’ego z oznaczeniem głębokości rurki oraz oznaczeniem rozmiaru rurki na korpusie, z balonem kontrolnym w kształcie stożka w kolorze różnym od transparentnego przewodu łączącego z rurką, rurki, rurka widoczna w promieniach RTG, wyraźnie oznakowany rozmiar rurki widoczny po zaintubowaniu pacjenta, sterylne, w rozmiarze od nr 6,0 do nr 9,0  (w zależności od potrzeb Zamawiającego)  </t>
    </r>
  </si>
  <si>
    <r>
      <t xml:space="preserve">Rurki intubacyjne, zbrojone z mankietem tradycyjnym, </t>
    </r>
    <r>
      <rPr>
        <sz val="11"/>
        <rFont val="Arial"/>
        <family val="2"/>
      </rPr>
      <t xml:space="preserve">o prawidłowej elastyczności przed intubacją, z materiału termoczułego PCV, z oznaczeniem głębokości rurki oraz oznaczeniem rozmiaru rurki na korpusie, z balonem kontrolnym, sterylne, w rozmiarze od 6,0 do nr 8,0 (w zależności od potrzeb Zamawiającego)  </t>
    </r>
  </si>
  <si>
    <r>
      <t xml:space="preserve">Rurka intubacyjna, dooskrzelowa, sterylna, </t>
    </r>
    <r>
      <rPr>
        <sz val="11"/>
        <rFont val="Arial"/>
        <family val="2"/>
      </rPr>
      <t>znacznik RTG na zakończeniu dystalnym rurki, ponad mankietem odoskrzelowym z PCV w celu weryfikacji położenia rurki, w zestawie łącznik Y wraz z kompletem złączy, baloniki kontrolne oraz dreny łączące z rurką oraz zestaw złączy zgodnie z kolorem danego mankietu, prawa lub lewa rozmiar 28F-37F (w zależności od potrzeb Zamawiającego)</t>
    </r>
  </si>
  <si>
    <r>
      <t>Rurki ustno– gardłowe</t>
    </r>
    <r>
      <rPr>
        <sz val="11"/>
        <rFont val="Arial"/>
        <family val="2"/>
      </rPr>
      <t>, sterylne, pakowane pojedynczo, wyraźnie oznakowany rozmiar rurki widoczny po jej założeniu, wykonane z termoczułego PCV:</t>
    </r>
  </si>
  <si>
    <t>prawa lub lewa 32F-37F</t>
  </si>
  <si>
    <r>
      <t xml:space="preserve">Prowadnik z nitinolu , </t>
    </r>
    <r>
      <rPr>
        <sz val="11"/>
        <rFont val="Arial"/>
        <family val="2"/>
      </rPr>
      <t>doskonale odporny na zagięcie, z wysoką stabilnością rotacyjną, bardzo dobra widoczność w endoskopii dzięki czarnej poliuretanowej oslonie, wysoka nieprzepuszcalność promieni RTG, prosta lub zakrzywinna końcówka. W dyspenserze z adapterem luer-lock i końcówką wprowadzajacą, nie zawierający lateksu</t>
    </r>
    <r>
      <rPr>
        <b/>
        <sz val="11"/>
        <rFont val="Arial"/>
        <family val="2"/>
      </rPr>
      <t>, długość 150 cm, rozmiar 0,035"</t>
    </r>
  </si>
  <si>
    <r>
      <t xml:space="preserve">Zestaw do nefrostomii dwustopniowej - </t>
    </r>
    <r>
      <rPr>
        <sz val="11"/>
        <rFont val="Arial"/>
        <family val="2"/>
      </rPr>
      <t>elementy zestawu: 2-częściowa kaniula punkcyjna z widocznym w USG znacznikiem na końcówce (3 pierścienie), prowadnica sztywna, z giętką końcówką typu J   w dyspenserze, z końcówką wprowadzającą, długość 800mm, przedłużacz cewnika metalowy, długość 325 mm, plastikowy mandryn, cewnik poliuretanowy typu Pigtail, widoczny w RTG, długość ok. 30 cm, otwór centralny, powłoka hydrożelowa, 6 otworów drenujacych, nacięcia na trzonie do szwu mocującego, łącznik Luer-lock, kranik Luer-Lock, adapter do worka na mocz (łącznik Luer-lock z lejkiem), etykiety samoprzylepne do dokumentacji.</t>
    </r>
  </si>
  <si>
    <t xml:space="preserve">
System do kontrolowanej zbiórki luźnego stolca wyposażony w: silikonowy rękaw odprowadzający treści kałowe o długości 165 cm - 170 cm z wbudowaną w strukturę silikonu na całej długości substancją neutralizującą nieprzyjemny zapach; niskociśnieniowy balonik retencyjny z niebieską kieszonką dla umieszczenia palca wiodącego; port do napełniania balonika retencyjnego z sygnalizatorem, który wypełnienia się gdy balonik osiągnie wielkość optymalną w ciele pacjenta oraz port do irygacji umożliwiający także doodbytnicze podanie leków z klamrą zamykającą światło drenu w celu utrzymania leku w miejscu podania, system zawiera port do pobierania próbek stolca z zastawką antyzwrotną, wyposażony w pasek koralikowy do podwieszania kompatybilny z ramami łóżek szpitalnych z miejscem na opis.
System przebadany klinicznie (ocena bezpieczeństwa stosowania systemu do 29 dni u pacjentów hospitalizowanych) czas utrzymania systemu do 29 dni, biologicznie czysty, zestaw wypasażony dodatkowo w 3 worki zbiorcze o pojemności 1000ml.
</t>
  </si>
  <si>
    <r>
      <t xml:space="preserve">
</t>
    </r>
    <r>
      <rPr>
        <sz val="11"/>
        <rFont val="Arial"/>
        <family val="2"/>
      </rPr>
      <t>Worki wymienne kompatybilne z systemem do kontrolowanej zbiórki luźnego stolca o pojemności 1000ml, nieprzezroczyste, z podglądem, skalowane co 25ml, w tym numerycznie co 100ml, z filtrem węglowym o wysokiej absorpcji zapachów i możliwością filtrowania gazów, z zastawką antyzwrotną zabezpieczającą przed wylaniem zawartości, biologicznie czyste.
Opakowanie zawiara 10 szt</t>
    </r>
    <r>
      <rPr>
        <b/>
        <sz val="11"/>
        <rFont val="Arial"/>
        <family val="2"/>
      </rPr>
      <t xml:space="preserve">
</t>
    </r>
  </si>
  <si>
    <r>
      <t>Maska krtaniowa-</t>
    </r>
    <r>
      <rPr>
        <sz val="11"/>
        <rFont val="Arial"/>
        <family val="2"/>
      </rPr>
      <t xml:space="preserve"> zgodna z budową anatomiczną gardła, wygięcie pozwalające na łatwe zakładanie, znaczniki głębokości kontrolujące prawidłowe usytuowanie maski, balonik kontrolny umożliwiający identyfikację rozmiaru maski oraz precyzyjne określenie stopnia wypełnienia mankietu metodą dotykową, informacja o rozmiarze maski umieszczona na korpusie złącza, informacja o wadze pacjenta i ml wypełnienie maski, jałowa, niezawierająca lateksu i ftalanów 
jednorazowa, silikonowa, sterylna, specjalnie wyprofilowany kołnierz maski dopasowujacy się do budowy anatomicznej pacjenta, przeźroczysta rurka umożliwiajaca obserwację jej wnętrza, w rozmiarze nr 3, 4, 5.</t>
    </r>
  </si>
  <si>
    <r>
      <t xml:space="preserve">Zamknięty jednorazowy system do gromadzenia płynów ( np. wydzieliny z dróg oddechowych). </t>
    </r>
    <r>
      <rPr>
        <sz val="11"/>
        <rFont val="Arial"/>
        <family val="2"/>
      </rPr>
      <t xml:space="preserve">Wkład workowy o pojemności 2000 ml wykonany z polioefiny ( dający możliwość utylizacji w niskich  temperaturach bez wydzielania szkodliwych substancji ), biologicznie czysty, odporny na rozdarcie, perforację, posiadający funkcję samozasysania. Wyposażony w filtr antybakteryjny i hydrofobowy zabezpieczający źródło ssania przed zalaniem. Posiadający zintegrowaną pokrywę wyposażoną w tylko jeden łącznik kątowy, schodkowy, obrotowy ( port do pacjenta) posiadający port o średnicy 25-26 mm, który umożliwia włożenie saszetki z proszkiem żelującym wydzielinę. Możliwość łączenia tendem o łącznej pojemności 24 litrów na jednym wózku. Wkład kompatybilny z kanistrem o tej samej pojemności. Wyposażony w jeden uchwyt w postaci pętli do demontażu wkładu po jego napełnieniu. Data produkcji umieszczona na każdym worku. Każdy wkład wyposażony w zatyczkę na port pacjenta. Wkład pakowany pojedynczo wraz z drenem o długości 180 cm, z końcówką męską z możliwością kontroli ssania lub przełączeniem na opcję bez kontroli ssania. 
</t>
    </r>
  </si>
  <si>
    <r>
      <t xml:space="preserve">Kanistry wielorazowego użytku do wkładów </t>
    </r>
    <r>
      <rPr>
        <sz val="11"/>
        <rFont val="Arial"/>
        <family val="2"/>
      </rPr>
      <t>- wykonane z przeźroczystego, nietłukącego się tworzywa (poliwęglanu) wyskalowane co, 100 ml do pełnej pojemności wkładu, kompatybilne z oferowanymi wkładami workowymi, wytrzymałe na uszkodzenia, zaopatrzone w uchwyt do mocowania ( do mocowników ściennych, szynowych, wózków jezdnych), kanistry winny posiadać przyłącze próżnia/ssanie, możliowość autoklawowania w temp 121 stopni C (informację należy dołączyć do kanistra) .</t>
    </r>
  </si>
  <si>
    <r>
      <t>Uchwyt do drenu ssącego do szyny Modura -</t>
    </r>
    <r>
      <rPr>
        <sz val="11"/>
        <rFont val="Arial"/>
        <family val="2"/>
      </rPr>
      <t xml:space="preserve"> stopniowany tak, że winien przyjmować dreny różnej średnicy</t>
    </r>
  </si>
  <si>
    <t>wkład do ssaka 2L</t>
  </si>
  <si>
    <r>
      <t xml:space="preserve">Uchwyt elektrody czynnej z przewodem </t>
    </r>
    <r>
      <rPr>
        <sz val="11"/>
        <rFont val="Arial"/>
        <family val="2"/>
      </rPr>
      <t>- uchwyt jednorazowy z elektrodą czynną nożną, nóż sterowany ręcznie, przewód 3 m, ostrze standardowe.</t>
    </r>
  </si>
  <si>
    <r>
      <t xml:space="preserve">Żel do ultradżwięków -  </t>
    </r>
    <r>
      <rPr>
        <sz val="11"/>
        <rFont val="Arial"/>
        <family val="2"/>
      </rPr>
      <t>żel sprzęgający do terapii ultradźwiękowej i skojarzonej. Pojemnik o pojemności 5 litrów w zestawie butelka dozująca o pojemności 250-270 ml.</t>
    </r>
  </si>
  <si>
    <t>z pompką a' 5l - przeźroczysty, wraz z załączoną pustą butelką 250ml</t>
  </si>
  <si>
    <r>
      <t xml:space="preserve">Obwód oddechowy dla OAiIT, z PCV dla dorosłych, </t>
    </r>
    <r>
      <rPr>
        <sz val="11"/>
        <rFont val="Arial"/>
        <family val="2"/>
      </rPr>
      <t xml:space="preserve">w komplecie z odłączalnym łącznikiem Y z portami, ramieniem wdechowym i wydechowym o dł. 160 cm, z wbudowaną pułapką wodną na wydechu, wykonany z sterylnego PCV z gładkim wewnętrznym światłem, przyłącza respiratora elastyczne, komplet sterylny jednorazowego użytku </t>
    </r>
  </si>
  <si>
    <r>
      <rPr>
        <b/>
        <sz val="11"/>
        <rFont val="Arial"/>
        <family val="2"/>
      </rPr>
      <t xml:space="preserve">Worek oddechowy 2l </t>
    </r>
    <r>
      <rPr>
        <sz val="11"/>
        <rFont val="Arial"/>
        <family val="2"/>
      </rPr>
      <t>ze sztywnym złączem 22F, bez lateksu</t>
    </r>
  </si>
  <si>
    <r>
      <t xml:space="preserve">Obwód oddechowy, z PCV dla dorosłych, </t>
    </r>
    <r>
      <rPr>
        <sz val="11"/>
        <rFont val="Arial"/>
        <family val="2"/>
      </rPr>
      <t>w komplecie ze złączką Y, ramieniem wdechowym i wydechowym o dł. 150 cm, dodatkowe ramię o długości 120 cm, workiem oddechowym do 2 litrów, łącznik kątowy 90 stopni, z portem kapno, wykonany ze sterylnego PCV z gładkim wewnętrznym światłem, przyłącza respiratora elastyczne, komplet jednorazowego użytku sterylny</t>
    </r>
  </si>
  <si>
    <r>
      <t xml:space="preserve">Uniwersalna standardowa elektroda powrotna, dzielona dla pacjentów dorosłych </t>
    </r>
    <r>
      <rPr>
        <sz val="11"/>
        <rFont val="Arial"/>
        <family val="2"/>
      </rPr>
      <t xml:space="preserve">z klejem elektroprzewodzącym oraz </t>
    </r>
    <r>
      <rPr>
        <b/>
        <sz val="11"/>
        <rFont val="Arial"/>
        <family val="2"/>
      </rPr>
      <t>dzielonym stykiem szerokości 4 cm</t>
    </r>
    <r>
      <rPr>
        <sz val="11"/>
        <rFont val="Arial"/>
        <family val="2"/>
      </rPr>
      <t xml:space="preserve">, wyposażona w system kontroli jakości  styku kompatybilny z </t>
    </r>
    <r>
      <rPr>
        <b/>
        <sz val="11"/>
        <rFont val="Arial"/>
        <family val="2"/>
      </rPr>
      <t>systemem REM generatora Valleylab</t>
    </r>
    <r>
      <rPr>
        <sz val="11"/>
        <rFont val="Arial"/>
        <family val="2"/>
      </rPr>
      <t xml:space="preserve"> oraz żelem zapewniającym prawidłowe przyleganie do skóry pacjenta, powierzchnia płytki </t>
    </r>
    <r>
      <rPr>
        <b/>
        <sz val="11"/>
        <rFont val="Arial"/>
        <family val="2"/>
      </rPr>
      <t>minimum 150 cm2</t>
    </r>
    <r>
      <rPr>
        <sz val="11"/>
        <rFont val="Arial"/>
        <family val="2"/>
      </rPr>
      <t>, jednorazowego użytku, niejałowa, niezawierająca lateksu i PCV, do aparatu elektrochirurgicznego Force EZ firmy Valleylab będącego w posiadaniu Zamawiającego</t>
    </r>
  </si>
  <si>
    <r>
      <t>Jednorazowe podkłady ochronne,</t>
    </r>
    <r>
      <rPr>
        <sz val="11"/>
        <rFont val="Arial"/>
        <family val="2"/>
      </rPr>
      <t xml:space="preserve"> bibułowo foliowe, wchłaniające i nieprzepuszczalne, w rolce o szerokości 50-60 cm, perforowane co 38-50 cm</t>
    </r>
  </si>
  <si>
    <r>
      <t xml:space="preserve">Jednorazowe podkłady papierowe, </t>
    </r>
    <r>
      <rPr>
        <sz val="11"/>
        <rFont val="Arial"/>
        <family val="2"/>
      </rPr>
      <t>dwuwarstowe, w rolce o szerokości 50 - 60 cm, perforowane co 35-50 cm,</t>
    </r>
  </si>
  <si>
    <r>
      <t xml:space="preserve">Siatka do operacyjnego leczenia przepuklin - </t>
    </r>
    <r>
      <rPr>
        <sz val="11"/>
        <rFont val="Arial"/>
        <family val="2"/>
      </rPr>
      <t>polipropylenowa, tkany monofilament, sterylna, max. wielkość porów 1,5 mm, grubość 0,53 mm, masa powierzchniowa 60g/m2, posiadajaca niebieskie paski wzmacniajace strukturę oraz ułatwiajace pozycjonowanie, pakowana pojedynczo w podwójne opakowanie papierowo-foliowe, zabezpieczona w dodatkowe opakowanie kartonowe, pakowana bez składania powodującego trwałe zagięcia na powierzchni, posiada etykiety samoprzylepne do wklejania do kokumentacji, wysoka wytrzymałość na rozrywanie.</t>
    </r>
  </si>
  <si>
    <r>
      <t>Zestaw do odsysania pola operacyjnego</t>
    </r>
    <r>
      <rPr>
        <sz val="11"/>
        <rFont val="Arial"/>
        <family val="2"/>
      </rPr>
      <t xml:space="preserve"> – sterylny, podwójnie pakowany w worek foliowy perforowany, zewnętrzne opakowanie typu folia-papier, typ Yankauer, przeźroczysty, z możliwością wymiany końcówek ssących w trakcie zabiegu operacyjnego i dostosowania końcówki łączącej do każdego typu ssaka, wraz z końcówką standard, o dł. 210 cm - 220 cm.</t>
    </r>
  </si>
  <si>
    <r>
      <rPr>
        <b/>
        <sz val="11"/>
        <rFont val="Arial"/>
        <family val="2"/>
      </rPr>
      <t>Zestaw do odsysania pola operacyjnego do zabiegów ortopedycznych</t>
    </r>
    <r>
      <rPr>
        <sz val="11"/>
        <rFont val="Arial"/>
        <family val="2"/>
      </rPr>
      <t xml:space="preserve"> – sterylny, podwójnie pakowany w worek foliowy perforowany i zewnętrzne opakowanie typu folia-papier, dren o długości 270 cm., z zabezpieczeniem antyzgięciowym, z uniwersalną końcówką pasującą do do każdego typu ssaka 8-18 CH, z możliwością docinania, zawierający 3 końcówki ssące - 2 zagięte i 1 prosta, uchwyt ergonomiczny z flitrem plus filtr zapasowy.</t>
    </r>
  </si>
  <si>
    <r>
      <t>Zestaw do odsysania pola operacyjnego</t>
    </r>
    <r>
      <rPr>
        <sz val="11"/>
        <rFont val="Arial"/>
        <family val="2"/>
      </rPr>
      <t xml:space="preserve"> – sterylny, podwójnie pakowany w worek foliowy i zewnętrzne opakowanie typu folia-papier, typ Yankauer, przeźroczysty, z dwoma otworami na końcówce dł. min. 300 cm.</t>
    </r>
  </si>
  <si>
    <t>pojem. 500 ml</t>
  </si>
  <si>
    <t>Próbki:</t>
  </si>
  <si>
    <r>
      <t>Rurki intubacyjne</t>
    </r>
    <r>
      <rPr>
        <sz val="11"/>
        <rFont val="Arial"/>
        <family val="2"/>
      </rPr>
      <t xml:space="preserve"> z mankietem w kształcie stożka do przedłużonej intubacji, wyposażone w system drenażu przestrzeni podgłośniowej, półtransparentowy łącznik 15 mm, mankiet niskociśnieniowy w kształcie stożka, w swej górnej części o średnicy większej niż średnica tchawicy, zwężąjący się stopniowo ku dołowi, posiadający dzięki swej konstrukcji strefę całkowitego uszczelnienia tchawicy. Możliwość skrócenia rurki do 10 cm, znacznik RTG wtopiony w korpus rurki tuż nad otworem do drenażu przestrzeni podgłośnioej. Dren do odsysania o średnicy min. 4 mm. Rurka musi posiadać korpus o takiej samej trwałości na całej powierzchni, kanał do drenażu całkowicie zintegrowany w korpusie, w rozmiarze od nr 7,00 do nr 8,5, sterylne</t>
    </r>
  </si>
  <si>
    <t>poz. 1 - 1szt. (dowolny rozmiar)</t>
  </si>
  <si>
    <t>poz. 2 - 1szt.</t>
  </si>
  <si>
    <t>2 sztuki</t>
  </si>
  <si>
    <t>1500ml</t>
  </si>
  <si>
    <t>225-250ml</t>
  </si>
  <si>
    <t>jednorazowe nożyczki laparoskopowe z możliwością podłączenia monopolarnej koagulacji</t>
  </si>
  <si>
    <t>nożyczki</t>
  </si>
  <si>
    <t>Trokary jednorazowe z balonem i kołnierzem o średnicy 5 i 12 mm.</t>
  </si>
  <si>
    <t>5mm</t>
  </si>
  <si>
    <t>12mm</t>
  </si>
  <si>
    <t>worki laparoskopowe w dwóch rozmiarach (endobag) do ekstrakcji tkanek / narządów z jamy brzusznej</t>
  </si>
  <si>
    <t>Koszulka dostępu moczowodowego z powłoką hydrofilną do wytwarzania kanału w trakcie endoskopowych zabiegów urolgicznych .Koszulka klasyczna luc umożliwiająca wprowadzenie przy użyciu techniki szybkiego zwalniania co eliminuje potrzebę stosowania drugiego prowadnika .</t>
  </si>
  <si>
    <t xml:space="preserve"> Rozmiary: 9,5Fr, 10,7Fr,,12Fr, 14,0Fr,długość28-55cm</t>
  </si>
  <si>
    <t>Ureteroskopowy system irygacyjny służący do kontrolowanej ręcznej irygacji w trakcie endoskopii zawierający pompkę w kształcie walca.</t>
  </si>
  <si>
    <t xml:space="preserve">Dwukanałowy moczowodowy cewnik dostępowy. Cewnik pokryty powłoką, która jest mikroskopijnie cienką warstwą hydrofilnego polimeru, który po aktywacji przyciąga do cewnika i zatrzymuje na nim wodę i inne ciecze, tworząc powierzchnię o niskim współczynniku tarcia.   Cewnik ma służyć do wstrzykiwania środka kontrastowego i żelu znieczulającego lub do umieszczania prowadnika zabezpieczającego.                                 Dwukanałowa konstrukcja zapobiega konieczności wielokrotnego cewnikowania. Dla uzyskania lepszego dostępu, cewnik typu Flexi Tip, który ma zapewnić autraumatyczne wprowadzenie do moczowodu i przejście przez niego. Cewnik sterylny, jednorazowego użycia.  Wymiary: FR 6.00/10.00,  długość 24 cm lub 50 cm , średnica otworu 0.40, średnica otworu do iniekcji 0.50.    </t>
  </si>
  <si>
    <t>Zestaw do szynowania wewnętrznego moczowodów  3.7 Fr o regulowanej długości 22-32 cm. Skład zestawu: cewnik PIGTAIL podwójnie zagięty, średnica pętli pęcherzowej 2 cm, prowadnik 0.025" , popychacz dł. co najmniej 50 cm. Możliwość utrzymania w moczowodzie co najmniej 6 miesięcy. Zestaw jednorazowy, sterylny, pakowany łącznie.</t>
  </si>
  <si>
    <t>Ekstraktor złogów nitilonowy 1,7 Fr oraz 2,2 Fr dł.ok.115 cm, otwarcie koszyka od 8- 11mm,umożliwiający chwytanie, zmiany położenia, zwolnienie lub usuwanie złogów w nerce lub moczowodzie</t>
  </si>
  <si>
    <t>Zestaw do szynowania wewnętrznego moczowodów 6.0 Fr,  długość 26 cm.  Skład zestawu: cewnik PIGTAIL podwójnie zagięty otwarty-otwarty, średnica pętli pęcherzowej 2 cm, prowadnik hydrofilny0.038" o dł. 145 cm, popychacz  dł. co najmniej 50 cm (umożliwiający sterowanie cewnikiem po wyjęciu drutu); system blokujący. Możliwość utrzymania w moczowodzie co najmniej 6 miesięcy. Zestaw jednorazowy, pakowany łącznie.</t>
  </si>
  <si>
    <r>
      <t xml:space="preserve">Wkłady do ssaka </t>
    </r>
    <r>
      <rPr>
        <sz val="11"/>
        <rFont val="Arial"/>
        <family val="2"/>
      </rPr>
      <t>elektrycznego, jezdnego, DOMINANT  FLEX, firmy Medela będącego w posiadaniu Zamawiającego. Objętość 2,5 litra.</t>
    </r>
  </si>
  <si>
    <t>Rodzaj nici, grubość</t>
  </si>
  <si>
    <t>Igła obw./ dł. w mm/ rodzaj</t>
  </si>
  <si>
    <t>Długość nitki w cm.</t>
  </si>
  <si>
    <t>Ilość saszetek w opakowaniu</t>
  </si>
  <si>
    <t>Ilość saszetek</t>
  </si>
  <si>
    <t>Cena netto saszetki</t>
  </si>
  <si>
    <t>2a</t>
  </si>
  <si>
    <t>2b</t>
  </si>
  <si>
    <t>2c</t>
  </si>
  <si>
    <r>
      <t>NIĆ WCHŁANIALNA</t>
    </r>
    <r>
      <rPr>
        <sz val="10"/>
        <rFont val="Arial"/>
        <family val="0"/>
      </rPr>
      <t>, sterylna, syntetyczna,szwy syntetyczne, wielowłóknowe, wchłaniające się w okresie 56-70 dni, powlekane mieszaniną kopolimeru glikolidu i l-laktydu (35/65) oraz stearynianem wapnia w stosunku 50/50%, podtrzymujące tkankę do 35 dni. Podtrzymywanie tkankowe po okresie 14 dni na poziomie 75%. pleciona,  dobra widoczność w polu operacyjnym zapewniająca sprawdzenie węzła chirurgicznego, bezpieczny i pewny węzeł, zabezpieczona przed efektem cięcia tkanek, opakowanie zbiorcze winno zawierać od 24 do 36 saszetek i być dodatkowo zabezpieczone łatwo zdejmującą się folią, na opakowaniu tym winna znajdować się: nazwa nici, numer katalogowy, kod, rozmiar i rodzaj nici, data ważności, również pojedyncza nić winna być czytelnie opisana i zapakowana w podwójne opakowanie, umożliwiajace szybkie, sprawne otwarcie i podanie, oryginalne opakowanie handlowe winno zawierać instrukcje użytkowania w języku polskim.</t>
    </r>
  </si>
  <si>
    <t>1/2 koła, 40-42 mm, igła okrągła, wzmoc.</t>
  </si>
  <si>
    <t>75-90 cm</t>
  </si>
  <si>
    <t>1/2 koła 48 mm, igła okrągła</t>
  </si>
  <si>
    <t>90 cm</t>
  </si>
  <si>
    <t xml:space="preserve">1/2 koła, 60-65 mm, igła okrągła, </t>
  </si>
  <si>
    <t>1/2 koła, 38-40 mm, igła okrągła, wzmoc.</t>
  </si>
  <si>
    <t>1/2 koła, 37 mm, igła okrągła, wzmoc.</t>
  </si>
  <si>
    <t>1/2 koła, 26 mm, igła okrągła</t>
  </si>
  <si>
    <t>1/2 koła 30mm, igła okrągła</t>
  </si>
  <si>
    <t>1/2 koła, 37 mm, igła okrągła</t>
  </si>
  <si>
    <t>1/0</t>
  </si>
  <si>
    <t>1/2 koła, 30 mm, igła okrągła</t>
  </si>
  <si>
    <t>2/0</t>
  </si>
  <si>
    <t>1/2 koła, 26-28 mm, igła okrągła</t>
  </si>
  <si>
    <t>70-90 cm</t>
  </si>
  <si>
    <t>1/2 koła, 48-50mm, igła okrągła</t>
  </si>
  <si>
    <t>70- 90 cm</t>
  </si>
  <si>
    <t>3/0</t>
  </si>
  <si>
    <t>1/2 koła, 22-26 mm, igła okrągła</t>
  </si>
  <si>
    <t>70-75 cm</t>
  </si>
  <si>
    <t>60 mm, igła prosta odwrotnie tnącca</t>
  </si>
  <si>
    <t>70 cm</t>
  </si>
  <si>
    <t xml:space="preserve">3/0 </t>
  </si>
  <si>
    <t xml:space="preserve">1/2 koła 4x 17 mm, okrągła odczepialna </t>
  </si>
  <si>
    <t>4x45 cm</t>
  </si>
  <si>
    <t>4/0</t>
  </si>
  <si>
    <t>1/2 koła, 18-22 mm, igła okrągła</t>
  </si>
  <si>
    <t>5/0</t>
  </si>
  <si>
    <t>1/2 koła, 16-18 mm, igła okrągła</t>
  </si>
  <si>
    <t>1/2 koła, 12-13 mm, igła okrągła</t>
  </si>
  <si>
    <t>6/0</t>
  </si>
  <si>
    <t>1/2 koła, 13 mm, igła okrągła</t>
  </si>
  <si>
    <t>1/2 koła, 50 mm, igła tępa, okrągła</t>
  </si>
  <si>
    <t>Igła typu "J" 40 mm, wzmocniona, okrągła</t>
  </si>
  <si>
    <t>Igła typu "J" 36 mm, 2 x wzmocniona, okrągła</t>
  </si>
  <si>
    <t>nitka bez igły</t>
  </si>
  <si>
    <t>1x140 cm</t>
  </si>
  <si>
    <t>2x70 cm</t>
  </si>
  <si>
    <t>3x45 cm</t>
  </si>
  <si>
    <r>
      <t>NIĆ WCHŁANIALNA</t>
    </r>
    <r>
      <rPr>
        <sz val="10"/>
        <rFont val="Arial"/>
        <family val="0"/>
      </rPr>
      <t>, sterylna, syntetyczna, pleciona, powlekana poliglaktyną 910 oraz stearynianem wapnia, niebarwiona, gładkie przejście przez tkankę, minimalny odczyn tkankowy, przewidywalny okres wchłaniania ok 42 dni, okres podtrzymywania tkankowego 50% po 5 dniach, dobra widoczność w polu operacyjnym zapewniająca sprawdzenie węzła chirurgicznego, bezpieczny i pewny węzeł, zabezpieczona przed efektem cięcia tkanek, opakowanie zbiorcze winno zawierać od 24 do 36 saszetek i być dodatkowo zabezpieczone łatwo zdejmującą się folią, na opakowaniu tym winna znajdować się: nazwa nici, numer katalogowy, kod, rozmiar i rodzaj nici, data ważności, również pojedyncza nić winna być czytelnie opisana i zapakowana w podwójne opakowanie, umożliwiające szybkie, sprawne otwarcie i podanie, oryginalne opakowanie handlowe winno zawierać instrukcje użytkowania w języku polskim.</t>
    </r>
  </si>
  <si>
    <t>1/2 koła, 20-22 mm, igła okrągła</t>
  </si>
  <si>
    <t>1/2 koła, 20 -22 mm, igła okrągła</t>
  </si>
  <si>
    <t>1/2 koła igła okragła wzmocniona 40mm</t>
  </si>
  <si>
    <t>1/2 koła, 48 mm, igła okrągła</t>
  </si>
  <si>
    <t>1/2 koła, 20-26 mm, igła okrągła</t>
  </si>
  <si>
    <t>75 cm</t>
  </si>
  <si>
    <r>
      <t>NIĆ NIEWCHŁANIALNA, skórna</t>
    </r>
    <r>
      <rPr>
        <sz val="10"/>
        <rFont val="Arial"/>
        <family val="0"/>
      </rPr>
      <t xml:space="preserve">, sterylna, poliamidowa, syntetyczna, jednowłóknowa, niepowlekana, barwiona, gładka powierzchnia, duża wytrzymałość mechaniczna, mała sprężystość, dobra widoczność w polu operacyjnym, łatwość założenia pierwszego węzła, opakowanie zbiorcze winno zawierać od 24 do 36 saszetek i być dodatkowo zabezpieczone łatwo zdejmującą się folią, na opakowaniu tym winna znajdować się: nazwa nici, numer katalogowy, kod, rozmiar i rodzaj nici, data ważności, również pojedyncza nić winna być czytelnie opisana i zapakowana w podwójne opakowanie, umożliwiające szybkie, sprawne otwarcie i podanie, oryginalne opakowanie handlowe winno zawierać instrukcje użytkowania w języku polskim.  </t>
    </r>
  </si>
  <si>
    <t>3/8 koła, 70-90 mm, igła odw. tnąca</t>
  </si>
  <si>
    <t>3/8 koła, 37-39 mm, igła odw. tnąca</t>
  </si>
  <si>
    <t>3/8 koła, 30 mm, igła odw. tnąca</t>
  </si>
  <si>
    <t>3/8 koła, 28-30 mm, igła odw. tnąca</t>
  </si>
  <si>
    <t>3/8 koła, 30-32 mm, igła odw. tnąca</t>
  </si>
  <si>
    <t>3/8 koła, 22-25 mm, igła odw. tnąca</t>
  </si>
  <si>
    <t>3/8 koła, 22-24 mm, igła odw. tnąca</t>
  </si>
  <si>
    <t>3/8 koła, 24-26 mm, igła odw. tnąca</t>
  </si>
  <si>
    <t>45-70 cm</t>
  </si>
  <si>
    <t>3/8 koła, 16-20 mm, igła odw. tnąca</t>
  </si>
  <si>
    <t>3/8 koła, 11 mm, igła odw. tnąca, kosmetyczna</t>
  </si>
  <si>
    <t>45 cm,  bezbarwna</t>
  </si>
  <si>
    <t>2x 100 cm</t>
  </si>
  <si>
    <t xml:space="preserve">3/8 koła,55-60 mm,igła odwrotnie tnąca </t>
  </si>
  <si>
    <t>100 cm</t>
  </si>
  <si>
    <t xml:space="preserve">Lekki stapler sterylny, jedenorazowy ze zszywkami w minimalnej liczbie 35 szt. oraz wskaźnikiem ilości zszywek w staplerze. Uchwyt  sztaplera wygięty pod optymalnym kątem zapewniający dobrą widoczność brzegów zamykanej rany. Zszywki prostokątne o wymiarach: „grzbiet” 6,9 mm, „nóżka” 4,2 mm, powlekane teflonem o przekroju poprzecznym do 0,58 mm. </t>
  </si>
  <si>
    <t>-</t>
  </si>
  <si>
    <t>„grzbiet” 6,9 mm, „nóżka” 4,2 mm</t>
  </si>
  <si>
    <t>x</t>
  </si>
  <si>
    <r>
      <t xml:space="preserve">Wosk kostny </t>
    </r>
    <r>
      <rPr>
        <sz val="10"/>
        <rFont val="Arial"/>
        <family val="2"/>
      </rPr>
      <t>do tamowania krwawień z powierzchni kości na bazie mieszaniny wosku pszczelego (70%) i wazeliny (30%) w formie "płatka" o gramaturze  2,9g – 3,0g,  miękki, dobrze przylegający, dający się modelować, pakowany jałowo w pojedyncze saszetki.</t>
    </r>
  </si>
  <si>
    <r>
      <t>SZEW CHIRURGICZNY do szycia mostka, ze stali nierdzewnej, monofilamentowy. N</t>
    </r>
    <r>
      <rPr>
        <sz val="10"/>
        <rFont val="Arial"/>
        <family val="0"/>
      </rPr>
      <t>a opakowaniu winna znajdować się: nazwa nici, numer katalogowy, kod, rozmiar i rodzaj nici, data ważności, również pojedyncza nić winna być czytelnie opisana i zapakowana w podwójne opakowanie, umożliwiające szybkie, sprawne otwarcie i podanie, oryginalne opakowanie handlowe winno zawierać instrukcje użytkowania w języku polskim.</t>
    </r>
  </si>
  <si>
    <t>4x 48 mm</t>
  </si>
  <si>
    <t>45 cm</t>
  </si>
  <si>
    <r>
      <t>NIĆ NIEWCHŁANIALNA, naczyniowa</t>
    </r>
    <r>
      <rPr>
        <sz val="10"/>
        <rFont val="Arial"/>
        <family val="0"/>
      </rPr>
      <t xml:space="preserve">, sterylna, syntetyczna, wykonana z polipropylenu i polietylenu, jednowłóknowa, barwiona na kolor niebieski, dobra widoczność w polu operacyjnym, gładka, dobrze utrzymująca węzeł, posiadająca małą pamięć skrętu, nie plącząca się, po otwarciu saszetki widoczna jest część dwóch igieł z nitką, pozostała część igieł jest zabezpieczona, opakowanie zbiorcze winno zawierać od 24 do 36 saszetek i być dodatkowo zabezpieczone łatwo zdejmującą się folią, na opakowaniu tym winna znajdować się: nazwa nici, numer katalogowy, kod, rozmiar i rodzaj nici, data ważności, również pojedyncza nić winna być czytelnie opisana i zapakowana w podwójne opakowanie, umożliwiające szybkie, sprawne otwarcie i podanie, oryginalne opakowanie handlowe winno zawierać instrukcje użytkowania w języku polskim. </t>
    </r>
  </si>
  <si>
    <t>1/2 koła, 26 mm, podwójna okrągła igła</t>
  </si>
  <si>
    <t>75-80 cm</t>
  </si>
  <si>
    <t>1/2 koła, 26 mm, podwójna okrągła, igła o zak. Krótkim tnącym</t>
  </si>
  <si>
    <t>1/2 koła, 24-26 mm, podwójna okrągła igła</t>
  </si>
  <si>
    <t>1/2 koła, 18-22 mm, podwójna okrągła igła</t>
  </si>
  <si>
    <t>1/2 koła, 22 mm, podwójna okrągła igła</t>
  </si>
  <si>
    <t>1/2 koła, 22 mm, podwójna okrągła, igła o zak. Krótkim tnącym</t>
  </si>
  <si>
    <t>1/2 koła, 13 mm, podwójna okrgła igła</t>
  </si>
  <si>
    <t>1/2 koła, 16-17 mm, podwójna okrgła igła</t>
  </si>
  <si>
    <t>1/2 koła, 17 mm, podwójna okrągła, igła o zak. Krótkim tnącym</t>
  </si>
  <si>
    <t>1/2 koła, 16-17 mm, podwójna okrągła igła</t>
  </si>
  <si>
    <t>1/2 koła, 13-15 mm, podwójna okrągła igła</t>
  </si>
  <si>
    <t>1/2 koła, 13 mm, podwójna okrągła igła</t>
  </si>
  <si>
    <t>8/0</t>
  </si>
  <si>
    <t xml:space="preserve">2x8 mm,  3/8 koła, okragła </t>
  </si>
  <si>
    <t>60 cm</t>
  </si>
  <si>
    <t xml:space="preserve">2x8 mm, czarna 3/8 koła, okragła </t>
  </si>
  <si>
    <t>7/0</t>
  </si>
  <si>
    <t>1/2 koła, 10 mm, podwójna okrągła igła</t>
  </si>
  <si>
    <t>1/2 koła, 37 mm, podwójna okrągła igła</t>
  </si>
  <si>
    <t>1/2 koła, 16-17mm, podwójna okrągła igła, z podkładką 6x3 mm</t>
  </si>
  <si>
    <r>
      <t xml:space="preserve">NIĆ WCHŁANIALNA, </t>
    </r>
    <r>
      <rPr>
        <sz val="10"/>
        <color indexed="8"/>
        <rFont val="RotisSansSerif"/>
        <family val="2"/>
      </rPr>
      <t xml:space="preserve">syntetyczna, jednowłóknowa, niepowlekana, barwiona, wykonana z glikonatu, gładka powierzchnia, duża wytrzymałość mechaniczna, mała sprężystość, dobra widoczność w polu operacyjnym, łatwość założenia pierwszego węzła, opakowanie zbiorcze winno zawierać 24- 36 saszetek i być dodatkowo zabezpieczone łatwo zdejmującą się folią, na opakowaniu tym winna znajdować się: nazwa nici, numer katalogowy, kod, rozmiar i rodzaj nici, data ważności, również pojedyncza nić winna być czytelnie opisana i zapakowana w podwójne opakowanie, umożliwiające szybkie, sprawne otwarcie i podanie, oryginalne opakowanie handlowe winno zawierać instrukcje użytkowania w języku polskim.  </t>
    </r>
  </si>
  <si>
    <t xml:space="preserve"> Okres wchłaniania 60- 90 dni, 50% początkowej siły podtrzymywania tkankowego po 13- 14 dniach.</t>
  </si>
  <si>
    <t>5/8 koła, 26 mm, okrągła igła</t>
  </si>
  <si>
    <t>1/2 koła, 26 mm, okrągła igła</t>
  </si>
  <si>
    <t>1/2 koła, okrągła  zaostrzona 13 mm</t>
  </si>
  <si>
    <t>1/2 koła, okrągła zaostrzona 26 mm</t>
  </si>
  <si>
    <t>1/2 koła, okrągła 37 mm</t>
  </si>
  <si>
    <t>1/2 koła, okrągła wzmocniona 40 mm</t>
  </si>
  <si>
    <t>1/2 koła, okrągła 48 mm</t>
  </si>
  <si>
    <t xml:space="preserve">90 cm </t>
  </si>
  <si>
    <t>3/8 koła, 24 mm, igła odw. tnąca</t>
  </si>
  <si>
    <t>3/8 koła, okrągła 32 mm</t>
  </si>
  <si>
    <r>
      <t xml:space="preserve">NIĆ WCHŁANIALNA, </t>
    </r>
    <r>
      <rPr>
        <sz val="10"/>
        <color indexed="8"/>
        <rFont val="RotisSansSerif"/>
        <family val="2"/>
      </rPr>
      <t xml:space="preserve">syntetyczna, jednowłóknowa, niepowlekana, barwiona, gładka powierzchnia, duża wytrzymałość mechaniczna, mała sprężystość, dobra widoczność w polu operacyjnym, łatwość założenia pierwszego węzła, opakowanie zbiorcze winno zawierać  24 saszetki i być dodatkowo zabezpieczone łatwo zdejmującą się folią, na opakowaniu tym winna znajdować się: nazwa nici, numer katalogowy, kod, rozmiar i rodzaj nici, data ważności, również pojedyncza nić winna być czytelnie opisana i zapakowana w podwójne opakowanie, umożliwiające szybkie, sprawne otwarcie i podanie, oryginalne opakowanie handlowe winno zawierać instrukcje użytkowania w języku polskim.  </t>
    </r>
  </si>
  <si>
    <t xml:space="preserve"> Okres wchłaniania 180- 210 dni, 50- 70%- początkowej siły podtrzymywania tkankowego po  28- 35 dni.</t>
  </si>
  <si>
    <t>1/2 koła okrągła, wzmocniona 40 mm</t>
  </si>
  <si>
    <t>igła prosta, okrągła 2x65 mm</t>
  </si>
  <si>
    <r>
      <rPr>
        <b/>
        <sz val="10"/>
        <color indexed="8"/>
        <rFont val="Arial"/>
        <family val="2"/>
      </rPr>
      <t>NIĆ NIEWCHŁANIALNA</t>
    </r>
    <r>
      <rPr>
        <sz val="10"/>
        <color indexed="8"/>
        <rFont val="Arial"/>
        <family val="2"/>
      </rPr>
      <t xml:space="preserve">, syntetyczna, poliestrowa, pleciona, powlekana jednolicie silikonem, barwiona, duża wytrzymałość mechaniczna, dobra widoczność w polu operacyjnym, łatwość założenia pierwszego węzła, opakowanie zbiorcze winno zawierać 24- 36 saszetek i być dodatkowo zabezpieczone łatwo zdejmującą się folią, na opakowaniu tym winna znajdować się: nazwa nici, numer katalogowy, kod, rozmiar i rodzaj nici, data ważności, również pojedyncza nić winna być czytelnie opisana i zapakowana w podwójne opakowanie, umożliwiające szybkie, sprawne otwarcie i podanie, oryginalne opakowanie handlowe winno zawierać instrukcje użytkowania w języku polskim.  </t>
    </r>
  </si>
  <si>
    <t xml:space="preserve"> NIĆ NIEWCHŁANIALNA, syntetyczna, poliestrowa, pleciona, powlekana jednolicie silikonem</t>
  </si>
  <si>
    <t>X</t>
  </si>
  <si>
    <t>2x 75 cm</t>
  </si>
  <si>
    <t xml:space="preserve">Silikonowe gumki na podejście, sterylne </t>
  </si>
  <si>
    <t>2 x 45 cm, grubość 2,5 mm, żółte, białe, niebieskie, czerwone</t>
  </si>
  <si>
    <t>1 x 75 cm, grubość 2,5 mm, żółte, białe, niebieskie, czerwone</t>
  </si>
  <si>
    <t>2 x 45 cm, grubość 1,2 mm, igła 3/8 koła, okrągła, tępa 25 mm</t>
  </si>
  <si>
    <r>
      <t xml:space="preserve">Taśma urologiczna </t>
    </r>
    <r>
      <rPr>
        <sz val="10"/>
        <rFont val="Arial"/>
        <family val="2"/>
      </rPr>
      <t>stosowana w chirurgicznym leczeniu wysiłkowego nietrzymania moczu u kobiet. Materiał:,</t>
    </r>
    <r>
      <rPr>
        <b/>
        <sz val="10"/>
        <rFont val="Arial"/>
        <family val="2"/>
      </rPr>
      <t xml:space="preserve"> </t>
    </r>
    <r>
      <rPr>
        <sz val="10"/>
        <rFont val="Arial"/>
        <family val="2"/>
      </rPr>
      <t xml:space="preserve">monofilament, polipropylen, plastikowa osłona na taśmie - wymóg zapewnienia sterylności, osłonki nie mogą na siebie zachodzić, w środku taśmy brak osłonki na odcinku min. 1,5 cm (dla lepszego pozycjonowania taśmy), gramatura 48 g/m2 (+/- 0,02 g/m2), grubość siatki 0,33 mm (+/- 1%), porowatość (geometria romboidalna) max 1870µm (+/- 10µm), grubość nitki 80µm (+/- 0,5µm), rozmiar: dł. 45 cm (+/- 0,5 cm) szr. 1,1 cm, wytrymalość na rozciaganie od 68N/cm do maksymalnie 70N/cm, technologia guadriaxial (obecność włókien skośnych zapewniajacych mniejsze ryzyko deformacji we wszystkich kierunkach), brzegi zakończone bezpiecznymi pętelkami. </t>
    </r>
  </si>
  <si>
    <r>
      <rPr>
        <b/>
        <sz val="10"/>
        <rFont val="Arial"/>
        <family val="2"/>
      </rPr>
      <t>Pokrowce na przewody</t>
    </r>
    <r>
      <rPr>
        <sz val="10"/>
        <rFont val="Arial"/>
        <family val="2"/>
      </rPr>
      <t>: o szerokości 18 cm oraz długości min. 240 cm, sterylny, jednorazowe, przeźroczyste, złożony teleskopowo, posiadające perforowaną jedną końcówkę zwężającą się. Posiada taśmy lepne do mocowania o długości min. 15 cm - 2 szt. Z naklejką posiadającą indeks wyrobu, numer lot, datę ważności oraz identyfikację producenta</t>
    </r>
  </si>
  <si>
    <t>para</t>
  </si>
  <si>
    <t>Wartość zamówienia podstawowego</t>
  </si>
  <si>
    <t>Akcesoria do posiadanych przez Zamawiającego pompy 2225 i insuflatora High-flow oraz artroskopowej WOLF i pompy artroskopowej WOLF (sprzęt na gwarancji)</t>
  </si>
  <si>
    <r>
      <t xml:space="preserve">Wąż odprowadzający </t>
    </r>
    <r>
      <rPr>
        <sz val="11"/>
        <rFont val="Arial"/>
        <family val="2"/>
      </rPr>
      <t>(odpływowy) PVC, jednorazowy z rozdzielaczem typu „Y” umożliwiającym podłączenie dwóch instrumentów/urządzeń do pojemnika próżniowego jednocześnie celem odsysania/odprowadzania płynów np.: shaver, płaszcz artroskopowy, dł. 5 m.</t>
    </r>
  </si>
  <si>
    <r>
      <t xml:space="preserve">Filtr higieniczny </t>
    </r>
    <r>
      <rPr>
        <sz val="11"/>
        <rFont val="Arial"/>
        <family val="2"/>
      </rPr>
      <t>hydrofobowy zabezpieczający do odsysania, jednorazowy.</t>
    </r>
  </si>
  <si>
    <r>
      <t xml:space="preserve">Elektroda boczna </t>
    </r>
    <r>
      <rPr>
        <sz val="11"/>
        <rFont val="Arial"/>
        <family val="2"/>
      </rPr>
      <t>90 stopni śr. 4mm dł. rob. 130mm do waporyzatora plazmowego - (jednorazowa) Zastosowanie: Staw kolanowy, Staw Ramienny (synwektomie)</t>
    </r>
  </si>
  <si>
    <r>
      <t xml:space="preserve">Elektroda hakowa </t>
    </r>
    <r>
      <rPr>
        <sz val="11"/>
        <rFont val="Arial"/>
        <family val="2"/>
      </rPr>
      <t>30 stopni, śr. 3mm dł. rob. 130mm do waporyzatora plazmowego - (jednorazowa) Zastosowanie: Staw kolanowy, staw ramienny, staw biodrowy</t>
    </r>
  </si>
  <si>
    <r>
      <t xml:space="preserve">Elektroda boczna </t>
    </r>
    <r>
      <rPr>
        <sz val="11"/>
        <rFont val="Arial"/>
        <family val="2"/>
      </rPr>
      <t>90 stopni śr. 4mm dł. rob. 130mm do waporyzatora plazmowego - (jednorazowa</t>
    </r>
    <r>
      <rPr>
        <b/>
        <sz val="11"/>
        <rFont val="Arial"/>
        <family val="2"/>
      </rPr>
      <t xml:space="preserve"> z ssaniem</t>
    </r>
    <r>
      <rPr>
        <sz val="11"/>
        <rFont val="Arial"/>
        <family val="2"/>
      </rPr>
      <t>) Zastosowanie:Staw Ramienny, Staw kolanowy, Staw biodrowy</t>
    </r>
  </si>
  <si>
    <r>
      <t xml:space="preserve">Igły </t>
    </r>
    <r>
      <rPr>
        <sz val="11"/>
        <rFont val="Arial"/>
        <family val="2"/>
      </rPr>
      <t>do instrument EndoSpike, sterylne, jednorazowe</t>
    </r>
  </si>
  <si>
    <r>
      <t xml:space="preserve">Zestaw drenów płuczących  </t>
    </r>
    <r>
      <rPr>
        <sz val="11"/>
        <rFont val="Arial"/>
        <family val="2"/>
      </rPr>
      <t>jednorazowych z przebijakami, pakowane sterylnie, do pompy 2225</t>
    </r>
  </si>
  <si>
    <r>
      <t xml:space="preserve">Zestaw drenów płuczących </t>
    </r>
    <r>
      <rPr>
        <sz val="11"/>
        <rFont val="Arial"/>
        <family val="2"/>
      </rPr>
      <t>wielorazowych (20x użytku)  do pompy 2225</t>
    </r>
  </si>
  <si>
    <r>
      <t xml:space="preserve">Wąż próżniowy </t>
    </r>
    <r>
      <rPr>
        <sz val="11"/>
        <rFont val="Arial"/>
        <family val="2"/>
      </rPr>
      <t>od ssaka pompy 2225 do pojemnika próżniowego na odsysany płyn/wydzielinę, wielorazowy autoklawowalny</t>
    </r>
  </si>
  <si>
    <r>
      <t>Wąż do insuflacji,</t>
    </r>
    <r>
      <rPr>
        <sz val="11"/>
        <rFont val="Arial"/>
        <family val="2"/>
      </rPr>
      <t xml:space="preserve"> high-flow, z elementem podgrzewającym, długość - 3m, autoklawowalny, dedykowany na 100 procesów sterylizacji</t>
    </r>
  </si>
  <si>
    <r>
      <t>Filtry higieniczne d</t>
    </r>
    <r>
      <rPr>
        <sz val="11"/>
        <rFont val="Arial"/>
        <family val="2"/>
      </rPr>
      <t>o insuflatora High-flow, sterylnie zapakowane.</t>
    </r>
  </si>
  <si>
    <t>SUMA</t>
  </si>
  <si>
    <r>
      <t xml:space="preserve">Pieluchomajtki </t>
    </r>
    <r>
      <rPr>
        <sz val="11"/>
        <rFont val="Arial"/>
        <family val="2"/>
      </rPr>
      <t>cechujące się maks. stopniem chłonności, cyrkulacją powietrza zapobiegającą powst. wilgoci (ochrona skóry), boki pieluchomajtek z elstycz. ściągaczami chron. przed wyciekami, taśmy mocujące pozwalające poprawić pieluchom. bez rozrywania.</t>
    </r>
  </si>
  <si>
    <t>5 szt.</t>
  </si>
  <si>
    <t>po 2 szt.</t>
  </si>
  <si>
    <t>pozycja - 10, 12 - po 2 saszetki</t>
  </si>
  <si>
    <t>Rurki do OB. ze skalą pasujące do probówek z poz. 6</t>
  </si>
  <si>
    <t>Adapter do wenflonów (sterylny)</t>
  </si>
  <si>
    <t>Adapter do zwykłej strzykawki (sterylny)</t>
  </si>
  <si>
    <t>Igły systemowe odpowiadające igłom standardowym o grubości 0,8 mm</t>
  </si>
  <si>
    <t>Igły systemowe odpowiadające igłom standardowym o grubości 0,9 mm</t>
  </si>
  <si>
    <t>Igły systemowe odpowiadające igłom standardowym o grubości 0,7 mm</t>
  </si>
  <si>
    <t>Nakłuwacz, igłowy gł. nakłucia 1.6 mm,</t>
  </si>
  <si>
    <t>Nakłuwacz, igłowy gł. nakłucia 1.8 mm</t>
  </si>
  <si>
    <t>probówki okragłodenne do pobierania krwi kapilarnej 200µl   z napylonym EDTA</t>
  </si>
  <si>
    <t>probówki okragłodenne do pobierania krwi kapilarnej 200µl z heparyna</t>
  </si>
  <si>
    <t>Statyw do odczytu OB.- manualnego met logarytmiczna</t>
  </si>
  <si>
    <t>Ilość sztuk w opakowaniu zbiorczym (jeżeli nie jest na sztuki)</t>
  </si>
  <si>
    <r>
      <t xml:space="preserve">Igła typu TRU-CUT - </t>
    </r>
    <r>
      <rPr>
        <sz val="11"/>
        <rFont val="Arial"/>
        <family val="2"/>
      </rPr>
      <t>igła do pobierania wycinków, współpracujaca z aparatem MAGNUM BARD wyposażona w elementy ułatwiajace założenie igły w aparacie biopsyjnym, posiadająca oznaczenie echogeniczne i oznaczenie na igle pozwalające kontrolować głębokość wkłucia, średnica igły 18G, sterylna długość 200mm.</t>
    </r>
  </si>
  <si>
    <r>
      <t xml:space="preserve">Strzykawka fabrycznie napełniona solą fizjologiczną 0,9 %, </t>
    </r>
    <r>
      <rPr>
        <sz val="10"/>
        <rFont val="Arial"/>
        <family val="2"/>
      </rPr>
      <t>specjalny kształt cylindra strzykawki  zapewnia utrzymanie ciśnienia na niskim poziomie podczas procesu przepłukiwania, co zmniejsza ryzyko pęknięcia cewnika, pojemność 10 ml</t>
    </r>
  </si>
  <si>
    <t>Część nr 2 zestawy do odsysania</t>
  </si>
  <si>
    <t>Część nr 4 shanty</t>
  </si>
  <si>
    <t>Część nr 5 woda jałowa do nawilżania</t>
  </si>
  <si>
    <t>Część nr 6 rurki intubacyjne</t>
  </si>
  <si>
    <t>Część nr 7 Wyroby dla oddziału urologii I</t>
  </si>
  <si>
    <t>Część nr 8 - Wyroby dla oddziału urologii II</t>
  </si>
  <si>
    <t>Część nr 12 Zestaw do gromadzenia płynów</t>
  </si>
  <si>
    <t>Część nr 13 Zestaw do pomiaru ciśnienia śródbrzusznego</t>
  </si>
  <si>
    <t>Część nr 14 Elektrody i żele do diagnostyki</t>
  </si>
  <si>
    <t>Część nr 15 obwody oddechowe</t>
  </si>
  <si>
    <t>Część nr 16 elektroda pierwotna</t>
  </si>
  <si>
    <t>Część nr 17 podkłady i pieluchomajtki</t>
  </si>
  <si>
    <t>Część nr 18 cewniki II</t>
  </si>
  <si>
    <t>Część nr 19 podkłady jednorazowe</t>
  </si>
  <si>
    <t>część nr 21 akcesoria do laparoskopii urologicznej</t>
  </si>
  <si>
    <t>Część nr 22 wyroby do szynowania moczowodów</t>
  </si>
  <si>
    <r>
      <t>Część nr 23 Osłona do lamp operacy</t>
    </r>
    <r>
      <rPr>
        <sz val="10"/>
        <rFont val="Arial"/>
        <family val="2"/>
      </rPr>
      <t>jnych</t>
    </r>
  </si>
  <si>
    <t>Część nr 24 osłony na przewody i ramię C</t>
  </si>
  <si>
    <t>Część nr 25 szwy niewchłanialne, kostne, staplery</t>
  </si>
  <si>
    <t>Część nr 26 szwy naczyniowe</t>
  </si>
  <si>
    <t>Część nr 27 szwy wchłanialne I</t>
  </si>
  <si>
    <t>Część 28 szwy wchłanialne II</t>
  </si>
  <si>
    <t>Część nr 30 siatka przepuklinowa</t>
  </si>
  <si>
    <t>Część nr 32 Gumki silikonowe</t>
  </si>
  <si>
    <t>Część nr 33 Taśmy urologiczne</t>
  </si>
  <si>
    <t>Część 35 zamknięty system do pobierania krwi</t>
  </si>
  <si>
    <t xml:space="preserve"> dł. 8,0 – 9,0 cm.</t>
  </si>
  <si>
    <t>dł. 9,0 – 10,0 cm.</t>
  </si>
  <si>
    <t>Część nr 9 Elektrody bipolarne dla urologii</t>
  </si>
  <si>
    <t>Część nr 20 akcesoria do sprzetu artroskopowego dla Bloku Opracyjnego</t>
  </si>
  <si>
    <t>Probówki do pozyskiwania surowicy do badań biochemicznych, z aktywatorem krzepnięcia, objętość krwi od 4,5 do 5,0 ml</t>
  </si>
  <si>
    <t>Probówki do pozyskiwania surowicy do badań biochemicznych z aktywatorem krzepnięcia,objętość krwi od 2,5 do 3,0 ml</t>
  </si>
  <si>
    <t>Probówki z napylonym EDTA K3  objętość krwi od 2,5 do 3,0 ml</t>
  </si>
  <si>
    <t>Probówki z napylonym EDTA K3  objętość krwi od 9,0 do 10,0 ml</t>
  </si>
  <si>
    <t>Probówki z cytrynianem do badań koagulologicznych objętość krwi 2,5-3,0 ml</t>
  </si>
  <si>
    <t>Probówki do OB., objętość krwi od 1,5 do 2,5 ml</t>
  </si>
  <si>
    <t>Probówki do pseudotrombocytopenii z antykoagulantem innym niż cytrynian sodu i heparyna, objętość krwi od 2,5 do 3,0 ml</t>
  </si>
  <si>
    <t>Probówki z heparyną litową,  objętość od 4,5 do 5,0 ml krwi</t>
  </si>
  <si>
    <t>Strzykawki do gazometrii z napyloną heparyną litową na 1,5 do 2,5 ml krwi z założonym filtrem odpowietrzającym, sterylne, pakowane pojedynczo</t>
  </si>
  <si>
    <t xml:space="preserve">Probówki do OB., met logarytmiczna pojemność 3,0-4,0 ml </t>
  </si>
  <si>
    <t>motylki do posiewów krwi (sterylne)</t>
  </si>
  <si>
    <r>
      <t>Automatyczne nakłuwacze do pobierania krwi</t>
    </r>
    <r>
      <rPr>
        <sz val="10"/>
        <rFont val="Arial"/>
        <family val="2"/>
      </rPr>
      <t xml:space="preserve"> włośniczkowej z palca – bezpieczne dla pacjenta i personelu medycznego, ostre, proste w użyciu, jednorazowe, zabezpieczone przed ponownym użyciem, sterylne. Wielkość kropli krwi ok 20 mikrolitrów.</t>
    </r>
  </si>
  <si>
    <r>
      <t xml:space="preserve">Warunek: </t>
    </r>
    <r>
      <rPr>
        <sz val="10"/>
        <rFont val="Arial"/>
        <family val="2"/>
      </rPr>
      <t>nakłucie wywoływane przez naciśnięcie przycisku na wierzchu nakłuwacza, bez konieczności przyciskania opuszki palca całym nakłuwaczem</t>
    </r>
  </si>
  <si>
    <t>Głębokość nakłucia: 1,8 mm</t>
  </si>
  <si>
    <t>Głębokość nakłucia:  2,4 mm</t>
  </si>
  <si>
    <r>
      <t xml:space="preserve">Prowadnica krótka do rurek intubacyjnych - </t>
    </r>
    <r>
      <rPr>
        <sz val="11"/>
        <rFont val="Arial"/>
        <family val="2"/>
      </rPr>
      <t>wykonana z plastycznego aluminium z gładką powłoką z tworzywa sztucznego ułatwiającą intubację w trudnych warunkach, miękki koniec dalszy ograniczający możliwość uszkodzenia rurki, specjalne wykończenie powierzchni dla łatwiejszego wprowadzania i usuwania prowadnicy, sterylne, pakowana pojedynczo, długość 350 mm</t>
    </r>
  </si>
  <si>
    <r>
      <t>Osłona na aparat RTG - ramię C -</t>
    </r>
    <r>
      <rPr>
        <sz val="10"/>
        <rFont val="Arial"/>
        <family val="2"/>
      </rPr>
      <t xml:space="preserve"> foliowa, z taśmami lepnymi służącymi do zamocowania osłony, do mocowania na końcówkach, wymiary o wymiarze100x220cm, folia PE o grubości min. 0,04mm, oraz dwa dodatkowe elementy foliowe  o średnicy 80cm w stanie spoczynku, ściągnięte dookoła gumką,  do osłaniania pozostałych elementów urządzenia.</t>
    </r>
  </si>
  <si>
    <t>Część nr 3 filtry antybakteryjne i maski krtaniowe</t>
  </si>
  <si>
    <t>Część nr 34 Automatyczne nakłuwacze</t>
  </si>
  <si>
    <t>Część nr 11 Układ oddechowy II</t>
  </si>
  <si>
    <r>
      <t>Układ oddechowy</t>
    </r>
    <r>
      <rPr>
        <sz val="10"/>
        <rFont val="Arial"/>
        <family val="2"/>
      </rPr>
      <t xml:space="preserve"> typu Emergency, jednorazowy, do respiratora EVE firmy Stephan dł. 180 cm.</t>
    </r>
  </si>
  <si>
    <t>Kaseta jednokrotnego użytku, sterylna, przeznaczona do przepływów 150 ml/min (9.000 ml/h), o konstrukcji uniemożliwiającej nieprawidłowe włożenie kasety do ogrzewacza, zapewniająca szybką reakcję temperatury ogrzewania w zależności od szybkości przepływu. Zawierająca port igłowy i bezigłowy do iniekcji, odpowietrzacz, zacisk rolkowy, dren do pacjenta o długości 76 cm z przedłużeniem linii pacjenta 76 cm z końcówką typu luer, objętość wypełnienia: 44 ml. Posiadająca możliwością podawania pod ciśnieniem 300 mm Hg. Bez zawartości lateksu, ftalanów i DEHP. Przeznaczona do stosowania wraz z posiadanym przez Zamawiającego urządzeniem do ogrzewania płynów infuzyjnych i krwi suchym ciepłem Ranger firmy 3M.</t>
  </si>
  <si>
    <t>1/2 koła, 22 mm, igła okrągła</t>
  </si>
  <si>
    <t xml:space="preserve">1/2 koła 22 mm, okrągła  </t>
  </si>
  <si>
    <t>70 cm powlekana chlorheksydyną</t>
  </si>
  <si>
    <t>1/2 koła, okrągła 76 mm</t>
  </si>
  <si>
    <t>150 cm</t>
  </si>
  <si>
    <t>3 szt.</t>
  </si>
  <si>
    <t>Igły systemowe z zabezpieczeniem ostrza odpowiadające igłom standardowym o grubości 0,8 mm</t>
  </si>
  <si>
    <t>Igły systemowe z zabezpieczeniem ostrza odpowiadające igłom standardowym o grubości 0,9 mm</t>
  </si>
  <si>
    <t>Igły systemowe z zabezpieczeniem ostrza odpowiadające igłom standardowym o grubości 0,7 mm</t>
  </si>
  <si>
    <t>pozycja 3 - 3 sztuki</t>
  </si>
  <si>
    <t xml:space="preserve"> 2 szt.</t>
  </si>
  <si>
    <r>
      <t>Butelki z wodą sterylną</t>
    </r>
    <r>
      <rPr>
        <sz val="11"/>
        <rFont val="Arial"/>
        <family val="2"/>
      </rPr>
      <t xml:space="preserve"> (jednorazowego użytku) do stosowania w nawilżaniu przy tlenoterapii biernej, nubilizacji i respiratoroterapii, w zestawie z łącznikiem (adapterem) kompatybilnym z dozownikiem do tlenu typu Respiflow (gwint UNF 9/16 cala), możliwość stosowania przez minimum 30 dni od zamontowania na dozowniku tlenu.</t>
    </r>
  </si>
  <si>
    <r>
      <t>Próbki:</t>
    </r>
    <r>
      <rPr>
        <sz val="10"/>
        <rFont val="Arial"/>
        <family val="0"/>
      </rPr>
      <t xml:space="preserve"> poz 4 - 2 szt.</t>
    </r>
  </si>
  <si>
    <t xml:space="preserve"> 1 szt.</t>
  </si>
  <si>
    <r>
      <t>Próbki:</t>
    </r>
    <r>
      <rPr>
        <sz val="10"/>
        <rFont val="Arial"/>
        <family val="0"/>
      </rPr>
      <t xml:space="preserve"> poz. 1 i 2 - przynajmniej 2 metry podkładu wraz z załączoną kopią etykiety z pełnego opakowania</t>
    </r>
  </si>
  <si>
    <t>łącznie 10 szt. dowolnego rozmiaru</t>
  </si>
  <si>
    <r>
      <t xml:space="preserve">Osłona sterylna na uchwyt do lamp operacyjnych, </t>
    </r>
    <r>
      <rPr>
        <sz val="10"/>
        <rFont val="Arial"/>
        <family val="2"/>
      </rPr>
      <t>Sterylna jednorazowa osłona na uchwyt do lampy operacyjnej z kołnierzem o średnicy 120mm (+/- 10mm) i głębokości osłony 140mm (+/- 10mm). Kołnierz wyposażony w 16 ząbków zapobiegających spadaniu osłony. Pakowana pojedynczo</t>
    </r>
  </si>
  <si>
    <t>Część nr 31 kasety do ogrzewania płynów</t>
  </si>
  <si>
    <r>
      <t>SHANTY -</t>
    </r>
    <r>
      <rPr>
        <sz val="11"/>
        <rFont val="Arial"/>
        <family val="2"/>
      </rPr>
      <t xml:space="preserve"> zestaw pięciu przezroczystych rurek o dł. 14,5 cm (+/- 1,5 cm)  wykonanych z elastycznego materiału z atraumatycznymi końcówkami, każda pakowana osobno w opakowanie zapewniające jałowość, cieniodajna powłoka, dostępne średnice: 8F, 10F, 12F, 14F, markery centymetrów na całej długości shuntu, do kazdego shuntu przymocowana nitka pomagająca w jego usunieciu</t>
    </r>
  </si>
  <si>
    <t>probówki wystandaryzowwane, zapewniające pobieranie krwi zawsze o pożądanej obętości</t>
  </si>
  <si>
    <t xml:space="preserve">probółwki do morfologii z napylonym EDTA </t>
  </si>
  <si>
    <t>mieszadło hematologiczne wykonawca dostarczy na czas trwania umowy</t>
  </si>
  <si>
    <t>zabespieczenie personelu przed potencjalnie zakaźnym materiałem biologicznym w trakcie pobierania krwi z jednego wkłucia do kilku probówek</t>
  </si>
  <si>
    <t>Igła systemowa na stałe połączona z holderem (sterylna), ostra minimalizująca ból przy nakłuciu</t>
  </si>
  <si>
    <t>możliwość współpracy z tradycyjnym systemem pobierania krwi moźliwość podawania leków oraz pobieranie krwi żylnej/ tętniczej do strzykawki gazometrycznej</t>
  </si>
  <si>
    <t>probówki wykonane z niełamliwego tworzywa sztucznego, nadającego się do transportu oraz ekologicznej utylizacji przez spalanie odpadów, bez uprzedniego moczenia sw środkach dezynfekcyjnych</t>
  </si>
  <si>
    <t>probówki z odkręcanymi korkami</t>
  </si>
  <si>
    <t>produkty systemu zamkniętego musza pochodzić od jednego producenta</t>
  </si>
  <si>
    <t>statywy autoklawowalne</t>
  </si>
  <si>
    <t>data ważności- nie krótsza niż 6 mnies od daty dostawy</t>
  </si>
  <si>
    <t>szkolenie dla personelu medycznego szpitala</t>
  </si>
  <si>
    <t>połączenie zestawu igły z probóką, mocowanie zapewniające stabilność zestawu za pomocą zaczepów umiejscowionych na korku</t>
  </si>
  <si>
    <t>kolory korków probówek-wyraźne zróźnicowane kolory korków probówek dla poszczególnych grup badań, kolory nie mogą się powtarzać</t>
  </si>
  <si>
    <t>Należy złożyć ofertę zgodnie z poniższym opisem technicznym</t>
  </si>
  <si>
    <t>Część nr 29 Strzykawka napełniona solą fizjologiczną</t>
  </si>
  <si>
    <t>System zamkniety - zapewnienie pobierania krwi zarówno metodą aspiracyjną jak i podciśnieniową</t>
  </si>
  <si>
    <t>Ostrze wielorazowe owalne z osłoną boczną śr. 4 mm, długość robocza 350 mm</t>
  </si>
  <si>
    <t>Ostrze wielorazowe owalne z osłoną boczną i dystalną śr. 4 mm, długość robocza 350 mm</t>
  </si>
  <si>
    <t>Ostrze wielorazowe kulowe śr. 4 mm, długość robocza 350 mm</t>
  </si>
  <si>
    <t xml:space="preserve">Ostrze wielorazowe kulowe diamentowe śr. 4 mm, długość robocza 350 mm </t>
  </si>
  <si>
    <t>Zestaw drenów jednorazowych z przebijakami, sterylne (1 op. = 10 szt. drenów)</t>
  </si>
  <si>
    <t>Uszczelka do instrumentów pomocniczych o średnicy do 2,4 mm</t>
  </si>
  <si>
    <t>Membrana uszczelniająca do adaptera stożkowego optyki</t>
  </si>
  <si>
    <t xml:space="preserve">Membrana uszczelniająca żółta średnica 17mm, do instrumentów od 3 do 6mm, </t>
  </si>
  <si>
    <t>O-ring uszczelniający do optyki endokopowej do chrirurgii kręgosłupa (uszczelnienie pomiędzy optyką a adapterem irygacyjnym optyki</t>
  </si>
  <si>
    <t>Kraniki plastikowe śr. 3 mm, kompatybilne ze sprzętem marki Richard Wolf</t>
  </si>
  <si>
    <t>OSTRZA WIELORAZOWE DO MAŁOINWAZYJNEJ ENDOSKOPOWEJ CHIRURGI KRĘGOSŁUPA (WSPÓŁPRACUJĄCEJ Z OPTYKAMI Z KANAŁAMI ROBOCZYMI 4.1.MM)</t>
  </si>
  <si>
    <t>AKCESORIA POMPY IRYGACYJNEJ – kompatybilne z pompą irygacyjną firmy R. Wolf (artroskopia, endoskopowa chirurgią kręgosłupa)</t>
  </si>
  <si>
    <t>KANIULE DOSTĘPOWE</t>
  </si>
  <si>
    <t>USZCZELKI /KRANIKI/</t>
  </si>
  <si>
    <t>ELEKTRODY JEDNORAZOWE DO RADIOABLACJI- kompatybilne z radiodiatermią firmy R.Wolf</t>
  </si>
  <si>
    <t>Elektroda bipolarna dł. robocza 280/350 mm (koagulacja/ablacja) kompatybilna z radiodiatermią 4 MHz, sterylna jednorazowa, któtka interlaminarna lub długa transforaminalna</t>
  </si>
  <si>
    <t>Część nr 36 akcesoria do chirurgii endoskopowej kręgosłupa</t>
  </si>
  <si>
    <t>Akcesoria do posiadanych przez Zamawiającegourządzenia Vertebris firmy RIWOspine (sprzęt na gwarancji)</t>
  </si>
  <si>
    <t>op. 10szt.</t>
  </si>
  <si>
    <t>Kaniula dostępowa jednorazowego użytku (sterylna), śr. 1,5 mm, dł. rob. 250 mm, op. 10szt.</t>
  </si>
  <si>
    <r>
      <t xml:space="preserve">Worek z portem do zbiórki moczu, </t>
    </r>
    <r>
      <rPr>
        <sz val="11"/>
        <rFont val="Arial"/>
        <family val="2"/>
      </rPr>
      <t>2 litry, sterylny, dren 150cm, zastawka antyzwrotna zapobiega cofaniu się moczu, port do pobierania próbek w sposób igłowy i bezigłowy znajdujący się w drenie przed workiem, czytelna podziałka umożliwia łatwe odczytanie ilości moczu, kranik spustowy poprzeczny - służący do wypuszczania moczu,  wyposażony we wzmocnione otwory do wieszaków</t>
    </r>
  </si>
  <si>
    <t>op. a 10szt.</t>
  </si>
  <si>
    <t>op. 50 szt.</t>
  </si>
  <si>
    <r>
      <t xml:space="preserve">Szczotka do zębów z odsysaniem </t>
    </r>
    <r>
      <rPr>
        <sz val="11"/>
        <rFont val="Arial"/>
        <family val="2"/>
      </rPr>
      <t>- szczoteczka do higieny jamy ustnej z możliwością podłączenia jej do ssaka. Szczoteczka może być nasączona odpowiednimi do stosowania u ludzi detergentami</t>
    </r>
  </si>
  <si>
    <r>
      <t>Gaziki jałowe nasączone 70% alkoholem izopropylowym,</t>
    </r>
    <r>
      <rPr>
        <sz val="11"/>
        <rFont val="Arial"/>
        <family val="2"/>
      </rPr>
      <t xml:space="preserve"> do dezynfekcji skóry przed kaniulacją, iniekcją oraz dezynfekcji portów do iniekcji, dwuwarstwowe, rozmiar przed rozłożeniem min. 30 x 30mm</t>
    </r>
  </si>
  <si>
    <t>pozycja 1, 2 - po 1 sztuce</t>
  </si>
  <si>
    <t>op. a 100szt.</t>
  </si>
  <si>
    <t>1 szt.</t>
  </si>
  <si>
    <r>
      <t>Czyścik do elektrod</t>
    </r>
    <r>
      <rPr>
        <sz val="11"/>
        <rFont val="Arial"/>
        <family val="2"/>
      </rPr>
      <t>, jednorazowy, jałowy, rozmiar 50x50mm (+/- 5mm).</t>
    </r>
  </si>
  <si>
    <t xml:space="preserve"> Część 10 Artykuły higieniczne</t>
  </si>
  <si>
    <r>
      <t xml:space="preserve">Licznik igieł </t>
    </r>
    <r>
      <rPr>
        <sz val="11"/>
        <rFont val="Arial"/>
        <family val="2"/>
      </rPr>
      <t xml:space="preserve">- część piankowa na minimum 20 igieł + część magnetyczna do zbierania skalpeli, całość w twardej zamykanej plastikowej obudowie odpornej na przekłucie. </t>
    </r>
  </si>
  <si>
    <t>po 1 szt. do poz. 2, 4, 6</t>
  </si>
  <si>
    <r>
      <t xml:space="preserve">Gąbeczki do higieny jamy ustnej  - </t>
    </r>
    <r>
      <rPr>
        <sz val="11"/>
        <rFont val="Arial"/>
        <family val="2"/>
      </rPr>
      <t>aplikator gąbkowy na patyczku, do nawilżania i higieny jamy ustnej, pakowane pojedynczo, higienicznie czyste lub jałowe</t>
    </r>
  </si>
  <si>
    <t>Włókno laserowe</t>
  </si>
  <si>
    <r>
      <t xml:space="preserve">Włókno laserowe, </t>
    </r>
    <r>
      <rPr>
        <sz val="11"/>
        <rFont val="Arial"/>
        <family val="2"/>
      </rPr>
      <t>średnica 400um, długość 3m, moc 30W, do posiadanego przez Zamawiającego urządzenia laserowego H Solvo 35 W firmy Dornier MedTech</t>
    </r>
  </si>
  <si>
    <t>Ilość sztuk w opakowaniu zbiorczym</t>
  </si>
  <si>
    <t>pozycja - 4, 7, 14, 15  - po 2 saszetki, poz. 16 - 1szt.</t>
  </si>
  <si>
    <t>Próbki - pozycja 6, 7, 10, 17 - po 2 saszetki</t>
  </si>
  <si>
    <t>pozycja - 11, 14, 34 - po 2 saszetki</t>
  </si>
  <si>
    <t>1 siatka z dowolnej pozycji</t>
  </si>
  <si>
    <t>1 sztuka z dowolnej pozycji</t>
  </si>
  <si>
    <t xml:space="preserve">Ilość sztuk w opakowaniu zbiorczym </t>
  </si>
  <si>
    <r>
      <t>Motylek systemowy do pobierania krwi z naczyń na dłoni o grubości 0,8 mm,</t>
    </r>
    <r>
      <rPr>
        <b/>
        <sz val="10"/>
        <rFont val="Arial"/>
        <family val="2"/>
      </rPr>
      <t xml:space="preserve"> wężyk nie dłuższy niż 80 mm</t>
    </r>
    <r>
      <rPr>
        <sz val="10"/>
        <rFont val="Arial"/>
        <family val="2"/>
      </rPr>
      <t xml:space="preserve"> (sterylny)</t>
    </r>
  </si>
  <si>
    <r>
      <t>probówki okragłodenne do pobierania krwi kapilarnej 200</t>
    </r>
    <r>
      <rPr>
        <sz val="10"/>
        <rFont val="Czcionka tekstu podstawowego"/>
        <family val="0"/>
      </rPr>
      <t>µ</t>
    </r>
    <r>
      <rPr>
        <sz val="10"/>
        <rFont val="Arial"/>
        <family val="2"/>
      </rPr>
      <t>l z fluorkiem sodu</t>
    </r>
  </si>
</sst>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0"/>
    <numFmt numFmtId="171" formatCode="#,##0.000"/>
    <numFmt numFmtId="172" formatCode="_-* #,##0.00\ [$zł-415]_-;\-* #,##0.00\ [$zł-415]_-;_-* &quot;-&quot;??\ [$zł-415]_-;_-@_-"/>
    <numFmt numFmtId="173" formatCode="[$-415]dddd\,\ d\ mmmm\ yyyy"/>
    <numFmt numFmtId="174" formatCode="#,##0.00\ &quot;zł&quot;"/>
    <numFmt numFmtId="175" formatCode="#,##0.00&quot; zł&quot;;[Red]\-#,##0.00&quot; zł&quot;"/>
    <numFmt numFmtId="176" formatCode="[$-415]d\ mmmm\ yyyy"/>
    <numFmt numFmtId="177" formatCode="#,##0.00_ ;\-#,##0.00\ "/>
    <numFmt numFmtId="178" formatCode="000,000"/>
    <numFmt numFmtId="179" formatCode="0.0000"/>
  </numFmts>
  <fonts count="75">
    <font>
      <sz val="10"/>
      <name val="Arial"/>
      <family val="0"/>
    </font>
    <font>
      <b/>
      <sz val="10"/>
      <name val="Arial"/>
      <family val="2"/>
    </font>
    <font>
      <sz val="8"/>
      <name val="Arial"/>
      <family val="2"/>
    </font>
    <font>
      <b/>
      <sz val="8"/>
      <name val="Arial"/>
      <family val="2"/>
    </font>
    <font>
      <u val="single"/>
      <sz val="10"/>
      <color indexed="12"/>
      <name val="Arial"/>
      <family val="2"/>
    </font>
    <font>
      <u val="single"/>
      <sz val="10"/>
      <color indexed="36"/>
      <name val="Arial"/>
      <family val="2"/>
    </font>
    <font>
      <sz val="11"/>
      <name val="Arial"/>
      <family val="2"/>
    </font>
    <font>
      <b/>
      <sz val="11"/>
      <name val="Arial"/>
      <family val="2"/>
    </font>
    <font>
      <vertAlign val="superscript"/>
      <sz val="11"/>
      <name val="Arial"/>
      <family val="2"/>
    </font>
    <font>
      <vertAlign val="subscript"/>
      <sz val="11"/>
      <name val="Arial"/>
      <family val="2"/>
    </font>
    <font>
      <sz val="12"/>
      <name val="Arial"/>
      <family val="2"/>
    </font>
    <font>
      <b/>
      <sz val="11"/>
      <color indexed="10"/>
      <name val="Arial"/>
      <family val="2"/>
    </font>
    <font>
      <sz val="9"/>
      <name val="Arial"/>
      <family val="2"/>
    </font>
    <font>
      <b/>
      <sz val="10"/>
      <color indexed="10"/>
      <name val="Arial"/>
      <family val="2"/>
    </font>
    <font>
      <sz val="11"/>
      <color indexed="8"/>
      <name val="Arial"/>
      <family val="2"/>
    </font>
    <font>
      <sz val="10"/>
      <color indexed="8"/>
      <name val="RotisSansSerif"/>
      <family val="0"/>
    </font>
    <font>
      <b/>
      <sz val="10"/>
      <color indexed="8"/>
      <name val="RotisSansSerif"/>
      <family val="2"/>
    </font>
    <font>
      <sz val="11"/>
      <name val="RotisSansSerif"/>
      <family val="2"/>
    </font>
    <font>
      <sz val="10"/>
      <name val="RotisSansSerif"/>
      <family val="2"/>
    </font>
    <font>
      <b/>
      <sz val="10"/>
      <color indexed="8"/>
      <name val="Arial"/>
      <family val="2"/>
    </font>
    <font>
      <sz val="10"/>
      <color indexed="8"/>
      <name val="Arial"/>
      <family val="2"/>
    </font>
    <font>
      <sz val="10"/>
      <name val="Times New Roman"/>
      <family val="1"/>
    </font>
    <font>
      <sz val="10"/>
      <name val="Czcionka tekstu podstawowego"/>
      <family val="0"/>
    </font>
    <font>
      <b/>
      <sz val="10"/>
      <name val="Arial CE"/>
      <family val="0"/>
    </font>
    <font>
      <sz val="11"/>
      <name val="Czcionka tekstu podstawowego"/>
      <family val="2"/>
    </font>
    <font>
      <b/>
      <sz val="12"/>
      <name val="Arial"/>
      <family val="2"/>
    </font>
    <font>
      <sz val="12"/>
      <name val="Calibri Light"/>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RotisSansSerif"/>
      <family val="2"/>
    </font>
    <font>
      <sz val="10"/>
      <color indexed="8"/>
      <name val="Calibri Light"/>
      <family val="2"/>
    </font>
    <font>
      <sz val="9"/>
      <color indexed="8"/>
      <name val="Calibri Light"/>
      <family val="2"/>
    </font>
    <font>
      <sz val="11"/>
      <color indexed="8"/>
      <name val="Calibri Light"/>
      <family val="2"/>
    </font>
    <font>
      <sz val="11"/>
      <name val="Calibri"/>
      <family val="2"/>
    </font>
    <font>
      <b/>
      <sz val="11"/>
      <name val="Calibri"/>
      <family val="2"/>
    </font>
    <font>
      <b/>
      <sz val="11"/>
      <name val="Czcionka tekstu podstawowego"/>
      <family val="2"/>
    </font>
    <font>
      <sz val="10"/>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theme="1"/>
      <name val="RotisSansSerif"/>
      <family val="0"/>
    </font>
    <font>
      <sz val="11"/>
      <color theme="1"/>
      <name val="RotisSansSerif"/>
      <family val="2"/>
    </font>
    <font>
      <sz val="10"/>
      <color rgb="FF000000"/>
      <name val="Calibri Light"/>
      <family val="2"/>
    </font>
    <font>
      <sz val="9"/>
      <color rgb="FF000000"/>
      <name val="Calibri Light"/>
      <family val="2"/>
    </font>
    <font>
      <sz val="11"/>
      <color rgb="FF000000"/>
      <name val="Calibri Light"/>
      <family val="2"/>
    </font>
    <font>
      <b/>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medium"/>
    </border>
    <border>
      <left style="thin"/>
      <right style="medium"/>
      <top>
        <color indexed="63"/>
      </top>
      <bottom style="medium"/>
    </border>
    <border>
      <left style="medium"/>
      <right style="thin"/>
      <top/>
      <bottom style="thin"/>
    </border>
    <border>
      <left style="medium"/>
      <right style="thin"/>
      <top style="thin"/>
      <bottom style="thin"/>
    </border>
    <border>
      <left style="thin"/>
      <right style="thin"/>
      <top/>
      <bottom style="medium"/>
    </border>
    <border>
      <left>
        <color indexed="63"/>
      </left>
      <right>
        <color indexed="63"/>
      </right>
      <top style="thin"/>
      <bottom>
        <color indexed="63"/>
      </bottom>
    </border>
    <border>
      <left style="medium">
        <color rgb="FF808080"/>
      </left>
      <right>
        <color indexed="63"/>
      </right>
      <top style="thin"/>
      <bottom>
        <color indexed="63"/>
      </bottom>
    </border>
    <border>
      <left style="medium">
        <color rgb="FF808080"/>
      </left>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1" applyNumberFormat="0" applyAlignment="0" applyProtection="0"/>
    <xf numFmtId="0" fontId="55" fillId="26" borderId="2" applyNumberFormat="0" applyAlignment="0" applyProtection="0"/>
    <xf numFmtId="0" fontId="56"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7" fillId="0" borderId="3" applyNumberFormat="0" applyFill="0" applyAlignment="0" applyProtection="0"/>
    <xf numFmtId="0" fontId="58" fillId="28"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52" fillId="0" borderId="0">
      <alignment/>
      <protection/>
    </xf>
    <xf numFmtId="0" fontId="63" fillId="26"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cellStyleXfs>
  <cellXfs count="568">
    <xf numFmtId="0" fontId="0" fillId="0" borderId="0" xfId="0" applyAlignment="1">
      <alignment/>
    </xf>
    <xf numFmtId="0" fontId="0" fillId="0" borderId="0" xfId="0" applyAlignment="1">
      <alignment horizontal="center"/>
    </xf>
    <xf numFmtId="3" fontId="0" fillId="0" borderId="0" xfId="0" applyNumberFormat="1" applyAlignment="1">
      <alignment horizontal="right"/>
    </xf>
    <xf numFmtId="4" fontId="0" fillId="0" borderId="0" xfId="0" applyNumberFormat="1" applyAlignment="1">
      <alignment horizontal="right"/>
    </xf>
    <xf numFmtId="0" fontId="0" fillId="0" borderId="0" xfId="0" applyBorder="1" applyAlignment="1">
      <alignment/>
    </xf>
    <xf numFmtId="0" fontId="0" fillId="0" borderId="0" xfId="0" applyFont="1" applyBorder="1" applyAlignment="1">
      <alignment horizontal="left" vertical="top" wrapText="1"/>
    </xf>
    <xf numFmtId="3" fontId="0" fillId="0" borderId="0" xfId="0" applyNumberFormat="1" applyBorder="1" applyAlignment="1">
      <alignment horizontal="right"/>
    </xf>
    <xf numFmtId="4" fontId="0" fillId="0" borderId="0" xfId="0" applyNumberFormat="1" applyBorder="1" applyAlignment="1">
      <alignment horizontal="right"/>
    </xf>
    <xf numFmtId="0" fontId="0" fillId="0" borderId="0" xfId="0" applyBorder="1" applyAlignment="1">
      <alignment horizontal="center"/>
    </xf>
    <xf numFmtId="0" fontId="1" fillId="0" borderId="0" xfId="0" applyFont="1" applyAlignment="1">
      <alignment/>
    </xf>
    <xf numFmtId="4" fontId="2" fillId="0" borderId="0" xfId="0" applyNumberFormat="1" applyFont="1" applyBorder="1" applyAlignment="1">
      <alignment horizontal="right"/>
    </xf>
    <xf numFmtId="0" fontId="1" fillId="0" borderId="0" xfId="0" applyFont="1" applyBorder="1" applyAlignment="1">
      <alignment horizontal="right"/>
    </xf>
    <xf numFmtId="4" fontId="1" fillId="0" borderId="0" xfId="0" applyNumberFormat="1" applyFont="1" applyBorder="1" applyAlignment="1">
      <alignment horizontal="right"/>
    </xf>
    <xf numFmtId="0" fontId="1" fillId="0" borderId="0" xfId="0" applyFont="1" applyBorder="1" applyAlignment="1">
      <alignment/>
    </xf>
    <xf numFmtId="0" fontId="1" fillId="0" borderId="0" xfId="0" applyFont="1" applyFill="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Border="1" applyAlignment="1">
      <alignment horizontal="center"/>
    </xf>
    <xf numFmtId="3" fontId="0" fillId="0" borderId="0" xfId="0" applyNumberFormat="1" applyFill="1" applyBorder="1" applyAlignment="1">
      <alignment/>
    </xf>
    <xf numFmtId="4" fontId="0" fillId="0" borderId="0" xfId="0" applyNumberFormat="1" applyFill="1" applyBorder="1" applyAlignment="1">
      <alignment/>
    </xf>
    <xf numFmtId="9" fontId="0" fillId="0" borderId="0" xfId="0" applyNumberFormat="1" applyFill="1" applyBorder="1" applyAlignment="1">
      <alignment horizontal="center"/>
    </xf>
    <xf numFmtId="3" fontId="0" fillId="0" borderId="0" xfId="0" applyNumberFormat="1" applyBorder="1" applyAlignment="1">
      <alignment/>
    </xf>
    <xf numFmtId="4" fontId="0" fillId="0" borderId="0" xfId="0" applyNumberFormat="1" applyBorder="1" applyAlignment="1">
      <alignment/>
    </xf>
    <xf numFmtId="9" fontId="0" fillId="0" borderId="0" xfId="0" applyNumberFormat="1" applyBorder="1" applyAlignment="1">
      <alignment horizontal="center"/>
    </xf>
    <xf numFmtId="0" fontId="2" fillId="0" borderId="0" xfId="0" applyFont="1" applyBorder="1" applyAlignment="1">
      <alignment/>
    </xf>
    <xf numFmtId="0" fontId="0" fillId="0" borderId="0" xfId="0" applyFont="1" applyFill="1" applyAlignment="1">
      <alignment/>
    </xf>
    <xf numFmtId="0" fontId="0" fillId="0" borderId="0" xfId="0" applyFont="1" applyBorder="1" applyAlignment="1">
      <alignment horizontal="center"/>
    </xf>
    <xf numFmtId="0" fontId="0" fillId="0" borderId="0" xfId="0" applyFont="1" applyBorder="1" applyAlignment="1">
      <alignment/>
    </xf>
    <xf numFmtId="0" fontId="7" fillId="0" borderId="0" xfId="0" applyFont="1" applyAlignment="1">
      <alignment/>
    </xf>
    <xf numFmtId="0" fontId="6" fillId="0" borderId="0" xfId="0" applyFont="1" applyAlignment="1">
      <alignment/>
    </xf>
    <xf numFmtId="0" fontId="6" fillId="0" borderId="0" xfId="0" applyFont="1" applyFill="1" applyBorder="1" applyAlignment="1">
      <alignment/>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9" fontId="6" fillId="0" borderId="0" xfId="0" applyNumberFormat="1" applyFont="1" applyBorder="1" applyAlignment="1">
      <alignment horizontal="center" wrapText="1"/>
    </xf>
    <xf numFmtId="0" fontId="6" fillId="0" borderId="0" xfId="0" applyFont="1" applyBorder="1" applyAlignment="1">
      <alignment wrapText="1"/>
    </xf>
    <xf numFmtId="0" fontId="6" fillId="0" borderId="0" xfId="0" applyFont="1" applyBorder="1" applyAlignment="1">
      <alignment/>
    </xf>
    <xf numFmtId="0" fontId="7" fillId="0" borderId="0" xfId="0" applyFont="1" applyFill="1" applyAlignment="1">
      <alignment/>
    </xf>
    <xf numFmtId="0" fontId="6" fillId="0" borderId="10" xfId="0" applyFont="1" applyBorder="1" applyAlignment="1">
      <alignment horizontal="center" vertical="center"/>
    </xf>
    <xf numFmtId="9" fontId="6" fillId="0" borderId="0" xfId="0" applyNumberFormat="1" applyFont="1" applyFill="1" applyBorder="1" applyAlignment="1">
      <alignment horizontal="center"/>
    </xf>
    <xf numFmtId="0" fontId="6" fillId="0" borderId="0" xfId="0" applyFont="1" applyBorder="1" applyAlignment="1">
      <alignment horizontal="left" vertical="top" wrapText="1"/>
    </xf>
    <xf numFmtId="3" fontId="6" fillId="0" borderId="0" xfId="0" applyNumberFormat="1" applyFont="1" applyBorder="1" applyAlignment="1">
      <alignment horizontal="right"/>
    </xf>
    <xf numFmtId="4" fontId="6" fillId="0" borderId="0" xfId="0" applyNumberFormat="1" applyFont="1" applyBorder="1" applyAlignment="1">
      <alignment horizontal="right"/>
    </xf>
    <xf numFmtId="0" fontId="6" fillId="0" borderId="0" xfId="0" applyFont="1" applyBorder="1" applyAlignment="1">
      <alignment horizontal="center"/>
    </xf>
    <xf numFmtId="0" fontId="6" fillId="0" borderId="0" xfId="0" applyFont="1" applyFill="1" applyAlignment="1">
      <alignment/>
    </xf>
    <xf numFmtId="0" fontId="10" fillId="0" borderId="0" xfId="0" applyFont="1" applyAlignment="1">
      <alignment/>
    </xf>
    <xf numFmtId="0" fontId="0" fillId="0" borderId="0" xfId="0" applyFont="1" applyAlignment="1">
      <alignment horizontal="left"/>
    </xf>
    <xf numFmtId="4" fontId="6" fillId="0" borderId="10" xfId="0" applyNumberFormat="1" applyFont="1" applyBorder="1" applyAlignment="1">
      <alignment horizontal="right" vertical="center"/>
    </xf>
    <xf numFmtId="0" fontId="7" fillId="0" borderId="0" xfId="0" applyFont="1" applyFill="1" applyBorder="1" applyAlignment="1">
      <alignment/>
    </xf>
    <xf numFmtId="0" fontId="7" fillId="0" borderId="0" xfId="0" applyFont="1" applyFill="1" applyBorder="1" applyAlignment="1">
      <alignment horizontal="right"/>
    </xf>
    <xf numFmtId="4" fontId="7" fillId="0" borderId="0" xfId="0" applyNumberFormat="1" applyFont="1" applyFill="1" applyBorder="1" applyAlignment="1">
      <alignment horizontal="right"/>
    </xf>
    <xf numFmtId="0" fontId="7" fillId="0" borderId="0" xfId="0" applyFont="1" applyAlignment="1">
      <alignment/>
    </xf>
    <xf numFmtId="4" fontId="0" fillId="0" borderId="0" xfId="0" applyNumberFormat="1" applyAlignment="1">
      <alignment/>
    </xf>
    <xf numFmtId="3" fontId="6" fillId="0" borderId="0" xfId="0" applyNumberFormat="1" applyFont="1" applyFill="1" applyBorder="1" applyAlignment="1">
      <alignment horizontal="right"/>
    </xf>
    <xf numFmtId="0" fontId="6" fillId="0" borderId="0" xfId="0" applyFont="1" applyFill="1" applyBorder="1" applyAlignment="1">
      <alignment horizontal="left" vertical="top" wrapText="1"/>
    </xf>
    <xf numFmtId="0" fontId="0" fillId="32" borderId="0" xfId="0" applyFill="1" applyAlignment="1">
      <alignment/>
    </xf>
    <xf numFmtId="0" fontId="6" fillId="0" borderId="0" xfId="0" applyFont="1" applyFill="1" applyBorder="1" applyAlignment="1">
      <alignment/>
    </xf>
    <xf numFmtId="0" fontId="6" fillId="0" borderId="0" xfId="0" applyFont="1" applyBorder="1" applyAlignment="1">
      <alignment horizontal="center" vertical="center"/>
    </xf>
    <xf numFmtId="0" fontId="6" fillId="0" borderId="0" xfId="0" applyFont="1" applyFill="1" applyBorder="1" applyAlignment="1">
      <alignment horizontal="center"/>
    </xf>
    <xf numFmtId="3" fontId="6" fillId="0" borderId="0" xfId="0" applyNumberFormat="1" applyFont="1" applyFill="1" applyBorder="1" applyAlignment="1">
      <alignment/>
    </xf>
    <xf numFmtId="4" fontId="6" fillId="0" borderId="0" xfId="0" applyNumberFormat="1" applyFont="1" applyFill="1" applyBorder="1" applyAlignment="1">
      <alignment/>
    </xf>
    <xf numFmtId="0" fontId="1" fillId="0" borderId="0" xfId="0" applyFont="1" applyFill="1" applyBorder="1" applyAlignment="1">
      <alignment horizontal="left" vertical="top" wrapText="1"/>
    </xf>
    <xf numFmtId="0" fontId="10" fillId="0" borderId="0" xfId="0" applyFont="1" applyFill="1" applyAlignment="1">
      <alignment/>
    </xf>
    <xf numFmtId="0" fontId="2" fillId="0" borderId="0" xfId="0" applyFont="1" applyFill="1" applyBorder="1" applyAlignment="1">
      <alignment/>
    </xf>
    <xf numFmtId="3" fontId="0" fillId="0" borderId="0" xfId="0" applyNumberFormat="1" applyFill="1" applyBorder="1" applyAlignment="1">
      <alignment horizontal="right"/>
    </xf>
    <xf numFmtId="4" fontId="0" fillId="0" borderId="0" xfId="0" applyNumberFormat="1" applyFill="1" applyBorder="1" applyAlignment="1">
      <alignment horizontal="right"/>
    </xf>
    <xf numFmtId="4" fontId="2" fillId="0" borderId="0" xfId="0" applyNumberFormat="1" applyFont="1" applyFill="1" applyBorder="1" applyAlignment="1">
      <alignment horizontal="right"/>
    </xf>
    <xf numFmtId="0" fontId="0" fillId="0" borderId="0" xfId="0" applyFill="1" applyAlignment="1">
      <alignment horizontal="center"/>
    </xf>
    <xf numFmtId="0" fontId="6" fillId="0" borderId="10" xfId="0" applyFont="1" applyFill="1" applyBorder="1" applyAlignment="1">
      <alignment horizontal="center" vertical="center"/>
    </xf>
    <xf numFmtId="0" fontId="0" fillId="0" borderId="0" xfId="0" applyFont="1" applyAlignment="1">
      <alignment horizontal="left" vertical="top" wrapText="1"/>
    </xf>
    <xf numFmtId="4" fontId="2" fillId="0" borderId="0" xfId="0" applyNumberFormat="1" applyFont="1" applyAlignment="1">
      <alignment horizontal="right"/>
    </xf>
    <xf numFmtId="0" fontId="6" fillId="0" borderId="0" xfId="0" applyFont="1" applyAlignment="1">
      <alignment horizontal="center"/>
    </xf>
    <xf numFmtId="0" fontId="0" fillId="0" borderId="0" xfId="0" applyAlignment="1">
      <alignment horizontal="left" wrapText="1"/>
    </xf>
    <xf numFmtId="9" fontId="0" fillId="0" borderId="0" xfId="0" applyNumberFormat="1" applyAlignment="1">
      <alignment horizontal="center"/>
    </xf>
    <xf numFmtId="3" fontId="0" fillId="0" borderId="0" xfId="0" applyNumberFormat="1" applyAlignment="1">
      <alignment/>
    </xf>
    <xf numFmtId="0" fontId="0" fillId="0" borderId="10" xfId="0" applyBorder="1" applyAlignment="1">
      <alignment vertical="center"/>
    </xf>
    <xf numFmtId="0" fontId="0" fillId="0" borderId="0" xfId="0" applyAlignment="1">
      <alignment horizontal="center" vertical="center"/>
    </xf>
    <xf numFmtId="0" fontId="13" fillId="0" borderId="0" xfId="0" applyFont="1" applyAlignment="1">
      <alignment/>
    </xf>
    <xf numFmtId="9" fontId="6" fillId="0" borderId="0" xfId="0" applyNumberFormat="1" applyFont="1" applyFill="1" applyBorder="1" applyAlignment="1">
      <alignment horizontal="center" wrapText="1"/>
    </xf>
    <xf numFmtId="0" fontId="6" fillId="0" borderId="0" xfId="0" applyFont="1" applyFill="1" applyBorder="1" applyAlignment="1">
      <alignment wrapText="1"/>
    </xf>
    <xf numFmtId="0" fontId="7" fillId="0" borderId="10" xfId="0" applyFont="1" applyFill="1" applyBorder="1" applyAlignment="1">
      <alignment horizontal="center" vertical="center"/>
    </xf>
    <xf numFmtId="0" fontId="7" fillId="0" borderId="0" xfId="0" applyFont="1" applyFill="1" applyAlignment="1">
      <alignment/>
    </xf>
    <xf numFmtId="0" fontId="6" fillId="0" borderId="0" xfId="0" applyFont="1" applyFill="1" applyAlignment="1">
      <alignment/>
    </xf>
    <xf numFmtId="0" fontId="7" fillId="0" borderId="0" xfId="0" applyFont="1" applyFill="1" applyAlignment="1">
      <alignment horizontal="left"/>
    </xf>
    <xf numFmtId="0" fontId="1" fillId="0" borderId="0" xfId="0" applyFont="1" applyAlignment="1">
      <alignment horizontal="left"/>
    </xf>
    <xf numFmtId="0" fontId="7" fillId="0" borderId="0" xfId="0" applyFont="1" applyAlignment="1">
      <alignment horizontal="left"/>
    </xf>
    <xf numFmtId="0" fontId="7" fillId="0" borderId="10" xfId="0" applyFont="1" applyBorder="1" applyAlignment="1">
      <alignment horizontal="center" vertical="center" wrapText="1"/>
    </xf>
    <xf numFmtId="0" fontId="1" fillId="0" borderId="0" xfId="0" applyFont="1" applyFill="1" applyBorder="1" applyAlignment="1">
      <alignment horizontal="center"/>
    </xf>
    <xf numFmtId="0" fontId="7" fillId="0" borderId="0" xfId="0" applyFont="1" applyFill="1" applyBorder="1" applyAlignment="1">
      <alignment horizontal="center" wrapText="1"/>
    </xf>
    <xf numFmtId="0" fontId="1" fillId="0" borderId="0" xfId="0" applyFont="1" applyBorder="1" applyAlignment="1">
      <alignment horizontal="center" wrapText="1"/>
    </xf>
    <xf numFmtId="0" fontId="3" fillId="0" borderId="0" xfId="0" applyFont="1" applyBorder="1" applyAlignment="1">
      <alignment horizont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9" fontId="6" fillId="0" borderId="0" xfId="0" applyNumberFormat="1" applyFont="1" applyFill="1" applyAlignment="1">
      <alignment/>
    </xf>
    <xf numFmtId="9" fontId="0" fillId="0" borderId="0" xfId="0" applyNumberFormat="1" applyBorder="1" applyAlignment="1">
      <alignment/>
    </xf>
    <xf numFmtId="9" fontId="0" fillId="0" borderId="0" xfId="0" applyNumberFormat="1" applyAlignment="1">
      <alignment/>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vertical="center"/>
    </xf>
    <xf numFmtId="4" fontId="6" fillId="0" borderId="10" xfId="0" applyNumberFormat="1" applyFont="1" applyFill="1" applyBorder="1" applyAlignment="1">
      <alignment vertical="center"/>
    </xf>
    <xf numFmtId="0" fontId="6" fillId="0" borderId="10" xfId="0" applyFont="1" applyBorder="1" applyAlignment="1">
      <alignment vertical="center"/>
    </xf>
    <xf numFmtId="9" fontId="6" fillId="0" borderId="10" xfId="0" applyNumberFormat="1" applyFont="1" applyFill="1" applyBorder="1" applyAlignment="1">
      <alignment horizontal="center" vertical="center"/>
    </xf>
    <xf numFmtId="0" fontId="6" fillId="0" borderId="10" xfId="0" applyFont="1" applyFill="1" applyBorder="1" applyAlignment="1">
      <alignment vertical="center"/>
    </xf>
    <xf numFmtId="3" fontId="6" fillId="0" borderId="10" xfId="0" applyNumberFormat="1" applyFont="1" applyBorder="1" applyAlignment="1">
      <alignment vertical="center"/>
    </xf>
    <xf numFmtId="4" fontId="6" fillId="0" borderId="10" xfId="0" applyNumberFormat="1" applyFont="1" applyBorder="1" applyAlignment="1">
      <alignment vertical="center"/>
    </xf>
    <xf numFmtId="4" fontId="6" fillId="0" borderId="10" xfId="0" applyNumberFormat="1" applyFont="1" applyFill="1" applyBorder="1" applyAlignment="1">
      <alignment horizontal="right"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0" fillId="0" borderId="0" xfId="0" applyAlignment="1">
      <alignment vertical="center"/>
    </xf>
    <xf numFmtId="9" fontId="6" fillId="0" borderId="10" xfId="0" applyNumberFormat="1" applyFont="1" applyFill="1" applyBorder="1" applyAlignment="1">
      <alignment horizontal="center" vertical="center" wrapText="1"/>
    </xf>
    <xf numFmtId="4" fontId="7" fillId="0" borderId="14" xfId="0" applyNumberFormat="1" applyFont="1" applyFill="1" applyBorder="1" applyAlignment="1">
      <alignment vertical="center"/>
    </xf>
    <xf numFmtId="4" fontId="7" fillId="0" borderId="15" xfId="0" applyNumberFormat="1" applyFont="1" applyFill="1" applyBorder="1" applyAlignment="1">
      <alignment vertical="center"/>
    </xf>
    <xf numFmtId="0" fontId="6" fillId="0" borderId="10" xfId="0" applyFont="1" applyFill="1" applyBorder="1" applyAlignment="1">
      <alignment horizontal="right" vertical="center" wrapText="1"/>
    </xf>
    <xf numFmtId="4" fontId="6" fillId="0" borderId="10" xfId="0" applyNumberFormat="1" applyFont="1" applyFill="1" applyBorder="1" applyAlignment="1">
      <alignment vertical="center" wrapText="1"/>
    </xf>
    <xf numFmtId="3" fontId="6" fillId="0" borderId="10" xfId="0" applyNumberFormat="1" applyFont="1" applyFill="1" applyBorder="1" applyAlignment="1">
      <alignment horizontal="right" vertical="center"/>
    </xf>
    <xf numFmtId="4" fontId="14" fillId="0" borderId="10" xfId="0" applyNumberFormat="1" applyFont="1" applyFill="1" applyBorder="1" applyAlignment="1">
      <alignment vertical="center" wrapText="1"/>
    </xf>
    <xf numFmtId="0" fontId="7" fillId="0" borderId="10" xfId="0" applyFont="1" applyBorder="1" applyAlignment="1">
      <alignment horizontal="left" vertical="center" wrapText="1"/>
    </xf>
    <xf numFmtId="9" fontId="6" fillId="0" borderId="10" xfId="0" applyNumberFormat="1" applyFont="1" applyBorder="1" applyAlignment="1">
      <alignment horizontal="center" vertical="center"/>
    </xf>
    <xf numFmtId="4" fontId="6" fillId="0" borderId="10" xfId="0" applyNumberFormat="1" applyFont="1" applyFill="1" applyBorder="1" applyAlignment="1">
      <alignment horizontal="center" vertical="center"/>
    </xf>
    <xf numFmtId="0" fontId="0" fillId="0" borderId="10" xfId="0" applyFill="1" applyBorder="1" applyAlignment="1">
      <alignment vertical="center"/>
    </xf>
    <xf numFmtId="9"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xf>
    <xf numFmtId="175" fontId="14" fillId="0" borderId="10" xfId="0" applyNumberFormat="1" applyFont="1" applyFill="1" applyBorder="1" applyAlignment="1">
      <alignment horizontal="center" vertical="center"/>
    </xf>
    <xf numFmtId="9" fontId="6" fillId="0" borderId="10" xfId="0" applyNumberFormat="1" applyFont="1" applyBorder="1" applyAlignment="1">
      <alignment horizontal="center" vertical="center" wrapText="1"/>
    </xf>
    <xf numFmtId="0" fontId="6" fillId="0" borderId="10" xfId="0" applyFont="1" applyBorder="1" applyAlignment="1">
      <alignment vertical="center" wrapText="1"/>
    </xf>
    <xf numFmtId="4" fontId="6" fillId="0" borderId="10" xfId="0" applyNumberFormat="1" applyFont="1" applyBorder="1" applyAlignment="1">
      <alignment vertical="center" wrapText="1"/>
    </xf>
    <xf numFmtId="9" fontId="0" fillId="0" borderId="10" xfId="0" applyNumberFormat="1" applyBorder="1" applyAlignment="1">
      <alignment horizontal="center" vertical="center"/>
    </xf>
    <xf numFmtId="4" fontId="7" fillId="0" borderId="10" xfId="0" applyNumberFormat="1" applyFont="1" applyBorder="1" applyAlignment="1">
      <alignment horizontal="right" vertical="center"/>
    </xf>
    <xf numFmtId="0" fontId="6" fillId="0" borderId="0" xfId="0" applyFont="1" applyAlignment="1">
      <alignment vertical="center"/>
    </xf>
    <xf numFmtId="9" fontId="6" fillId="0" borderId="10" xfId="0" applyNumberFormat="1" applyFont="1" applyBorder="1" applyAlignment="1">
      <alignment horizontal="right" vertical="center"/>
    </xf>
    <xf numFmtId="4" fontId="7" fillId="0" borderId="10" xfId="0" applyNumberFormat="1" applyFont="1" applyBorder="1" applyAlignment="1">
      <alignment vertical="center"/>
    </xf>
    <xf numFmtId="0" fontId="6" fillId="0" borderId="10" xfId="0" applyFont="1" applyBorder="1" applyAlignment="1">
      <alignment horizontal="right" vertical="center" wrapText="1"/>
    </xf>
    <xf numFmtId="0" fontId="6" fillId="0" borderId="0" xfId="0" applyFont="1" applyBorder="1" applyAlignment="1">
      <alignment vertical="center"/>
    </xf>
    <xf numFmtId="4" fontId="7" fillId="0" borderId="10" xfId="0" applyNumberFormat="1" applyFont="1" applyFill="1" applyBorder="1" applyAlignment="1">
      <alignment horizontal="right" vertical="center"/>
    </xf>
    <xf numFmtId="4" fontId="7" fillId="0" borderId="13" xfId="0" applyNumberFormat="1" applyFont="1" applyFill="1" applyBorder="1" applyAlignment="1">
      <alignment horizontal="right" vertical="center"/>
    </xf>
    <xf numFmtId="0" fontId="0" fillId="0" borderId="0" xfId="0" applyFill="1" applyAlignment="1">
      <alignment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vertical="center"/>
    </xf>
    <xf numFmtId="0" fontId="6" fillId="0" borderId="12" xfId="0" applyFont="1" applyBorder="1" applyAlignment="1">
      <alignment horizontal="left" vertical="center" wrapText="1"/>
    </xf>
    <xf numFmtId="3" fontId="6" fillId="0" borderId="12" xfId="0" applyNumberFormat="1" applyFont="1" applyBorder="1" applyAlignment="1">
      <alignment vertical="center"/>
    </xf>
    <xf numFmtId="4" fontId="6" fillId="0" borderId="12" xfId="0" applyNumberFormat="1" applyFont="1" applyBorder="1" applyAlignment="1">
      <alignment vertical="center"/>
    </xf>
    <xf numFmtId="0" fontId="6" fillId="0" borderId="12" xfId="0" applyFont="1" applyBorder="1" applyAlignment="1">
      <alignment vertical="center"/>
    </xf>
    <xf numFmtId="9" fontId="6" fillId="0" borderId="12" xfId="0" applyNumberFormat="1" applyFont="1" applyBorder="1" applyAlignment="1">
      <alignment horizontal="center" vertical="center"/>
    </xf>
    <xf numFmtId="0" fontId="6" fillId="0" borderId="13" xfId="0" applyFont="1" applyBorder="1" applyAlignment="1">
      <alignment horizontal="left" vertical="center" wrapText="1"/>
    </xf>
    <xf numFmtId="3" fontId="6" fillId="0" borderId="13" xfId="0" applyNumberFormat="1" applyFont="1" applyBorder="1" applyAlignment="1">
      <alignment vertical="center"/>
    </xf>
    <xf numFmtId="4" fontId="6" fillId="0" borderId="13" xfId="0" applyNumberFormat="1" applyFont="1" applyBorder="1" applyAlignment="1">
      <alignment vertical="center"/>
    </xf>
    <xf numFmtId="0" fontId="6" fillId="0" borderId="13" xfId="0" applyFont="1" applyBorder="1" applyAlignment="1">
      <alignment vertical="center"/>
    </xf>
    <xf numFmtId="9" fontId="6" fillId="0" borderId="13" xfId="0" applyNumberFormat="1" applyFont="1" applyBorder="1" applyAlignment="1">
      <alignment horizontal="center" vertical="center"/>
    </xf>
    <xf numFmtId="4" fontId="7" fillId="0" borderId="13" xfId="0" applyNumberFormat="1" applyFont="1" applyBorder="1" applyAlignment="1">
      <alignment horizontal="right" vertical="center"/>
    </xf>
    <xf numFmtId="9" fontId="6" fillId="0" borderId="10" xfId="0" applyNumberFormat="1" applyFont="1" applyFill="1" applyBorder="1" applyAlignment="1">
      <alignment vertical="center" wrapText="1"/>
    </xf>
    <xf numFmtId="2" fontId="6" fillId="0" borderId="10" xfId="0" applyNumberFormat="1" applyFont="1" applyFill="1" applyBorder="1" applyAlignment="1">
      <alignment vertical="center" wrapText="1"/>
    </xf>
    <xf numFmtId="9" fontId="6" fillId="0" borderId="13" xfId="0" applyNumberFormat="1" applyFont="1" applyBorder="1" applyAlignment="1">
      <alignment horizontal="center" vertical="center" wrapText="1"/>
    </xf>
    <xf numFmtId="0" fontId="6" fillId="0" borderId="13" xfId="0" applyFont="1" applyBorder="1" applyAlignment="1">
      <alignment vertical="center" wrapText="1"/>
    </xf>
    <xf numFmtId="9" fontId="6" fillId="0" borderId="13" xfId="0" applyNumberFormat="1" applyFont="1" applyFill="1" applyBorder="1" applyAlignment="1">
      <alignment horizontal="center" vertical="center" wrapText="1"/>
    </xf>
    <xf numFmtId="0" fontId="6" fillId="0" borderId="13" xfId="0" applyFont="1" applyFill="1" applyBorder="1" applyAlignment="1">
      <alignment vertical="center" wrapText="1"/>
    </xf>
    <xf numFmtId="0" fontId="6" fillId="0" borderId="0" xfId="0" applyFont="1" applyFill="1" applyAlignment="1">
      <alignment vertical="center"/>
    </xf>
    <xf numFmtId="4" fontId="6" fillId="0" borderId="10" xfId="0" applyNumberFormat="1" applyFont="1" applyBorder="1" applyAlignment="1">
      <alignment horizontal="center" vertical="center" wrapText="1"/>
    </xf>
    <xf numFmtId="9" fontId="6" fillId="0" borderId="13" xfId="0" applyNumberFormat="1" applyFont="1" applyFill="1" applyBorder="1" applyAlignment="1">
      <alignment horizontal="center" vertical="center"/>
    </xf>
    <xf numFmtId="9" fontId="6" fillId="0" borderId="13" xfId="0" applyNumberFormat="1" applyFont="1" applyBorder="1" applyAlignment="1">
      <alignment vertical="center"/>
    </xf>
    <xf numFmtId="3" fontId="6" fillId="0" borderId="10" xfId="0" applyNumberFormat="1" applyFont="1" applyFill="1" applyBorder="1" applyAlignment="1">
      <alignment horizontal="center" vertical="center"/>
    </xf>
    <xf numFmtId="0" fontId="15" fillId="0" borderId="0" xfId="0" applyFont="1" applyAlignment="1">
      <alignment/>
    </xf>
    <xf numFmtId="0" fontId="0" fillId="0" borderId="10" xfId="0" applyBorder="1" applyAlignment="1">
      <alignment/>
    </xf>
    <xf numFmtId="0" fontId="0" fillId="0" borderId="10" xfId="0" applyFont="1" applyBorder="1" applyAlignment="1">
      <alignment horizontal="center" vertical="center"/>
    </xf>
    <xf numFmtId="0" fontId="12" fillId="0" borderId="10" xfId="0" applyFont="1" applyBorder="1" applyAlignment="1">
      <alignment horizontal="left" vertical="center" wrapText="1"/>
    </xf>
    <xf numFmtId="4" fontId="0" fillId="0" borderId="10" xfId="0" applyNumberFormat="1" applyFont="1" applyBorder="1" applyAlignment="1">
      <alignment vertical="center"/>
    </xf>
    <xf numFmtId="0" fontId="1"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Alignment="1">
      <alignment/>
    </xf>
    <xf numFmtId="0" fontId="1" fillId="0" borderId="0" xfId="0" applyFont="1" applyAlignment="1">
      <alignment/>
    </xf>
    <xf numFmtId="0" fontId="0" fillId="0" borderId="0" xfId="0" applyFont="1" applyAlignment="1">
      <alignment wrapText="1"/>
    </xf>
    <xf numFmtId="0" fontId="0" fillId="0" borderId="0" xfId="0" applyAlignment="1">
      <alignment wrapText="1"/>
    </xf>
    <xf numFmtId="0" fontId="1"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69" fillId="0" borderId="10" xfId="0" applyFont="1" applyBorder="1" applyAlignment="1">
      <alignment horizontal="center" vertical="center"/>
    </xf>
    <xf numFmtId="0" fontId="0" fillId="0" borderId="10" xfId="0" applyBorder="1" applyAlignment="1">
      <alignment vertical="center" wrapText="1"/>
    </xf>
    <xf numFmtId="0" fontId="0" fillId="0" borderId="16" xfId="0" applyFont="1" applyBorder="1" applyAlignment="1">
      <alignment horizontal="center"/>
    </xf>
    <xf numFmtId="0" fontId="0" fillId="0" borderId="13" xfId="0" applyBorder="1" applyAlignment="1">
      <alignment/>
    </xf>
    <xf numFmtId="0" fontId="0" fillId="0" borderId="17"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wrapText="1"/>
    </xf>
    <xf numFmtId="4" fontId="0" fillId="33" borderId="10" xfId="0" applyNumberFormat="1" applyFont="1" applyFill="1" applyBorder="1" applyAlignment="1">
      <alignment horizontal="right" vertical="center"/>
    </xf>
    <xf numFmtId="9"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177" fontId="0" fillId="0" borderId="10" xfId="0" applyNumberFormat="1" applyFont="1" applyBorder="1" applyAlignment="1">
      <alignment horizontal="center" vertical="center" wrapText="1"/>
    </xf>
    <xf numFmtId="0" fontId="0" fillId="0" borderId="10" xfId="0" applyBorder="1" applyAlignment="1">
      <alignment horizontal="center" vertical="center"/>
    </xf>
    <xf numFmtId="0" fontId="17" fillId="33" borderId="10" xfId="0" applyFont="1" applyFill="1" applyBorder="1" applyAlignment="1">
      <alignment horizontal="center" vertical="center"/>
    </xf>
    <xf numFmtId="0" fontId="1" fillId="0" borderId="10" xfId="0" applyFont="1" applyBorder="1" applyAlignment="1">
      <alignment horizontal="center"/>
    </xf>
    <xf numFmtId="9" fontId="0" fillId="33" borderId="10" xfId="56" applyFont="1" applyFill="1" applyBorder="1" applyAlignment="1">
      <alignment horizontal="center" vertical="center"/>
    </xf>
    <xf numFmtId="9" fontId="0" fillId="0" borderId="10" xfId="0" applyNumberFormat="1" applyFont="1" applyBorder="1" applyAlignment="1">
      <alignment horizontal="center" vertical="center"/>
    </xf>
    <xf numFmtId="0" fontId="0" fillId="0" borderId="10" xfId="0" applyBorder="1" applyAlignment="1">
      <alignment horizontal="center"/>
    </xf>
    <xf numFmtId="0" fontId="0" fillId="0" borderId="10" xfId="0" applyBorder="1" applyAlignment="1">
      <alignment wrapText="1"/>
    </xf>
    <xf numFmtId="0" fontId="1" fillId="0" borderId="10" xfId="0" applyFont="1" applyBorder="1" applyAlignment="1">
      <alignment wrapText="1"/>
    </xf>
    <xf numFmtId="3" fontId="0" fillId="0" borderId="10" xfId="0" applyNumberFormat="1" applyBorder="1" applyAlignment="1">
      <alignment horizontal="center" vertical="center"/>
    </xf>
    <xf numFmtId="4" fontId="0" fillId="0" borderId="10" xfId="0" applyNumberFormat="1" applyFont="1" applyBorder="1" applyAlignment="1">
      <alignment horizontal="right" vertical="center"/>
    </xf>
    <xf numFmtId="0" fontId="0" fillId="0" borderId="10" xfId="0" applyFont="1" applyBorder="1" applyAlignment="1">
      <alignment horizontal="center" vertical="center" wrapText="1"/>
    </xf>
    <xf numFmtId="0" fontId="19" fillId="0" borderId="0" xfId="0" applyFont="1" applyAlignment="1">
      <alignment/>
    </xf>
    <xf numFmtId="0" fontId="20" fillId="0" borderId="0" xfId="0" applyFont="1" applyAlignment="1">
      <alignment/>
    </xf>
    <xf numFmtId="0" fontId="0" fillId="33" borderId="10" xfId="0" applyFont="1" applyFill="1" applyBorder="1" applyAlignment="1">
      <alignment horizontal="center" vertical="center" wrapText="1"/>
    </xf>
    <xf numFmtId="4" fontId="0" fillId="33" borderId="10" xfId="0" applyNumberFormat="1" applyFont="1" applyFill="1" applyBorder="1" applyAlignment="1">
      <alignment horizontal="center" vertical="center" wrapText="1"/>
    </xf>
    <xf numFmtId="4" fontId="1" fillId="0" borderId="10" xfId="0" applyNumberFormat="1" applyFont="1" applyBorder="1" applyAlignment="1">
      <alignment vertical="center"/>
    </xf>
    <xf numFmtId="0" fontId="1" fillId="0" borderId="0" xfId="0" applyFont="1" applyAlignment="1">
      <alignment horizontal="right"/>
    </xf>
    <xf numFmtId="0" fontId="1" fillId="0" borderId="10" xfId="0" applyFont="1" applyBorder="1" applyAlignment="1">
      <alignment vertical="center"/>
    </xf>
    <xf numFmtId="4" fontId="0" fillId="0" borderId="10" xfId="0" applyNumberFormat="1" applyFont="1" applyBorder="1" applyAlignment="1">
      <alignment horizontal="center" vertical="center"/>
    </xf>
    <xf numFmtId="9" fontId="0" fillId="0" borderId="10" xfId="56" applyFont="1" applyBorder="1" applyAlignment="1">
      <alignment horizontal="center" vertical="center"/>
    </xf>
    <xf numFmtId="0" fontId="0" fillId="0" borderId="10" xfId="0" applyFont="1" applyBorder="1" applyAlignment="1">
      <alignment wrapText="1"/>
    </xf>
    <xf numFmtId="0" fontId="0" fillId="0" borderId="10" xfId="0" applyBorder="1" applyAlignment="1">
      <alignment horizontal="center" vertical="center" wrapText="1"/>
    </xf>
    <xf numFmtId="4" fontId="18" fillId="0" borderId="10" xfId="0" applyNumberFormat="1" applyFont="1" applyBorder="1" applyAlignment="1">
      <alignment horizontal="center" vertical="center"/>
    </xf>
    <xf numFmtId="0" fontId="10" fillId="0" borderId="10" xfId="0" applyFont="1" applyBorder="1" applyAlignment="1">
      <alignment horizontal="center" vertical="center"/>
    </xf>
    <xf numFmtId="4" fontId="0" fillId="0" borderId="10" xfId="0" applyNumberFormat="1" applyFont="1" applyBorder="1" applyAlignment="1">
      <alignment horizontal="center" vertical="center" wrapText="1"/>
    </xf>
    <xf numFmtId="4" fontId="0" fillId="0" borderId="10" xfId="0" applyNumberFormat="1" applyBorder="1" applyAlignment="1">
      <alignment horizontal="center" vertical="center"/>
    </xf>
    <xf numFmtId="4" fontId="0" fillId="0" borderId="10" xfId="0" applyNumberFormat="1" applyBorder="1" applyAlignment="1">
      <alignment horizontal="center" vertical="center" wrapText="1"/>
    </xf>
    <xf numFmtId="4" fontId="0" fillId="0" borderId="10" xfId="0" applyNumberFormat="1" applyBorder="1" applyAlignment="1">
      <alignment vertical="center"/>
    </xf>
    <xf numFmtId="4" fontId="0" fillId="0" borderId="10" xfId="0" applyNumberFormat="1" applyBorder="1" applyAlignment="1">
      <alignment/>
    </xf>
    <xf numFmtId="4" fontId="1" fillId="0" borderId="13" xfId="0" applyNumberFormat="1" applyFont="1" applyBorder="1" applyAlignment="1">
      <alignment/>
    </xf>
    <xf numFmtId="0" fontId="0" fillId="33" borderId="10" xfId="0" applyFill="1" applyBorder="1" applyAlignment="1">
      <alignment horizontal="center"/>
    </xf>
    <xf numFmtId="0" fontId="0" fillId="33" borderId="10" xfId="0" applyFill="1" applyBorder="1" applyAlignment="1">
      <alignment vertical="center" wrapText="1"/>
    </xf>
    <xf numFmtId="0" fontId="0" fillId="33" borderId="10" xfId="0" applyFill="1" applyBorder="1" applyAlignment="1">
      <alignment vertical="center"/>
    </xf>
    <xf numFmtId="3" fontId="0" fillId="33" borderId="10" xfId="0" applyNumberFormat="1" applyFill="1" applyBorder="1" applyAlignment="1">
      <alignment horizontal="center" vertical="center"/>
    </xf>
    <xf numFmtId="4" fontId="20" fillId="33" borderId="10" xfId="0" applyNumberFormat="1" applyFont="1" applyFill="1" applyBorder="1" applyAlignment="1">
      <alignment vertical="center" wrapText="1"/>
    </xf>
    <xf numFmtId="4" fontId="0" fillId="33" borderId="10" xfId="0" applyNumberFormat="1" applyFont="1" applyFill="1" applyBorder="1" applyAlignment="1">
      <alignment horizontal="center" vertical="center"/>
    </xf>
    <xf numFmtId="0" fontId="18"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ill="1" applyBorder="1" applyAlignment="1">
      <alignment horizontal="center" vertical="center"/>
    </xf>
    <xf numFmtId="0" fontId="1" fillId="33" borderId="10" xfId="0" applyFont="1" applyFill="1" applyBorder="1" applyAlignment="1">
      <alignment horizontal="center"/>
    </xf>
    <xf numFmtId="0" fontId="1" fillId="33" borderId="10" xfId="0" applyFont="1" applyFill="1" applyBorder="1" applyAlignment="1">
      <alignment wrapText="1"/>
    </xf>
    <xf numFmtId="0" fontId="0" fillId="33" borderId="10" xfId="0" applyFont="1" applyFill="1" applyBorder="1" applyAlignment="1">
      <alignment horizontal="center"/>
    </xf>
    <xf numFmtId="4" fontId="20" fillId="0" borderId="10" xfId="0" applyNumberFormat="1" applyFont="1" applyBorder="1" applyAlignment="1">
      <alignment vertical="center" wrapText="1"/>
    </xf>
    <xf numFmtId="0" fontId="0" fillId="33" borderId="10" xfId="0" applyFont="1" applyFill="1" applyBorder="1" applyAlignment="1">
      <alignment wrapText="1"/>
    </xf>
    <xf numFmtId="0" fontId="0" fillId="33" borderId="10" xfId="0" applyFont="1" applyFill="1" applyBorder="1" applyAlignment="1">
      <alignment horizontal="left" wrapText="1"/>
    </xf>
    <xf numFmtId="4" fontId="1" fillId="0" borderId="13" xfId="0" applyNumberFormat="1" applyFont="1" applyBorder="1" applyAlignment="1">
      <alignment vertical="center"/>
    </xf>
    <xf numFmtId="0" fontId="69" fillId="0" borderId="0" xfId="0" applyFont="1" applyAlignment="1">
      <alignment/>
    </xf>
    <xf numFmtId="4" fontId="20" fillId="0" borderId="0" xfId="0" applyNumberFormat="1" applyFont="1" applyAlignment="1">
      <alignment wrapText="1"/>
    </xf>
    <xf numFmtId="4" fontId="0" fillId="0" borderId="0" xfId="0" applyNumberFormat="1" applyAlignment="1">
      <alignment wrapText="1"/>
    </xf>
    <xf numFmtId="0" fontId="0" fillId="0" borderId="10" xfId="0" applyFont="1" applyBorder="1" applyAlignment="1">
      <alignment horizontal="left" wrapText="1"/>
    </xf>
    <xf numFmtId="4" fontId="17" fillId="0" borderId="10" xfId="0" applyNumberFormat="1" applyFont="1" applyBorder="1" applyAlignment="1">
      <alignment horizontal="center" vertical="center"/>
    </xf>
    <xf numFmtId="4" fontId="0" fillId="0" borderId="10" xfId="56" applyNumberFormat="1" applyFont="1" applyBorder="1" applyAlignment="1">
      <alignment horizontal="center" vertical="center"/>
    </xf>
    <xf numFmtId="4" fontId="0" fillId="0" borderId="10" xfId="56" applyNumberFormat="1" applyFont="1" applyBorder="1" applyAlignment="1">
      <alignment horizontal="left" vertical="center" wrapText="1"/>
    </xf>
    <xf numFmtId="1" fontId="20" fillId="0" borderId="10" xfId="56" applyNumberFormat="1" applyFont="1" applyBorder="1" applyAlignment="1">
      <alignment horizontal="center" vertical="center"/>
    </xf>
    <xf numFmtId="4" fontId="0" fillId="33" borderId="10" xfId="56" applyNumberFormat="1" applyFont="1" applyFill="1" applyBorder="1" applyAlignment="1">
      <alignment horizontal="center" vertical="center"/>
    </xf>
    <xf numFmtId="4" fontId="20" fillId="0" borderId="10" xfId="56" applyNumberFormat="1" applyFont="1" applyBorder="1" applyAlignment="1">
      <alignment horizontal="center" vertical="center"/>
    </xf>
    <xf numFmtId="4" fontId="20" fillId="0" borderId="10" xfId="56" applyNumberFormat="1" applyFont="1" applyBorder="1" applyAlignment="1">
      <alignment horizontal="left" vertical="center" wrapText="1"/>
    </xf>
    <xf numFmtId="3" fontId="20" fillId="0" borderId="10" xfId="0" applyNumberFormat="1" applyFont="1" applyBorder="1" applyAlignment="1">
      <alignment horizontal="center" vertical="center"/>
    </xf>
    <xf numFmtId="4" fontId="20" fillId="0" borderId="10" xfId="0" applyNumberFormat="1" applyFont="1" applyBorder="1" applyAlignment="1">
      <alignment horizontal="left" vertical="center"/>
    </xf>
    <xf numFmtId="4" fontId="20" fillId="0" borderId="10" xfId="0" applyNumberFormat="1" applyFont="1" applyBorder="1" applyAlignment="1">
      <alignment horizontal="center" vertical="center"/>
    </xf>
    <xf numFmtId="1" fontId="20" fillId="0" borderId="10" xfId="0" applyNumberFormat="1" applyFont="1" applyBorder="1" applyAlignment="1">
      <alignment horizontal="center" vertical="center"/>
    </xf>
    <xf numFmtId="3" fontId="19" fillId="0" borderId="10" xfId="56" applyNumberFormat="1" applyFont="1" applyBorder="1" applyAlignment="1">
      <alignment horizontal="center" vertical="center"/>
    </xf>
    <xf numFmtId="4" fontId="19" fillId="0" borderId="10" xfId="56" applyNumberFormat="1" applyFont="1" applyFill="1" applyBorder="1" applyAlignment="1">
      <alignment horizontal="left" vertical="center" wrapText="1"/>
    </xf>
    <xf numFmtId="3" fontId="1" fillId="0" borderId="10" xfId="56" applyNumberFormat="1" applyFont="1" applyBorder="1" applyAlignment="1">
      <alignment horizontal="center" vertical="center"/>
    </xf>
    <xf numFmtId="4" fontId="1" fillId="0" borderId="10" xfId="56" applyNumberFormat="1" applyFont="1" applyFill="1" applyBorder="1" applyAlignment="1">
      <alignment horizontal="left" vertical="center" wrapText="1"/>
    </xf>
    <xf numFmtId="3" fontId="20" fillId="0" borderId="10" xfId="56" applyNumberFormat="1" applyFont="1" applyBorder="1" applyAlignment="1">
      <alignment horizontal="center" vertical="center"/>
    </xf>
    <xf numFmtId="4" fontId="0" fillId="0" borderId="10" xfId="56" applyNumberFormat="1" applyFont="1" applyFill="1" applyBorder="1" applyAlignment="1">
      <alignment horizontal="left" vertical="center" wrapText="1"/>
    </xf>
    <xf numFmtId="3" fontId="0" fillId="0" borderId="10" xfId="56" applyNumberFormat="1" applyFont="1" applyBorder="1" applyAlignment="1">
      <alignment horizontal="center" vertical="center"/>
    </xf>
    <xf numFmtId="3" fontId="0" fillId="0" borderId="10" xfId="56" applyNumberFormat="1" applyFont="1" applyFill="1" applyBorder="1" applyAlignment="1">
      <alignment horizontal="center" vertical="center"/>
    </xf>
    <xf numFmtId="4" fontId="20" fillId="0" borderId="10" xfId="56" applyNumberFormat="1" applyFont="1" applyFill="1" applyBorder="1" applyAlignment="1">
      <alignment horizontal="center" vertical="center" wrapText="1"/>
    </xf>
    <xf numFmtId="1" fontId="20" fillId="0" borderId="10" xfId="56" applyNumberFormat="1" applyFont="1" applyFill="1" applyBorder="1" applyAlignment="1">
      <alignment horizontal="center" vertical="center"/>
    </xf>
    <xf numFmtId="4" fontId="20" fillId="0" borderId="10" xfId="56" applyNumberFormat="1" applyFont="1" applyFill="1" applyBorder="1" applyAlignment="1">
      <alignment horizontal="center" vertical="center"/>
    </xf>
    <xf numFmtId="0" fontId="18" fillId="0" borderId="10" xfId="0" applyFont="1" applyBorder="1" applyAlignment="1">
      <alignment horizontal="center" vertical="center"/>
    </xf>
    <xf numFmtId="4" fontId="0" fillId="0" borderId="10" xfId="56" applyNumberFormat="1" applyFont="1" applyFill="1" applyBorder="1" applyAlignment="1">
      <alignment horizontal="center" vertical="center" wrapText="1"/>
    </xf>
    <xf numFmtId="4" fontId="20" fillId="0" borderId="10" xfId="56" applyNumberFormat="1" applyFont="1" applyBorder="1" applyAlignment="1">
      <alignment horizontal="center" vertical="center" wrapText="1"/>
    </xf>
    <xf numFmtId="4" fontId="1" fillId="0" borderId="10" xfId="0" applyNumberFormat="1" applyFont="1" applyBorder="1" applyAlignment="1">
      <alignment/>
    </xf>
    <xf numFmtId="49" fontId="0" fillId="0" borderId="0" xfId="0" applyNumberFormat="1" applyAlignment="1">
      <alignment/>
    </xf>
    <xf numFmtId="3" fontId="0" fillId="0" borderId="10" xfId="0" applyNumberFormat="1" applyBorder="1" applyAlignment="1">
      <alignment vertical="center"/>
    </xf>
    <xf numFmtId="4" fontId="70" fillId="0" borderId="10" xfId="0" applyNumberFormat="1" applyFont="1" applyBorder="1" applyAlignment="1">
      <alignment horizontal="center" vertical="center" wrapText="1"/>
    </xf>
    <xf numFmtId="49" fontId="0" fillId="0" borderId="10" xfId="0" applyNumberFormat="1" applyBorder="1" applyAlignment="1">
      <alignment/>
    </xf>
    <xf numFmtId="0" fontId="0" fillId="0" borderId="10" xfId="0" applyFont="1" applyBorder="1" applyAlignment="1">
      <alignment horizontal="left" vertical="top" wrapText="1"/>
    </xf>
    <xf numFmtId="4" fontId="1" fillId="0" borderId="13" xfId="0" applyNumberFormat="1" applyFont="1" applyBorder="1" applyAlignment="1">
      <alignment horizontal="right"/>
    </xf>
    <xf numFmtId="4" fontId="1" fillId="0" borderId="0" xfId="0" applyNumberFormat="1" applyFont="1" applyAlignment="1">
      <alignment horizontal="right"/>
    </xf>
    <xf numFmtId="9" fontId="0" fillId="0" borderId="10" xfId="0" applyNumberFormat="1" applyFont="1" applyBorder="1" applyAlignment="1">
      <alignment horizontal="center" vertical="center" wrapText="1"/>
    </xf>
    <xf numFmtId="0" fontId="0" fillId="0" borderId="0" xfId="0" applyFont="1" applyAlignment="1">
      <alignment horizontal="center" vertical="center" wrapText="1"/>
    </xf>
    <xf numFmtId="0" fontId="21" fillId="0" borderId="0" xfId="0" applyFont="1" applyAlignment="1">
      <alignment horizontal="center" vertical="center" wrapText="1"/>
    </xf>
    <xf numFmtId="0" fontId="0" fillId="0" borderId="0" xfId="0" applyFont="1" applyAlignment="1">
      <alignment horizontal="center"/>
    </xf>
    <xf numFmtId="0" fontId="1" fillId="0" borderId="0" xfId="0" applyFont="1" applyAlignment="1">
      <alignment horizontal="left" vertical="center" wrapText="1"/>
    </xf>
    <xf numFmtId="3" fontId="0"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178" fontId="1" fillId="0" borderId="10" xfId="0" applyNumberFormat="1" applyFont="1" applyBorder="1" applyAlignment="1">
      <alignment horizontal="center" vertical="center" wrapText="1"/>
    </xf>
    <xf numFmtId="3" fontId="0" fillId="0" borderId="0" xfId="0" applyNumberFormat="1" applyFont="1" applyAlignment="1">
      <alignment horizontal="center" vertical="center" wrapText="1"/>
    </xf>
    <xf numFmtId="4" fontId="0" fillId="0" borderId="0" xfId="0" applyNumberFormat="1" applyFont="1" applyAlignment="1">
      <alignment horizontal="center" vertical="center" wrapText="1"/>
    </xf>
    <xf numFmtId="4" fontId="0" fillId="0" borderId="0" xfId="0" applyNumberFormat="1" applyFont="1" applyAlignment="1">
      <alignment horizontal="right"/>
    </xf>
    <xf numFmtId="4" fontId="21" fillId="0" borderId="0" xfId="0" applyNumberFormat="1" applyFont="1" applyAlignment="1">
      <alignment horizontal="center" vertical="center" wrapText="1"/>
    </xf>
    <xf numFmtId="3" fontId="0" fillId="0" borderId="10" xfId="0" applyNumberFormat="1" applyFont="1" applyBorder="1" applyAlignment="1">
      <alignment/>
    </xf>
    <xf numFmtId="4" fontId="0" fillId="0" borderId="10" xfId="0" applyNumberFormat="1" applyFont="1" applyBorder="1" applyAlignment="1">
      <alignment/>
    </xf>
    <xf numFmtId="0" fontId="0" fillId="0" borderId="10" xfId="0" applyFont="1" applyBorder="1" applyAlignment="1">
      <alignment/>
    </xf>
    <xf numFmtId="4" fontId="0" fillId="0" borderId="10" xfId="0" applyNumberFormat="1" applyFont="1" applyBorder="1" applyAlignment="1">
      <alignment horizontal="right"/>
    </xf>
    <xf numFmtId="9" fontId="6" fillId="0" borderId="10" xfId="0" applyNumberFormat="1" applyFont="1" applyBorder="1" applyAlignment="1">
      <alignment horizontal="center"/>
    </xf>
    <xf numFmtId="0" fontId="0" fillId="0" borderId="0" xfId="0" applyFont="1" applyFill="1" applyAlignment="1">
      <alignment/>
    </xf>
    <xf numFmtId="4" fontId="1"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xf>
    <xf numFmtId="0" fontId="0" fillId="0" borderId="0" xfId="0" applyFill="1" applyAlignment="1">
      <alignment horizontal="center" vertical="center"/>
    </xf>
    <xf numFmtId="3" fontId="0" fillId="0" borderId="0" xfId="0" applyNumberFormat="1" applyFill="1" applyAlignment="1">
      <alignment horizontal="right"/>
    </xf>
    <xf numFmtId="4" fontId="0" fillId="0" borderId="0" xfId="0" applyNumberFormat="1" applyFill="1" applyAlignment="1">
      <alignment horizontal="right"/>
    </xf>
    <xf numFmtId="4" fontId="2" fillId="0" borderId="0" xfId="0" applyNumberFormat="1" applyFont="1" applyFill="1" applyAlignment="1">
      <alignment horizontal="right"/>
    </xf>
    <xf numFmtId="0" fontId="0" fillId="0" borderId="0" xfId="0" applyFont="1" applyFill="1" applyAlignment="1">
      <alignment horizontal="left" vertical="top" wrapText="1"/>
    </xf>
    <xf numFmtId="0" fontId="7" fillId="0" borderId="0" xfId="0" applyFont="1" applyBorder="1" applyAlignment="1">
      <alignment horizontal="center" vertical="top" wrapText="1"/>
    </xf>
    <xf numFmtId="2" fontId="0" fillId="0" borderId="0" xfId="0" applyNumberFormat="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0" fillId="0" borderId="0" xfId="0" applyFont="1" applyAlignment="1">
      <alignment horizontal="center" vertical="center"/>
    </xf>
    <xf numFmtId="4" fontId="1" fillId="0" borderId="10" xfId="0" applyNumberFormat="1" applyFont="1" applyFill="1" applyBorder="1" applyAlignment="1">
      <alignment vertical="center"/>
    </xf>
    <xf numFmtId="0" fontId="1" fillId="0" borderId="10" xfId="0" applyFont="1" applyFill="1" applyBorder="1" applyAlignment="1">
      <alignment horizontal="left" vertical="center" wrapText="1"/>
    </xf>
    <xf numFmtId="3"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3" fontId="0" fillId="0" borderId="10" xfId="0" applyNumberFormat="1" applyFont="1" applyBorder="1" applyAlignment="1">
      <alignment horizontal="right" vertical="center"/>
    </xf>
    <xf numFmtId="0" fontId="1" fillId="0" borderId="0" xfId="0" applyFont="1" applyAlignment="1">
      <alignment vertical="center"/>
    </xf>
    <xf numFmtId="3" fontId="0" fillId="0" borderId="0" xfId="0" applyNumberFormat="1" applyFill="1" applyAlignment="1">
      <alignment horizontal="right" vertical="center"/>
    </xf>
    <xf numFmtId="4" fontId="0" fillId="0" borderId="0" xfId="0" applyNumberFormat="1" applyFill="1" applyAlignment="1">
      <alignment horizontal="right" vertical="center"/>
    </xf>
    <xf numFmtId="0" fontId="0" fillId="0" borderId="0" xfId="0" applyFont="1" applyAlignment="1">
      <alignment vertical="center"/>
    </xf>
    <xf numFmtId="9" fontId="0" fillId="0" borderId="10" xfId="0" applyNumberFormat="1" applyBorder="1" applyAlignment="1">
      <alignment/>
    </xf>
    <xf numFmtId="0" fontId="2" fillId="0" borderId="10" xfId="0" applyFont="1" applyFill="1" applyBorder="1" applyAlignment="1">
      <alignment horizontal="center" vertical="center" wrapText="1"/>
    </xf>
    <xf numFmtId="4" fontId="1" fillId="0" borderId="18" xfId="0" applyNumberFormat="1" applyFont="1" applyFill="1" applyBorder="1" applyAlignment="1">
      <alignment/>
    </xf>
    <xf numFmtId="179" fontId="24" fillId="0" borderId="10" xfId="51" applyNumberFormat="1" applyFont="1" applyFill="1" applyBorder="1" applyAlignment="1">
      <alignment horizontal="center" vertical="center"/>
    </xf>
    <xf numFmtId="0" fontId="0" fillId="0" borderId="10" xfId="0" applyFill="1" applyBorder="1" applyAlignment="1">
      <alignment/>
    </xf>
    <xf numFmtId="4" fontId="0" fillId="0" borderId="10" xfId="0" applyNumberFormat="1" applyFill="1" applyBorder="1" applyAlignment="1">
      <alignment horizontal="center" vertical="center"/>
    </xf>
    <xf numFmtId="0" fontId="0" fillId="0" borderId="10" xfId="53" applyFont="1" applyBorder="1" applyAlignment="1">
      <alignment wrapText="1"/>
      <protection/>
    </xf>
    <xf numFmtId="4" fontId="52" fillId="0" borderId="10" xfId="53" applyNumberFormat="1" applyBorder="1" applyAlignment="1">
      <alignment/>
      <protection/>
    </xf>
    <xf numFmtId="9" fontId="52" fillId="0" borderId="10" xfId="53" applyNumberFormat="1" applyBorder="1" applyAlignment="1">
      <alignment horizontal="center"/>
      <protection/>
    </xf>
    <xf numFmtId="0" fontId="0" fillId="0" borderId="10" xfId="53" applyFont="1" applyBorder="1" applyAlignment="1">
      <alignment wrapText="1"/>
      <protection/>
    </xf>
    <xf numFmtId="0" fontId="0" fillId="0" borderId="10" xfId="53" applyFont="1" applyBorder="1" applyAlignment="1">
      <alignment horizontal="center" vertical="top" wrapText="1"/>
      <protection/>
    </xf>
    <xf numFmtId="0" fontId="0" fillId="0" borderId="0" xfId="0" applyBorder="1" applyAlignment="1">
      <alignment wrapText="1"/>
    </xf>
    <xf numFmtId="0" fontId="0" fillId="0" borderId="10" xfId="0" applyFont="1" applyFill="1" applyBorder="1" applyAlignment="1">
      <alignment horizontal="center" wrapText="1"/>
    </xf>
    <xf numFmtId="177"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xf>
    <xf numFmtId="0" fontId="0" fillId="0" borderId="10" xfId="0" applyFont="1" applyFill="1" applyBorder="1" applyAlignment="1">
      <alignment horizontal="center" vertical="center"/>
    </xf>
    <xf numFmtId="0" fontId="1" fillId="0" borderId="10" xfId="0" applyFont="1" applyFill="1" applyBorder="1" applyAlignment="1">
      <alignment horizontal="center" wrapText="1"/>
    </xf>
    <xf numFmtId="0" fontId="0" fillId="0" borderId="10" xfId="0" applyFill="1" applyBorder="1" applyAlignment="1">
      <alignment wrapText="1"/>
    </xf>
    <xf numFmtId="0" fontId="0" fillId="0" borderId="10" xfId="0" applyFill="1" applyBorder="1" applyAlignment="1">
      <alignment horizontal="center" vertical="center"/>
    </xf>
    <xf numFmtId="3" fontId="0" fillId="0" borderId="10" xfId="0" applyNumberFormat="1" applyFill="1" applyBorder="1" applyAlignment="1">
      <alignment horizontal="center" vertical="center"/>
    </xf>
    <xf numFmtId="0" fontId="0" fillId="0" borderId="10" xfId="0" applyFont="1" applyFill="1" applyBorder="1" applyAlignment="1">
      <alignment vertical="center" wrapText="1"/>
    </xf>
    <xf numFmtId="0" fontId="1" fillId="0" borderId="0" xfId="0" applyFont="1" applyFill="1" applyBorder="1" applyAlignment="1">
      <alignment/>
    </xf>
    <xf numFmtId="0" fontId="0" fillId="0" borderId="0" xfId="0" applyFont="1" applyFill="1" applyBorder="1" applyAlignment="1">
      <alignment wrapText="1"/>
    </xf>
    <xf numFmtId="0" fontId="1" fillId="0" borderId="0" xfId="0" applyFont="1" applyFill="1" applyAlignment="1">
      <alignment horizontal="left"/>
    </xf>
    <xf numFmtId="0" fontId="0" fillId="0" borderId="0" xfId="0" applyFont="1" applyFill="1" applyAlignment="1">
      <alignment horizontal="justify" wrapText="1"/>
    </xf>
    <xf numFmtId="0" fontId="0" fillId="0" borderId="10" xfId="0" applyFill="1" applyBorder="1" applyAlignment="1">
      <alignment horizontal="center"/>
    </xf>
    <xf numFmtId="0" fontId="1" fillId="0" borderId="10" xfId="0" applyFont="1" applyFill="1" applyBorder="1" applyAlignment="1">
      <alignment horizontal="center"/>
    </xf>
    <xf numFmtId="4" fontId="0" fillId="0" borderId="10" xfId="0" applyNumberFormat="1" applyFill="1" applyBorder="1" applyAlignment="1">
      <alignment wrapText="1"/>
    </xf>
    <xf numFmtId="4" fontId="0" fillId="0" borderId="10" xfId="0" applyNumberFormat="1" applyFill="1" applyBorder="1" applyAlignment="1">
      <alignment horizontal="center"/>
    </xf>
    <xf numFmtId="3" fontId="70" fillId="0" borderId="10" xfId="0" applyNumberFormat="1" applyFont="1" applyFill="1" applyBorder="1" applyAlignment="1">
      <alignment horizontal="center"/>
    </xf>
    <xf numFmtId="4" fontId="0" fillId="0" borderId="10" xfId="0" applyNumberFormat="1" applyFill="1" applyBorder="1" applyAlignment="1">
      <alignment/>
    </xf>
    <xf numFmtId="0" fontId="18" fillId="0" borderId="10" xfId="0" applyFont="1" applyFill="1" applyBorder="1" applyAlignment="1">
      <alignment horizontal="center" vertical="center"/>
    </xf>
    <xf numFmtId="1" fontId="0" fillId="0" borderId="10" xfId="0" applyNumberFormat="1" applyFill="1" applyBorder="1" applyAlignment="1">
      <alignment horizontal="center" vertical="center"/>
    </xf>
    <xf numFmtId="4" fontId="0" fillId="0" borderId="10" xfId="0" applyNumberFormat="1" applyFont="1" applyFill="1" applyBorder="1" applyAlignment="1">
      <alignment horizontal="right" vertical="center"/>
    </xf>
    <xf numFmtId="0" fontId="0" fillId="0" borderId="0" xfId="0" applyFont="1" applyFill="1" applyAlignment="1">
      <alignment wrapText="1"/>
    </xf>
    <xf numFmtId="0" fontId="0" fillId="0" borderId="0" xfId="0" applyFill="1" applyAlignment="1">
      <alignment wrapText="1"/>
    </xf>
    <xf numFmtId="3" fontId="3" fillId="0" borderId="10" xfId="0" applyNumberFormat="1" applyFont="1" applyFill="1" applyBorder="1" applyAlignment="1">
      <alignment horizontal="center" vertical="center" wrapText="1"/>
    </xf>
    <xf numFmtId="0" fontId="69" fillId="0" borderId="10" xfId="0" applyFont="1" applyFill="1" applyBorder="1" applyAlignment="1">
      <alignment horizontal="center" vertical="center"/>
    </xf>
    <xf numFmtId="3" fontId="0"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70" fillId="0" borderId="10" xfId="0" applyFont="1" applyFill="1" applyBorder="1" applyAlignment="1">
      <alignment horizontal="center" vertical="center"/>
    </xf>
    <xf numFmtId="2" fontId="0" fillId="0" borderId="10" xfId="0" applyNumberFormat="1" applyFont="1" applyFill="1" applyBorder="1" applyAlignment="1">
      <alignment horizontal="center" vertical="center"/>
    </xf>
    <xf numFmtId="0" fontId="1" fillId="0" borderId="10" xfId="0" applyFont="1" applyFill="1" applyBorder="1" applyAlignment="1">
      <alignment wrapText="1"/>
    </xf>
    <xf numFmtId="0" fontId="18" fillId="0" borderId="10" xfId="0" applyFont="1" applyFill="1" applyBorder="1" applyAlignment="1">
      <alignment wrapText="1"/>
    </xf>
    <xf numFmtId="3" fontId="0" fillId="0" borderId="0" xfId="0" applyNumberFormat="1" applyFill="1" applyAlignment="1">
      <alignment vertical="center"/>
    </xf>
    <xf numFmtId="0" fontId="19" fillId="0" borderId="0" xfId="0" applyFont="1" applyFill="1" applyAlignment="1">
      <alignment/>
    </xf>
    <xf numFmtId="0" fontId="20" fillId="0" borderId="0" xfId="0" applyFont="1" applyFill="1" applyAlignment="1">
      <alignment/>
    </xf>
    <xf numFmtId="3" fontId="20" fillId="0" borderId="0" xfId="0" applyNumberFormat="1" applyFont="1" applyFill="1" applyAlignment="1">
      <alignment horizontal="right"/>
    </xf>
    <xf numFmtId="4" fontId="20" fillId="0" borderId="0" xfId="0" applyNumberFormat="1" applyFont="1" applyFill="1" applyAlignment="1">
      <alignment horizontal="right"/>
    </xf>
    <xf numFmtId="0" fontId="20" fillId="0" borderId="0" xfId="0" applyFont="1" applyFill="1" applyAlignment="1">
      <alignment horizontal="center"/>
    </xf>
    <xf numFmtId="0" fontId="23" fillId="0" borderId="0" xfId="0" applyFont="1" applyFill="1" applyAlignment="1">
      <alignment/>
    </xf>
    <xf numFmtId="4" fontId="0" fillId="0" borderId="10" xfId="0" applyNumberFormat="1" applyFont="1" applyFill="1" applyBorder="1" applyAlignment="1">
      <alignment horizontal="center" vertical="center"/>
    </xf>
    <xf numFmtId="9" fontId="23" fillId="0" borderId="10" xfId="56" applyFont="1" applyFill="1" applyBorder="1" applyAlignment="1">
      <alignment horizontal="center" vertical="center"/>
    </xf>
    <xf numFmtId="1" fontId="0" fillId="0" borderId="10" xfId="56" applyNumberFormat="1" applyFont="1" applyFill="1" applyBorder="1" applyAlignment="1">
      <alignment horizontal="center" vertical="center"/>
    </xf>
    <xf numFmtId="0" fontId="0" fillId="0" borderId="10" xfId="0" applyFont="1" applyFill="1" applyBorder="1" applyAlignment="1">
      <alignment vertical="top" wrapText="1"/>
    </xf>
    <xf numFmtId="4" fontId="0" fillId="0" borderId="10" xfId="0" applyNumberFormat="1" applyFont="1" applyFill="1" applyBorder="1" applyAlignment="1">
      <alignment vertical="center"/>
    </xf>
    <xf numFmtId="0" fontId="0" fillId="0" borderId="0" xfId="0" applyFont="1" applyAlignment="1">
      <alignment horizontal="left" vertical="top"/>
    </xf>
    <xf numFmtId="0" fontId="0" fillId="0" borderId="10" xfId="53" applyFont="1" applyBorder="1" applyAlignment="1">
      <alignment horizontal="center" vertical="center" wrapText="1"/>
      <protection/>
    </xf>
    <xf numFmtId="3" fontId="0" fillId="0" borderId="10" xfId="53" applyNumberFormat="1" applyFont="1" applyBorder="1" applyAlignment="1">
      <alignment vertical="center" wrapText="1"/>
      <protection/>
    </xf>
    <xf numFmtId="0" fontId="26" fillId="0" borderId="19" xfId="0" applyFont="1" applyBorder="1" applyAlignment="1">
      <alignment vertical="center" wrapText="1"/>
    </xf>
    <xf numFmtId="0" fontId="71" fillId="0" borderId="10" xfId="0" applyFont="1" applyBorder="1" applyAlignment="1">
      <alignment vertical="top" wrapText="1"/>
    </xf>
    <xf numFmtId="0" fontId="26" fillId="0" borderId="0" xfId="0" applyFont="1" applyBorder="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72" fillId="0" borderId="20" xfId="0" applyFont="1" applyBorder="1" applyAlignment="1">
      <alignment horizontal="left" vertical="center"/>
    </xf>
    <xf numFmtId="0" fontId="26" fillId="0" borderId="10" xfId="0" applyFont="1" applyBorder="1" applyAlignment="1">
      <alignment horizontal="center" vertical="center" wrapText="1"/>
    </xf>
    <xf numFmtId="4" fontId="0" fillId="0" borderId="0" xfId="0" applyNumberFormat="1" applyFont="1" applyAlignment="1">
      <alignment horizontal="center" vertical="center"/>
    </xf>
    <xf numFmtId="0" fontId="26" fillId="0" borderId="0" xfId="0" applyFont="1" applyBorder="1" applyAlignment="1">
      <alignment vertical="center" wrapText="1"/>
    </xf>
    <xf numFmtId="0" fontId="73" fillId="0" borderId="21" xfId="0" applyFont="1" applyBorder="1" applyAlignment="1">
      <alignment vertical="center"/>
    </xf>
    <xf numFmtId="0" fontId="73" fillId="0" borderId="0" xfId="0" applyFont="1" applyBorder="1" applyAlignment="1">
      <alignment horizontal="left" vertical="center" wrapText="1"/>
    </xf>
    <xf numFmtId="0" fontId="71" fillId="0" borderId="21" xfId="0" applyFont="1" applyBorder="1" applyAlignment="1">
      <alignment horizontal="left" vertical="center"/>
    </xf>
    <xf numFmtId="0" fontId="73" fillId="0" borderId="21" xfId="0" applyFont="1" applyBorder="1" applyAlignment="1">
      <alignment horizontal="left" vertical="center"/>
    </xf>
    <xf numFmtId="4" fontId="0" fillId="0" borderId="0" xfId="0" applyNumberFormat="1" applyBorder="1" applyAlignment="1">
      <alignment horizontal="center"/>
    </xf>
    <xf numFmtId="0" fontId="6" fillId="0" borderId="0" xfId="0" applyFont="1" applyFill="1" applyBorder="1" applyAlignment="1">
      <alignment horizontal="left" vertical="top"/>
    </xf>
    <xf numFmtId="4" fontId="1" fillId="0" borderId="10" xfId="0" applyNumberFormat="1" applyFont="1" applyFill="1" applyBorder="1" applyAlignment="1">
      <alignment horizontal="center" vertical="center"/>
    </xf>
    <xf numFmtId="4" fontId="1" fillId="0" borderId="10" xfId="0" applyNumberFormat="1" applyFont="1" applyFill="1" applyBorder="1" applyAlignment="1">
      <alignment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1" xfId="0" applyFont="1" applyBorder="1" applyAlignment="1">
      <alignment horizontal="center" vertical="center"/>
    </xf>
    <xf numFmtId="0" fontId="72" fillId="0" borderId="10" xfId="0" applyFont="1" applyBorder="1" applyAlignment="1">
      <alignment horizontal="left" vertical="center"/>
    </xf>
    <xf numFmtId="0" fontId="71" fillId="0" borderId="10" xfId="0" applyFont="1" applyBorder="1" applyAlignment="1">
      <alignment horizontal="left" vertical="center"/>
    </xf>
    <xf numFmtId="0" fontId="73" fillId="0" borderId="10" xfId="0" applyFont="1" applyBorder="1" applyAlignment="1">
      <alignment horizontal="left" vertical="center"/>
    </xf>
    <xf numFmtId="0" fontId="73" fillId="0" borderId="10" xfId="0" applyFont="1" applyBorder="1" applyAlignment="1">
      <alignment vertical="center"/>
    </xf>
    <xf numFmtId="4" fontId="0" fillId="0" borderId="0" xfId="0" applyNumberFormat="1" applyFill="1" applyAlignment="1">
      <alignment vertical="center"/>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0" fillId="0" borderId="12" xfId="0" applyBorder="1" applyAlignment="1">
      <alignment horizontal="center"/>
    </xf>
    <xf numFmtId="0" fontId="0" fillId="0" borderId="13" xfId="0" applyBorder="1" applyAlignment="1">
      <alignment horizontal="center"/>
    </xf>
    <xf numFmtId="0" fontId="48" fillId="33" borderId="10" xfId="0" applyFont="1" applyFill="1" applyBorder="1" applyAlignment="1">
      <alignment horizontal="right" vertical="center"/>
    </xf>
    <xf numFmtId="0" fontId="7" fillId="0" borderId="1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10" xfId="0" applyFont="1" applyBorder="1" applyAlignment="1">
      <alignment horizontal="left" vertical="top" wrapText="1"/>
    </xf>
    <xf numFmtId="0" fontId="6" fillId="0" borderId="10" xfId="0" applyFont="1" applyBorder="1" applyAlignment="1">
      <alignment wrapText="1"/>
    </xf>
    <xf numFmtId="0" fontId="7" fillId="0" borderId="10" xfId="0" applyFont="1" applyBorder="1" applyAlignment="1">
      <alignment horizontal="center" vertical="center"/>
    </xf>
    <xf numFmtId="0" fontId="1" fillId="0" borderId="12" xfId="0" applyFont="1" applyBorder="1" applyAlignment="1">
      <alignment horizontal="center"/>
    </xf>
    <xf numFmtId="0" fontId="1" fillId="0" borderId="13" xfId="0" applyFont="1" applyBorder="1" applyAlignment="1">
      <alignment horizontal="center"/>
    </xf>
    <xf numFmtId="3" fontId="1" fillId="0" borderId="0" xfId="0" applyNumberFormat="1" applyFont="1" applyAlignment="1">
      <alignment vertical="top" wrapText="1"/>
    </xf>
    <xf numFmtId="0" fontId="1" fillId="0" borderId="0" xfId="0" applyFont="1" applyAlignment="1">
      <alignment horizontal="center"/>
    </xf>
    <xf numFmtId="0" fontId="0" fillId="0" borderId="0" xfId="0" applyAlignment="1">
      <alignment horizontal="center"/>
    </xf>
    <xf numFmtId="4" fontId="2" fillId="0" borderId="0" xfId="0" applyNumberFormat="1" applyFont="1" applyBorder="1" applyAlignment="1">
      <alignment horizontal="center"/>
    </xf>
    <xf numFmtId="0" fontId="7" fillId="0" borderId="10" xfId="0" applyFont="1" applyBorder="1" applyAlignment="1">
      <alignment horizontal="left" vertical="center" wrapText="1"/>
    </xf>
    <xf numFmtId="0" fontId="6" fillId="0" borderId="10" xfId="0" applyFont="1" applyBorder="1" applyAlignment="1">
      <alignment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7" fillId="0" borderId="10" xfId="0" applyFont="1" applyFill="1" applyBorder="1" applyAlignment="1">
      <alignment horizontal="left" vertical="center" wrapText="1"/>
    </xf>
    <xf numFmtId="0" fontId="1" fillId="0" borderId="0" xfId="0" applyFont="1" applyAlignment="1">
      <alignment vertical="top" wrapText="1"/>
    </xf>
    <xf numFmtId="0" fontId="0" fillId="0" borderId="0" xfId="0" applyAlignment="1">
      <alignment vertical="top"/>
    </xf>
    <xf numFmtId="0" fontId="7" fillId="0" borderId="12" xfId="0" applyFont="1" applyBorder="1" applyAlignment="1">
      <alignment horizontal="center" vertical="center"/>
    </xf>
    <xf numFmtId="0" fontId="7" fillId="0" borderId="24" xfId="0" applyFont="1" applyBorder="1" applyAlignment="1">
      <alignment horizontal="center" vertical="center"/>
    </xf>
    <xf numFmtId="0" fontId="7" fillId="0" borderId="11" xfId="0" applyFont="1" applyBorder="1" applyAlignment="1">
      <alignment horizontal="center" vertical="center"/>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6" fillId="0" borderId="26" xfId="0" applyFont="1" applyBorder="1" applyAlignment="1">
      <alignment horizontal="left" vertical="center" wrapText="1"/>
    </xf>
    <xf numFmtId="0" fontId="7" fillId="0" borderId="13" xfId="0" applyFont="1" applyBorder="1" applyAlignment="1">
      <alignment horizontal="center" vertical="center"/>
    </xf>
    <xf numFmtId="0" fontId="7" fillId="0" borderId="27" xfId="0" applyFont="1" applyBorder="1" applyAlignment="1">
      <alignment horizontal="left" vertical="center"/>
    </xf>
    <xf numFmtId="0" fontId="7" fillId="0" borderId="19" xfId="0" applyFont="1" applyBorder="1" applyAlignment="1">
      <alignment horizontal="left" vertical="center"/>
    </xf>
    <xf numFmtId="0" fontId="7" fillId="0" borderId="28" xfId="0" applyFont="1" applyBorder="1" applyAlignment="1">
      <alignment horizontal="left"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7" fillId="0" borderId="27" xfId="0" applyFont="1" applyBorder="1" applyAlignment="1">
      <alignment horizontal="left" vertical="center" wrapText="1"/>
    </xf>
    <xf numFmtId="0" fontId="7" fillId="0" borderId="19" xfId="0" applyFont="1" applyBorder="1" applyAlignment="1">
      <alignment horizontal="left" vertical="center" wrapText="1"/>
    </xf>
    <xf numFmtId="0" fontId="7" fillId="0" borderId="28" xfId="0" applyFont="1" applyBorder="1" applyAlignment="1">
      <alignment horizontal="left" vertical="center" wrapTex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7" fillId="0" borderId="10" xfId="0" applyFont="1" applyBorder="1" applyAlignment="1">
      <alignmen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0" xfId="0" applyBorder="1" applyAlignment="1">
      <alignment horizontal="center"/>
    </xf>
    <xf numFmtId="0" fontId="6" fillId="0" borderId="24" xfId="0" applyFont="1" applyBorder="1" applyAlignment="1">
      <alignment horizontal="center" vertical="center" wrapText="1"/>
    </xf>
    <xf numFmtId="0" fontId="48" fillId="0" borderId="10" xfId="0" applyFont="1" applyFill="1" applyBorder="1" applyAlignment="1">
      <alignment horizontal="right" vertical="center"/>
    </xf>
    <xf numFmtId="0" fontId="7" fillId="0" borderId="2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0" xfId="0" applyFont="1" applyFill="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left" vertical="center"/>
    </xf>
    <xf numFmtId="0" fontId="7" fillId="0" borderId="10" xfId="0" applyFont="1" applyBorder="1" applyAlignment="1">
      <alignment horizontal="left"/>
    </xf>
    <xf numFmtId="0" fontId="6" fillId="0" borderId="10" xfId="0" applyFont="1" applyBorder="1" applyAlignment="1">
      <alignment horizontal="center" vertical="center"/>
    </xf>
    <xf numFmtId="2" fontId="11" fillId="0" borderId="10" xfId="0" applyNumberFormat="1"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6" fillId="0" borderId="11" xfId="0" applyFont="1" applyBorder="1" applyAlignment="1">
      <alignment horizontal="left" vertical="center" wrapText="1"/>
    </xf>
    <xf numFmtId="0" fontId="6" fillId="0" borderId="22" xfId="0" applyFont="1" applyBorder="1" applyAlignment="1">
      <alignment horizontal="left" vertical="center" wrapText="1"/>
    </xf>
    <xf numFmtId="0" fontId="7" fillId="0" borderId="10" xfId="0" applyFont="1" applyFill="1" applyBorder="1" applyAlignment="1">
      <alignment horizontal="center" vertical="center"/>
    </xf>
    <xf numFmtId="0" fontId="0" fillId="0" borderId="0" xfId="0" applyFont="1" applyAlignment="1">
      <alignment horizontal="left" vertical="center" wrapText="1"/>
    </xf>
    <xf numFmtId="0" fontId="1" fillId="0" borderId="10" xfId="0" applyFont="1" applyFill="1" applyBorder="1" applyAlignment="1">
      <alignment horizontal="left" vertical="center" wrapText="1"/>
    </xf>
    <xf numFmtId="0" fontId="21" fillId="0" borderId="0" xfId="0" applyFont="1" applyFill="1" applyAlignment="1">
      <alignment horizontal="center" vertical="center" wrapText="1"/>
    </xf>
    <xf numFmtId="0" fontId="21" fillId="0" borderId="10" xfId="0" applyFont="1" applyBorder="1" applyAlignment="1">
      <alignment horizontal="center" vertical="center" wrapText="1"/>
    </xf>
    <xf numFmtId="0" fontId="7" fillId="34" borderId="10" xfId="0" applyFont="1" applyFill="1" applyBorder="1" applyAlignment="1">
      <alignment horizontal="left" vertical="center" wrapText="1"/>
    </xf>
    <xf numFmtId="0" fontId="1" fillId="0" borderId="0" xfId="0" applyFont="1" applyFill="1" applyAlignment="1">
      <alignment horizontal="left" wrapText="1"/>
    </xf>
    <xf numFmtId="0" fontId="0" fillId="0" borderId="12" xfId="0" applyFill="1" applyBorder="1" applyAlignment="1">
      <alignment horizontal="center"/>
    </xf>
    <xf numFmtId="0" fontId="0" fillId="0" borderId="13" xfId="0" applyFill="1" applyBorder="1" applyAlignment="1">
      <alignment horizontal="center"/>
    </xf>
    <xf numFmtId="0" fontId="6" fillId="0" borderId="27" xfId="0" applyFont="1" applyBorder="1" applyAlignment="1">
      <alignment horizontal="left" vertical="center" wrapText="1"/>
    </xf>
    <xf numFmtId="0" fontId="6" fillId="0" borderId="19" xfId="0" applyFont="1" applyBorder="1" applyAlignment="1">
      <alignment horizontal="left" vertical="center" wrapText="1"/>
    </xf>
    <xf numFmtId="0" fontId="6" fillId="0" borderId="28" xfId="0" applyFont="1" applyBorder="1" applyAlignment="1">
      <alignment horizontal="left" vertical="center" wrapText="1"/>
    </xf>
    <xf numFmtId="0" fontId="1" fillId="0" borderId="0" xfId="0" applyFont="1" applyAlignment="1">
      <alignment wrapText="1"/>
    </xf>
    <xf numFmtId="0" fontId="6" fillId="0" borderId="27" xfId="0" applyFont="1" applyBorder="1" applyAlignment="1">
      <alignment vertical="center" wrapText="1"/>
    </xf>
    <xf numFmtId="0" fontId="6" fillId="0" borderId="19" xfId="0" applyFont="1" applyBorder="1" applyAlignment="1">
      <alignment vertical="center" wrapText="1"/>
    </xf>
    <xf numFmtId="0" fontId="6" fillId="0" borderId="28" xfId="0" applyFont="1" applyBorder="1" applyAlignment="1">
      <alignment vertical="center" wrapText="1"/>
    </xf>
    <xf numFmtId="0" fontId="1" fillId="0" borderId="0" xfId="0" applyFont="1" applyAlignment="1">
      <alignment horizontal="left" wrapText="1"/>
    </xf>
    <xf numFmtId="0" fontId="6" fillId="0" borderId="10" xfId="0" applyFont="1" applyFill="1" applyBorder="1" applyAlignment="1">
      <alignment horizontal="left" vertical="center" wrapText="1"/>
    </xf>
    <xf numFmtId="0" fontId="1" fillId="0" borderId="0" xfId="0" applyFont="1" applyFill="1" applyAlignment="1">
      <alignment wrapText="1"/>
    </xf>
    <xf numFmtId="0" fontId="6" fillId="0" borderId="10" xfId="0" applyFont="1" applyFill="1" applyBorder="1" applyAlignment="1">
      <alignment horizontal="center" vertical="center"/>
    </xf>
    <xf numFmtId="0" fontId="0" fillId="0" borderId="0" xfId="0" applyBorder="1" applyAlignment="1">
      <alignment horizontal="center" wrapText="1"/>
    </xf>
    <xf numFmtId="0" fontId="0" fillId="0" borderId="1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6"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1" fillId="0" borderId="10" xfId="0" applyFont="1" applyBorder="1" applyAlignment="1">
      <alignment horizontal="left" vertical="center" wrapText="1"/>
    </xf>
    <xf numFmtId="0" fontId="21" fillId="0" borderId="0" xfId="0" applyFont="1" applyAlignment="1">
      <alignment horizontal="center" vertical="center" wrapText="1"/>
    </xf>
    <xf numFmtId="0" fontId="48" fillId="0" borderId="11" xfId="0" applyFont="1" applyFill="1" applyBorder="1" applyAlignment="1">
      <alignment horizontal="center" vertical="center"/>
    </xf>
    <xf numFmtId="0" fontId="48" fillId="0" borderId="22" xfId="0" applyFont="1" applyFill="1" applyBorder="1" applyAlignment="1">
      <alignment horizontal="center" vertical="center"/>
    </xf>
    <xf numFmtId="0" fontId="1" fillId="33" borderId="1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Border="1" applyAlignment="1">
      <alignment horizontal="center" vertical="center" wrapText="1"/>
    </xf>
    <xf numFmtId="0" fontId="16" fillId="0" borderId="10" xfId="0" applyFont="1" applyBorder="1" applyAlignment="1">
      <alignment horizontal="center" vertical="center"/>
    </xf>
    <xf numFmtId="4" fontId="1" fillId="0" borderId="10" xfId="0" applyNumberFormat="1" applyFont="1" applyBorder="1" applyAlignment="1">
      <alignment horizontal="center" vertical="center" wrapText="1"/>
    </xf>
    <xf numFmtId="4" fontId="1" fillId="0" borderId="11"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4" fontId="1" fillId="0" borderId="10" xfId="0" applyNumberFormat="1" applyFont="1" applyBorder="1" applyAlignment="1">
      <alignment vertical="center" wrapText="1"/>
    </xf>
    <xf numFmtId="4" fontId="1" fillId="0" borderId="10" xfId="0" applyNumberFormat="1" applyFont="1" applyBorder="1" applyAlignment="1">
      <alignment horizontal="center"/>
    </xf>
    <xf numFmtId="4" fontId="20" fillId="0" borderId="22" xfId="0" applyNumberFormat="1" applyFont="1" applyBorder="1" applyAlignment="1">
      <alignment vertical="center" wrapText="1"/>
    </xf>
    <xf numFmtId="0" fontId="1" fillId="0" borderId="10" xfId="0" applyFont="1" applyBorder="1" applyAlignment="1">
      <alignment vertical="center" wrapText="1"/>
    </xf>
    <xf numFmtId="0" fontId="0" fillId="0" borderId="10" xfId="0" applyBorder="1" applyAlignment="1">
      <alignment vertical="center" wrapText="1"/>
    </xf>
    <xf numFmtId="0" fontId="48" fillId="0" borderId="10" xfId="0" applyFont="1" applyFill="1" applyBorder="1" applyAlignment="1">
      <alignment horizontal="center" vertical="center"/>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28" xfId="0" applyBorder="1" applyAlignment="1">
      <alignment horizontal="center" vertical="center"/>
    </xf>
    <xf numFmtId="0" fontId="0" fillId="0" borderId="31" xfId="0" applyBorder="1" applyAlignment="1">
      <alignment horizontal="center" vertical="center"/>
    </xf>
    <xf numFmtId="0" fontId="49" fillId="0" borderId="10" xfId="0" applyFont="1" applyFill="1" applyBorder="1" applyAlignment="1">
      <alignment horizontal="center" vertical="center"/>
    </xf>
    <xf numFmtId="0" fontId="69" fillId="0" borderId="0" xfId="0" applyFont="1" applyAlignment="1">
      <alignment/>
    </xf>
    <xf numFmtId="0" fontId="0" fillId="0" borderId="0" xfId="0" applyAlignment="1">
      <alignment/>
    </xf>
    <xf numFmtId="0" fontId="1" fillId="0" borderId="10" xfId="0" applyFont="1" applyBorder="1" applyAlignment="1">
      <alignment horizontal="center" wrapText="1"/>
    </xf>
    <xf numFmtId="0" fontId="74" fillId="0" borderId="0" xfId="0" applyFont="1" applyAlignment="1">
      <alignment wrapText="1"/>
    </xf>
    <xf numFmtId="0" fontId="1" fillId="0" borderId="11" xfId="53" applyFont="1" applyBorder="1" applyAlignment="1">
      <alignment horizontal="left" vertical="center" wrapText="1"/>
      <protection/>
    </xf>
    <xf numFmtId="0" fontId="1" fillId="0" borderId="22" xfId="53" applyFont="1" applyBorder="1" applyAlignment="1">
      <alignment horizontal="left" vertical="center" wrapText="1"/>
      <protection/>
    </xf>
    <xf numFmtId="0" fontId="1" fillId="0" borderId="23" xfId="53" applyFont="1" applyBorder="1" applyAlignment="1">
      <alignment horizontal="left" vertical="center" wrapText="1"/>
      <protection/>
    </xf>
    <xf numFmtId="0" fontId="1" fillId="0" borderId="10" xfId="53" applyFont="1" applyBorder="1" applyAlignment="1">
      <alignment horizontal="left" vertical="center" wrapText="1"/>
      <protection/>
    </xf>
    <xf numFmtId="0" fontId="0" fillId="0" borderId="10" xfId="53" applyFont="1" applyBorder="1" applyAlignment="1">
      <alignment horizontal="center" vertical="center" wrapText="1"/>
      <protection/>
    </xf>
    <xf numFmtId="0" fontId="48" fillId="0" borderId="13" xfId="0" applyFont="1" applyFill="1" applyBorder="1" applyAlignment="1">
      <alignment horizontal="right" vertical="center"/>
    </xf>
    <xf numFmtId="0" fontId="25" fillId="0" borderId="0" xfId="0" applyFont="1" applyFill="1" applyAlignment="1">
      <alignment horizontal="center" vertical="center"/>
    </xf>
    <xf numFmtId="0" fontId="1" fillId="0" borderId="10" xfId="0" applyFont="1" applyFill="1" applyBorder="1" applyAlignment="1">
      <alignment horizontal="center" vertical="center" wrapText="1"/>
    </xf>
    <xf numFmtId="0" fontId="50" fillId="26" borderId="0" xfId="40" applyFont="1" applyBorder="1" applyAlignment="1">
      <alignment horizontal="left" vertical="center"/>
    </xf>
    <xf numFmtId="0" fontId="50" fillId="0" borderId="0" xfId="40" applyFont="1" applyFill="1" applyBorder="1" applyAlignment="1">
      <alignment/>
    </xf>
    <xf numFmtId="0" fontId="0" fillId="0" borderId="0" xfId="0" applyFont="1" applyFill="1" applyAlignment="1">
      <alignment horizontal="center" vertical="center"/>
    </xf>
    <xf numFmtId="0" fontId="0" fillId="0" borderId="10" xfId="0" applyFont="1" applyFill="1" applyBorder="1" applyAlignment="1">
      <alignment/>
    </xf>
    <xf numFmtId="9" fontId="0" fillId="0" borderId="10" xfId="0" applyNumberFormat="1" applyFont="1" applyFill="1" applyBorder="1" applyAlignment="1">
      <alignment/>
    </xf>
    <xf numFmtId="4" fontId="0" fillId="0" borderId="10" xfId="0" applyNumberFormat="1" applyFont="1" applyFill="1" applyBorder="1" applyAlignment="1">
      <alignment/>
    </xf>
    <xf numFmtId="0" fontId="0" fillId="32" borderId="0" xfId="0" applyFont="1" applyFill="1" applyAlignment="1">
      <alignment/>
    </xf>
    <xf numFmtId="170" fontId="0" fillId="0" borderId="10" xfId="0" applyNumberFormat="1" applyFont="1" applyFill="1" applyBorder="1" applyAlignment="1">
      <alignment horizontal="center" vertical="center"/>
    </xf>
    <xf numFmtId="4" fontId="0" fillId="0" borderId="13" xfId="0" applyNumberFormat="1" applyFont="1" applyFill="1" applyBorder="1" applyAlignment="1">
      <alignment vertical="center"/>
    </xf>
    <xf numFmtId="0" fontId="51" fillId="0" borderId="0" xfId="0" applyFont="1" applyFill="1" applyAlignment="1">
      <alignment/>
    </xf>
    <xf numFmtId="179" fontId="24" fillId="0" borderId="0" xfId="51" applyNumberFormat="1" applyFont="1" applyFill="1" applyBorder="1" applyAlignment="1">
      <alignment horizontal="center"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N17"/>
  <sheetViews>
    <sheetView zoomScaleSheetLayoutView="100" workbookViewId="0" topLeftCell="A1">
      <selection activeCell="G10" sqref="G10"/>
    </sheetView>
  </sheetViews>
  <sheetFormatPr defaultColWidth="9.140625" defaultRowHeight="12.75"/>
  <cols>
    <col min="1" max="1" width="5.421875" style="0" customWidth="1"/>
    <col min="2" max="2" width="23.7109375" style="0" customWidth="1"/>
    <col min="3" max="3" width="6.28125" style="0" customWidth="1"/>
    <col min="4" max="4" width="7.7109375" style="0" customWidth="1"/>
    <col min="5" max="6" width="10.00390625" style="0" customWidth="1"/>
    <col min="7" max="7" width="11.421875" style="0" customWidth="1"/>
    <col min="8" max="9" width="10.57421875" style="0" customWidth="1"/>
    <col min="10" max="10" width="11.421875" style="0" customWidth="1"/>
    <col min="11" max="11" width="10.7109375" style="0" customWidth="1"/>
    <col min="12" max="12" width="19.57421875" style="0" customWidth="1"/>
    <col min="13" max="13" width="14.140625" style="0" customWidth="1"/>
  </cols>
  <sheetData>
    <row r="1" spans="1:12" ht="15">
      <c r="A1" s="33"/>
      <c r="B1" s="40" t="s">
        <v>121</v>
      </c>
      <c r="C1" s="33"/>
      <c r="D1" s="33"/>
      <c r="E1" s="33"/>
      <c r="F1" s="33"/>
      <c r="G1" s="33"/>
      <c r="H1" s="33"/>
      <c r="I1" s="33"/>
      <c r="J1" s="33"/>
      <c r="K1" s="33"/>
      <c r="L1" s="33"/>
    </row>
    <row r="2" spans="1:12" ht="15">
      <c r="A2" s="33"/>
      <c r="B2" s="40"/>
      <c r="C2" s="33"/>
      <c r="D2" s="33"/>
      <c r="E2" s="33"/>
      <c r="F2" s="33"/>
      <c r="G2" s="33"/>
      <c r="H2" s="33"/>
      <c r="I2" s="33"/>
      <c r="J2" s="33"/>
      <c r="K2" s="33"/>
      <c r="L2" s="33"/>
    </row>
    <row r="3" spans="1:13" ht="45.7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364</v>
      </c>
    </row>
    <row r="4" spans="1:14" s="1" customFormat="1" ht="12.75">
      <c r="A4" s="112">
        <v>1</v>
      </c>
      <c r="B4" s="112">
        <v>2</v>
      </c>
      <c r="C4" s="112">
        <v>3</v>
      </c>
      <c r="D4" s="113">
        <v>4</v>
      </c>
      <c r="E4" s="112">
        <v>5</v>
      </c>
      <c r="F4" s="112">
        <v>6</v>
      </c>
      <c r="G4" s="112">
        <v>7</v>
      </c>
      <c r="H4" s="112">
        <v>8</v>
      </c>
      <c r="I4" s="112">
        <v>9</v>
      </c>
      <c r="J4" s="112">
        <v>10</v>
      </c>
      <c r="K4" s="112">
        <v>11</v>
      </c>
      <c r="L4" s="112">
        <v>12</v>
      </c>
      <c r="M4" s="112">
        <v>13</v>
      </c>
      <c r="N4" s="305"/>
    </row>
    <row r="5" spans="1:14" ht="63" customHeight="1">
      <c r="A5" s="417">
        <v>1</v>
      </c>
      <c r="B5" s="420" t="s">
        <v>94</v>
      </c>
      <c r="C5" s="421"/>
      <c r="D5" s="421"/>
      <c r="E5" s="421"/>
      <c r="F5" s="421"/>
      <c r="G5" s="421"/>
      <c r="H5" s="421"/>
      <c r="I5" s="421"/>
      <c r="J5" s="421"/>
      <c r="K5" s="421"/>
      <c r="L5" s="422"/>
      <c r="M5" s="409"/>
      <c r="N5" s="304"/>
    </row>
    <row r="6" spans="1:14" ht="14.25">
      <c r="A6" s="418"/>
      <c r="B6" s="99" t="s">
        <v>39</v>
      </c>
      <c r="C6" s="41" t="s">
        <v>49</v>
      </c>
      <c r="D6" s="106">
        <v>600</v>
      </c>
      <c r="E6" s="107"/>
      <c r="F6" s="107"/>
      <c r="G6" s="50"/>
      <c r="H6" s="123">
        <v>0.08</v>
      </c>
      <c r="I6" s="50"/>
      <c r="J6" s="50">
        <f>PRODUCT(G6*1.08)</f>
        <v>0</v>
      </c>
      <c r="K6" s="114"/>
      <c r="L6" s="103"/>
      <c r="M6" s="410"/>
      <c r="N6" t="s">
        <v>52</v>
      </c>
    </row>
    <row r="7" spans="1:13" ht="75.75" customHeight="1">
      <c r="A7" s="417">
        <v>2</v>
      </c>
      <c r="B7" s="423" t="s">
        <v>95</v>
      </c>
      <c r="C7" s="424"/>
      <c r="D7" s="424"/>
      <c r="E7" s="424"/>
      <c r="F7" s="424"/>
      <c r="G7" s="424"/>
      <c r="H7" s="424"/>
      <c r="I7" s="424"/>
      <c r="J7" s="424"/>
      <c r="K7" s="424"/>
      <c r="L7" s="424"/>
      <c r="M7" s="411"/>
    </row>
    <row r="8" spans="1:13" ht="14.25">
      <c r="A8" s="418"/>
      <c r="B8" s="132" t="s">
        <v>40</v>
      </c>
      <c r="C8" s="109" t="s">
        <v>49</v>
      </c>
      <c r="D8" s="132">
        <v>600</v>
      </c>
      <c r="E8" s="133"/>
      <c r="F8" s="133"/>
      <c r="G8" s="50"/>
      <c r="H8" s="131">
        <v>0.08</v>
      </c>
      <c r="I8" s="50"/>
      <c r="J8" s="50">
        <f>PRODUCT(G8*1.08)</f>
        <v>0</v>
      </c>
      <c r="K8" s="114"/>
      <c r="L8" s="132"/>
      <c r="M8" s="412"/>
    </row>
    <row r="9" spans="1:13" ht="47.25" customHeight="1">
      <c r="A9" s="419">
        <v>3</v>
      </c>
      <c r="B9" s="414" t="s">
        <v>143</v>
      </c>
      <c r="C9" s="415"/>
      <c r="D9" s="415"/>
      <c r="E9" s="415"/>
      <c r="F9" s="415"/>
      <c r="G9" s="415"/>
      <c r="H9" s="415"/>
      <c r="I9" s="415"/>
      <c r="J9" s="415"/>
      <c r="K9" s="415"/>
      <c r="L9" s="416"/>
      <c r="M9" s="411"/>
    </row>
    <row r="10" spans="1:13" ht="14.25">
      <c r="A10" s="419"/>
      <c r="B10" s="132"/>
      <c r="C10" s="41" t="s">
        <v>44</v>
      </c>
      <c r="D10" s="106">
        <v>160</v>
      </c>
      <c r="E10" s="107"/>
      <c r="F10" s="107"/>
      <c r="G10" s="50"/>
      <c r="H10" s="50"/>
      <c r="I10" s="50"/>
      <c r="J10" s="50">
        <f>PRODUCT(G10*1.08)</f>
        <v>0</v>
      </c>
      <c r="K10" s="134"/>
      <c r="L10" s="78"/>
      <c r="M10" s="412"/>
    </row>
    <row r="11" spans="1:12" ht="15">
      <c r="A11" s="413" t="s">
        <v>348</v>
      </c>
      <c r="B11" s="413"/>
      <c r="C11" s="413"/>
      <c r="D11" s="413"/>
      <c r="E11" s="413"/>
      <c r="F11" s="413"/>
      <c r="G11" s="135">
        <f>SUM(G6:G10)</f>
        <v>0</v>
      </c>
      <c r="H11" s="50" t="s">
        <v>279</v>
      </c>
      <c r="I11" s="135"/>
      <c r="J11" s="135">
        <f>SUM(J6:J10)</f>
        <v>0</v>
      </c>
      <c r="K11" s="42"/>
      <c r="L11" s="34"/>
    </row>
    <row r="12" spans="1:12" ht="12.75">
      <c r="A12" s="11"/>
      <c r="B12" s="11"/>
      <c r="C12" s="11"/>
      <c r="D12" s="11"/>
      <c r="E12" s="11"/>
      <c r="F12" s="11"/>
      <c r="G12" s="12"/>
      <c r="H12" s="12"/>
      <c r="I12" s="12"/>
      <c r="J12" s="12"/>
      <c r="K12" s="24"/>
      <c r="L12" s="15"/>
    </row>
    <row r="13" spans="1:11" ht="12.75">
      <c r="A13" s="31"/>
      <c r="B13" s="5"/>
      <c r="C13" s="6"/>
      <c r="D13" s="7"/>
      <c r="E13" s="7"/>
      <c r="F13" s="7"/>
      <c r="G13" s="7"/>
      <c r="H13" s="7"/>
      <c r="I13" s="7"/>
      <c r="J13" s="8"/>
      <c r="K13" s="4"/>
    </row>
    <row r="14" spans="1:11" ht="12.75">
      <c r="A14" s="4"/>
      <c r="B14" s="4"/>
      <c r="C14" s="6"/>
      <c r="D14" s="7"/>
      <c r="G14" s="7"/>
      <c r="H14" s="7"/>
      <c r="I14" s="7"/>
      <c r="J14" s="8"/>
      <c r="K14" s="4"/>
    </row>
    <row r="15" spans="1:11" ht="12.75">
      <c r="A15" s="4"/>
      <c r="B15" s="16" t="s">
        <v>37</v>
      </c>
      <c r="D15" s="7"/>
      <c r="E15" s="7"/>
      <c r="F15" s="7"/>
      <c r="G15" s="7"/>
      <c r="H15" s="7"/>
      <c r="I15" s="7"/>
      <c r="J15" s="8"/>
      <c r="K15" s="4"/>
    </row>
    <row r="16" spans="1:11" ht="12.75">
      <c r="A16" s="4"/>
      <c r="B16" s="295" t="s">
        <v>480</v>
      </c>
      <c r="C16" s="176"/>
      <c r="D16" s="7"/>
      <c r="E16" s="7"/>
      <c r="F16" s="7"/>
      <c r="G16" s="7"/>
      <c r="H16" s="7"/>
      <c r="I16" s="7"/>
      <c r="J16" s="8"/>
      <c r="K16" s="4"/>
    </row>
    <row r="17" spans="2:10" ht="12.75">
      <c r="B17" s="31" t="s">
        <v>428</v>
      </c>
      <c r="D17" s="3"/>
      <c r="E17" s="3"/>
      <c r="F17" s="3"/>
      <c r="G17" s="3"/>
      <c r="H17" s="3"/>
      <c r="I17" s="3"/>
      <c r="J17" s="1"/>
    </row>
    <row r="18" ht="15" customHeight="1"/>
  </sheetData>
  <sheetProtection/>
  <mergeCells count="10">
    <mergeCell ref="M5:M6"/>
    <mergeCell ref="M7:M8"/>
    <mergeCell ref="M9:M10"/>
    <mergeCell ref="A11:F11"/>
    <mergeCell ref="B9:L9"/>
    <mergeCell ref="A7:A8"/>
    <mergeCell ref="A9:A10"/>
    <mergeCell ref="B5:L5"/>
    <mergeCell ref="A5:A6"/>
    <mergeCell ref="B7:L7"/>
  </mergeCells>
  <printOptions/>
  <pageMargins left="0.5905511811023623" right="0.3937007874015748" top="0.5905511811023623" bottom="0.3937007874015748" header="0.5118110236220472" footer="0.5118110236220472"/>
  <pageSetup horizontalDpi="600" verticalDpi="600" orientation="landscape" paperSize="9" r:id="rId1"/>
  <headerFooter alignWithMargins="0">
    <oddHeader>&amp;C&amp;"Arial,Pogrubiony"FORMULARZ CENOWY&amp;R&amp;"Arial,Pogrubiony"Załacznik nr 2 do SIWZ</oddHeader>
  </headerFooter>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tabColor rgb="FF00B050"/>
  </sheetPr>
  <dimension ref="A1:N32"/>
  <sheetViews>
    <sheetView zoomScaleSheetLayoutView="100" zoomScalePageLayoutView="0" workbookViewId="0" topLeftCell="A13">
      <selection activeCell="G21" sqref="G21"/>
    </sheetView>
  </sheetViews>
  <sheetFormatPr defaultColWidth="9.140625" defaultRowHeight="12.75"/>
  <cols>
    <col min="1" max="1" width="6.00390625" style="0" customWidth="1"/>
    <col min="2" max="2" width="12.28125" style="0" customWidth="1"/>
    <col min="3" max="3" width="7.28125" style="0" customWidth="1"/>
    <col min="4" max="6" width="9.00390625" style="0" bestFit="1" customWidth="1"/>
    <col min="7" max="7" width="12.28125" style="0" customWidth="1"/>
    <col min="8" max="8" width="9.00390625" style="0" bestFit="1" customWidth="1"/>
    <col min="9" max="9" width="13.00390625" style="0" customWidth="1"/>
    <col min="10" max="10" width="12.8515625" style="0" customWidth="1"/>
    <col min="11" max="11" width="11.57421875" style="0" customWidth="1"/>
    <col min="12" max="12" width="19.421875" style="0" customWidth="1"/>
    <col min="13" max="13" width="11.140625" style="0" customWidth="1"/>
  </cols>
  <sheetData>
    <row r="1" spans="2:3" ht="12.75">
      <c r="B1" s="87" t="s">
        <v>484</v>
      </c>
      <c r="C1" s="87"/>
    </row>
    <row r="2" spans="1:3" ht="12.75">
      <c r="A2" s="87"/>
      <c r="B2" s="87"/>
      <c r="C2" s="87"/>
    </row>
    <row r="3" spans="1:13" ht="42.7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490</v>
      </c>
    </row>
    <row r="4" spans="1:13" ht="12.75">
      <c r="A4" s="112">
        <v>1</v>
      </c>
      <c r="B4" s="112">
        <v>2</v>
      </c>
      <c r="C4" s="112">
        <v>3</v>
      </c>
      <c r="D4" s="113">
        <v>4</v>
      </c>
      <c r="E4" s="112">
        <v>5</v>
      </c>
      <c r="F4" s="112">
        <v>6</v>
      </c>
      <c r="G4" s="112">
        <v>7</v>
      </c>
      <c r="H4" s="112">
        <v>8</v>
      </c>
      <c r="I4" s="112">
        <v>9</v>
      </c>
      <c r="J4" s="112">
        <v>10</v>
      </c>
      <c r="K4" s="112">
        <v>11</v>
      </c>
      <c r="L4" s="112">
        <v>12</v>
      </c>
      <c r="M4" s="112">
        <v>13</v>
      </c>
    </row>
    <row r="5" spans="1:14" ht="32.25" customHeight="1">
      <c r="A5" s="417">
        <v>1</v>
      </c>
      <c r="B5" s="414" t="s">
        <v>487</v>
      </c>
      <c r="C5" s="415"/>
      <c r="D5" s="415"/>
      <c r="E5" s="415"/>
      <c r="F5" s="415"/>
      <c r="G5" s="415"/>
      <c r="H5" s="415"/>
      <c r="I5" s="415"/>
      <c r="J5" s="415"/>
      <c r="K5" s="415"/>
      <c r="L5" s="416"/>
      <c r="M5" s="417"/>
      <c r="N5" s="304"/>
    </row>
    <row r="6" spans="1:14" ht="39" customHeight="1">
      <c r="A6" s="418"/>
      <c r="B6" s="132"/>
      <c r="C6" s="109" t="s">
        <v>477</v>
      </c>
      <c r="D6" s="106">
        <v>30</v>
      </c>
      <c r="E6" s="107"/>
      <c r="F6" s="107"/>
      <c r="G6" s="50"/>
      <c r="H6" s="50"/>
      <c r="I6" s="50"/>
      <c r="J6" s="50">
        <f>D6*E6</f>
        <v>0</v>
      </c>
      <c r="K6" s="134"/>
      <c r="L6" s="78"/>
      <c r="M6" s="418"/>
      <c r="N6" t="s">
        <v>52</v>
      </c>
    </row>
    <row r="7" spans="1:13" ht="33.75" customHeight="1">
      <c r="A7" s="417">
        <v>2</v>
      </c>
      <c r="B7" s="423" t="s">
        <v>478</v>
      </c>
      <c r="C7" s="424"/>
      <c r="D7" s="424"/>
      <c r="E7" s="424"/>
      <c r="F7" s="424"/>
      <c r="G7" s="424"/>
      <c r="H7" s="424"/>
      <c r="I7" s="424"/>
      <c r="J7" s="424"/>
      <c r="K7" s="424"/>
      <c r="L7" s="424"/>
      <c r="M7" s="417"/>
    </row>
    <row r="8" spans="1:13" ht="14.25">
      <c r="A8" s="418"/>
      <c r="B8" s="132"/>
      <c r="C8" s="109" t="s">
        <v>482</v>
      </c>
      <c r="D8" s="132">
        <f>25*24</f>
        <v>600</v>
      </c>
      <c r="E8" s="133"/>
      <c r="F8" s="133"/>
      <c r="G8" s="50"/>
      <c r="H8" s="131">
        <v>0.08</v>
      </c>
      <c r="I8" s="50"/>
      <c r="J8" s="50">
        <f>PRODUCT(G8*1.08)</f>
        <v>0</v>
      </c>
      <c r="K8" s="114"/>
      <c r="L8" s="132"/>
      <c r="M8" s="418"/>
    </row>
    <row r="9" spans="1:13" ht="47.25" customHeight="1">
      <c r="A9" s="419">
        <v>3</v>
      </c>
      <c r="B9" s="414" t="s">
        <v>479</v>
      </c>
      <c r="C9" s="415"/>
      <c r="D9" s="415"/>
      <c r="E9" s="415"/>
      <c r="F9" s="415"/>
      <c r="G9" s="415"/>
      <c r="H9" s="415"/>
      <c r="I9" s="415"/>
      <c r="J9" s="415"/>
      <c r="K9" s="415"/>
      <c r="L9" s="416"/>
      <c r="M9" s="419"/>
    </row>
    <row r="10" spans="1:13" ht="42.75">
      <c r="A10" s="419"/>
      <c r="B10" s="132"/>
      <c r="C10" s="109" t="s">
        <v>481</v>
      </c>
      <c r="D10" s="106">
        <v>500</v>
      </c>
      <c r="E10" s="107"/>
      <c r="F10" s="107"/>
      <c r="G10" s="50"/>
      <c r="H10" s="50"/>
      <c r="I10" s="50"/>
      <c r="J10" s="50">
        <f>PRODUCT(G10*1.08)</f>
        <v>0</v>
      </c>
      <c r="K10" s="134"/>
      <c r="L10" s="78"/>
      <c r="M10" s="419"/>
    </row>
    <row r="11" spans="1:13" ht="47.25" customHeight="1">
      <c r="A11" s="419">
        <v>4</v>
      </c>
      <c r="B11" s="414" t="s">
        <v>475</v>
      </c>
      <c r="C11" s="415"/>
      <c r="D11" s="415"/>
      <c r="E11" s="415"/>
      <c r="F11" s="415"/>
      <c r="G11" s="415"/>
      <c r="H11" s="415"/>
      <c r="I11" s="415"/>
      <c r="J11" s="415"/>
      <c r="K11" s="415"/>
      <c r="L11" s="416"/>
      <c r="M11" s="419"/>
    </row>
    <row r="12" spans="1:13" ht="31.5" customHeight="1">
      <c r="A12" s="419"/>
      <c r="B12" s="132"/>
      <c r="C12" s="109" t="s">
        <v>476</v>
      </c>
      <c r="D12" s="106">
        <v>350</v>
      </c>
      <c r="E12" s="107"/>
      <c r="F12" s="107"/>
      <c r="G12" s="50"/>
      <c r="H12" s="50"/>
      <c r="I12" s="50"/>
      <c r="J12" s="50">
        <f>PRODUCT(G12*1.08)</f>
        <v>0</v>
      </c>
      <c r="K12" s="134"/>
      <c r="L12" s="78"/>
      <c r="M12" s="419"/>
    </row>
    <row r="13" spans="1:13" ht="24.75" customHeight="1">
      <c r="A13" s="419">
        <v>5</v>
      </c>
      <c r="B13" s="414" t="s">
        <v>483</v>
      </c>
      <c r="C13" s="415"/>
      <c r="D13" s="415"/>
      <c r="E13" s="415"/>
      <c r="F13" s="415"/>
      <c r="G13" s="415"/>
      <c r="H13" s="415"/>
      <c r="I13" s="415"/>
      <c r="J13" s="415"/>
      <c r="K13" s="415"/>
      <c r="L13" s="416"/>
      <c r="M13" s="419"/>
    </row>
    <row r="14" spans="1:13" ht="31.5" customHeight="1">
      <c r="A14" s="419"/>
      <c r="B14" s="132"/>
      <c r="C14" s="109" t="s">
        <v>49</v>
      </c>
      <c r="D14" s="106">
        <v>600</v>
      </c>
      <c r="E14" s="107"/>
      <c r="F14" s="107"/>
      <c r="G14" s="50"/>
      <c r="H14" s="50"/>
      <c r="I14" s="50"/>
      <c r="J14" s="50">
        <f>PRODUCT(G14*1.08)</f>
        <v>0</v>
      </c>
      <c r="K14" s="134"/>
      <c r="L14" s="78"/>
      <c r="M14" s="419"/>
    </row>
    <row r="15" spans="1:13" ht="35.25" customHeight="1">
      <c r="A15" s="419">
        <v>6</v>
      </c>
      <c r="B15" s="414" t="s">
        <v>485</v>
      </c>
      <c r="C15" s="415"/>
      <c r="D15" s="415"/>
      <c r="E15" s="415"/>
      <c r="F15" s="415"/>
      <c r="G15" s="415"/>
      <c r="H15" s="415"/>
      <c r="I15" s="415"/>
      <c r="J15" s="415"/>
      <c r="K15" s="415"/>
      <c r="L15" s="416"/>
      <c r="M15" s="419"/>
    </row>
    <row r="16" spans="1:13" ht="31.5" customHeight="1">
      <c r="A16" s="419"/>
      <c r="B16" s="132"/>
      <c r="C16" s="109" t="s">
        <v>49</v>
      </c>
      <c r="D16" s="106">
        <v>200</v>
      </c>
      <c r="E16" s="107"/>
      <c r="F16" s="107"/>
      <c r="G16" s="50"/>
      <c r="H16" s="50"/>
      <c r="I16" s="50"/>
      <c r="J16" s="50">
        <f>PRODUCT(G16*1.08)</f>
        <v>0</v>
      </c>
      <c r="K16" s="134"/>
      <c r="L16" s="78"/>
      <c r="M16" s="419"/>
    </row>
    <row r="17" spans="1:13" ht="144" customHeight="1">
      <c r="A17" s="491">
        <v>7</v>
      </c>
      <c r="B17" s="489" t="s">
        <v>164</v>
      </c>
      <c r="C17" s="490"/>
      <c r="D17" s="490"/>
      <c r="E17" s="490"/>
      <c r="F17" s="490"/>
      <c r="G17" s="490"/>
      <c r="H17" s="490"/>
      <c r="I17" s="490"/>
      <c r="J17" s="490"/>
      <c r="K17" s="490"/>
      <c r="L17" s="490"/>
      <c r="M17" s="491"/>
    </row>
    <row r="18" spans="1:13" ht="14.25">
      <c r="A18" s="491"/>
      <c r="B18" s="100"/>
      <c r="C18" s="71" t="s">
        <v>49</v>
      </c>
      <c r="D18" s="101">
        <v>10</v>
      </c>
      <c r="E18" s="102"/>
      <c r="F18" s="103"/>
      <c r="G18" s="50"/>
      <c r="H18" s="104">
        <v>0.08</v>
      </c>
      <c r="I18" s="105"/>
      <c r="J18" s="50">
        <f>PRODUCT(G18*1.08)</f>
        <v>0</v>
      </c>
      <c r="K18" s="103"/>
      <c r="L18" s="103"/>
      <c r="M18" s="491"/>
    </row>
    <row r="19" spans="1:13" ht="72" customHeight="1">
      <c r="A19" s="491">
        <v>8</v>
      </c>
      <c r="B19" s="477" t="s">
        <v>165</v>
      </c>
      <c r="C19" s="478"/>
      <c r="D19" s="478"/>
      <c r="E19" s="478"/>
      <c r="F19" s="478"/>
      <c r="G19" s="478"/>
      <c r="H19" s="478"/>
      <c r="I19" s="478"/>
      <c r="J19" s="478"/>
      <c r="K19" s="478"/>
      <c r="L19" s="479"/>
      <c r="M19" s="491"/>
    </row>
    <row r="20" spans="1:13" ht="14.25">
      <c r="A20" s="491"/>
      <c r="B20" s="100"/>
      <c r="C20" s="71" t="s">
        <v>44</v>
      </c>
      <c r="D20" s="101">
        <v>20</v>
      </c>
      <c r="E20" s="102"/>
      <c r="F20" s="103"/>
      <c r="G20" s="50"/>
      <c r="H20" s="104">
        <v>0.08</v>
      </c>
      <c r="I20" s="105"/>
      <c r="J20" s="50">
        <f>PRODUCT(G20*1.08)</f>
        <v>0</v>
      </c>
      <c r="K20" s="103"/>
      <c r="L20" s="103"/>
      <c r="M20" s="491"/>
    </row>
    <row r="21" spans="1:12" ht="15">
      <c r="A21" s="466" t="s">
        <v>348</v>
      </c>
      <c r="B21" s="466"/>
      <c r="C21" s="466"/>
      <c r="D21" s="466"/>
      <c r="E21" s="466"/>
      <c r="F21" s="466"/>
      <c r="G21" s="141"/>
      <c r="H21" s="105"/>
      <c r="I21" s="105"/>
      <c r="J21" s="142">
        <f>SUM(J18:J20)</f>
        <v>0</v>
      </c>
      <c r="K21" s="136"/>
      <c r="L21" s="136"/>
    </row>
    <row r="22" spans="1:8" ht="12.75">
      <c r="A22" s="4"/>
      <c r="B22" s="5"/>
      <c r="C22" s="6"/>
      <c r="D22" s="7"/>
      <c r="E22" s="7"/>
      <c r="F22" s="7"/>
      <c r="G22" s="8"/>
      <c r="H22" s="4"/>
    </row>
    <row r="23" spans="1:8" ht="12.75">
      <c r="A23" s="4"/>
      <c r="B23" s="4"/>
      <c r="C23" s="6"/>
      <c r="D23" s="7"/>
      <c r="E23" s="7"/>
      <c r="F23" s="7"/>
      <c r="G23" s="8"/>
      <c r="H23" s="4"/>
    </row>
    <row r="24" spans="1:9" ht="12.75">
      <c r="A24" s="4"/>
      <c r="B24" s="5"/>
      <c r="C24" s="6"/>
      <c r="D24" s="7"/>
      <c r="E24" s="7"/>
      <c r="F24" s="7"/>
      <c r="G24" s="393"/>
      <c r="H24" s="4"/>
      <c r="I24" s="55"/>
    </row>
    <row r="25" spans="1:8" ht="12.75">
      <c r="A25" s="4"/>
      <c r="B25" s="5"/>
      <c r="C25" s="6"/>
      <c r="D25" s="7"/>
      <c r="E25" s="7"/>
      <c r="F25" s="7"/>
      <c r="G25" s="393"/>
      <c r="H25" s="4"/>
    </row>
    <row r="26" spans="1:8" ht="12.75">
      <c r="A26" s="4"/>
      <c r="B26" s="4"/>
      <c r="C26" s="6"/>
      <c r="D26" s="7"/>
      <c r="E26" s="7"/>
      <c r="F26" s="7"/>
      <c r="G26" s="8"/>
      <c r="H26" s="4"/>
    </row>
    <row r="27" spans="1:8" ht="12.75">
      <c r="A27" s="4"/>
      <c r="B27" s="5"/>
      <c r="C27" s="6"/>
      <c r="D27" s="7"/>
      <c r="E27" s="7"/>
      <c r="F27" s="7"/>
      <c r="G27" s="8"/>
      <c r="H27" s="4"/>
    </row>
    <row r="28" spans="1:9" ht="12.75">
      <c r="A28" s="4"/>
      <c r="B28" s="4"/>
      <c r="C28" s="6"/>
      <c r="D28" s="7"/>
      <c r="F28" s="7"/>
      <c r="G28" s="8"/>
      <c r="H28" s="4"/>
      <c r="I28" s="10"/>
    </row>
    <row r="29" spans="1:8" ht="12.75">
      <c r="A29" s="4"/>
      <c r="B29" s="4"/>
      <c r="C29" s="6"/>
      <c r="D29" s="7"/>
      <c r="E29" s="7"/>
      <c r="F29" s="7"/>
      <c r="G29" s="8"/>
      <c r="H29" s="4"/>
    </row>
    <row r="30" spans="1:8" ht="15">
      <c r="A30" s="4"/>
      <c r="B30" s="51" t="s">
        <v>38</v>
      </c>
      <c r="C30" s="6"/>
      <c r="D30" s="7"/>
      <c r="E30" s="7"/>
      <c r="F30" s="7"/>
      <c r="G30" s="8"/>
      <c r="H30" s="4"/>
    </row>
    <row r="31" spans="1:8" ht="14.25">
      <c r="A31" s="4"/>
      <c r="B31" s="394" t="s">
        <v>486</v>
      </c>
      <c r="C31" s="6"/>
      <c r="D31" s="7"/>
      <c r="E31" s="7"/>
      <c r="F31" s="7"/>
      <c r="G31" s="8"/>
      <c r="H31" s="4"/>
    </row>
    <row r="32" spans="1:8" ht="12.75">
      <c r="A32" s="4"/>
      <c r="B32" s="4"/>
      <c r="C32" s="6"/>
      <c r="D32" s="7"/>
      <c r="E32" s="7"/>
      <c r="F32" s="7"/>
      <c r="G32" s="8"/>
      <c r="H32" s="4"/>
    </row>
  </sheetData>
  <sheetProtection/>
  <mergeCells count="25">
    <mergeCell ref="M17:M18"/>
    <mergeCell ref="M19:M20"/>
    <mergeCell ref="M5:M6"/>
    <mergeCell ref="M7:M8"/>
    <mergeCell ref="M9:M10"/>
    <mergeCell ref="M11:M12"/>
    <mergeCell ref="M13:M14"/>
    <mergeCell ref="M15:M16"/>
    <mergeCell ref="B9:L9"/>
    <mergeCell ref="A11:A12"/>
    <mergeCell ref="B11:L11"/>
    <mergeCell ref="A13:A14"/>
    <mergeCell ref="B13:L13"/>
    <mergeCell ref="A15:A16"/>
    <mergeCell ref="B15:L15"/>
    <mergeCell ref="B17:L17"/>
    <mergeCell ref="A17:A18"/>
    <mergeCell ref="B19:L19"/>
    <mergeCell ref="A19:A20"/>
    <mergeCell ref="A21:F21"/>
    <mergeCell ref="A5:A6"/>
    <mergeCell ref="B5:L5"/>
    <mergeCell ref="A7:A8"/>
    <mergeCell ref="B7:L7"/>
    <mergeCell ref="A9:A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B050"/>
  </sheetPr>
  <dimension ref="A2:M18"/>
  <sheetViews>
    <sheetView zoomScalePageLayoutView="0" workbookViewId="0" topLeftCell="A1">
      <selection activeCell="E7" sqref="E7"/>
    </sheetView>
  </sheetViews>
  <sheetFormatPr defaultColWidth="9.140625" defaultRowHeight="12.75"/>
  <cols>
    <col min="1" max="1" width="5.8515625" style="280" customWidth="1"/>
    <col min="2" max="2" width="51.7109375" style="280" customWidth="1"/>
    <col min="3" max="3" width="6.28125" style="280" customWidth="1"/>
    <col min="4" max="4" width="7.7109375" style="280" customWidth="1"/>
    <col min="5" max="5" width="10.00390625" style="280" customWidth="1"/>
    <col min="6" max="6" width="12.28125" style="280" customWidth="1"/>
    <col min="7" max="7" width="12.7109375" style="280" customWidth="1"/>
    <col min="8" max="8" width="8.00390625" style="280" customWidth="1"/>
    <col min="9" max="9" width="10.7109375" style="280" customWidth="1"/>
    <col min="10" max="10" width="12.140625" style="280" customWidth="1"/>
    <col min="11" max="11" width="11.7109375" style="280" customWidth="1"/>
    <col min="12" max="12" width="14.57421875" style="280" customWidth="1"/>
    <col min="13" max="16384" width="9.140625" style="280" customWidth="1"/>
  </cols>
  <sheetData>
    <row r="2" spans="1:10" ht="12.75">
      <c r="A2" s="279"/>
      <c r="B2" s="282" t="s">
        <v>416</v>
      </c>
      <c r="C2" s="279"/>
      <c r="D2" s="279"/>
      <c r="E2" s="279"/>
      <c r="F2" s="279"/>
      <c r="G2" s="279"/>
      <c r="H2" s="279"/>
      <c r="I2" s="279"/>
      <c r="J2" s="279"/>
    </row>
    <row r="3" spans="1:10" ht="12.75">
      <c r="A3" s="279"/>
      <c r="B3" s="279"/>
      <c r="C3" s="279"/>
      <c r="D3" s="279"/>
      <c r="E3" s="279"/>
      <c r="F3" s="279"/>
      <c r="G3" s="279"/>
      <c r="H3" s="279"/>
      <c r="I3" s="279"/>
      <c r="J3" s="279"/>
    </row>
    <row r="4" spans="1:13" ht="48.75" customHeight="1">
      <c r="A4" s="112" t="s">
        <v>57</v>
      </c>
      <c r="B4" s="112" t="s">
        <v>41</v>
      </c>
      <c r="C4" s="112" t="s">
        <v>123</v>
      </c>
      <c r="D4" s="113" t="s">
        <v>42</v>
      </c>
      <c r="E4" s="112" t="s">
        <v>124</v>
      </c>
      <c r="F4" s="112" t="s">
        <v>125</v>
      </c>
      <c r="G4" s="112" t="s">
        <v>126</v>
      </c>
      <c r="H4" s="112" t="s">
        <v>43</v>
      </c>
      <c r="I4" s="112" t="s">
        <v>127</v>
      </c>
      <c r="J4" s="112" t="s">
        <v>128</v>
      </c>
      <c r="K4" s="112" t="s">
        <v>129</v>
      </c>
      <c r="L4" s="112" t="s">
        <v>130</v>
      </c>
      <c r="M4" s="322" t="s">
        <v>490</v>
      </c>
    </row>
    <row r="5" spans="1:13" ht="19.5" customHeight="1">
      <c r="A5" s="112">
        <v>1</v>
      </c>
      <c r="B5" s="112">
        <v>2</v>
      </c>
      <c r="C5" s="112">
        <v>3</v>
      </c>
      <c r="D5" s="113">
        <v>4</v>
      </c>
      <c r="E5" s="112">
        <v>5</v>
      </c>
      <c r="F5" s="112">
        <v>6</v>
      </c>
      <c r="G5" s="112">
        <v>7</v>
      </c>
      <c r="H5" s="112">
        <v>8</v>
      </c>
      <c r="I5" s="112">
        <v>9</v>
      </c>
      <c r="J5" s="112">
        <v>10</v>
      </c>
      <c r="K5" s="112">
        <v>11</v>
      </c>
      <c r="L5" s="112">
        <v>12</v>
      </c>
      <c r="M5" s="112">
        <v>13</v>
      </c>
    </row>
    <row r="6" spans="1:13" ht="29.25" customHeight="1">
      <c r="A6" s="419">
        <v>1</v>
      </c>
      <c r="B6" s="493" t="s">
        <v>417</v>
      </c>
      <c r="C6" s="493"/>
      <c r="D6" s="493"/>
      <c r="E6" s="493"/>
      <c r="F6" s="493"/>
      <c r="G6" s="493"/>
      <c r="H6" s="493"/>
      <c r="I6" s="493"/>
      <c r="J6" s="493"/>
      <c r="K6" s="493"/>
      <c r="L6" s="493"/>
      <c r="M6" s="495"/>
    </row>
    <row r="7" spans="1:13" ht="12.75">
      <c r="A7" s="419"/>
      <c r="B7" s="175"/>
      <c r="C7" s="175" t="s">
        <v>58</v>
      </c>
      <c r="D7" s="311">
        <v>200</v>
      </c>
      <c r="E7" s="312"/>
      <c r="F7" s="313"/>
      <c r="G7" s="312">
        <f>E7*D7</f>
        <v>0</v>
      </c>
      <c r="H7" s="314"/>
      <c r="I7" s="310"/>
      <c r="J7" s="315"/>
      <c r="K7" s="313"/>
      <c r="L7" s="313"/>
      <c r="M7" s="495"/>
    </row>
    <row r="8" spans="1:12" ht="14.25" customHeight="1">
      <c r="A8" s="466" t="s">
        <v>348</v>
      </c>
      <c r="B8" s="466"/>
      <c r="C8" s="466"/>
      <c r="D8" s="466"/>
      <c r="E8" s="466"/>
      <c r="F8" s="466"/>
      <c r="G8" s="296">
        <f>G7</f>
        <v>0</v>
      </c>
      <c r="H8" s="297"/>
      <c r="I8" s="297"/>
      <c r="J8" s="175"/>
      <c r="K8" s="494"/>
      <c r="L8" s="494"/>
    </row>
    <row r="9" spans="1:10" ht="12.75">
      <c r="A9" s="279"/>
      <c r="B9" s="279"/>
      <c r="C9" s="286"/>
      <c r="D9" s="287"/>
      <c r="E9" s="287"/>
      <c r="F9" s="287"/>
      <c r="G9" s="279"/>
      <c r="H9" s="279"/>
      <c r="I9" s="279"/>
      <c r="J9" s="279"/>
    </row>
    <row r="10" spans="1:10" ht="12.75">
      <c r="A10" s="279"/>
      <c r="B10" s="492"/>
      <c r="C10" s="492"/>
      <c r="D10" s="492"/>
      <c r="E10" s="492"/>
      <c r="F10" s="492"/>
      <c r="G10" s="492"/>
      <c r="H10" s="492"/>
      <c r="I10" s="492"/>
      <c r="J10" s="492"/>
    </row>
    <row r="11" spans="1:10" ht="12.75">
      <c r="A11" s="279"/>
      <c r="B11" s="279"/>
      <c r="C11" s="286"/>
      <c r="D11" s="287"/>
      <c r="E11" s="287"/>
      <c r="F11" s="287"/>
      <c r="G11" s="279"/>
      <c r="H11" s="279"/>
      <c r="I11" s="279"/>
      <c r="J11" s="279"/>
    </row>
    <row r="12" spans="1:10" ht="12.75">
      <c r="A12" s="279"/>
      <c r="B12" s="14" t="s">
        <v>185</v>
      </c>
      <c r="C12" s="286"/>
      <c r="D12" s="287"/>
      <c r="E12" s="287"/>
      <c r="F12" s="287"/>
      <c r="G12" s="279"/>
      <c r="H12" s="279"/>
      <c r="I12" s="279"/>
      <c r="J12" s="279"/>
    </row>
    <row r="13" spans="1:10" ht="12.75">
      <c r="A13" s="279"/>
      <c r="B13" s="14" t="s">
        <v>432</v>
      </c>
      <c r="C13" s="279"/>
      <c r="D13" s="287"/>
      <c r="E13" s="287"/>
      <c r="F13" s="287"/>
      <c r="G13" s="279"/>
      <c r="H13" s="279"/>
      <c r="I13" s="279"/>
      <c r="J13" s="279"/>
    </row>
    <row r="14" spans="1:10" ht="12.75">
      <c r="A14" s="279"/>
      <c r="B14" s="279"/>
      <c r="C14" s="279"/>
      <c r="D14" s="287"/>
      <c r="E14" s="287"/>
      <c r="F14" s="287"/>
      <c r="G14" s="288"/>
      <c r="H14" s="281"/>
      <c r="I14" s="18"/>
      <c r="J14" s="18"/>
    </row>
    <row r="15" spans="1:10" ht="12.75">
      <c r="A15" s="279"/>
      <c r="B15" s="279"/>
      <c r="C15" s="286"/>
      <c r="D15" s="287"/>
      <c r="E15" s="287"/>
      <c r="F15" s="287"/>
      <c r="G15" s="288"/>
      <c r="H15" s="281"/>
      <c r="I15" s="18"/>
      <c r="J15" s="73"/>
    </row>
    <row r="16" spans="4:6" ht="12.75">
      <c r="D16" s="289"/>
      <c r="E16" s="289"/>
      <c r="F16" s="289"/>
    </row>
    <row r="17" spans="4:6" ht="12.75">
      <c r="D17" s="289"/>
      <c r="E17" s="289"/>
      <c r="F17" s="289"/>
    </row>
    <row r="18" spans="4:6" ht="12.75">
      <c r="D18" s="289"/>
      <c r="E18" s="289"/>
      <c r="F18" s="289"/>
    </row>
  </sheetData>
  <sheetProtection/>
  <mergeCells count="6">
    <mergeCell ref="B10:J10"/>
    <mergeCell ref="A6:A7"/>
    <mergeCell ref="B6:L6"/>
    <mergeCell ref="A8:F8"/>
    <mergeCell ref="K8:L8"/>
    <mergeCell ref="M6:M7"/>
  </mergeCells>
  <printOptions/>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rgb="FF00B050"/>
  </sheetPr>
  <dimension ref="A1:M18"/>
  <sheetViews>
    <sheetView zoomScalePageLayoutView="0" workbookViewId="0" topLeftCell="A1">
      <selection activeCell="G12" sqref="G12"/>
    </sheetView>
  </sheetViews>
  <sheetFormatPr defaultColWidth="9.140625" defaultRowHeight="12.75"/>
  <cols>
    <col min="1" max="1" width="4.7109375" style="0" customWidth="1"/>
    <col min="2" max="2" width="17.8515625" style="0" customWidth="1"/>
    <col min="3" max="3" width="5.8515625" style="0" customWidth="1"/>
    <col min="4" max="4" width="6.7109375" style="0" customWidth="1"/>
    <col min="5" max="5" width="7.421875" style="0" customWidth="1"/>
    <col min="6" max="6" width="8.28125" style="0" customWidth="1"/>
    <col min="7" max="7" width="10.7109375" style="0" customWidth="1"/>
    <col min="8" max="8" width="8.28125" style="0" customWidth="1"/>
    <col min="9" max="9" width="12.7109375" style="0" customWidth="1"/>
    <col min="10" max="11" width="11.8515625" style="0" customWidth="1"/>
    <col min="12" max="12" width="18.57421875" style="0" customWidth="1"/>
  </cols>
  <sheetData>
    <row r="1" ht="12.75">
      <c r="B1" s="9" t="s">
        <v>373</v>
      </c>
    </row>
    <row r="2" ht="12.75">
      <c r="B2" s="9"/>
    </row>
    <row r="3" spans="1:13" ht="48.7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490</v>
      </c>
    </row>
    <row r="4" spans="1:13" ht="12.75">
      <c r="A4" s="112">
        <v>1</v>
      </c>
      <c r="B4" s="112">
        <v>2</v>
      </c>
      <c r="C4" s="112">
        <v>3</v>
      </c>
      <c r="D4" s="113">
        <v>4</v>
      </c>
      <c r="E4" s="112">
        <v>5</v>
      </c>
      <c r="F4" s="112">
        <v>6</v>
      </c>
      <c r="G4" s="112">
        <v>7</v>
      </c>
      <c r="H4" s="112">
        <v>8</v>
      </c>
      <c r="I4" s="112">
        <v>9</v>
      </c>
      <c r="J4" s="112">
        <v>10</v>
      </c>
      <c r="K4" s="112">
        <v>11</v>
      </c>
      <c r="L4" s="112">
        <v>12</v>
      </c>
      <c r="M4" s="112">
        <v>13</v>
      </c>
    </row>
    <row r="5" spans="1:13" ht="146.25" customHeight="1">
      <c r="A5" s="425" t="s">
        <v>45</v>
      </c>
      <c r="B5" s="432" t="s">
        <v>167</v>
      </c>
      <c r="C5" s="432"/>
      <c r="D5" s="432"/>
      <c r="E5" s="432"/>
      <c r="F5" s="432"/>
      <c r="G5" s="432"/>
      <c r="H5" s="432"/>
      <c r="I5" s="432"/>
      <c r="J5" s="432"/>
      <c r="K5" s="432"/>
      <c r="L5" s="432"/>
      <c r="M5" s="425"/>
    </row>
    <row r="6" spans="1:13" ht="16.5" customHeight="1">
      <c r="A6" s="425"/>
      <c r="B6" s="99" t="s">
        <v>170</v>
      </c>
      <c r="C6" s="41" t="s">
        <v>49</v>
      </c>
      <c r="D6" s="106">
        <v>800</v>
      </c>
      <c r="E6" s="107"/>
      <c r="F6" s="103"/>
      <c r="G6" s="107"/>
      <c r="H6" s="123">
        <v>0.08</v>
      </c>
      <c r="I6" s="103"/>
      <c r="J6" s="107">
        <f>PRODUCT(G6*1.08)</f>
        <v>0</v>
      </c>
      <c r="K6" s="103"/>
      <c r="L6" s="103"/>
      <c r="M6" s="425"/>
    </row>
    <row r="7" spans="1:13" ht="60.75" customHeight="1">
      <c r="A7" s="425" t="s">
        <v>46</v>
      </c>
      <c r="B7" s="496" t="s">
        <v>168</v>
      </c>
      <c r="C7" s="496"/>
      <c r="D7" s="496"/>
      <c r="E7" s="496"/>
      <c r="F7" s="496"/>
      <c r="G7" s="496"/>
      <c r="H7" s="496"/>
      <c r="I7" s="496"/>
      <c r="J7" s="496"/>
      <c r="K7" s="496"/>
      <c r="L7" s="496"/>
      <c r="M7" s="425"/>
    </row>
    <row r="8" spans="1:13" ht="14.25">
      <c r="A8" s="425"/>
      <c r="B8" s="99" t="s">
        <v>114</v>
      </c>
      <c r="C8" s="41" t="s">
        <v>49</v>
      </c>
      <c r="D8" s="106">
        <v>40</v>
      </c>
      <c r="E8" s="107"/>
      <c r="F8" s="103"/>
      <c r="G8" s="107"/>
      <c r="H8" s="123">
        <v>0.08</v>
      </c>
      <c r="I8" s="103"/>
      <c r="J8" s="107">
        <f>PRODUCT(G8*1.08)</f>
        <v>0</v>
      </c>
      <c r="K8" s="103"/>
      <c r="L8" s="103"/>
      <c r="M8" s="425"/>
    </row>
    <row r="9" spans="1:13" ht="16.5" customHeight="1">
      <c r="A9" s="425" t="s">
        <v>47</v>
      </c>
      <c r="B9" s="432" t="s">
        <v>169</v>
      </c>
      <c r="C9" s="432"/>
      <c r="D9" s="432"/>
      <c r="E9" s="432"/>
      <c r="F9" s="432"/>
      <c r="G9" s="432"/>
      <c r="H9" s="432"/>
      <c r="I9" s="432"/>
      <c r="J9" s="432"/>
      <c r="K9" s="432"/>
      <c r="L9" s="432"/>
      <c r="M9" s="425"/>
    </row>
    <row r="10" spans="1:13" ht="14.25">
      <c r="A10" s="425"/>
      <c r="B10" s="99" t="s">
        <v>115</v>
      </c>
      <c r="C10" s="41" t="s">
        <v>49</v>
      </c>
      <c r="D10" s="106">
        <v>20</v>
      </c>
      <c r="E10" s="107"/>
      <c r="F10" s="103"/>
      <c r="G10" s="107"/>
      <c r="H10" s="123">
        <v>0.08</v>
      </c>
      <c r="I10" s="103"/>
      <c r="J10" s="107">
        <f>PRODUCT(G10*1.08)</f>
        <v>0</v>
      </c>
      <c r="K10" s="103"/>
      <c r="L10" s="103"/>
      <c r="M10" s="425"/>
    </row>
    <row r="11" spans="1:13" ht="36" customHeight="1">
      <c r="A11" s="425" t="s">
        <v>48</v>
      </c>
      <c r="B11" s="436" t="s">
        <v>205</v>
      </c>
      <c r="C11" s="436"/>
      <c r="D11" s="436"/>
      <c r="E11" s="436"/>
      <c r="F11" s="436"/>
      <c r="G11" s="436"/>
      <c r="H11" s="436"/>
      <c r="I11" s="436"/>
      <c r="J11" s="436"/>
      <c r="K11" s="436"/>
      <c r="L11" s="436"/>
      <c r="M11" s="425"/>
    </row>
    <row r="12" spans="1:13" ht="18.75" customHeight="1">
      <c r="A12" s="425"/>
      <c r="B12" s="99"/>
      <c r="C12" s="41" t="s">
        <v>49</v>
      </c>
      <c r="D12" s="106">
        <v>1000</v>
      </c>
      <c r="E12" s="107"/>
      <c r="F12" s="103"/>
      <c r="G12" s="107"/>
      <c r="H12" s="123">
        <v>0.08</v>
      </c>
      <c r="I12" s="103"/>
      <c r="J12" s="107">
        <f>PRODUCT(G12*1.08)</f>
        <v>0</v>
      </c>
      <c r="K12" s="103"/>
      <c r="L12" s="103"/>
      <c r="M12" s="425"/>
    </row>
    <row r="13" spans="1:12" ht="15">
      <c r="A13" s="466" t="s">
        <v>348</v>
      </c>
      <c r="B13" s="466"/>
      <c r="C13" s="466"/>
      <c r="D13" s="466"/>
      <c r="E13" s="466"/>
      <c r="F13" s="466"/>
      <c r="G13" s="157">
        <f>SUM(G6:G12)</f>
        <v>0</v>
      </c>
      <c r="H13" s="155"/>
      <c r="I13" s="155"/>
      <c r="J13" s="138">
        <f>SUM(J6:J12)</f>
        <v>0</v>
      </c>
      <c r="K13" s="136"/>
      <c r="L13" s="136"/>
    </row>
    <row r="14" spans="3:7" ht="12.75">
      <c r="C14" s="2"/>
      <c r="D14" s="3"/>
      <c r="E14" s="3"/>
      <c r="F14" s="3"/>
      <c r="G14" s="1"/>
    </row>
    <row r="15" spans="2:7" ht="12.75">
      <c r="B15" s="72"/>
      <c r="C15" s="2"/>
      <c r="D15" s="3"/>
      <c r="E15" s="3"/>
      <c r="F15" s="3"/>
      <c r="G15" s="1"/>
    </row>
    <row r="16" spans="2:7" ht="12.75">
      <c r="B16" s="72"/>
      <c r="C16" s="2"/>
      <c r="D16" s="3"/>
      <c r="E16" s="3"/>
      <c r="F16" s="3"/>
      <c r="G16" s="1"/>
    </row>
    <row r="17" spans="1:7" ht="12.75">
      <c r="A17" s="429" t="s">
        <v>431</v>
      </c>
      <c r="B17" s="430"/>
      <c r="C17" s="2"/>
      <c r="D17" s="3"/>
      <c r="E17" s="3"/>
      <c r="F17" s="3"/>
      <c r="G17" s="80"/>
    </row>
    <row r="18" spans="2:9" ht="12.75">
      <c r="B18" s="72"/>
      <c r="C18" s="2"/>
      <c r="D18" s="3"/>
      <c r="E18" s="7"/>
      <c r="F18" s="7"/>
      <c r="G18" s="8"/>
      <c r="H18" s="4"/>
      <c r="I18" s="4"/>
    </row>
  </sheetData>
  <sheetProtection/>
  <mergeCells count="14">
    <mergeCell ref="M11:M12"/>
    <mergeCell ref="A13:F13"/>
    <mergeCell ref="A17:B17"/>
    <mergeCell ref="A11:A12"/>
    <mergeCell ref="B11:L11"/>
    <mergeCell ref="B5:L5"/>
    <mergeCell ref="B7:L7"/>
    <mergeCell ref="B9:L9"/>
    <mergeCell ref="A9:A10"/>
    <mergeCell ref="A5:A6"/>
    <mergeCell ref="A7:A8"/>
    <mergeCell ref="M5:M6"/>
    <mergeCell ref="M7:M8"/>
    <mergeCell ref="M9:M10"/>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00B050"/>
  </sheetPr>
  <dimension ref="A1:M17"/>
  <sheetViews>
    <sheetView zoomScaleSheetLayoutView="100" zoomScalePageLayoutView="0" workbookViewId="0" topLeftCell="A1">
      <selection activeCell="E6" sqref="E6"/>
    </sheetView>
  </sheetViews>
  <sheetFormatPr defaultColWidth="9.140625" defaultRowHeight="12.75"/>
  <cols>
    <col min="1" max="1" width="5.140625" style="58" customWidth="1"/>
    <col min="2" max="2" width="25.28125" style="58" customWidth="1"/>
    <col min="3" max="3" width="6.7109375" style="58" customWidth="1"/>
    <col min="4" max="4" width="6.28125" style="58" customWidth="1"/>
    <col min="5" max="6" width="8.140625" style="58" customWidth="1"/>
    <col min="7" max="7" width="11.57421875" style="58" customWidth="1"/>
    <col min="8" max="8" width="9.140625" style="58" customWidth="1"/>
    <col min="9" max="9" width="13.140625" style="58" customWidth="1"/>
    <col min="10" max="10" width="12.140625" style="58" customWidth="1"/>
    <col min="11" max="11" width="13.140625" style="58" customWidth="1"/>
    <col min="12" max="12" width="21.28125" style="58" customWidth="1"/>
    <col min="13" max="16384" width="9.140625" style="58" customWidth="1"/>
  </cols>
  <sheetData>
    <row r="1" spans="1:10" s="17" customFormat="1" ht="15.75">
      <c r="A1" s="47"/>
      <c r="B1" s="40" t="s">
        <v>374</v>
      </c>
      <c r="C1" s="47"/>
      <c r="D1" s="47"/>
      <c r="E1" s="47"/>
      <c r="F1" s="47"/>
      <c r="G1" s="47"/>
      <c r="H1" s="47"/>
      <c r="I1" s="47"/>
      <c r="J1" s="65"/>
    </row>
    <row r="2" spans="1:10" s="17" customFormat="1" ht="15.75">
      <c r="A2" s="47"/>
      <c r="B2" s="40"/>
      <c r="C2" s="47"/>
      <c r="D2" s="47"/>
      <c r="E2" s="47"/>
      <c r="F2" s="47"/>
      <c r="G2" s="47"/>
      <c r="H2" s="47"/>
      <c r="I2" s="47"/>
      <c r="J2" s="65"/>
    </row>
    <row r="3" spans="1:13" s="17" customFormat="1" ht="48"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490</v>
      </c>
    </row>
    <row r="4" spans="1:13" s="17" customFormat="1" ht="12.75">
      <c r="A4" s="112">
        <v>1</v>
      </c>
      <c r="B4" s="112">
        <v>2</v>
      </c>
      <c r="C4" s="112">
        <v>3</v>
      </c>
      <c r="D4" s="113">
        <v>4</v>
      </c>
      <c r="E4" s="112">
        <v>5</v>
      </c>
      <c r="F4" s="112">
        <v>6</v>
      </c>
      <c r="G4" s="112">
        <v>7</v>
      </c>
      <c r="H4" s="112">
        <v>8</v>
      </c>
      <c r="I4" s="112">
        <v>9</v>
      </c>
      <c r="J4" s="112">
        <v>10</v>
      </c>
      <c r="K4" s="112">
        <v>11</v>
      </c>
      <c r="L4" s="112">
        <v>12</v>
      </c>
      <c r="M4" s="112">
        <v>13</v>
      </c>
    </row>
    <row r="5" spans="1:13" s="17" customFormat="1" ht="122.25" customHeight="1">
      <c r="A5" s="491" t="s">
        <v>45</v>
      </c>
      <c r="B5" s="436" t="s">
        <v>15</v>
      </c>
      <c r="C5" s="436"/>
      <c r="D5" s="436"/>
      <c r="E5" s="436"/>
      <c r="F5" s="436"/>
      <c r="G5" s="436"/>
      <c r="H5" s="436"/>
      <c r="I5" s="436"/>
      <c r="J5" s="436"/>
      <c r="K5" s="436"/>
      <c r="L5" s="436"/>
      <c r="M5" s="498"/>
    </row>
    <row r="6" spans="1:13" s="17" customFormat="1" ht="14.25">
      <c r="A6" s="491"/>
      <c r="B6" s="100"/>
      <c r="C6" s="71" t="s">
        <v>49</v>
      </c>
      <c r="D6" s="101">
        <v>50</v>
      </c>
      <c r="E6" s="108"/>
      <c r="F6" s="125"/>
      <c r="G6" s="108">
        <f>E6*D6</f>
        <v>0</v>
      </c>
      <c r="H6" s="104">
        <v>0.08</v>
      </c>
      <c r="I6" s="105"/>
      <c r="J6" s="108">
        <f>PRODUCT(G6*1.08)</f>
        <v>0</v>
      </c>
      <c r="K6" s="125"/>
      <c r="L6" s="125"/>
      <c r="M6" s="499"/>
    </row>
    <row r="7" spans="1:12" s="17" customFormat="1" ht="15">
      <c r="A7" s="466" t="s">
        <v>348</v>
      </c>
      <c r="B7" s="466"/>
      <c r="C7" s="466"/>
      <c r="D7" s="466"/>
      <c r="E7" s="466"/>
      <c r="F7" s="466"/>
      <c r="G7" s="141">
        <f>SUM(G6:G6)</f>
        <v>0</v>
      </c>
      <c r="H7" s="105"/>
      <c r="I7" s="105"/>
      <c r="J7" s="142">
        <f>SUM(J6:J6)</f>
        <v>0</v>
      </c>
      <c r="K7" s="143"/>
      <c r="L7" s="143"/>
    </row>
    <row r="8" spans="1:9" s="17" customFormat="1" ht="12.75">
      <c r="A8" s="21"/>
      <c r="B8" s="64"/>
      <c r="C8" s="21"/>
      <c r="D8" s="22"/>
      <c r="E8" s="23"/>
      <c r="F8" s="23"/>
      <c r="G8" s="23"/>
      <c r="H8" s="24"/>
      <c r="I8" s="66"/>
    </row>
    <row r="9" spans="1:8" s="17" customFormat="1" ht="12.75">
      <c r="A9" s="15"/>
      <c r="B9" s="15"/>
      <c r="C9" s="67"/>
      <c r="D9" s="68"/>
      <c r="E9" s="68"/>
      <c r="F9" s="68"/>
      <c r="G9" s="21"/>
      <c r="H9" s="15"/>
    </row>
    <row r="10" spans="1:8" s="17" customFormat="1" ht="12.75">
      <c r="A10" s="15"/>
      <c r="B10" s="20"/>
      <c r="C10" s="67"/>
      <c r="D10" s="68"/>
      <c r="E10" s="68"/>
      <c r="F10" s="68"/>
      <c r="G10" s="21"/>
      <c r="H10" s="15"/>
    </row>
    <row r="11" spans="1:9" s="17" customFormat="1" ht="12.75">
      <c r="A11" s="15"/>
      <c r="B11" s="15"/>
      <c r="C11" s="67"/>
      <c r="D11" s="68"/>
      <c r="F11" s="68"/>
      <c r="G11" s="21"/>
      <c r="H11" s="15"/>
      <c r="I11" s="69"/>
    </row>
    <row r="12" spans="1:8" s="17" customFormat="1" ht="12.75">
      <c r="A12" s="15"/>
      <c r="B12" s="15"/>
      <c r="C12" s="67"/>
      <c r="D12" s="68"/>
      <c r="E12" s="68"/>
      <c r="F12" s="68"/>
      <c r="G12" s="21"/>
      <c r="H12" s="15"/>
    </row>
    <row r="13" spans="1:8" s="17" customFormat="1" ht="12.75">
      <c r="A13" s="15"/>
      <c r="B13" s="15"/>
      <c r="C13" s="67"/>
      <c r="D13" s="68"/>
      <c r="E13" s="68"/>
      <c r="F13" s="68"/>
      <c r="G13" s="21"/>
      <c r="H13" s="15"/>
    </row>
    <row r="14" spans="1:8" s="17" customFormat="1" ht="12.75">
      <c r="A14" s="15"/>
      <c r="B14" s="16" t="s">
        <v>37</v>
      </c>
      <c r="C14" s="67"/>
      <c r="D14" s="68"/>
      <c r="E14" s="68"/>
      <c r="F14" s="68"/>
      <c r="G14" s="21"/>
      <c r="H14" s="15"/>
    </row>
    <row r="15" spans="2:8" s="17" customFormat="1" ht="12.75" customHeight="1">
      <c r="B15" s="343" t="s">
        <v>59</v>
      </c>
      <c r="C15" s="342"/>
      <c r="D15" s="342"/>
      <c r="E15" s="342"/>
      <c r="F15" s="342"/>
      <c r="G15" s="342"/>
      <c r="H15" s="15"/>
    </row>
    <row r="16" s="17" customFormat="1" ht="12.75"/>
    <row r="17" spans="1:9" s="17" customFormat="1" ht="31.5" customHeight="1">
      <c r="A17" s="497"/>
      <c r="B17" s="497"/>
      <c r="C17" s="497"/>
      <c r="D17" s="497"/>
      <c r="E17" s="497"/>
      <c r="F17" s="497"/>
      <c r="G17" s="497"/>
      <c r="H17" s="497"/>
      <c r="I17" s="497"/>
    </row>
    <row r="18" s="17" customFormat="1" ht="12.75"/>
    <row r="19" s="17" customFormat="1" ht="12.75"/>
    <row r="20" s="17" customFormat="1" ht="12.75"/>
    <row r="21" s="17" customFormat="1" ht="12.75"/>
    <row r="22" s="17" customFormat="1" ht="12.75"/>
    <row r="23" s="17" customFormat="1" ht="12.75"/>
    <row r="24" s="17" customFormat="1" ht="12.75"/>
    <row r="25" s="17" customFormat="1" ht="12.75"/>
    <row r="26" s="17" customFormat="1" ht="12.75"/>
    <row r="27" s="17" customFormat="1" ht="12.75"/>
    <row r="28" s="17" customFormat="1" ht="12.75"/>
    <row r="29" s="17" customFormat="1" ht="12.75"/>
    <row r="30" s="17" customFormat="1" ht="12.75"/>
    <row r="31" s="17" customFormat="1" ht="12.75"/>
    <row r="32" s="17" customFormat="1" ht="12.75"/>
    <row r="33" s="17" customFormat="1" ht="12.75"/>
    <row r="34" s="17" customFormat="1" ht="12.75"/>
    <row r="35" s="17" customFormat="1" ht="12.75"/>
    <row r="36" s="17" customFormat="1" ht="12.75"/>
    <row r="37" s="17" customFormat="1" ht="12.75"/>
    <row r="38" s="17" customFormat="1" ht="12.75"/>
    <row r="39" s="17" customFormat="1" ht="12.75"/>
    <row r="40" s="17" customFormat="1" ht="12.75"/>
    <row r="41" s="17" customFormat="1" ht="12.75"/>
    <row r="42" s="17" customFormat="1" ht="12.75"/>
    <row r="43" s="17" customFormat="1" ht="12.75"/>
    <row r="44" s="17" customFormat="1" ht="12.75"/>
    <row r="45" s="17" customFormat="1" ht="12.75"/>
    <row r="46" s="17" customFormat="1" ht="12.75"/>
    <row r="47" s="17" customFormat="1" ht="12.75"/>
    <row r="48" s="17" customFormat="1" ht="12.75"/>
    <row r="49" s="17" customFormat="1" ht="12.75"/>
  </sheetData>
  <sheetProtection/>
  <mergeCells count="5">
    <mergeCell ref="A17:I17"/>
    <mergeCell ref="B5:L5"/>
    <mergeCell ref="A5:A6"/>
    <mergeCell ref="A7:F7"/>
    <mergeCell ref="M5:M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00B050"/>
  </sheetPr>
  <dimension ref="A1:M61"/>
  <sheetViews>
    <sheetView zoomScaleSheetLayoutView="85" workbookViewId="0" topLeftCell="A25">
      <selection activeCell="G48" sqref="G48"/>
    </sheetView>
  </sheetViews>
  <sheetFormatPr defaultColWidth="9.140625" defaultRowHeight="12.75"/>
  <cols>
    <col min="1" max="1" width="4.421875" style="0" customWidth="1"/>
    <col min="2" max="2" width="22.28125" style="0" customWidth="1"/>
    <col min="3" max="3" width="6.57421875" style="0" customWidth="1"/>
    <col min="4" max="5" width="7.8515625" style="0" customWidth="1"/>
    <col min="6" max="6" width="8.421875" style="0" customWidth="1"/>
    <col min="7" max="7" width="10.7109375" style="0" customWidth="1"/>
    <col min="8" max="8" width="7.8515625" style="0" customWidth="1"/>
    <col min="9" max="9" width="12.8515625" style="0" customWidth="1"/>
    <col min="10" max="10" width="12.28125" style="0" customWidth="1"/>
    <col min="11" max="11" width="11.7109375" style="0" customWidth="1"/>
    <col min="12" max="12" width="20.140625" style="0" customWidth="1"/>
  </cols>
  <sheetData>
    <row r="1" spans="2:10" ht="15.75">
      <c r="B1" s="88" t="s">
        <v>375</v>
      </c>
      <c r="C1" s="48"/>
      <c r="D1" s="48"/>
      <c r="E1" s="48"/>
      <c r="F1" s="48"/>
      <c r="G1" s="48"/>
      <c r="H1" s="48"/>
      <c r="I1" s="48"/>
      <c r="J1" s="48"/>
    </row>
    <row r="2" spans="1:10" ht="15.75">
      <c r="A2" s="88"/>
      <c r="B2" s="88"/>
      <c r="C2" s="48"/>
      <c r="D2" s="48"/>
      <c r="E2" s="48"/>
      <c r="F2" s="48"/>
      <c r="G2" s="48"/>
      <c r="H2" s="48"/>
      <c r="I2" s="48"/>
      <c r="J2" s="48"/>
    </row>
    <row r="3" spans="1:13" ht="46.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364</v>
      </c>
    </row>
    <row r="4" spans="1:13" ht="12.75">
      <c r="A4" s="112">
        <v>1</v>
      </c>
      <c r="B4" s="112">
        <v>2</v>
      </c>
      <c r="C4" s="112">
        <v>3</v>
      </c>
      <c r="D4" s="113">
        <v>4</v>
      </c>
      <c r="E4" s="112">
        <v>5</v>
      </c>
      <c r="F4" s="112">
        <v>6</v>
      </c>
      <c r="G4" s="112">
        <v>7</v>
      </c>
      <c r="H4" s="112">
        <v>8</v>
      </c>
      <c r="I4" s="112">
        <v>9</v>
      </c>
      <c r="J4" s="112">
        <v>10</v>
      </c>
      <c r="K4" s="112">
        <v>11</v>
      </c>
      <c r="L4" s="112">
        <v>12</v>
      </c>
      <c r="M4" s="112">
        <v>13</v>
      </c>
    </row>
    <row r="5" spans="1:13" ht="15">
      <c r="A5" s="423" t="s">
        <v>61</v>
      </c>
      <c r="B5" s="423"/>
      <c r="C5" s="423"/>
      <c r="D5" s="423"/>
      <c r="E5" s="423"/>
      <c r="F5" s="423"/>
      <c r="G5" s="423"/>
      <c r="H5" s="423"/>
      <c r="I5" s="423"/>
      <c r="J5" s="423"/>
      <c r="K5" s="423"/>
      <c r="L5" s="423"/>
      <c r="M5" s="170"/>
    </row>
    <row r="6" spans="1:13" ht="12.75" customHeight="1">
      <c r="A6" s="440" t="s">
        <v>45</v>
      </c>
      <c r="B6" s="500" t="s">
        <v>62</v>
      </c>
      <c r="C6" s="501"/>
      <c r="D6" s="501"/>
      <c r="E6" s="501"/>
      <c r="F6" s="501"/>
      <c r="G6" s="501"/>
      <c r="H6" s="501"/>
      <c r="I6" s="501"/>
      <c r="J6" s="501"/>
      <c r="K6" s="501"/>
      <c r="L6" s="502"/>
      <c r="M6" s="425"/>
    </row>
    <row r="7" spans="1:13" ht="12.75" customHeight="1">
      <c r="A7" s="440"/>
      <c r="B7" s="442" t="s">
        <v>63</v>
      </c>
      <c r="C7" s="443"/>
      <c r="D7" s="443"/>
      <c r="E7" s="443"/>
      <c r="F7" s="443"/>
      <c r="G7" s="443"/>
      <c r="H7" s="443"/>
      <c r="I7" s="443"/>
      <c r="J7" s="443"/>
      <c r="K7" s="443"/>
      <c r="L7" s="444"/>
      <c r="M7" s="425"/>
    </row>
    <row r="8" spans="1:13" ht="14.25">
      <c r="A8" s="440"/>
      <c r="B8" s="442" t="s">
        <v>64</v>
      </c>
      <c r="C8" s="443"/>
      <c r="D8" s="443"/>
      <c r="E8" s="443"/>
      <c r="F8" s="443"/>
      <c r="G8" s="443"/>
      <c r="H8" s="443"/>
      <c r="I8" s="443"/>
      <c r="J8" s="443"/>
      <c r="K8" s="443"/>
      <c r="L8" s="444"/>
      <c r="M8" s="425"/>
    </row>
    <row r="9" spans="1:13" ht="12.75" customHeight="1">
      <c r="A9" s="440"/>
      <c r="B9" s="442" t="s">
        <v>65</v>
      </c>
      <c r="C9" s="443"/>
      <c r="D9" s="443"/>
      <c r="E9" s="443"/>
      <c r="F9" s="443"/>
      <c r="G9" s="443"/>
      <c r="H9" s="443"/>
      <c r="I9" s="443"/>
      <c r="J9" s="443"/>
      <c r="K9" s="443"/>
      <c r="L9" s="444"/>
      <c r="M9" s="425"/>
    </row>
    <row r="10" spans="1:13" ht="12.75" customHeight="1">
      <c r="A10" s="440"/>
      <c r="B10" s="442" t="s">
        <v>66</v>
      </c>
      <c r="C10" s="443"/>
      <c r="D10" s="443"/>
      <c r="E10" s="443"/>
      <c r="F10" s="443"/>
      <c r="G10" s="443"/>
      <c r="H10" s="443"/>
      <c r="I10" s="443"/>
      <c r="J10" s="443"/>
      <c r="K10" s="443"/>
      <c r="L10" s="444"/>
      <c r="M10" s="425"/>
    </row>
    <row r="11" spans="1:13" ht="14.25">
      <c r="A11" s="440"/>
      <c r="B11" s="442" t="s">
        <v>67</v>
      </c>
      <c r="C11" s="443"/>
      <c r="D11" s="443"/>
      <c r="E11" s="443"/>
      <c r="F11" s="443"/>
      <c r="G11" s="443"/>
      <c r="H11" s="443"/>
      <c r="I11" s="443"/>
      <c r="J11" s="443"/>
      <c r="K11" s="443"/>
      <c r="L11" s="444"/>
      <c r="M11" s="425"/>
    </row>
    <row r="12" spans="1:13" ht="14.25">
      <c r="A12" s="440"/>
      <c r="B12" s="442" t="s">
        <v>68</v>
      </c>
      <c r="C12" s="443"/>
      <c r="D12" s="443"/>
      <c r="E12" s="443"/>
      <c r="F12" s="443"/>
      <c r="G12" s="443"/>
      <c r="H12" s="443"/>
      <c r="I12" s="443"/>
      <c r="J12" s="443"/>
      <c r="K12" s="443"/>
      <c r="L12" s="444"/>
      <c r="M12" s="425"/>
    </row>
    <row r="13" spans="1:13" ht="14.25" customHeight="1">
      <c r="A13" s="440"/>
      <c r="B13" s="449" t="s">
        <v>69</v>
      </c>
      <c r="C13" s="450"/>
      <c r="D13" s="450"/>
      <c r="E13" s="450"/>
      <c r="F13" s="450"/>
      <c r="G13" s="450"/>
      <c r="H13" s="450"/>
      <c r="I13" s="450"/>
      <c r="J13" s="450"/>
      <c r="K13" s="450"/>
      <c r="L13" s="451"/>
      <c r="M13" s="425"/>
    </row>
    <row r="14" spans="1:13" ht="14.25">
      <c r="A14" s="445"/>
      <c r="B14" s="99" t="s">
        <v>52</v>
      </c>
      <c r="C14" s="41" t="s">
        <v>49</v>
      </c>
      <c r="D14" s="106">
        <v>10000</v>
      </c>
      <c r="E14" s="107"/>
      <c r="F14" s="103"/>
      <c r="G14" s="50"/>
      <c r="H14" s="104">
        <v>0.08</v>
      </c>
      <c r="I14" s="103"/>
      <c r="J14" s="50">
        <f>PRODUCT(G14*1.08)</f>
        <v>0</v>
      </c>
      <c r="K14" s="103"/>
      <c r="L14" s="103"/>
      <c r="M14" s="425"/>
    </row>
    <row r="15" spans="1:13" ht="14.25">
      <c r="A15" s="439" t="s">
        <v>46</v>
      </c>
      <c r="B15" s="504" t="s">
        <v>70</v>
      </c>
      <c r="C15" s="505"/>
      <c r="D15" s="505"/>
      <c r="E15" s="505"/>
      <c r="F15" s="505"/>
      <c r="G15" s="505"/>
      <c r="H15" s="505"/>
      <c r="I15" s="505"/>
      <c r="J15" s="505"/>
      <c r="K15" s="505"/>
      <c r="L15" s="506"/>
      <c r="M15" s="425"/>
    </row>
    <row r="16" spans="1:13" ht="14.25">
      <c r="A16" s="440"/>
      <c r="B16" s="455" t="s">
        <v>71</v>
      </c>
      <c r="C16" s="456"/>
      <c r="D16" s="456"/>
      <c r="E16" s="456"/>
      <c r="F16" s="456"/>
      <c r="G16" s="456"/>
      <c r="H16" s="456"/>
      <c r="I16" s="456"/>
      <c r="J16" s="456"/>
      <c r="K16" s="456"/>
      <c r="L16" s="457"/>
      <c r="M16" s="425"/>
    </row>
    <row r="17" spans="1:13" ht="14.25">
      <c r="A17" s="440"/>
      <c r="B17" s="455" t="s">
        <v>72</v>
      </c>
      <c r="C17" s="456"/>
      <c r="D17" s="456"/>
      <c r="E17" s="456"/>
      <c r="F17" s="456"/>
      <c r="G17" s="456"/>
      <c r="H17" s="456"/>
      <c r="I17" s="456"/>
      <c r="J17" s="456"/>
      <c r="K17" s="456"/>
      <c r="L17" s="457"/>
      <c r="M17" s="425"/>
    </row>
    <row r="18" spans="1:13" ht="14.25">
      <c r="A18" s="440"/>
      <c r="B18" s="455" t="s">
        <v>73</v>
      </c>
      <c r="C18" s="456"/>
      <c r="D18" s="456"/>
      <c r="E18" s="456"/>
      <c r="F18" s="456"/>
      <c r="G18" s="456"/>
      <c r="H18" s="456"/>
      <c r="I18" s="456"/>
      <c r="J18" s="456"/>
      <c r="K18" s="456"/>
      <c r="L18" s="457"/>
      <c r="M18" s="425"/>
    </row>
    <row r="19" spans="1:13" ht="14.25">
      <c r="A19" s="440"/>
      <c r="B19" s="455" t="s">
        <v>74</v>
      </c>
      <c r="C19" s="456"/>
      <c r="D19" s="456"/>
      <c r="E19" s="456"/>
      <c r="F19" s="456"/>
      <c r="G19" s="456"/>
      <c r="H19" s="456"/>
      <c r="I19" s="456"/>
      <c r="J19" s="456"/>
      <c r="K19" s="456"/>
      <c r="L19" s="457"/>
      <c r="M19" s="425"/>
    </row>
    <row r="20" spans="1:13" ht="14.25">
      <c r="A20" s="440"/>
      <c r="B20" s="455" t="s">
        <v>75</v>
      </c>
      <c r="C20" s="456"/>
      <c r="D20" s="456"/>
      <c r="E20" s="456"/>
      <c r="F20" s="456"/>
      <c r="G20" s="456"/>
      <c r="H20" s="456"/>
      <c r="I20" s="456"/>
      <c r="J20" s="456"/>
      <c r="K20" s="456"/>
      <c r="L20" s="457"/>
      <c r="M20" s="425"/>
    </row>
    <row r="21" spans="1:13" ht="14.25">
      <c r="A21" s="440"/>
      <c r="B21" s="455" t="s">
        <v>76</v>
      </c>
      <c r="C21" s="456"/>
      <c r="D21" s="456"/>
      <c r="E21" s="456"/>
      <c r="F21" s="456"/>
      <c r="G21" s="456"/>
      <c r="H21" s="456"/>
      <c r="I21" s="456"/>
      <c r="J21" s="456"/>
      <c r="K21" s="456"/>
      <c r="L21" s="457"/>
      <c r="M21" s="425"/>
    </row>
    <row r="22" spans="1:13" ht="14.25">
      <c r="A22" s="440"/>
      <c r="B22" s="449" t="s">
        <v>77</v>
      </c>
      <c r="C22" s="450"/>
      <c r="D22" s="450"/>
      <c r="E22" s="450"/>
      <c r="F22" s="450"/>
      <c r="G22" s="450"/>
      <c r="H22" s="450"/>
      <c r="I22" s="450"/>
      <c r="J22" s="450"/>
      <c r="K22" s="450"/>
      <c r="L22" s="451"/>
      <c r="M22" s="425"/>
    </row>
    <row r="23" spans="1:13" ht="14.25">
      <c r="A23" s="445"/>
      <c r="B23" s="99"/>
      <c r="C23" s="41" t="s">
        <v>49</v>
      </c>
      <c r="D23" s="106">
        <v>25000</v>
      </c>
      <c r="E23" s="107"/>
      <c r="F23" s="103"/>
      <c r="G23" s="50"/>
      <c r="H23" s="104">
        <v>0.08</v>
      </c>
      <c r="I23" s="103"/>
      <c r="J23" s="50">
        <f>PRODUCT(G23*1.08)</f>
        <v>0</v>
      </c>
      <c r="K23" s="103"/>
      <c r="L23" s="103"/>
      <c r="M23" s="425"/>
    </row>
    <row r="24" spans="1:13" ht="14.25">
      <c r="A24" s="439" t="s">
        <v>47</v>
      </c>
      <c r="B24" s="500" t="s">
        <v>78</v>
      </c>
      <c r="C24" s="501"/>
      <c r="D24" s="501"/>
      <c r="E24" s="501"/>
      <c r="F24" s="501"/>
      <c r="G24" s="501"/>
      <c r="H24" s="501"/>
      <c r="I24" s="501"/>
      <c r="J24" s="501"/>
      <c r="K24" s="501"/>
      <c r="L24" s="502"/>
      <c r="M24" s="425"/>
    </row>
    <row r="25" spans="1:13" ht="14.25">
      <c r="A25" s="440"/>
      <c r="B25" s="442" t="s">
        <v>71</v>
      </c>
      <c r="C25" s="443"/>
      <c r="D25" s="443"/>
      <c r="E25" s="443"/>
      <c r="F25" s="443"/>
      <c r="G25" s="443"/>
      <c r="H25" s="443"/>
      <c r="I25" s="443"/>
      <c r="J25" s="443"/>
      <c r="K25" s="443"/>
      <c r="L25" s="444"/>
      <c r="M25" s="425"/>
    </row>
    <row r="26" spans="1:13" ht="14.25">
      <c r="A26" s="440"/>
      <c r="B26" s="442" t="s">
        <v>79</v>
      </c>
      <c r="C26" s="443"/>
      <c r="D26" s="443"/>
      <c r="E26" s="443"/>
      <c r="F26" s="443"/>
      <c r="G26" s="443"/>
      <c r="H26" s="443"/>
      <c r="I26" s="443"/>
      <c r="J26" s="443"/>
      <c r="K26" s="443"/>
      <c r="L26" s="444"/>
      <c r="M26" s="425"/>
    </row>
    <row r="27" spans="1:13" ht="14.25">
      <c r="A27" s="440"/>
      <c r="B27" s="442" t="s">
        <v>80</v>
      </c>
      <c r="C27" s="443"/>
      <c r="D27" s="443"/>
      <c r="E27" s="443"/>
      <c r="F27" s="443"/>
      <c r="G27" s="443"/>
      <c r="H27" s="443"/>
      <c r="I27" s="443"/>
      <c r="J27" s="443"/>
      <c r="K27" s="443"/>
      <c r="L27" s="444"/>
      <c r="M27" s="425"/>
    </row>
    <row r="28" spans="1:13" ht="14.25">
      <c r="A28" s="440"/>
      <c r="B28" s="442" t="s">
        <v>66</v>
      </c>
      <c r="C28" s="443"/>
      <c r="D28" s="443"/>
      <c r="E28" s="443"/>
      <c r="F28" s="443"/>
      <c r="G28" s="443"/>
      <c r="H28" s="443"/>
      <c r="I28" s="443"/>
      <c r="J28" s="443"/>
      <c r="K28" s="443"/>
      <c r="L28" s="444"/>
      <c r="M28" s="425"/>
    </row>
    <row r="29" spans="1:13" ht="14.25">
      <c r="A29" s="440"/>
      <c r="B29" s="442" t="s">
        <v>75</v>
      </c>
      <c r="C29" s="443"/>
      <c r="D29" s="443"/>
      <c r="E29" s="443"/>
      <c r="F29" s="443"/>
      <c r="G29" s="443"/>
      <c r="H29" s="443"/>
      <c r="I29" s="443"/>
      <c r="J29" s="443"/>
      <c r="K29" s="443"/>
      <c r="L29" s="444"/>
      <c r="M29" s="425"/>
    </row>
    <row r="30" spans="1:13" ht="14.25">
      <c r="A30" s="440"/>
      <c r="B30" s="442" t="s">
        <v>81</v>
      </c>
      <c r="C30" s="443"/>
      <c r="D30" s="443"/>
      <c r="E30" s="443"/>
      <c r="F30" s="443"/>
      <c r="G30" s="443"/>
      <c r="H30" s="443"/>
      <c r="I30" s="443"/>
      <c r="J30" s="443"/>
      <c r="K30" s="443"/>
      <c r="L30" s="444"/>
      <c r="M30" s="425"/>
    </row>
    <row r="31" spans="1:13" ht="14.25">
      <c r="A31" s="440"/>
      <c r="B31" s="442" t="s">
        <v>82</v>
      </c>
      <c r="C31" s="443"/>
      <c r="D31" s="443"/>
      <c r="E31" s="443"/>
      <c r="F31" s="443"/>
      <c r="G31" s="443"/>
      <c r="H31" s="443"/>
      <c r="I31" s="443"/>
      <c r="J31" s="443"/>
      <c r="K31" s="443"/>
      <c r="L31" s="444"/>
      <c r="M31" s="425"/>
    </row>
    <row r="32" spans="1:13" ht="14.25">
      <c r="A32" s="440"/>
      <c r="B32" s="449" t="s">
        <v>83</v>
      </c>
      <c r="C32" s="450"/>
      <c r="D32" s="450"/>
      <c r="E32" s="450"/>
      <c r="F32" s="450"/>
      <c r="G32" s="450"/>
      <c r="H32" s="450"/>
      <c r="I32" s="450"/>
      <c r="J32" s="450"/>
      <c r="K32" s="450"/>
      <c r="L32" s="451"/>
      <c r="M32" s="425"/>
    </row>
    <row r="33" spans="1:13" ht="14.25">
      <c r="A33" s="445"/>
      <c r="B33" s="99"/>
      <c r="C33" s="41" t="s">
        <v>49</v>
      </c>
      <c r="D33" s="106">
        <v>10000</v>
      </c>
      <c r="E33" s="107"/>
      <c r="F33" s="103"/>
      <c r="G33" s="50"/>
      <c r="H33" s="104">
        <v>0.08</v>
      </c>
      <c r="I33" s="103"/>
      <c r="J33" s="50">
        <f>PRODUCT(G33*1.08)</f>
        <v>0</v>
      </c>
      <c r="K33" s="103"/>
      <c r="L33" s="103"/>
      <c r="M33" s="425"/>
    </row>
    <row r="34" spans="1:13" ht="14.25">
      <c r="A34" s="439" t="s">
        <v>48</v>
      </c>
      <c r="B34" s="500" t="s">
        <v>84</v>
      </c>
      <c r="C34" s="501"/>
      <c r="D34" s="501"/>
      <c r="E34" s="501"/>
      <c r="F34" s="501"/>
      <c r="G34" s="501"/>
      <c r="H34" s="501"/>
      <c r="I34" s="501"/>
      <c r="J34" s="501"/>
      <c r="K34" s="501"/>
      <c r="L34" s="502"/>
      <c r="M34" s="425"/>
    </row>
    <row r="35" spans="1:13" ht="14.25">
      <c r="A35" s="440"/>
      <c r="B35" s="442" t="s">
        <v>63</v>
      </c>
      <c r="C35" s="443"/>
      <c r="D35" s="443"/>
      <c r="E35" s="443"/>
      <c r="F35" s="443"/>
      <c r="G35" s="443"/>
      <c r="H35" s="443"/>
      <c r="I35" s="443"/>
      <c r="J35" s="443"/>
      <c r="K35" s="443"/>
      <c r="L35" s="444"/>
      <c r="M35" s="425"/>
    </row>
    <row r="36" spans="1:13" ht="14.25">
      <c r="A36" s="440"/>
      <c r="B36" s="442" t="s">
        <v>85</v>
      </c>
      <c r="C36" s="443"/>
      <c r="D36" s="443"/>
      <c r="E36" s="443"/>
      <c r="F36" s="443"/>
      <c r="G36" s="443"/>
      <c r="H36" s="443"/>
      <c r="I36" s="443"/>
      <c r="J36" s="443"/>
      <c r="K36" s="443"/>
      <c r="L36" s="444"/>
      <c r="M36" s="425"/>
    </row>
    <row r="37" spans="1:13" ht="14.25">
      <c r="A37" s="440"/>
      <c r="B37" s="442" t="s">
        <v>86</v>
      </c>
      <c r="C37" s="443"/>
      <c r="D37" s="443"/>
      <c r="E37" s="443"/>
      <c r="F37" s="443"/>
      <c r="G37" s="443"/>
      <c r="H37" s="443"/>
      <c r="I37" s="443"/>
      <c r="J37" s="443"/>
      <c r="K37" s="443"/>
      <c r="L37" s="444"/>
      <c r="M37" s="425"/>
    </row>
    <row r="38" spans="1:13" ht="14.25">
      <c r="A38" s="440"/>
      <c r="B38" s="442" t="s">
        <v>87</v>
      </c>
      <c r="C38" s="443"/>
      <c r="D38" s="443"/>
      <c r="E38" s="443"/>
      <c r="F38" s="443"/>
      <c r="G38" s="443"/>
      <c r="H38" s="443"/>
      <c r="I38" s="443"/>
      <c r="J38" s="443"/>
      <c r="K38" s="443"/>
      <c r="L38" s="444"/>
      <c r="M38" s="425"/>
    </row>
    <row r="39" spans="1:13" ht="14.25">
      <c r="A39" s="440"/>
      <c r="B39" s="442" t="s">
        <v>76</v>
      </c>
      <c r="C39" s="443"/>
      <c r="D39" s="443"/>
      <c r="E39" s="443"/>
      <c r="F39" s="443"/>
      <c r="G39" s="443"/>
      <c r="H39" s="443"/>
      <c r="I39" s="443"/>
      <c r="J39" s="443"/>
      <c r="K39" s="443"/>
      <c r="L39" s="444"/>
      <c r="M39" s="425"/>
    </row>
    <row r="40" spans="1:13" ht="14.25">
      <c r="A40" s="440"/>
      <c r="B40" s="449" t="s">
        <v>77</v>
      </c>
      <c r="C40" s="450"/>
      <c r="D40" s="450"/>
      <c r="E40" s="450"/>
      <c r="F40" s="450"/>
      <c r="G40" s="450"/>
      <c r="H40" s="450"/>
      <c r="I40" s="450"/>
      <c r="J40" s="450"/>
      <c r="K40" s="450"/>
      <c r="L40" s="451"/>
      <c r="M40" s="425"/>
    </row>
    <row r="41" spans="1:13" ht="14.25">
      <c r="A41" s="440"/>
      <c r="B41" s="99"/>
      <c r="C41" s="41" t="s">
        <v>49</v>
      </c>
      <c r="D41" s="106">
        <v>6000</v>
      </c>
      <c r="E41" s="107"/>
      <c r="F41" s="103"/>
      <c r="G41" s="50"/>
      <c r="H41" s="104">
        <v>0.08</v>
      </c>
      <c r="I41" s="103"/>
      <c r="J41" s="50">
        <f>PRODUCT(G41*1.08)</f>
        <v>0</v>
      </c>
      <c r="K41" s="103"/>
      <c r="L41" s="103"/>
      <c r="M41" s="425"/>
    </row>
    <row r="42" spans="1:13" ht="15">
      <c r="A42" s="482" t="s">
        <v>88</v>
      </c>
      <c r="B42" s="482"/>
      <c r="C42" s="482"/>
      <c r="D42" s="482"/>
      <c r="E42" s="482"/>
      <c r="F42" s="482"/>
      <c r="G42" s="482"/>
      <c r="H42" s="482"/>
      <c r="I42" s="482"/>
      <c r="J42" s="482"/>
      <c r="K42" s="482"/>
      <c r="L42" s="482"/>
      <c r="M42" s="170"/>
    </row>
    <row r="43" spans="1:13" ht="66.75" customHeight="1">
      <c r="A43" s="94">
        <v>5</v>
      </c>
      <c r="B43" s="99" t="s">
        <v>173</v>
      </c>
      <c r="C43" s="41" t="s">
        <v>49</v>
      </c>
      <c r="D43" s="106">
        <v>20</v>
      </c>
      <c r="E43" s="107"/>
      <c r="F43" s="103"/>
      <c r="G43" s="50"/>
      <c r="H43" s="104">
        <v>0.08</v>
      </c>
      <c r="I43" s="103"/>
      <c r="J43" s="50">
        <f>PRODUCT(G43*1.08)</f>
        <v>0</v>
      </c>
      <c r="K43" s="103"/>
      <c r="L43" s="103"/>
      <c r="M43" s="94"/>
    </row>
    <row r="44" spans="1:13" ht="15">
      <c r="A44" s="94">
        <v>6</v>
      </c>
      <c r="B44" s="99" t="s">
        <v>89</v>
      </c>
      <c r="C44" s="41" t="s">
        <v>49</v>
      </c>
      <c r="D44" s="106">
        <v>120</v>
      </c>
      <c r="E44" s="107"/>
      <c r="F44" s="103"/>
      <c r="G44" s="50"/>
      <c r="H44" s="104">
        <v>0.08</v>
      </c>
      <c r="I44" s="103"/>
      <c r="J44" s="50">
        <f>PRODUCT(G44*1.08)</f>
        <v>0</v>
      </c>
      <c r="K44" s="103"/>
      <c r="L44" s="103"/>
      <c r="M44" s="94"/>
    </row>
    <row r="45" spans="1:13" ht="28.5" customHeight="1">
      <c r="A45" s="432" t="s">
        <v>171</v>
      </c>
      <c r="B45" s="432"/>
      <c r="C45" s="432"/>
      <c r="D45" s="432"/>
      <c r="E45" s="432"/>
      <c r="F45" s="432"/>
      <c r="G45" s="432"/>
      <c r="H45" s="432"/>
      <c r="I45" s="432"/>
      <c r="J45" s="432"/>
      <c r="K45" s="432"/>
      <c r="L45" s="432"/>
      <c r="M45" s="170"/>
    </row>
    <row r="46" spans="1:13" ht="15">
      <c r="A46" s="94">
        <v>7</v>
      </c>
      <c r="B46" s="99"/>
      <c r="C46" s="41" t="s">
        <v>49</v>
      </c>
      <c r="D46" s="106">
        <v>600</v>
      </c>
      <c r="E46" s="107"/>
      <c r="F46" s="103"/>
      <c r="G46" s="50"/>
      <c r="H46" s="104">
        <v>0.08</v>
      </c>
      <c r="I46" s="103"/>
      <c r="J46" s="50">
        <f>PRODUCT(G46*1.08)</f>
        <v>0</v>
      </c>
      <c r="K46" s="103"/>
      <c r="L46" s="103"/>
      <c r="M46" s="170"/>
    </row>
    <row r="47" spans="1:13" ht="32.25" customHeight="1">
      <c r="A47" s="432" t="s">
        <v>172</v>
      </c>
      <c r="B47" s="432"/>
      <c r="C47" s="432"/>
      <c r="D47" s="432"/>
      <c r="E47" s="432"/>
      <c r="F47" s="432"/>
      <c r="G47" s="432"/>
      <c r="H47" s="432"/>
      <c r="I47" s="432"/>
      <c r="J47" s="432"/>
      <c r="K47" s="432"/>
      <c r="L47" s="432"/>
      <c r="M47" s="170"/>
    </row>
    <row r="48" spans="1:13" ht="15">
      <c r="A48" s="94">
        <v>8</v>
      </c>
      <c r="B48" s="99" t="s">
        <v>90</v>
      </c>
      <c r="C48" s="41" t="s">
        <v>49</v>
      </c>
      <c r="D48" s="106">
        <v>30</v>
      </c>
      <c r="E48" s="107"/>
      <c r="F48" s="103"/>
      <c r="G48" s="50"/>
      <c r="H48" s="104">
        <v>0.08</v>
      </c>
      <c r="I48" s="103"/>
      <c r="J48" s="50">
        <f>PRODUCT(G48*1.08)</f>
        <v>0</v>
      </c>
      <c r="K48" s="103"/>
      <c r="L48" s="103"/>
      <c r="M48" s="170"/>
    </row>
    <row r="49" spans="1:12" ht="15">
      <c r="A49" s="466" t="s">
        <v>348</v>
      </c>
      <c r="B49" s="466"/>
      <c r="C49" s="466"/>
      <c r="D49" s="466"/>
      <c r="E49" s="466"/>
      <c r="F49" s="466"/>
      <c r="G49" s="157">
        <f>SUM(G14:G48)</f>
        <v>0</v>
      </c>
      <c r="H49" s="103"/>
      <c r="I49" s="103"/>
      <c r="J49" s="157">
        <f>SUM(J14:J48)</f>
        <v>0</v>
      </c>
      <c r="K49" s="136"/>
      <c r="L49" s="136"/>
    </row>
    <row r="50" spans="1:8" ht="12.75">
      <c r="A50" s="49"/>
      <c r="B50" s="4"/>
      <c r="C50" s="6"/>
      <c r="D50" s="7"/>
      <c r="E50" s="7"/>
      <c r="F50" s="7"/>
      <c r="G50" s="8"/>
      <c r="H50" s="4"/>
    </row>
    <row r="51" spans="1:8" ht="12.75">
      <c r="A51" s="49"/>
      <c r="B51" s="5"/>
      <c r="C51" s="6"/>
      <c r="D51" s="7"/>
      <c r="E51" s="7"/>
      <c r="F51" s="7"/>
      <c r="G51" s="8"/>
      <c r="H51" s="4"/>
    </row>
    <row r="52" spans="1:8" ht="12.75">
      <c r="A52" s="49"/>
      <c r="B52" s="4"/>
      <c r="C52" s="6"/>
      <c r="D52" s="7"/>
      <c r="F52" s="7"/>
      <c r="G52" s="8"/>
      <c r="H52" s="4"/>
    </row>
    <row r="53" spans="1:9" ht="12.75">
      <c r="A53" s="49"/>
      <c r="B53" s="16" t="s">
        <v>37</v>
      </c>
      <c r="C53" s="6"/>
      <c r="D53" s="7"/>
      <c r="E53" s="7"/>
      <c r="F53" s="7"/>
      <c r="G53" s="30"/>
      <c r="H53" s="4"/>
      <c r="I53" s="18"/>
    </row>
    <row r="54" spans="1:9" ht="12.75">
      <c r="A54" s="4"/>
      <c r="B54" s="15" t="s">
        <v>91</v>
      </c>
      <c r="C54" s="6"/>
      <c r="D54" s="7"/>
      <c r="E54" s="7"/>
      <c r="F54" s="7"/>
      <c r="G54" s="8"/>
      <c r="H54" s="4"/>
      <c r="I54" s="10"/>
    </row>
    <row r="55" spans="1:8" ht="12.75">
      <c r="A55" s="4"/>
      <c r="B55" s="17" t="s">
        <v>92</v>
      </c>
      <c r="C55" s="6"/>
      <c r="D55" s="7"/>
      <c r="E55" s="7"/>
      <c r="F55" s="7"/>
      <c r="G55" s="8"/>
      <c r="H55" s="4"/>
    </row>
    <row r="56" spans="3:7" ht="12.75">
      <c r="C56" s="2"/>
      <c r="D56" s="3"/>
      <c r="E56" s="3"/>
      <c r="F56" s="3"/>
      <c r="G56" s="1"/>
    </row>
    <row r="57" spans="4:7" ht="12.75">
      <c r="D57" s="3"/>
      <c r="E57" s="3"/>
      <c r="F57" s="3"/>
      <c r="G57" s="1"/>
    </row>
    <row r="58" spans="4:7" ht="12.75">
      <c r="D58" s="3"/>
      <c r="E58" s="3"/>
      <c r="F58" s="3"/>
      <c r="G58" s="1"/>
    </row>
    <row r="59" spans="4:7" ht="12.75">
      <c r="D59" s="3"/>
      <c r="E59" s="3"/>
      <c r="F59" s="3"/>
      <c r="G59" s="1"/>
    </row>
    <row r="61" spans="1:8" ht="34.5" customHeight="1">
      <c r="A61" s="503"/>
      <c r="B61" s="503"/>
      <c r="C61" s="503"/>
      <c r="D61" s="503"/>
      <c r="E61" s="503"/>
      <c r="F61" s="503"/>
      <c r="G61" s="503"/>
      <c r="H61" s="503"/>
    </row>
  </sheetData>
  <sheetProtection/>
  <mergeCells count="46">
    <mergeCell ref="M6:M14"/>
    <mergeCell ref="M15:M23"/>
    <mergeCell ref="M24:M33"/>
    <mergeCell ref="M34:M41"/>
    <mergeCell ref="A49:F49"/>
    <mergeCell ref="A47:L47"/>
    <mergeCell ref="B35:L35"/>
    <mergeCell ref="B36:L36"/>
    <mergeCell ref="B37:L37"/>
    <mergeCell ref="B38:L38"/>
    <mergeCell ref="B12:L12"/>
    <mergeCell ref="B13:L13"/>
    <mergeCell ref="B21:L21"/>
    <mergeCell ref="B22:L22"/>
    <mergeCell ref="B28:L28"/>
    <mergeCell ref="B29:L29"/>
    <mergeCell ref="A15:A23"/>
    <mergeCell ref="A24:A33"/>
    <mergeCell ref="B24:L24"/>
    <mergeCell ref="B25:L25"/>
    <mergeCell ref="B26:L26"/>
    <mergeCell ref="B27:L27"/>
    <mergeCell ref="B19:L19"/>
    <mergeCell ref="B20:L20"/>
    <mergeCell ref="B15:L15"/>
    <mergeCell ref="B16:L16"/>
    <mergeCell ref="A61:H61"/>
    <mergeCell ref="A34:A41"/>
    <mergeCell ref="B30:L30"/>
    <mergeCell ref="B31:L31"/>
    <mergeCell ref="B32:L32"/>
    <mergeCell ref="B34:L34"/>
    <mergeCell ref="B39:L39"/>
    <mergeCell ref="B40:L40"/>
    <mergeCell ref="A42:L42"/>
    <mergeCell ref="A45:L45"/>
    <mergeCell ref="A5:L5"/>
    <mergeCell ref="A6:A14"/>
    <mergeCell ref="B6:L6"/>
    <mergeCell ref="B7:L7"/>
    <mergeCell ref="B17:L17"/>
    <mergeCell ref="B18:L18"/>
    <mergeCell ref="B8:L8"/>
    <mergeCell ref="B9:L9"/>
    <mergeCell ref="B10:L10"/>
    <mergeCell ref="B11:L11"/>
  </mergeCells>
  <printOptions/>
  <pageMargins left="0.7086614173228347" right="0.7086614173228347" top="0.7480314960629921" bottom="0.7480314960629921" header="0.31496062992125984" footer="0.31496062992125984"/>
  <pageSetup horizontalDpi="600" verticalDpi="600" orientation="landscape" paperSize="9" r:id="rId1"/>
  <colBreaks count="1" manualBreakCount="1">
    <brk id="12" max="60" man="1"/>
  </colBreaks>
</worksheet>
</file>

<file path=xl/worksheets/sheet15.xml><?xml version="1.0" encoding="utf-8"?>
<worksheet xmlns="http://schemas.openxmlformats.org/spreadsheetml/2006/main" xmlns:r="http://schemas.openxmlformats.org/officeDocument/2006/relationships">
  <sheetPr>
    <tabColor rgb="FF00B050"/>
  </sheetPr>
  <dimension ref="A1:M23"/>
  <sheetViews>
    <sheetView workbookViewId="0" topLeftCell="A1">
      <selection activeCell="G10" sqref="G10"/>
    </sheetView>
  </sheetViews>
  <sheetFormatPr defaultColWidth="9.140625" defaultRowHeight="12.75"/>
  <cols>
    <col min="1" max="1" width="4.8515625" style="0" customWidth="1"/>
    <col min="2" max="2" width="19.28125" style="0" customWidth="1"/>
    <col min="3" max="3" width="6.140625" style="0" customWidth="1"/>
    <col min="4" max="4" width="5.421875" style="0" customWidth="1"/>
    <col min="5" max="5" width="9.140625" style="0" customWidth="1"/>
    <col min="6" max="6" width="8.00390625" style="0" customWidth="1"/>
    <col min="7" max="7" width="10.57421875" style="0" customWidth="1"/>
    <col min="8" max="8" width="9.421875" style="0" customWidth="1"/>
    <col min="9" max="9" width="13.7109375" style="0" customWidth="1"/>
    <col min="10" max="10" width="11.8515625" style="0" customWidth="1"/>
    <col min="11" max="11" width="13.8515625" style="0" customWidth="1"/>
    <col min="12" max="12" width="21.421875" style="0" customWidth="1"/>
  </cols>
  <sheetData>
    <row r="1" spans="2:10" ht="15.75">
      <c r="B1" s="54" t="s">
        <v>376</v>
      </c>
      <c r="C1" s="48"/>
      <c r="D1" s="48"/>
      <c r="E1" s="48"/>
      <c r="F1" s="48"/>
      <c r="G1" s="48"/>
      <c r="H1" s="48"/>
      <c r="I1" s="48"/>
      <c r="J1" s="48"/>
    </row>
    <row r="2" spans="1:10" ht="15.75">
      <c r="A2" s="88"/>
      <c r="B2" s="88"/>
      <c r="C2" s="48"/>
      <c r="D2" s="48"/>
      <c r="E2" s="48"/>
      <c r="F2" s="48"/>
      <c r="G2" s="48"/>
      <c r="H2" s="48"/>
      <c r="I2" s="48"/>
      <c r="J2" s="48"/>
    </row>
    <row r="3" spans="1:13" ht="61.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490</v>
      </c>
    </row>
    <row r="4" spans="1:13" ht="12.75">
      <c r="A4" s="112">
        <v>1</v>
      </c>
      <c r="B4" s="112">
        <v>2</v>
      </c>
      <c r="C4" s="112">
        <v>3</v>
      </c>
      <c r="D4" s="113">
        <v>4</v>
      </c>
      <c r="E4" s="112">
        <v>5</v>
      </c>
      <c r="F4" s="112">
        <v>6</v>
      </c>
      <c r="G4" s="112">
        <v>7</v>
      </c>
      <c r="H4" s="112">
        <v>8</v>
      </c>
      <c r="I4" s="112">
        <v>9</v>
      </c>
      <c r="J4" s="112">
        <v>10</v>
      </c>
      <c r="K4" s="112">
        <v>11</v>
      </c>
      <c r="L4" s="112">
        <v>12</v>
      </c>
      <c r="M4" s="112">
        <v>13</v>
      </c>
    </row>
    <row r="5" spans="1:13" ht="46.5" customHeight="1">
      <c r="A5" s="425" t="s">
        <v>45</v>
      </c>
      <c r="B5" s="436" t="s">
        <v>174</v>
      </c>
      <c r="C5" s="436"/>
      <c r="D5" s="436"/>
      <c r="E5" s="436"/>
      <c r="F5" s="436"/>
      <c r="G5" s="436"/>
      <c r="H5" s="436"/>
      <c r="I5" s="436"/>
      <c r="J5" s="436"/>
      <c r="K5" s="436"/>
      <c r="L5" s="436"/>
      <c r="M5" s="425"/>
    </row>
    <row r="6" spans="1:13" ht="14.25">
      <c r="A6" s="425"/>
      <c r="B6" s="100"/>
      <c r="C6" s="71" t="s">
        <v>93</v>
      </c>
      <c r="D6" s="101">
        <v>500</v>
      </c>
      <c r="E6" s="102"/>
      <c r="F6" s="103"/>
      <c r="G6" s="108"/>
      <c r="H6" s="104">
        <v>0.08</v>
      </c>
      <c r="I6" s="105"/>
      <c r="J6" s="108">
        <f>PRODUCT(G6*1.08)</f>
        <v>0</v>
      </c>
      <c r="K6" s="103"/>
      <c r="L6" s="103"/>
      <c r="M6" s="425"/>
    </row>
    <row r="7" spans="1:13" ht="14.25">
      <c r="A7" s="425">
        <v>2</v>
      </c>
      <c r="B7" s="508" t="s">
        <v>175</v>
      </c>
      <c r="C7" s="508"/>
      <c r="D7" s="508"/>
      <c r="E7" s="508"/>
      <c r="F7" s="508"/>
      <c r="G7" s="508"/>
      <c r="H7" s="508"/>
      <c r="I7" s="508"/>
      <c r="J7" s="508"/>
      <c r="K7" s="508"/>
      <c r="L7" s="508"/>
      <c r="M7" s="425"/>
    </row>
    <row r="8" spans="1:13" ht="14.25">
      <c r="A8" s="425"/>
      <c r="B8" s="100"/>
      <c r="C8" s="71" t="s">
        <v>93</v>
      </c>
      <c r="D8" s="101">
        <v>250</v>
      </c>
      <c r="E8" s="102"/>
      <c r="F8" s="103"/>
      <c r="G8" s="108"/>
      <c r="H8" s="104">
        <v>0.08</v>
      </c>
      <c r="I8" s="105"/>
      <c r="J8" s="108">
        <f>PRODUCT(G8*1.08)</f>
        <v>0</v>
      </c>
      <c r="K8" s="103"/>
      <c r="L8" s="103"/>
      <c r="M8" s="425"/>
    </row>
    <row r="9" spans="1:13" ht="47.25" customHeight="1">
      <c r="A9" s="425">
        <v>3</v>
      </c>
      <c r="B9" s="436" t="s">
        <v>176</v>
      </c>
      <c r="C9" s="436"/>
      <c r="D9" s="436"/>
      <c r="E9" s="436"/>
      <c r="F9" s="436"/>
      <c r="G9" s="436"/>
      <c r="H9" s="436"/>
      <c r="I9" s="436"/>
      <c r="J9" s="436"/>
      <c r="K9" s="436"/>
      <c r="L9" s="436"/>
      <c r="M9" s="425"/>
    </row>
    <row r="10" spans="1:13" ht="14.25">
      <c r="A10" s="425"/>
      <c r="B10" s="99"/>
      <c r="C10" s="41" t="s">
        <v>93</v>
      </c>
      <c r="D10" s="106">
        <v>500</v>
      </c>
      <c r="E10" s="107"/>
      <c r="F10" s="103"/>
      <c r="G10" s="50"/>
      <c r="H10" s="104">
        <v>0.08</v>
      </c>
      <c r="I10" s="103"/>
      <c r="J10" s="50">
        <f>PRODUCT(G10*1.08)</f>
        <v>0</v>
      </c>
      <c r="K10" s="103"/>
      <c r="L10" s="103"/>
      <c r="M10" s="425"/>
    </row>
    <row r="11" spans="1:12" ht="15">
      <c r="A11" s="466" t="s">
        <v>348</v>
      </c>
      <c r="B11" s="466"/>
      <c r="C11" s="466"/>
      <c r="D11" s="466"/>
      <c r="E11" s="466"/>
      <c r="F11" s="466"/>
      <c r="G11" s="157">
        <f>SUM(G6:G10)</f>
        <v>0</v>
      </c>
      <c r="H11" s="167"/>
      <c r="I11" s="155"/>
      <c r="J11" s="157">
        <f>SUM(J6:J10)</f>
        <v>0</v>
      </c>
      <c r="K11" s="114"/>
      <c r="L11" s="114"/>
    </row>
    <row r="14" spans="1:8" ht="12.75">
      <c r="A14" s="4"/>
      <c r="B14" s="14" t="s">
        <v>37</v>
      </c>
      <c r="C14" s="6"/>
      <c r="D14" s="7"/>
      <c r="E14" s="7"/>
      <c r="F14" s="7"/>
      <c r="G14" s="8"/>
      <c r="H14" s="4"/>
    </row>
    <row r="15" spans="1:8" ht="12.75">
      <c r="A15" s="4"/>
      <c r="B15" s="14" t="s">
        <v>36</v>
      </c>
      <c r="C15" s="6"/>
      <c r="D15" s="7"/>
      <c r="E15" s="7"/>
      <c r="F15" s="7"/>
      <c r="G15" s="8"/>
      <c r="H15" s="4"/>
    </row>
    <row r="16" spans="1:8" ht="12.75">
      <c r="A16" s="4"/>
      <c r="B16" s="20"/>
      <c r="C16" s="6"/>
      <c r="D16" s="7"/>
      <c r="E16" s="7"/>
      <c r="F16" s="7"/>
      <c r="G16" s="8"/>
      <c r="H16" s="4"/>
    </row>
    <row r="17" spans="1:9" ht="12.75">
      <c r="A17" s="4"/>
      <c r="B17" s="5"/>
      <c r="C17" s="6"/>
      <c r="D17" s="7"/>
      <c r="E17" s="7"/>
      <c r="F17" s="7"/>
      <c r="G17" s="8"/>
      <c r="H17" s="4"/>
      <c r="I17" s="10"/>
    </row>
    <row r="19" ht="12.75">
      <c r="B19" s="14"/>
    </row>
    <row r="22" ht="12.75">
      <c r="B22" s="14"/>
    </row>
    <row r="23" spans="1:9" ht="36" customHeight="1">
      <c r="A23" s="507"/>
      <c r="B23" s="507"/>
      <c r="C23" s="507"/>
      <c r="D23" s="507"/>
      <c r="E23" s="507"/>
      <c r="F23" s="507"/>
      <c r="G23" s="507"/>
      <c r="H23" s="507"/>
      <c r="I23" s="507"/>
    </row>
  </sheetData>
  <sheetProtection/>
  <mergeCells count="11">
    <mergeCell ref="A23:I23"/>
    <mergeCell ref="B5:L5"/>
    <mergeCell ref="A5:A6"/>
    <mergeCell ref="B7:L7"/>
    <mergeCell ref="A7:A8"/>
    <mergeCell ref="A11:F11"/>
    <mergeCell ref="M5:M6"/>
    <mergeCell ref="M7:M8"/>
    <mergeCell ref="M9:M10"/>
    <mergeCell ref="B9:L9"/>
    <mergeCell ref="A9:A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00B050"/>
  </sheetPr>
  <dimension ref="A1:M23"/>
  <sheetViews>
    <sheetView workbookViewId="0" topLeftCell="A1">
      <selection activeCell="G6" sqref="G6"/>
    </sheetView>
  </sheetViews>
  <sheetFormatPr defaultColWidth="9.140625" defaultRowHeight="12.75"/>
  <cols>
    <col min="1" max="1" width="5.421875" style="0" customWidth="1"/>
    <col min="2" max="2" width="14.28125" style="0" customWidth="1"/>
    <col min="3" max="3" width="5.7109375" style="0" customWidth="1"/>
    <col min="4" max="4" width="7.140625" style="0" customWidth="1"/>
    <col min="5" max="6" width="8.28125" style="0" customWidth="1"/>
    <col min="7" max="7" width="10.8515625" style="0" customWidth="1"/>
    <col min="8" max="8" width="8.28125" style="0" customWidth="1"/>
    <col min="9" max="9" width="12.7109375" style="0" customWidth="1"/>
    <col min="10" max="10" width="11.421875" style="0" customWidth="1"/>
    <col min="11" max="11" width="14.28125" style="0" customWidth="1"/>
    <col min="12" max="12" width="21.00390625" style="0" customWidth="1"/>
  </cols>
  <sheetData>
    <row r="1" spans="2:5" ht="12.75">
      <c r="B1" s="87" t="s">
        <v>377</v>
      </c>
      <c r="C1" s="87"/>
      <c r="D1" s="87"/>
      <c r="E1" s="87"/>
    </row>
    <row r="2" spans="2:5" ht="12.75">
      <c r="B2" s="87"/>
      <c r="C2" s="87"/>
      <c r="D2" s="87"/>
      <c r="E2" s="87"/>
    </row>
    <row r="3" spans="1:13" ht="57.7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490</v>
      </c>
    </row>
    <row r="4" spans="1:13" s="1" customFormat="1" ht="12.75">
      <c r="A4" s="112">
        <v>1</v>
      </c>
      <c r="B4" s="112">
        <v>2</v>
      </c>
      <c r="C4" s="112">
        <v>3</v>
      </c>
      <c r="D4" s="113">
        <v>4</v>
      </c>
      <c r="E4" s="112">
        <v>5</v>
      </c>
      <c r="F4" s="112">
        <v>6</v>
      </c>
      <c r="G4" s="112">
        <v>7</v>
      </c>
      <c r="H4" s="112">
        <v>8</v>
      </c>
      <c r="I4" s="112">
        <v>9</v>
      </c>
      <c r="J4" s="112">
        <v>10</v>
      </c>
      <c r="K4" s="112">
        <v>11</v>
      </c>
      <c r="L4" s="112">
        <v>12</v>
      </c>
      <c r="M4" s="112">
        <v>13</v>
      </c>
    </row>
    <row r="5" spans="1:13" ht="75" customHeight="1">
      <c r="A5" s="472">
        <v>1</v>
      </c>
      <c r="B5" s="461" t="s">
        <v>177</v>
      </c>
      <c r="C5" s="461"/>
      <c r="D5" s="461"/>
      <c r="E5" s="461"/>
      <c r="F5" s="461"/>
      <c r="G5" s="461"/>
      <c r="H5" s="461"/>
      <c r="I5" s="461"/>
      <c r="J5" s="461"/>
      <c r="K5" s="461"/>
      <c r="L5" s="461"/>
      <c r="M5" s="411"/>
    </row>
    <row r="6" spans="1:13" ht="15">
      <c r="A6" s="472"/>
      <c r="B6" s="122"/>
      <c r="C6" s="41" t="s">
        <v>49</v>
      </c>
      <c r="D6" s="106">
        <v>4000</v>
      </c>
      <c r="E6" s="107"/>
      <c r="F6" s="103"/>
      <c r="G6" s="107"/>
      <c r="H6" s="123">
        <v>0.08</v>
      </c>
      <c r="I6" s="103"/>
      <c r="J6" s="107">
        <f>PRODUCT(G6*1.08)</f>
        <v>0</v>
      </c>
      <c r="K6" s="103"/>
      <c r="L6" s="103"/>
      <c r="M6" s="412"/>
    </row>
    <row r="7" spans="1:12" ht="15">
      <c r="A7" s="466" t="s">
        <v>348</v>
      </c>
      <c r="B7" s="466"/>
      <c r="C7" s="466"/>
      <c r="D7" s="466"/>
      <c r="E7" s="466"/>
      <c r="F7" s="466"/>
      <c r="G7" s="154">
        <f>G6</f>
        <v>0</v>
      </c>
      <c r="H7" s="155"/>
      <c r="I7" s="155"/>
      <c r="J7" s="107">
        <f>J6</f>
        <v>0</v>
      </c>
      <c r="K7" s="136"/>
      <c r="L7" s="136"/>
    </row>
    <row r="8" spans="2:7" ht="12.75">
      <c r="B8" s="72"/>
      <c r="C8" s="2"/>
      <c r="D8" s="3"/>
      <c r="E8" s="3"/>
      <c r="F8" s="3"/>
      <c r="G8" s="1"/>
    </row>
    <row r="9" spans="3:7" ht="12.75">
      <c r="C9" s="2"/>
      <c r="D9" s="3"/>
      <c r="E9" s="3"/>
      <c r="F9" s="3"/>
      <c r="G9" s="1"/>
    </row>
    <row r="10" spans="2:7" ht="12.75">
      <c r="B10" s="9" t="s">
        <v>37</v>
      </c>
      <c r="C10" s="2"/>
      <c r="D10" s="3"/>
      <c r="E10" s="3"/>
      <c r="F10" s="3"/>
      <c r="G10" s="1"/>
    </row>
    <row r="11" spans="2:7" ht="12.75">
      <c r="B11" s="18" t="s">
        <v>189</v>
      </c>
      <c r="C11" s="2"/>
      <c r="D11" s="3"/>
      <c r="E11" s="3"/>
      <c r="F11" s="3"/>
      <c r="G11" s="1"/>
    </row>
    <row r="12" spans="3:7" ht="12.75">
      <c r="C12" s="2"/>
      <c r="D12" s="3"/>
      <c r="E12" s="3"/>
      <c r="F12" s="3"/>
      <c r="G12" s="1"/>
    </row>
    <row r="13" spans="2:7" ht="12.75">
      <c r="B13" s="72"/>
      <c r="C13" s="2"/>
      <c r="D13" s="3"/>
      <c r="E13" s="3"/>
      <c r="F13" s="3"/>
      <c r="G13" s="1"/>
    </row>
    <row r="14" spans="3:9" ht="12.75">
      <c r="C14" s="2"/>
      <c r="D14" s="3"/>
      <c r="F14" s="3"/>
      <c r="G14" s="1"/>
      <c r="I14" s="73"/>
    </row>
    <row r="15" spans="3:7" ht="12.75">
      <c r="C15" s="2"/>
      <c r="D15" s="3"/>
      <c r="E15" s="3"/>
      <c r="F15" s="3"/>
      <c r="G15" s="1"/>
    </row>
    <row r="16" spans="3:7" ht="12.75">
      <c r="C16" s="2"/>
      <c r="D16" s="3"/>
      <c r="E16" s="3"/>
      <c r="F16" s="3"/>
      <c r="G16" s="1"/>
    </row>
    <row r="17" spans="3:11" ht="14.25">
      <c r="C17" s="2"/>
      <c r="D17" s="3"/>
      <c r="E17" s="3"/>
      <c r="F17" s="3"/>
      <c r="G17" s="1"/>
      <c r="K17" s="74"/>
    </row>
    <row r="18" spans="3:11" ht="14.25">
      <c r="C18" s="2"/>
      <c r="D18" s="3"/>
      <c r="E18" s="3"/>
      <c r="F18" s="3"/>
      <c r="G18" s="1"/>
      <c r="K18" s="74"/>
    </row>
    <row r="19" spans="1:9" ht="39" customHeight="1">
      <c r="A19" s="437"/>
      <c r="B19" s="438"/>
      <c r="C19" s="438"/>
      <c r="D19" s="438"/>
      <c r="E19" s="438"/>
      <c r="F19" s="438"/>
      <c r="G19" s="438"/>
      <c r="H19" s="438"/>
      <c r="I19" s="438"/>
    </row>
    <row r="20" spans="4:7" ht="12.75">
      <c r="D20" s="3"/>
      <c r="E20" s="3"/>
      <c r="F20" s="3"/>
      <c r="G20" s="1"/>
    </row>
    <row r="21" spans="4:7" ht="12.75">
      <c r="D21" s="3"/>
      <c r="E21" s="3"/>
      <c r="F21" s="3"/>
      <c r="G21" s="1"/>
    </row>
    <row r="22" spans="4:7" ht="12.75">
      <c r="D22" s="3"/>
      <c r="E22" s="3"/>
      <c r="F22" s="3"/>
      <c r="G22" s="1"/>
    </row>
    <row r="23" ht="12.75">
      <c r="G23" s="1"/>
    </row>
  </sheetData>
  <sheetProtection/>
  <mergeCells count="5">
    <mergeCell ref="A5:A6"/>
    <mergeCell ref="A19:I19"/>
    <mergeCell ref="B5:L5"/>
    <mergeCell ref="A7:F7"/>
    <mergeCell ref="M5:M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00B050"/>
  </sheetPr>
  <dimension ref="A1:M24"/>
  <sheetViews>
    <sheetView workbookViewId="0" topLeftCell="A1">
      <selection activeCell="G10" sqref="G10"/>
    </sheetView>
  </sheetViews>
  <sheetFormatPr defaultColWidth="9.140625" defaultRowHeight="12.75"/>
  <cols>
    <col min="1" max="1" width="4.421875" style="17" customWidth="1"/>
    <col min="2" max="2" width="22.8515625" style="17" customWidth="1"/>
    <col min="3" max="3" width="12.57421875" style="17" customWidth="1"/>
    <col min="4" max="4" width="8.28125" style="17" customWidth="1"/>
    <col min="5" max="5" width="9.28125" style="17" customWidth="1"/>
    <col min="6" max="6" width="9.57421875" style="17" customWidth="1"/>
    <col min="7" max="7" width="11.00390625" style="17" customWidth="1"/>
    <col min="8" max="8" width="8.8515625" style="17" customWidth="1"/>
    <col min="9" max="9" width="11.28125" style="17" customWidth="1"/>
    <col min="10" max="10" width="10.140625" style="17" customWidth="1"/>
    <col min="11" max="11" width="10.57421875" style="17" customWidth="1"/>
    <col min="12" max="12" width="14.8515625" style="17" customWidth="1"/>
    <col min="13" max="16384" width="9.140625" style="17" customWidth="1"/>
  </cols>
  <sheetData>
    <row r="1" spans="1:9" ht="15">
      <c r="A1" s="47"/>
      <c r="B1" s="40" t="s">
        <v>378</v>
      </c>
      <c r="C1" s="40"/>
      <c r="D1" s="47"/>
      <c r="E1" s="47"/>
      <c r="F1" s="47"/>
      <c r="G1" s="47"/>
      <c r="H1" s="47"/>
      <c r="I1" s="47"/>
    </row>
    <row r="2" spans="1:9" ht="15">
      <c r="A2" s="47"/>
      <c r="B2" s="40"/>
      <c r="C2" s="40"/>
      <c r="D2" s="47"/>
      <c r="E2" s="47"/>
      <c r="F2" s="47"/>
      <c r="G2" s="47"/>
      <c r="H2" s="47"/>
      <c r="I2" s="47"/>
    </row>
    <row r="3" spans="1:13" ht="58.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490</v>
      </c>
    </row>
    <row r="4" spans="1:13" s="70" customFormat="1" ht="12.75">
      <c r="A4" s="112">
        <v>1</v>
      </c>
      <c r="B4" s="112">
        <v>2</v>
      </c>
      <c r="C4" s="112">
        <v>3</v>
      </c>
      <c r="D4" s="113">
        <v>4</v>
      </c>
      <c r="E4" s="112">
        <v>5</v>
      </c>
      <c r="F4" s="112">
        <v>6</v>
      </c>
      <c r="G4" s="112">
        <v>7</v>
      </c>
      <c r="H4" s="112">
        <v>8</v>
      </c>
      <c r="I4" s="112">
        <v>9</v>
      </c>
      <c r="J4" s="112">
        <v>10</v>
      </c>
      <c r="K4" s="112">
        <v>11</v>
      </c>
      <c r="L4" s="112">
        <v>12</v>
      </c>
      <c r="M4" s="112">
        <v>13</v>
      </c>
    </row>
    <row r="5" spans="1:13" ht="46.5" customHeight="1">
      <c r="A5" s="71">
        <v>1</v>
      </c>
      <c r="B5" s="436" t="s">
        <v>349</v>
      </c>
      <c r="C5" s="436"/>
      <c r="D5" s="436"/>
      <c r="E5" s="436"/>
      <c r="F5" s="436"/>
      <c r="G5" s="436"/>
      <c r="H5" s="436"/>
      <c r="I5" s="436"/>
      <c r="J5" s="436"/>
      <c r="K5" s="436"/>
      <c r="L5" s="436"/>
      <c r="M5" s="71"/>
    </row>
    <row r="6" spans="1:13" ht="28.5">
      <c r="A6" s="71" t="s">
        <v>53</v>
      </c>
      <c r="B6" s="128" t="s">
        <v>116</v>
      </c>
      <c r="C6" s="124" t="s">
        <v>44</v>
      </c>
      <c r="D6" s="129">
        <v>600</v>
      </c>
      <c r="E6" s="130"/>
      <c r="F6" s="105"/>
      <c r="G6" s="108"/>
      <c r="H6" s="104">
        <v>0.08</v>
      </c>
      <c r="I6" s="105"/>
      <c r="J6" s="108">
        <f>PRODUCT(G6*1.08)</f>
        <v>0</v>
      </c>
      <c r="K6" s="105"/>
      <c r="L6" s="105"/>
      <c r="M6" s="71"/>
    </row>
    <row r="7" spans="1:13" ht="21.75" customHeight="1">
      <c r="A7" s="71" t="s">
        <v>54</v>
      </c>
      <c r="B7" s="128" t="s">
        <v>117</v>
      </c>
      <c r="C7" s="124" t="s">
        <v>44</v>
      </c>
      <c r="D7" s="129">
        <v>600</v>
      </c>
      <c r="E7" s="130"/>
      <c r="F7" s="105"/>
      <c r="G7" s="108"/>
      <c r="H7" s="104">
        <v>0.08</v>
      </c>
      <c r="I7" s="105"/>
      <c r="J7" s="108">
        <f>PRODUCT(G7*1.08)</f>
        <v>0</v>
      </c>
      <c r="K7" s="105"/>
      <c r="L7" s="105"/>
      <c r="M7" s="71"/>
    </row>
    <row r="8" spans="1:13" ht="21.75" customHeight="1">
      <c r="A8" s="71" t="s">
        <v>55</v>
      </c>
      <c r="B8" s="128" t="s">
        <v>118</v>
      </c>
      <c r="C8" s="124" t="s">
        <v>44</v>
      </c>
      <c r="D8" s="129">
        <v>40</v>
      </c>
      <c r="E8" s="130"/>
      <c r="F8" s="105"/>
      <c r="G8" s="108"/>
      <c r="H8" s="104">
        <v>0.08</v>
      </c>
      <c r="I8" s="105"/>
      <c r="J8" s="108">
        <f>PRODUCT(G8*1.08)</f>
        <v>0</v>
      </c>
      <c r="K8" s="105"/>
      <c r="L8" s="105"/>
      <c r="M8" s="71"/>
    </row>
    <row r="9" spans="1:13" ht="15">
      <c r="A9" s="510">
        <v>2</v>
      </c>
      <c r="B9" s="436" t="s">
        <v>122</v>
      </c>
      <c r="C9" s="436"/>
      <c r="D9" s="436"/>
      <c r="E9" s="436"/>
      <c r="F9" s="436"/>
      <c r="G9" s="436"/>
      <c r="H9" s="436"/>
      <c r="I9" s="436"/>
      <c r="J9" s="436"/>
      <c r="K9" s="436"/>
      <c r="L9" s="436"/>
      <c r="M9" s="510"/>
    </row>
    <row r="10" spans="1:13" ht="21" customHeight="1">
      <c r="A10" s="510"/>
      <c r="B10" s="100" t="s">
        <v>119</v>
      </c>
      <c r="C10" s="71" t="s">
        <v>120</v>
      </c>
      <c r="D10" s="168">
        <v>700</v>
      </c>
      <c r="E10" s="102">
        <v>28.5</v>
      </c>
      <c r="F10" s="105"/>
      <c r="G10" s="108"/>
      <c r="H10" s="104">
        <v>0.08</v>
      </c>
      <c r="I10" s="105"/>
      <c r="J10" s="108">
        <f>PRODUCT(G10*1.08)</f>
        <v>0</v>
      </c>
      <c r="K10" s="105"/>
      <c r="L10" s="105"/>
      <c r="M10" s="510"/>
    </row>
    <row r="11" spans="1:12" ht="15">
      <c r="A11" s="466" t="s">
        <v>348</v>
      </c>
      <c r="B11" s="466"/>
      <c r="C11" s="466"/>
      <c r="D11" s="466"/>
      <c r="E11" s="466"/>
      <c r="F11" s="466"/>
      <c r="G11" s="141">
        <f>SUM(G5:G10)</f>
        <v>0</v>
      </c>
      <c r="H11" s="104"/>
      <c r="I11" s="105"/>
      <c r="J11" s="141">
        <f>SUM(J5:J10)</f>
        <v>0</v>
      </c>
      <c r="K11" s="164"/>
      <c r="L11" s="164"/>
    </row>
    <row r="12" spans="1:9" ht="12.75">
      <c r="A12" s="21"/>
      <c r="B12" s="20"/>
      <c r="C12" s="21"/>
      <c r="D12" s="22"/>
      <c r="E12" s="23"/>
      <c r="F12" s="23"/>
      <c r="G12" s="23"/>
      <c r="H12" s="24"/>
      <c r="I12" s="15"/>
    </row>
    <row r="13" spans="1:8" ht="12.75">
      <c r="A13" s="15"/>
      <c r="B13" s="20"/>
      <c r="C13" s="67"/>
      <c r="D13" s="68"/>
      <c r="E13" s="68"/>
      <c r="F13" s="68"/>
      <c r="G13" s="21"/>
      <c r="H13" s="15"/>
    </row>
    <row r="14" spans="1:8" ht="12.75">
      <c r="A14" s="15"/>
      <c r="B14" s="20"/>
      <c r="C14" s="67"/>
      <c r="D14" s="68"/>
      <c r="E14" s="68"/>
      <c r="F14" s="68"/>
      <c r="G14" s="21"/>
      <c r="H14" s="15"/>
    </row>
    <row r="15" spans="1:8" ht="12.75">
      <c r="A15" s="15"/>
      <c r="B15" s="15"/>
      <c r="C15" s="67"/>
      <c r="D15" s="68"/>
      <c r="F15" s="68"/>
      <c r="H15" s="15"/>
    </row>
    <row r="16" spans="1:8" ht="12.75">
      <c r="A16" s="15"/>
      <c r="B16" s="15"/>
      <c r="C16" s="67"/>
      <c r="D16" s="68"/>
      <c r="E16" s="68"/>
      <c r="F16" s="68"/>
      <c r="G16" s="21"/>
      <c r="H16" s="15"/>
    </row>
    <row r="17" ht="12.75">
      <c r="I17" s="69"/>
    </row>
    <row r="18" ht="12.75">
      <c r="B18" s="16" t="s">
        <v>37</v>
      </c>
    </row>
    <row r="19" ht="12.75">
      <c r="B19" s="29" t="s">
        <v>187</v>
      </c>
    </row>
    <row r="20" ht="12.75">
      <c r="B20" s="29" t="s">
        <v>188</v>
      </c>
    </row>
    <row r="21" ht="12.75">
      <c r="B21" s="29"/>
    </row>
    <row r="22" ht="12.75">
      <c r="B22" s="29"/>
    </row>
    <row r="23" ht="12.75">
      <c r="B23" s="29"/>
    </row>
    <row r="24" spans="1:8" ht="38.25" customHeight="1">
      <c r="A24" s="509"/>
      <c r="B24" s="509"/>
      <c r="C24" s="509"/>
      <c r="D24" s="509"/>
      <c r="E24" s="509"/>
      <c r="F24" s="509"/>
      <c r="G24" s="509"/>
      <c r="H24" s="509"/>
    </row>
  </sheetData>
  <sheetProtection/>
  <mergeCells count="6">
    <mergeCell ref="A24:H24"/>
    <mergeCell ref="A9:A10"/>
    <mergeCell ref="B5:L5"/>
    <mergeCell ref="B9:L9"/>
    <mergeCell ref="A11:F11"/>
    <mergeCell ref="M9:M10"/>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tabColor rgb="FF00B050"/>
  </sheetPr>
  <dimension ref="A1:M26"/>
  <sheetViews>
    <sheetView zoomScaleSheetLayoutView="100" workbookViewId="0" topLeftCell="A1">
      <selection activeCell="G18" sqref="G18"/>
    </sheetView>
  </sheetViews>
  <sheetFormatPr defaultColWidth="9.140625" defaultRowHeight="12.75"/>
  <cols>
    <col min="1" max="1" width="4.57421875" style="0" customWidth="1"/>
    <col min="2" max="2" width="24.28125" style="0" customWidth="1"/>
    <col min="3" max="3" width="6.8515625" style="0" customWidth="1"/>
    <col min="4" max="4" width="6.421875" style="0" customWidth="1"/>
    <col min="5" max="5" width="8.7109375" style="0" customWidth="1"/>
    <col min="6" max="6" width="8.421875" style="0" customWidth="1"/>
    <col min="7" max="7" width="11.140625" style="0" customWidth="1"/>
    <col min="8" max="8" width="8.28125" style="0" customWidth="1"/>
    <col min="9" max="9" width="13.8515625" style="0" customWidth="1"/>
    <col min="10" max="10" width="11.8515625" style="0" customWidth="1"/>
    <col min="11" max="11" width="14.28125" style="0" customWidth="1"/>
    <col min="12" max="12" width="21.421875" style="0" customWidth="1"/>
  </cols>
  <sheetData>
    <row r="1" spans="1:9" ht="15">
      <c r="A1" s="33"/>
      <c r="B1" s="40" t="s">
        <v>379</v>
      </c>
      <c r="C1" s="32"/>
      <c r="D1" s="33"/>
      <c r="E1" s="33"/>
      <c r="F1" s="33"/>
      <c r="G1" s="33"/>
      <c r="H1" s="33"/>
      <c r="I1" s="33"/>
    </row>
    <row r="2" spans="1:9" ht="15">
      <c r="A2" s="33"/>
      <c r="B2" s="40"/>
      <c r="C2" s="32"/>
      <c r="D2" s="33"/>
      <c r="E2" s="33"/>
      <c r="F2" s="33"/>
      <c r="G2" s="33"/>
      <c r="H2" s="33"/>
      <c r="I2" s="33"/>
    </row>
    <row r="3" spans="1:13" ht="45.7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490</v>
      </c>
    </row>
    <row r="4" spans="1:13" s="1" customFormat="1" ht="12.75">
      <c r="A4" s="112">
        <v>1</v>
      </c>
      <c r="B4" s="112">
        <v>2</v>
      </c>
      <c r="C4" s="112">
        <v>3</v>
      </c>
      <c r="D4" s="113">
        <v>4</v>
      </c>
      <c r="E4" s="112">
        <v>5</v>
      </c>
      <c r="F4" s="112">
        <v>6</v>
      </c>
      <c r="G4" s="112">
        <v>7</v>
      </c>
      <c r="H4" s="112">
        <v>8</v>
      </c>
      <c r="I4" s="112">
        <v>9</v>
      </c>
      <c r="J4" s="112">
        <v>10</v>
      </c>
      <c r="K4" s="112">
        <v>11</v>
      </c>
      <c r="L4" s="112">
        <v>12</v>
      </c>
      <c r="M4" s="112">
        <v>13</v>
      </c>
    </row>
    <row r="5" spans="1:13" ht="36.75" customHeight="1">
      <c r="A5" s="510" t="s">
        <v>45</v>
      </c>
      <c r="B5" s="436" t="s">
        <v>11</v>
      </c>
      <c r="C5" s="436"/>
      <c r="D5" s="436"/>
      <c r="E5" s="436"/>
      <c r="F5" s="436"/>
      <c r="G5" s="436"/>
      <c r="H5" s="436"/>
      <c r="I5" s="436"/>
      <c r="J5" s="436"/>
      <c r="K5" s="436"/>
      <c r="L5" s="436"/>
      <c r="M5" s="510"/>
    </row>
    <row r="6" spans="1:13" ht="14.25">
      <c r="A6" s="510"/>
      <c r="B6" s="100"/>
      <c r="C6" s="71" t="s">
        <v>49</v>
      </c>
      <c r="D6" s="101">
        <v>250</v>
      </c>
      <c r="E6" s="102"/>
      <c r="F6" s="78"/>
      <c r="G6" s="50"/>
      <c r="H6" s="104">
        <v>0.08</v>
      </c>
      <c r="I6" s="105"/>
      <c r="J6" s="50">
        <f>PRODUCT(G6*1.08)</f>
        <v>0</v>
      </c>
      <c r="K6" s="78"/>
      <c r="L6" s="78"/>
      <c r="M6" s="510"/>
    </row>
    <row r="7" spans="1:13" ht="45" customHeight="1">
      <c r="A7" s="510" t="s">
        <v>46</v>
      </c>
      <c r="B7" s="436" t="s">
        <v>12</v>
      </c>
      <c r="C7" s="436"/>
      <c r="D7" s="436"/>
      <c r="E7" s="436"/>
      <c r="F7" s="436"/>
      <c r="G7" s="436"/>
      <c r="H7" s="436"/>
      <c r="I7" s="436"/>
      <c r="J7" s="436"/>
      <c r="K7" s="436"/>
      <c r="L7" s="436"/>
      <c r="M7" s="510"/>
    </row>
    <row r="8" spans="1:13" ht="14.25">
      <c r="A8" s="510"/>
      <c r="B8" s="100"/>
      <c r="C8" s="71" t="s">
        <v>49</v>
      </c>
      <c r="D8" s="101">
        <v>300</v>
      </c>
      <c r="E8" s="102"/>
      <c r="F8" s="78"/>
      <c r="G8" s="50"/>
      <c r="H8" s="104">
        <v>0.08</v>
      </c>
      <c r="I8" s="105"/>
      <c r="J8" s="50">
        <f>PRODUCT(G8*1.08)</f>
        <v>0</v>
      </c>
      <c r="K8" s="78"/>
      <c r="L8" s="78"/>
      <c r="M8" s="510"/>
    </row>
    <row r="9" spans="1:13" ht="32.25" customHeight="1">
      <c r="A9" s="510" t="s">
        <v>47</v>
      </c>
      <c r="B9" s="436" t="s">
        <v>16</v>
      </c>
      <c r="C9" s="436"/>
      <c r="D9" s="436"/>
      <c r="E9" s="436"/>
      <c r="F9" s="436"/>
      <c r="G9" s="436"/>
      <c r="H9" s="436"/>
      <c r="I9" s="436"/>
      <c r="J9" s="436"/>
      <c r="K9" s="436"/>
      <c r="L9" s="436"/>
      <c r="M9" s="510"/>
    </row>
    <row r="10" spans="1:13" ht="14.25">
      <c r="A10" s="510"/>
      <c r="B10" s="100"/>
      <c r="C10" s="71" t="s">
        <v>49</v>
      </c>
      <c r="D10" s="101">
        <v>130</v>
      </c>
      <c r="E10" s="102"/>
      <c r="F10" s="78"/>
      <c r="G10" s="50"/>
      <c r="H10" s="104">
        <v>0.08</v>
      </c>
      <c r="I10" s="105"/>
      <c r="J10" s="50">
        <f>PRODUCT(G10*1.08)</f>
        <v>0</v>
      </c>
      <c r="K10" s="78"/>
      <c r="L10" s="78"/>
      <c r="M10" s="510"/>
    </row>
    <row r="11" spans="1:13" ht="29.25" customHeight="1">
      <c r="A11" s="510" t="s">
        <v>48</v>
      </c>
      <c r="B11" s="436" t="s">
        <v>17</v>
      </c>
      <c r="C11" s="436"/>
      <c r="D11" s="436"/>
      <c r="E11" s="436"/>
      <c r="F11" s="436"/>
      <c r="G11" s="436"/>
      <c r="H11" s="436"/>
      <c r="I11" s="436"/>
      <c r="J11" s="436"/>
      <c r="K11" s="436"/>
      <c r="L11" s="436"/>
      <c r="M11" s="510"/>
    </row>
    <row r="12" spans="1:13" ht="14.25">
      <c r="A12" s="510"/>
      <c r="B12" s="100"/>
      <c r="C12" s="71" t="s">
        <v>49</v>
      </c>
      <c r="D12" s="101">
        <v>150</v>
      </c>
      <c r="E12" s="102"/>
      <c r="F12" s="78"/>
      <c r="G12" s="50"/>
      <c r="H12" s="104">
        <v>0.08</v>
      </c>
      <c r="I12" s="105"/>
      <c r="J12" s="50">
        <f>PRODUCT(G12*1.08)</f>
        <v>0</v>
      </c>
      <c r="K12" s="78"/>
      <c r="L12" s="78"/>
      <c r="M12" s="510"/>
    </row>
    <row r="13" spans="1:13" ht="31.5" customHeight="1">
      <c r="A13" s="510" t="s">
        <v>60</v>
      </c>
      <c r="B13" s="436" t="s">
        <v>131</v>
      </c>
      <c r="C13" s="436"/>
      <c r="D13" s="436"/>
      <c r="E13" s="436"/>
      <c r="F13" s="436"/>
      <c r="G13" s="436"/>
      <c r="H13" s="436"/>
      <c r="I13" s="436"/>
      <c r="J13" s="436"/>
      <c r="K13" s="436"/>
      <c r="L13" s="436"/>
      <c r="M13" s="510"/>
    </row>
    <row r="14" spans="1:13" ht="14.25">
      <c r="A14" s="510"/>
      <c r="B14" s="100"/>
      <c r="C14" s="71" t="s">
        <v>49</v>
      </c>
      <c r="D14" s="101">
        <v>50</v>
      </c>
      <c r="E14" s="102"/>
      <c r="F14" s="78"/>
      <c r="G14" s="50"/>
      <c r="H14" s="104">
        <v>0.08</v>
      </c>
      <c r="I14" s="105"/>
      <c r="J14" s="50">
        <f>PRODUCT(G14*1.08)</f>
        <v>0</v>
      </c>
      <c r="K14" s="78"/>
      <c r="L14" s="78"/>
      <c r="M14" s="510"/>
    </row>
    <row r="15" spans="1:13" ht="31.5" customHeight="1">
      <c r="A15" s="510" t="s">
        <v>1</v>
      </c>
      <c r="B15" s="436" t="s">
        <v>18</v>
      </c>
      <c r="C15" s="436"/>
      <c r="D15" s="436"/>
      <c r="E15" s="436"/>
      <c r="F15" s="436"/>
      <c r="G15" s="436"/>
      <c r="H15" s="436"/>
      <c r="I15" s="436"/>
      <c r="J15" s="436"/>
      <c r="K15" s="436"/>
      <c r="L15" s="436"/>
      <c r="M15" s="510"/>
    </row>
    <row r="16" spans="1:13" ht="14.25">
      <c r="A16" s="510"/>
      <c r="B16" s="100"/>
      <c r="C16" s="71" t="s">
        <v>49</v>
      </c>
      <c r="D16" s="101">
        <v>50</v>
      </c>
      <c r="E16" s="102"/>
      <c r="F16" s="78"/>
      <c r="G16" s="50"/>
      <c r="H16" s="104">
        <v>0.08</v>
      </c>
      <c r="I16" s="105"/>
      <c r="J16" s="50">
        <f>PRODUCT(G16*1.08)</f>
        <v>0</v>
      </c>
      <c r="K16" s="78"/>
      <c r="L16" s="78"/>
      <c r="M16" s="510"/>
    </row>
    <row r="17" spans="1:13" ht="29.25" customHeight="1">
      <c r="A17" s="510" t="s">
        <v>0</v>
      </c>
      <c r="B17" s="436" t="s">
        <v>19</v>
      </c>
      <c r="C17" s="436"/>
      <c r="D17" s="436"/>
      <c r="E17" s="436"/>
      <c r="F17" s="436"/>
      <c r="G17" s="436"/>
      <c r="H17" s="436"/>
      <c r="I17" s="436"/>
      <c r="J17" s="436"/>
      <c r="K17" s="436"/>
      <c r="L17" s="436"/>
      <c r="M17" s="510"/>
    </row>
    <row r="18" spans="1:13" ht="14.25">
      <c r="A18" s="510"/>
      <c r="B18" s="100"/>
      <c r="C18" s="71" t="s">
        <v>49</v>
      </c>
      <c r="D18" s="101">
        <v>50</v>
      </c>
      <c r="E18" s="102"/>
      <c r="F18" s="78"/>
      <c r="G18" s="50"/>
      <c r="H18" s="104">
        <v>0.08</v>
      </c>
      <c r="I18" s="105"/>
      <c r="J18" s="50">
        <f>PRODUCT(G18*1.08)</f>
        <v>0</v>
      </c>
      <c r="K18" s="78"/>
      <c r="L18" s="78"/>
      <c r="M18" s="510"/>
    </row>
    <row r="19" spans="1:12" ht="15">
      <c r="A19" s="466" t="s">
        <v>348</v>
      </c>
      <c r="B19" s="466"/>
      <c r="C19" s="466"/>
      <c r="D19" s="466"/>
      <c r="E19" s="466"/>
      <c r="F19" s="466"/>
      <c r="G19" s="157">
        <f>SUM(G6:G18)</f>
        <v>0</v>
      </c>
      <c r="H19" s="155"/>
      <c r="I19" s="155"/>
      <c r="J19" s="157">
        <f>SUM(J6:J18)</f>
        <v>0</v>
      </c>
      <c r="K19" s="114"/>
      <c r="L19" s="114"/>
    </row>
    <row r="20" spans="1:9" ht="12.75">
      <c r="A20" s="8"/>
      <c r="B20" s="19"/>
      <c r="C20" s="8"/>
      <c r="D20" s="25"/>
      <c r="E20" s="26"/>
      <c r="F20" s="26"/>
      <c r="G20" s="26"/>
      <c r="H20" s="27"/>
      <c r="I20" s="28"/>
    </row>
    <row r="21" spans="1:8" ht="12.75">
      <c r="A21" s="4"/>
      <c r="B21" s="4"/>
      <c r="C21" s="6"/>
      <c r="D21" s="7"/>
      <c r="E21" s="7"/>
      <c r="F21" s="7"/>
      <c r="G21" s="8"/>
      <c r="H21" s="4"/>
    </row>
    <row r="22" spans="1:8" ht="12.75">
      <c r="A22" s="15"/>
      <c r="B22" s="16" t="s">
        <v>37</v>
      </c>
      <c r="C22" s="67"/>
      <c r="D22" s="68"/>
      <c r="E22" s="68"/>
      <c r="F22" s="68"/>
      <c r="G22" s="21"/>
      <c r="H22" s="4"/>
    </row>
    <row r="23" spans="1:9" ht="12.75" customHeight="1">
      <c r="A23" s="307" t="s">
        <v>10</v>
      </c>
      <c r="B23" s="306"/>
      <c r="C23" s="306"/>
      <c r="D23" s="306"/>
      <c r="E23" s="306"/>
      <c r="F23" s="306"/>
      <c r="G23" s="306"/>
      <c r="H23" s="4"/>
      <c r="I23" s="10"/>
    </row>
    <row r="24" spans="1:8" ht="12.75">
      <c r="A24" s="17"/>
      <c r="B24" s="17"/>
      <c r="C24" s="17"/>
      <c r="D24" s="17"/>
      <c r="E24" s="17"/>
      <c r="F24" s="17"/>
      <c r="G24" s="17"/>
      <c r="H24" s="4"/>
    </row>
    <row r="25" ht="12.75">
      <c r="H25" s="4"/>
    </row>
    <row r="26" ht="12.75">
      <c r="H26" s="4"/>
    </row>
  </sheetData>
  <sheetProtection/>
  <mergeCells count="22">
    <mergeCell ref="M17:M18"/>
    <mergeCell ref="M5:M6"/>
    <mergeCell ref="M7:M8"/>
    <mergeCell ref="M9:M10"/>
    <mergeCell ref="M11:M12"/>
    <mergeCell ref="M13:M14"/>
    <mergeCell ref="M15:M16"/>
    <mergeCell ref="A19:F19"/>
    <mergeCell ref="B11:L11"/>
    <mergeCell ref="B13:L13"/>
    <mergeCell ref="B17:L17"/>
    <mergeCell ref="A17:A18"/>
    <mergeCell ref="A15:A16"/>
    <mergeCell ref="A13:A14"/>
    <mergeCell ref="A11:A12"/>
    <mergeCell ref="B15:L15"/>
    <mergeCell ref="B5:L5"/>
    <mergeCell ref="A5:A6"/>
    <mergeCell ref="B7:L7"/>
    <mergeCell ref="A7:A8"/>
    <mergeCell ref="A9:A10"/>
    <mergeCell ref="B9:L9"/>
  </mergeCells>
  <printOptions/>
  <pageMargins left="0.5905511811023623" right="0.3937007874015748" top="0.5905511811023623"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00B050"/>
  </sheetPr>
  <dimension ref="A1:M19"/>
  <sheetViews>
    <sheetView workbookViewId="0" topLeftCell="A1">
      <selection activeCell="G8" sqref="G8"/>
    </sheetView>
  </sheetViews>
  <sheetFormatPr defaultColWidth="9.140625" defaultRowHeight="12.75"/>
  <cols>
    <col min="1" max="1" width="4.7109375" style="0" customWidth="1"/>
    <col min="2" max="2" width="23.7109375" style="0" customWidth="1"/>
    <col min="3" max="3" width="6.28125" style="0" customWidth="1"/>
    <col min="4" max="4" width="6.7109375" style="0" customWidth="1"/>
    <col min="5" max="6" width="8.421875" style="0" customWidth="1"/>
    <col min="7" max="7" width="10.7109375" style="0" customWidth="1"/>
    <col min="8" max="8" width="8.28125" style="0" customWidth="1"/>
    <col min="9" max="9" width="12.28125" style="0" customWidth="1"/>
    <col min="10" max="11" width="11.28125" style="0" customWidth="1"/>
    <col min="12" max="12" width="19.140625" style="0" customWidth="1"/>
  </cols>
  <sheetData>
    <row r="1" spans="2:4" ht="12.75">
      <c r="B1" s="9" t="s">
        <v>380</v>
      </c>
      <c r="C1" s="9"/>
      <c r="D1" s="9"/>
    </row>
    <row r="2" spans="2:4" ht="12.75">
      <c r="B2" s="9"/>
      <c r="C2" s="9"/>
      <c r="D2" s="9"/>
    </row>
    <row r="3" spans="1:13" ht="48.7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490</v>
      </c>
    </row>
    <row r="4" spans="1:13" ht="12.75">
      <c r="A4" s="112">
        <v>1</v>
      </c>
      <c r="B4" s="112">
        <v>2</v>
      </c>
      <c r="C4" s="112">
        <v>3</v>
      </c>
      <c r="D4" s="113">
        <v>4</v>
      </c>
      <c r="E4" s="112">
        <v>5</v>
      </c>
      <c r="F4" s="112">
        <v>6</v>
      </c>
      <c r="G4" s="112">
        <v>7</v>
      </c>
      <c r="H4" s="112">
        <v>8</v>
      </c>
      <c r="I4" s="112">
        <v>9</v>
      </c>
      <c r="J4" s="112">
        <v>10</v>
      </c>
      <c r="K4" s="112">
        <v>11</v>
      </c>
      <c r="L4" s="112">
        <v>12</v>
      </c>
      <c r="M4" s="112">
        <v>13</v>
      </c>
    </row>
    <row r="5" spans="1:13" ht="30.75" customHeight="1">
      <c r="A5" s="425" t="s">
        <v>45</v>
      </c>
      <c r="B5" s="461" t="s">
        <v>178</v>
      </c>
      <c r="C5" s="461"/>
      <c r="D5" s="461"/>
      <c r="E5" s="461"/>
      <c r="F5" s="461"/>
      <c r="G5" s="461"/>
      <c r="H5" s="461"/>
      <c r="I5" s="461"/>
      <c r="J5" s="461"/>
      <c r="K5" s="461"/>
      <c r="L5" s="461"/>
      <c r="M5" s="425"/>
    </row>
    <row r="6" spans="1:13" ht="14.25">
      <c r="A6" s="425"/>
      <c r="B6" s="99" t="s">
        <v>138</v>
      </c>
      <c r="C6" s="41" t="s">
        <v>51</v>
      </c>
      <c r="D6" s="106">
        <v>600</v>
      </c>
      <c r="E6" s="107"/>
      <c r="F6" s="103"/>
      <c r="G6" s="107"/>
      <c r="H6" s="137">
        <v>0.08</v>
      </c>
      <c r="I6" s="103"/>
      <c r="J6" s="107">
        <f>PRODUCT(G6*1.08)</f>
        <v>0</v>
      </c>
      <c r="K6" s="103"/>
      <c r="L6" s="103"/>
      <c r="M6" s="425"/>
    </row>
    <row r="7" spans="1:13" ht="15">
      <c r="A7" s="425" t="s">
        <v>46</v>
      </c>
      <c r="B7" s="432" t="s">
        <v>179</v>
      </c>
      <c r="C7" s="432"/>
      <c r="D7" s="432"/>
      <c r="E7" s="432"/>
      <c r="F7" s="432"/>
      <c r="G7" s="432"/>
      <c r="H7" s="432"/>
      <c r="I7" s="432"/>
      <c r="J7" s="432"/>
      <c r="K7" s="432"/>
      <c r="L7" s="432"/>
      <c r="M7" s="425"/>
    </row>
    <row r="8" spans="1:13" ht="14.25">
      <c r="A8" s="425"/>
      <c r="B8" s="99" t="s">
        <v>137</v>
      </c>
      <c r="C8" s="41" t="s">
        <v>51</v>
      </c>
      <c r="D8" s="106">
        <v>800</v>
      </c>
      <c r="E8" s="107"/>
      <c r="F8" s="103"/>
      <c r="G8" s="107"/>
      <c r="H8" s="137">
        <v>0.08</v>
      </c>
      <c r="I8" s="103"/>
      <c r="J8" s="107">
        <f>PRODUCT(G8*1.08)</f>
        <v>0</v>
      </c>
      <c r="K8" s="103"/>
      <c r="L8" s="103"/>
      <c r="M8" s="425"/>
    </row>
    <row r="9" spans="1:12" ht="15">
      <c r="A9" s="466" t="s">
        <v>348</v>
      </c>
      <c r="B9" s="466"/>
      <c r="C9" s="466"/>
      <c r="D9" s="466"/>
      <c r="E9" s="466"/>
      <c r="F9" s="466"/>
      <c r="G9" s="135">
        <f>SUM(G6:G8)</f>
        <v>0</v>
      </c>
      <c r="H9" s="41" t="s">
        <v>279</v>
      </c>
      <c r="I9" s="103"/>
      <c r="J9" s="157">
        <f>SUM(J6:J8)</f>
        <v>0</v>
      </c>
      <c r="K9" s="136"/>
      <c r="L9" s="136"/>
    </row>
    <row r="10" spans="2:8" ht="12.75">
      <c r="B10" s="72"/>
      <c r="C10" s="1"/>
      <c r="D10" s="77"/>
      <c r="E10" s="55"/>
      <c r="F10" s="55"/>
      <c r="G10" s="55"/>
      <c r="H10" s="76"/>
    </row>
    <row r="11" spans="2:8" ht="12.75">
      <c r="B11" s="72"/>
      <c r="C11" s="1"/>
      <c r="D11" s="77"/>
      <c r="E11" s="55"/>
      <c r="F11" s="55"/>
      <c r="G11" s="55"/>
      <c r="H11" s="76"/>
    </row>
    <row r="12" spans="2:7" ht="12.75">
      <c r="B12" s="72"/>
      <c r="C12" s="2"/>
      <c r="D12" s="3"/>
      <c r="E12" s="3"/>
      <c r="F12" s="3"/>
      <c r="G12" s="1"/>
    </row>
    <row r="13" spans="2:7" ht="12.75">
      <c r="B13" s="72"/>
      <c r="C13" s="2"/>
      <c r="D13" s="3"/>
      <c r="E13" s="3"/>
      <c r="F13" s="3"/>
      <c r="G13" s="1"/>
    </row>
    <row r="14" spans="1:7" ht="12.75">
      <c r="A14" s="9" t="s">
        <v>433</v>
      </c>
      <c r="C14" s="2"/>
      <c r="D14" s="3"/>
      <c r="E14" s="3"/>
      <c r="F14" s="3"/>
      <c r="G14" s="1"/>
    </row>
    <row r="15" spans="2:7" ht="12.75">
      <c r="B15" s="72"/>
      <c r="C15" s="2"/>
      <c r="D15" s="3"/>
      <c r="E15" s="3"/>
      <c r="F15" s="3"/>
      <c r="G15" s="1"/>
    </row>
    <row r="16" spans="1:9" ht="12.75">
      <c r="A16" s="75"/>
      <c r="B16" s="75"/>
      <c r="C16" s="75"/>
      <c r="D16" s="75"/>
      <c r="E16" s="511"/>
      <c r="F16" s="511"/>
      <c r="G16" s="511"/>
      <c r="H16" s="511"/>
      <c r="I16" s="511"/>
    </row>
    <row r="17" spans="2:9" ht="12.75">
      <c r="B17" s="72"/>
      <c r="C17" s="2"/>
      <c r="D17" s="3"/>
      <c r="E17" s="7"/>
      <c r="F17" s="431"/>
      <c r="G17" s="431"/>
      <c r="H17" s="431"/>
      <c r="I17" s="431"/>
    </row>
    <row r="18" spans="3:7" ht="12.75">
      <c r="C18" s="2"/>
      <c r="D18" s="3"/>
      <c r="E18" s="3"/>
      <c r="F18" s="3"/>
      <c r="G18" s="1"/>
    </row>
    <row r="19" spans="1:9" ht="12.75">
      <c r="A19" s="437"/>
      <c r="B19" s="438"/>
      <c r="C19" s="438"/>
      <c r="D19" s="438"/>
      <c r="E19" s="438"/>
      <c r="F19" s="438"/>
      <c r="G19" s="438"/>
      <c r="H19" s="438"/>
      <c r="I19" s="438"/>
    </row>
  </sheetData>
  <sheetProtection/>
  <mergeCells count="10">
    <mergeCell ref="M5:M6"/>
    <mergeCell ref="M7:M8"/>
    <mergeCell ref="F17:I17"/>
    <mergeCell ref="A19:I19"/>
    <mergeCell ref="A5:A6"/>
    <mergeCell ref="A7:A8"/>
    <mergeCell ref="E16:I16"/>
    <mergeCell ref="B5:L5"/>
    <mergeCell ref="B7:L7"/>
    <mergeCell ref="A9:F9"/>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T21"/>
  <sheetViews>
    <sheetView zoomScaleSheetLayoutView="100" workbookViewId="0" topLeftCell="A1">
      <selection activeCell="G6" sqref="G6"/>
    </sheetView>
  </sheetViews>
  <sheetFormatPr defaultColWidth="9.140625" defaultRowHeight="12.75"/>
  <cols>
    <col min="1" max="1" width="4.8515625" style="0" customWidth="1"/>
    <col min="2" max="2" width="25.421875" style="0" customWidth="1"/>
    <col min="3" max="3" width="5.8515625" style="0" customWidth="1"/>
    <col min="4" max="4" width="6.8515625" style="0" customWidth="1"/>
    <col min="5" max="5" width="8.421875" style="0" customWidth="1"/>
    <col min="6" max="6" width="8.7109375" style="0" customWidth="1"/>
    <col min="7" max="7" width="11.57421875" style="0" customWidth="1"/>
    <col min="8" max="8" width="8.28125" style="0" customWidth="1"/>
    <col min="9" max="9" width="12.7109375" style="0" customWidth="1"/>
    <col min="10" max="10" width="11.28125" style="0" customWidth="1"/>
    <col min="11" max="11" width="11.57421875" style="0" customWidth="1"/>
    <col min="12" max="12" width="15.28125" style="0" customWidth="1"/>
    <col min="13" max="13" width="14.28125" style="0" customWidth="1"/>
  </cols>
  <sheetData>
    <row r="1" ht="12.75">
      <c r="B1" s="9" t="s">
        <v>367</v>
      </c>
    </row>
    <row r="2" ht="12.75">
      <c r="B2" s="9"/>
    </row>
    <row r="3" spans="1:13" ht="44.2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364</v>
      </c>
    </row>
    <row r="4" spans="1:13" ht="12.75">
      <c r="A4" s="112">
        <v>1</v>
      </c>
      <c r="B4" s="112">
        <v>2</v>
      </c>
      <c r="C4" s="112">
        <v>3</v>
      </c>
      <c r="D4" s="113">
        <v>4</v>
      </c>
      <c r="E4" s="112">
        <v>5</v>
      </c>
      <c r="F4" s="112">
        <v>6</v>
      </c>
      <c r="G4" s="112">
        <v>7</v>
      </c>
      <c r="H4" s="112">
        <v>8</v>
      </c>
      <c r="I4" s="112">
        <v>9</v>
      </c>
      <c r="J4" s="112">
        <v>10</v>
      </c>
      <c r="K4" s="112">
        <v>11</v>
      </c>
      <c r="L4" s="112">
        <v>12</v>
      </c>
      <c r="M4" s="112">
        <v>13</v>
      </c>
    </row>
    <row r="5" spans="1:13" ht="50.25" customHeight="1">
      <c r="A5" s="425" t="s">
        <v>45</v>
      </c>
      <c r="B5" s="432" t="s">
        <v>181</v>
      </c>
      <c r="C5" s="432"/>
      <c r="D5" s="432"/>
      <c r="E5" s="432"/>
      <c r="F5" s="432"/>
      <c r="G5" s="432"/>
      <c r="H5" s="432"/>
      <c r="I5" s="432"/>
      <c r="J5" s="432"/>
      <c r="K5" s="432"/>
      <c r="L5" s="432"/>
      <c r="M5" s="411"/>
    </row>
    <row r="6" spans="1:13" ht="15" customHeight="1">
      <c r="A6" s="425"/>
      <c r="B6" s="99" t="s">
        <v>142</v>
      </c>
      <c r="C6" s="41" t="s">
        <v>49</v>
      </c>
      <c r="D6" s="106">
        <v>2400</v>
      </c>
      <c r="E6" s="107"/>
      <c r="F6" s="103"/>
      <c r="G6" s="107"/>
      <c r="H6" s="123">
        <v>0.08</v>
      </c>
      <c r="I6" s="103"/>
      <c r="J6" s="107">
        <f>PRODUCT(G6*1.08)</f>
        <v>0</v>
      </c>
      <c r="K6" s="103"/>
      <c r="L6" s="103"/>
      <c r="M6" s="412"/>
    </row>
    <row r="7" spans="1:13" ht="60" customHeight="1">
      <c r="A7" s="425">
        <v>2</v>
      </c>
      <c r="B7" s="433" t="s">
        <v>182</v>
      </c>
      <c r="C7" s="433"/>
      <c r="D7" s="433"/>
      <c r="E7" s="433"/>
      <c r="F7" s="433"/>
      <c r="G7" s="433"/>
      <c r="H7" s="433"/>
      <c r="I7" s="433"/>
      <c r="J7" s="433"/>
      <c r="K7" s="433"/>
      <c r="L7" s="433"/>
      <c r="M7" s="411"/>
    </row>
    <row r="8" spans="1:20" ht="15.75" customHeight="1">
      <c r="A8" s="425"/>
      <c r="B8" s="99" t="s">
        <v>141</v>
      </c>
      <c r="C8" s="41" t="s">
        <v>49</v>
      </c>
      <c r="D8" s="106">
        <v>700</v>
      </c>
      <c r="E8" s="107"/>
      <c r="F8" s="103"/>
      <c r="G8" s="107"/>
      <c r="H8" s="123">
        <v>0.08</v>
      </c>
      <c r="I8" s="103"/>
      <c r="J8" s="107">
        <f>PRODUCT(G8*1.08)</f>
        <v>0</v>
      </c>
      <c r="K8" s="103"/>
      <c r="L8" s="103"/>
      <c r="M8" s="412"/>
      <c r="N8" s="4"/>
      <c r="P8" s="4"/>
      <c r="Q8" s="4"/>
      <c r="R8" s="4"/>
      <c r="S8" s="4"/>
      <c r="T8" s="4"/>
    </row>
    <row r="9" spans="1:20" ht="39" customHeight="1">
      <c r="A9" s="425">
        <v>3</v>
      </c>
      <c r="B9" s="432" t="s">
        <v>183</v>
      </c>
      <c r="C9" s="432"/>
      <c r="D9" s="432"/>
      <c r="E9" s="432"/>
      <c r="F9" s="432"/>
      <c r="G9" s="432"/>
      <c r="H9" s="432"/>
      <c r="I9" s="432"/>
      <c r="J9" s="432"/>
      <c r="K9" s="432"/>
      <c r="L9" s="432"/>
      <c r="M9" s="426"/>
      <c r="N9" s="92"/>
      <c r="P9" s="92"/>
      <c r="Q9" s="92"/>
      <c r="R9" s="92"/>
      <c r="S9" s="92"/>
      <c r="T9" s="93"/>
    </row>
    <row r="10" spans="1:20" ht="13.5" customHeight="1">
      <c r="A10" s="425"/>
      <c r="B10" s="99" t="s">
        <v>140</v>
      </c>
      <c r="C10" s="41" t="s">
        <v>49</v>
      </c>
      <c r="D10" s="106">
        <v>200</v>
      </c>
      <c r="E10" s="107"/>
      <c r="F10" s="103"/>
      <c r="G10" s="107"/>
      <c r="H10" s="123">
        <v>0.08</v>
      </c>
      <c r="I10" s="103"/>
      <c r="J10" s="107">
        <f>PRODUCT(G10*1.08)</f>
        <v>0</v>
      </c>
      <c r="K10" s="103"/>
      <c r="L10" s="103"/>
      <c r="M10" s="427"/>
      <c r="N10" s="4"/>
      <c r="P10" s="4"/>
      <c r="Q10" s="4"/>
      <c r="R10" s="4"/>
      <c r="S10" s="4"/>
      <c r="T10" s="4"/>
    </row>
    <row r="11" spans="1:20" ht="15">
      <c r="A11" s="413" t="s">
        <v>348</v>
      </c>
      <c r="B11" s="413"/>
      <c r="C11" s="413"/>
      <c r="D11" s="413"/>
      <c r="E11" s="413"/>
      <c r="F11" s="413"/>
      <c r="G11" s="135"/>
      <c r="H11" s="103"/>
      <c r="I11" s="103"/>
      <c r="J11" s="135">
        <f>SUM(J6:J10)</f>
        <v>0</v>
      </c>
      <c r="K11" s="136"/>
      <c r="L11" s="140"/>
      <c r="M11" s="4"/>
      <c r="N11" s="4"/>
      <c r="O11" s="4"/>
      <c r="P11" s="4"/>
      <c r="Q11" s="4"/>
      <c r="R11" s="4"/>
      <c r="S11" s="4"/>
      <c r="T11" s="4"/>
    </row>
    <row r="12" spans="3:7" ht="12.75">
      <c r="C12" s="2"/>
      <c r="D12" s="3"/>
      <c r="E12" s="3"/>
      <c r="F12" s="3"/>
      <c r="G12" s="1"/>
    </row>
    <row r="13" spans="2:7" ht="12.75">
      <c r="B13" s="72"/>
      <c r="C13" s="2"/>
      <c r="D13" s="3"/>
      <c r="E13" s="3"/>
      <c r="F13" s="3"/>
      <c r="G13" s="1"/>
    </row>
    <row r="14" spans="2:7" ht="12.75">
      <c r="B14" s="72"/>
      <c r="C14" s="2"/>
      <c r="D14" s="3"/>
      <c r="E14" s="3"/>
      <c r="F14" s="3"/>
      <c r="G14" s="1"/>
    </row>
    <row r="15" spans="1:7" ht="12.75">
      <c r="A15" s="429" t="s">
        <v>139</v>
      </c>
      <c r="B15" s="430"/>
      <c r="C15" s="2"/>
      <c r="D15" s="3"/>
      <c r="E15" s="3"/>
      <c r="F15" s="3"/>
      <c r="G15" s="1"/>
    </row>
    <row r="16" spans="2:7" ht="12.75">
      <c r="B16" s="72"/>
      <c r="C16" s="2"/>
      <c r="D16" s="3"/>
      <c r="E16" s="3"/>
      <c r="F16" s="3"/>
      <c r="G16" s="1"/>
    </row>
    <row r="17" spans="1:9" ht="12.75">
      <c r="A17" s="75"/>
      <c r="B17" s="75"/>
      <c r="C17" s="75"/>
      <c r="D17" s="75"/>
      <c r="E17" s="332"/>
      <c r="F17" s="332"/>
      <c r="G17" s="332"/>
      <c r="H17" s="332"/>
      <c r="I17" s="332"/>
    </row>
    <row r="18" spans="2:9" ht="12.75">
      <c r="B18" s="72"/>
      <c r="C18" s="2"/>
      <c r="D18" s="3"/>
      <c r="E18" s="3"/>
      <c r="F18" s="431"/>
      <c r="G18" s="431"/>
      <c r="H18" s="431"/>
      <c r="I18" s="431"/>
    </row>
    <row r="19" spans="3:7" ht="12.75">
      <c r="C19" s="2"/>
      <c r="D19" s="3"/>
      <c r="E19" s="3"/>
      <c r="F19" s="3"/>
      <c r="G19" s="1"/>
    </row>
    <row r="20" spans="1:9" ht="12.75">
      <c r="A20" s="428"/>
      <c r="B20" s="428"/>
      <c r="C20" s="428"/>
      <c r="D20" s="428"/>
      <c r="E20" s="428"/>
      <c r="F20" s="428"/>
      <c r="G20" s="428"/>
      <c r="H20" s="428"/>
      <c r="I20" s="428"/>
    </row>
    <row r="21" spans="3:7" ht="12.75">
      <c r="C21" s="2"/>
      <c r="D21" s="3"/>
      <c r="E21" s="3"/>
      <c r="F21" s="3"/>
      <c r="G21" s="1"/>
    </row>
  </sheetData>
  <sheetProtection/>
  <mergeCells count="13">
    <mergeCell ref="A11:F11"/>
    <mergeCell ref="A20:I20"/>
    <mergeCell ref="A15:B15"/>
    <mergeCell ref="F18:I18"/>
    <mergeCell ref="B5:L5"/>
    <mergeCell ref="B7:L7"/>
    <mergeCell ref="B9:L9"/>
    <mergeCell ref="A5:A6"/>
    <mergeCell ref="A7:A8"/>
    <mergeCell ref="A9:A10"/>
    <mergeCell ref="M5:M6"/>
    <mergeCell ref="M7:M8"/>
    <mergeCell ref="M9:M10"/>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tabColor rgb="FF92D050"/>
  </sheetPr>
  <dimension ref="A1:M36"/>
  <sheetViews>
    <sheetView zoomScalePageLayoutView="0" workbookViewId="0" topLeftCell="A7">
      <selection activeCell="F17" sqref="F17"/>
    </sheetView>
  </sheetViews>
  <sheetFormatPr defaultColWidth="8.8515625" defaultRowHeight="29.25" customHeight="1"/>
  <cols>
    <col min="1" max="1" width="4.28125" style="17" customWidth="1"/>
    <col min="2" max="2" width="22.7109375" style="17" customWidth="1"/>
    <col min="3" max="3" width="6.28125" style="17" customWidth="1"/>
    <col min="4" max="4" width="7.28125" style="17" customWidth="1"/>
    <col min="5" max="5" width="9.00390625" style="17" customWidth="1"/>
    <col min="6" max="6" width="9.28125" style="17" customWidth="1"/>
    <col min="7" max="7" width="13.28125" style="17" customWidth="1"/>
    <col min="8" max="8" width="8.28125" style="17" customWidth="1"/>
    <col min="9" max="9" width="14.140625" style="17" customWidth="1"/>
    <col min="10" max="10" width="11.140625" style="17" customWidth="1"/>
    <col min="11" max="11" width="10.57421875" style="17" customWidth="1"/>
    <col min="12" max="12" width="18.57421875" style="17" customWidth="1"/>
    <col min="13" max="16384" width="8.8515625" style="17" customWidth="1"/>
  </cols>
  <sheetData>
    <row r="1" spans="2:5" ht="18" customHeight="1">
      <c r="B1" s="14" t="s">
        <v>396</v>
      </c>
      <c r="C1" s="14"/>
      <c r="D1" s="14"/>
      <c r="E1" s="14"/>
    </row>
    <row r="2" spans="2:5" ht="29.25" customHeight="1">
      <c r="B2" s="14"/>
      <c r="C2" s="14"/>
      <c r="D2" s="14"/>
      <c r="E2" s="14"/>
    </row>
    <row r="3" spans="1:13" ht="36.7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490</v>
      </c>
    </row>
    <row r="4" spans="1:13" s="299" customFormat="1" ht="29.25" customHeight="1">
      <c r="A4" s="112">
        <v>1</v>
      </c>
      <c r="B4" s="112">
        <v>2</v>
      </c>
      <c r="C4" s="112">
        <v>3</v>
      </c>
      <c r="D4" s="113">
        <v>4</v>
      </c>
      <c r="E4" s="112">
        <v>5</v>
      </c>
      <c r="F4" s="112">
        <v>6</v>
      </c>
      <c r="G4" s="112">
        <v>7</v>
      </c>
      <c r="H4" s="112">
        <v>8</v>
      </c>
      <c r="I4" s="112">
        <v>9</v>
      </c>
      <c r="J4" s="112">
        <v>10</v>
      </c>
      <c r="K4" s="112">
        <v>11</v>
      </c>
      <c r="L4" s="112">
        <v>12</v>
      </c>
      <c r="M4" s="112">
        <v>13</v>
      </c>
    </row>
    <row r="5" spans="1:13" s="299" customFormat="1" ht="29.25" customHeight="1">
      <c r="A5" s="512" t="s">
        <v>336</v>
      </c>
      <c r="B5" s="513"/>
      <c r="C5" s="513"/>
      <c r="D5" s="513"/>
      <c r="E5" s="513"/>
      <c r="F5" s="513"/>
      <c r="G5" s="513"/>
      <c r="H5" s="513"/>
      <c r="I5" s="513"/>
      <c r="J5" s="513"/>
      <c r="K5" s="513"/>
      <c r="L5" s="514"/>
      <c r="M5" s="339"/>
    </row>
    <row r="6" spans="1:13" ht="46.5" customHeight="1">
      <c r="A6" s="491">
        <v>1</v>
      </c>
      <c r="B6" s="436" t="s">
        <v>337</v>
      </c>
      <c r="C6" s="436"/>
      <c r="D6" s="436"/>
      <c r="E6" s="436"/>
      <c r="F6" s="436"/>
      <c r="G6" s="436"/>
      <c r="H6" s="436"/>
      <c r="I6" s="436"/>
      <c r="J6" s="436"/>
      <c r="K6" s="436"/>
      <c r="L6" s="436"/>
      <c r="M6" s="491"/>
    </row>
    <row r="7" spans="1:13" ht="24" customHeight="1">
      <c r="A7" s="491"/>
      <c r="B7" s="100"/>
      <c r="C7" s="71" t="s">
        <v>50</v>
      </c>
      <c r="D7" s="101">
        <v>120</v>
      </c>
      <c r="E7" s="143"/>
      <c r="F7" s="105"/>
      <c r="G7" s="102">
        <f>D7*E7</f>
        <v>0</v>
      </c>
      <c r="H7" s="104">
        <v>0.08</v>
      </c>
      <c r="I7" s="105"/>
      <c r="J7" s="102">
        <f>PRODUCT(G7*1.08)</f>
        <v>0</v>
      </c>
      <c r="K7" s="105"/>
      <c r="L7" s="105"/>
      <c r="M7" s="491"/>
    </row>
    <row r="8" spans="1:13" ht="24" customHeight="1">
      <c r="A8" s="491">
        <v>2</v>
      </c>
      <c r="B8" s="436" t="s">
        <v>338</v>
      </c>
      <c r="C8" s="436"/>
      <c r="D8" s="436"/>
      <c r="E8" s="436"/>
      <c r="F8" s="436"/>
      <c r="G8" s="436"/>
      <c r="H8" s="436"/>
      <c r="I8" s="436"/>
      <c r="J8" s="436"/>
      <c r="K8" s="436"/>
      <c r="L8" s="436"/>
      <c r="M8" s="491"/>
    </row>
    <row r="9" spans="1:13" ht="21" customHeight="1">
      <c r="A9" s="491"/>
      <c r="B9" s="100"/>
      <c r="C9" s="71" t="s">
        <v>49</v>
      </c>
      <c r="D9" s="101">
        <v>120</v>
      </c>
      <c r="E9" s="102"/>
      <c r="F9" s="105"/>
      <c r="G9" s="102"/>
      <c r="H9" s="104">
        <v>0.08</v>
      </c>
      <c r="I9" s="105"/>
      <c r="J9" s="102">
        <f>PRODUCT(G9*1.08)</f>
        <v>0</v>
      </c>
      <c r="K9" s="105"/>
      <c r="L9" s="105"/>
      <c r="M9" s="491"/>
    </row>
    <row r="10" spans="1:13" ht="29.25" customHeight="1">
      <c r="A10" s="491">
        <v>3</v>
      </c>
      <c r="B10" s="436" t="s">
        <v>339</v>
      </c>
      <c r="C10" s="436"/>
      <c r="D10" s="436"/>
      <c r="E10" s="436"/>
      <c r="F10" s="436"/>
      <c r="G10" s="436"/>
      <c r="H10" s="436"/>
      <c r="I10" s="436"/>
      <c r="J10" s="436"/>
      <c r="K10" s="436"/>
      <c r="L10" s="436"/>
      <c r="M10" s="491"/>
    </row>
    <row r="11" spans="1:13" ht="19.5" customHeight="1">
      <c r="A11" s="491"/>
      <c r="B11" s="100"/>
      <c r="C11" s="71" t="s">
        <v>49</v>
      </c>
      <c r="D11" s="101">
        <v>50</v>
      </c>
      <c r="E11" s="102"/>
      <c r="F11" s="105"/>
      <c r="G11" s="102"/>
      <c r="H11" s="104">
        <v>0.08</v>
      </c>
      <c r="I11" s="105"/>
      <c r="J11" s="102">
        <f>PRODUCT(G11*1.08)</f>
        <v>0</v>
      </c>
      <c r="K11" s="105"/>
      <c r="L11" s="105"/>
      <c r="M11" s="491"/>
    </row>
    <row r="12" spans="1:13" ht="29.25" customHeight="1">
      <c r="A12" s="491">
        <v>4</v>
      </c>
      <c r="B12" s="469" t="s">
        <v>340</v>
      </c>
      <c r="C12" s="469"/>
      <c r="D12" s="469"/>
      <c r="E12" s="469"/>
      <c r="F12" s="469"/>
      <c r="G12" s="469"/>
      <c r="H12" s="469"/>
      <c r="I12" s="469"/>
      <c r="J12" s="469"/>
      <c r="K12" s="469"/>
      <c r="L12" s="469"/>
      <c r="M12" s="491"/>
    </row>
    <row r="13" spans="1:13" ht="21.75" customHeight="1">
      <c r="A13" s="491"/>
      <c r="B13" s="100"/>
      <c r="C13" s="71" t="s">
        <v>49</v>
      </c>
      <c r="D13" s="101">
        <v>50</v>
      </c>
      <c r="E13" s="102"/>
      <c r="F13" s="105"/>
      <c r="G13" s="102"/>
      <c r="H13" s="104">
        <v>0.08</v>
      </c>
      <c r="I13" s="105"/>
      <c r="J13" s="102">
        <f>PRODUCT(G13*1.08)</f>
        <v>0</v>
      </c>
      <c r="K13" s="105"/>
      <c r="L13" s="105"/>
      <c r="M13" s="491"/>
    </row>
    <row r="14" spans="1:13" ht="29.25" customHeight="1">
      <c r="A14" s="491">
        <v>5</v>
      </c>
      <c r="B14" s="469" t="s">
        <v>341</v>
      </c>
      <c r="C14" s="469"/>
      <c r="D14" s="469"/>
      <c r="E14" s="469"/>
      <c r="F14" s="469"/>
      <c r="G14" s="469"/>
      <c r="H14" s="469"/>
      <c r="I14" s="469"/>
      <c r="J14" s="469"/>
      <c r="K14" s="469"/>
      <c r="L14" s="469"/>
      <c r="M14" s="491"/>
    </row>
    <row r="15" spans="1:13" ht="20.25" customHeight="1">
      <c r="A15" s="491"/>
      <c r="B15" s="100"/>
      <c r="C15" s="71" t="s">
        <v>49</v>
      </c>
      <c r="D15" s="101">
        <v>30</v>
      </c>
      <c r="E15" s="102"/>
      <c r="F15" s="105"/>
      <c r="G15" s="102"/>
      <c r="H15" s="104">
        <v>0.08</v>
      </c>
      <c r="I15" s="105"/>
      <c r="J15" s="102">
        <f>PRODUCT(G15*1.08)</f>
        <v>0</v>
      </c>
      <c r="K15" s="105"/>
      <c r="L15" s="105"/>
      <c r="M15" s="491"/>
    </row>
    <row r="16" spans="1:13" ht="24.75" customHeight="1">
      <c r="A16" s="491">
        <v>6</v>
      </c>
      <c r="B16" s="436" t="s">
        <v>342</v>
      </c>
      <c r="C16" s="436"/>
      <c r="D16" s="436"/>
      <c r="E16" s="436"/>
      <c r="F16" s="436"/>
      <c r="G16" s="436"/>
      <c r="H16" s="436"/>
      <c r="I16" s="436"/>
      <c r="J16" s="436"/>
      <c r="K16" s="436"/>
      <c r="L16" s="436"/>
      <c r="M16" s="491"/>
    </row>
    <row r="17" spans="1:13" ht="21" customHeight="1">
      <c r="A17" s="491"/>
      <c r="B17" s="100"/>
      <c r="C17" s="71" t="s">
        <v>49</v>
      </c>
      <c r="D17" s="101">
        <v>30</v>
      </c>
      <c r="E17" s="102"/>
      <c r="F17" s="105"/>
      <c r="G17" s="102"/>
      <c r="H17" s="126">
        <v>0.08</v>
      </c>
      <c r="I17" s="105"/>
      <c r="J17" s="102">
        <f>PRODUCT(G17*1.08)</f>
        <v>0</v>
      </c>
      <c r="K17" s="105"/>
      <c r="L17" s="105"/>
      <c r="M17" s="491"/>
    </row>
    <row r="18" spans="1:13" ht="25.5" customHeight="1">
      <c r="A18" s="473">
        <v>7</v>
      </c>
      <c r="B18" s="436" t="s">
        <v>343</v>
      </c>
      <c r="C18" s="436"/>
      <c r="D18" s="436"/>
      <c r="E18" s="436"/>
      <c r="F18" s="436"/>
      <c r="G18" s="436"/>
      <c r="H18" s="436"/>
      <c r="I18" s="436"/>
      <c r="J18" s="436"/>
      <c r="K18" s="436"/>
      <c r="L18" s="436"/>
      <c r="M18" s="491"/>
    </row>
    <row r="19" spans="1:13" ht="19.5" customHeight="1">
      <c r="A19" s="474"/>
      <c r="B19" s="100"/>
      <c r="C19" s="71" t="s">
        <v>49</v>
      </c>
      <c r="D19" s="101">
        <v>80</v>
      </c>
      <c r="E19" s="102"/>
      <c r="F19" s="105"/>
      <c r="G19" s="108"/>
      <c r="H19" s="104">
        <v>0.08</v>
      </c>
      <c r="I19" s="105"/>
      <c r="J19" s="108">
        <f>PRODUCT(G19*1.08)</f>
        <v>0</v>
      </c>
      <c r="K19" s="105"/>
      <c r="L19" s="105"/>
      <c r="M19" s="491"/>
    </row>
    <row r="20" spans="1:13" s="29" customFormat="1" ht="29.25" customHeight="1">
      <c r="A20" s="473">
        <v>8</v>
      </c>
      <c r="B20" s="436" t="s">
        <v>344</v>
      </c>
      <c r="C20" s="436"/>
      <c r="D20" s="436"/>
      <c r="E20" s="436"/>
      <c r="F20" s="436"/>
      <c r="G20" s="436"/>
      <c r="H20" s="436"/>
      <c r="I20" s="436"/>
      <c r="J20" s="436"/>
      <c r="K20" s="436"/>
      <c r="L20" s="436"/>
      <c r="M20" s="491"/>
    </row>
    <row r="21" spans="1:13" s="29" customFormat="1" ht="21" customHeight="1">
      <c r="A21" s="474"/>
      <c r="B21" s="100"/>
      <c r="C21" s="71" t="s">
        <v>58</v>
      </c>
      <c r="D21" s="101">
        <v>5</v>
      </c>
      <c r="E21" s="102"/>
      <c r="F21" s="105"/>
      <c r="G21" s="108"/>
      <c r="H21" s="104">
        <v>0.08</v>
      </c>
      <c r="I21" s="105"/>
      <c r="J21" s="108">
        <f>PRODUCT(G21*1.08)</f>
        <v>0</v>
      </c>
      <c r="K21" s="105"/>
      <c r="L21" s="105"/>
      <c r="M21" s="491"/>
    </row>
    <row r="22" spans="1:13" ht="25.5" customHeight="1">
      <c r="A22" s="491">
        <v>9</v>
      </c>
      <c r="B22" s="469" t="s">
        <v>345</v>
      </c>
      <c r="C22" s="469"/>
      <c r="D22" s="469"/>
      <c r="E22" s="469"/>
      <c r="F22" s="469"/>
      <c r="G22" s="469"/>
      <c r="H22" s="469"/>
      <c r="I22" s="469"/>
      <c r="J22" s="469"/>
      <c r="K22" s="469"/>
      <c r="L22" s="469"/>
      <c r="M22" s="491"/>
    </row>
    <row r="23" spans="1:13" ht="23.25" customHeight="1">
      <c r="A23" s="491"/>
      <c r="B23" s="100"/>
      <c r="C23" s="71" t="s">
        <v>49</v>
      </c>
      <c r="D23" s="101">
        <v>50</v>
      </c>
      <c r="E23" s="102"/>
      <c r="F23" s="105"/>
      <c r="G23" s="102"/>
      <c r="H23" s="104">
        <v>0.08</v>
      </c>
      <c r="I23" s="105"/>
      <c r="J23" s="102">
        <f>PRODUCT(G23*1.08)</f>
        <v>0</v>
      </c>
      <c r="K23" s="105"/>
      <c r="L23" s="105"/>
      <c r="M23" s="491"/>
    </row>
    <row r="24" spans="1:13" ht="29.25" customHeight="1">
      <c r="A24" s="491">
        <v>10</v>
      </c>
      <c r="B24" s="436" t="s">
        <v>346</v>
      </c>
      <c r="C24" s="436"/>
      <c r="D24" s="436"/>
      <c r="E24" s="436"/>
      <c r="F24" s="436"/>
      <c r="G24" s="436"/>
      <c r="H24" s="436"/>
      <c r="I24" s="436"/>
      <c r="J24" s="436"/>
      <c r="K24" s="436"/>
      <c r="L24" s="436"/>
      <c r="M24" s="491"/>
    </row>
    <row r="25" spans="1:13" ht="24" customHeight="1">
      <c r="A25" s="491"/>
      <c r="B25" s="100"/>
      <c r="C25" s="71" t="s">
        <v>49</v>
      </c>
      <c r="D25" s="101">
        <v>3</v>
      </c>
      <c r="E25" s="102"/>
      <c r="F25" s="105"/>
      <c r="G25" s="102"/>
      <c r="H25" s="126">
        <v>0.08</v>
      </c>
      <c r="I25" s="105"/>
      <c r="J25" s="102">
        <f>PRODUCT(G25*1.08)</f>
        <v>0</v>
      </c>
      <c r="K25" s="105"/>
      <c r="L25" s="105"/>
      <c r="M25" s="491"/>
    </row>
    <row r="26" spans="1:13" ht="29.25" customHeight="1">
      <c r="A26" s="473">
        <v>11</v>
      </c>
      <c r="B26" s="436" t="s">
        <v>347</v>
      </c>
      <c r="C26" s="436"/>
      <c r="D26" s="436"/>
      <c r="E26" s="436"/>
      <c r="F26" s="436"/>
      <c r="G26" s="436"/>
      <c r="H26" s="436"/>
      <c r="I26" s="436"/>
      <c r="J26" s="436"/>
      <c r="K26" s="436"/>
      <c r="L26" s="436"/>
      <c r="M26" s="491"/>
    </row>
    <row r="27" spans="1:13" ht="21" customHeight="1">
      <c r="A27" s="474"/>
      <c r="B27" s="100"/>
      <c r="C27" s="71" t="s">
        <v>49</v>
      </c>
      <c r="D27" s="101">
        <v>20</v>
      </c>
      <c r="E27" s="102"/>
      <c r="F27" s="105"/>
      <c r="G27" s="108"/>
      <c r="H27" s="104">
        <v>0.08</v>
      </c>
      <c r="I27" s="105" t="s">
        <v>52</v>
      </c>
      <c r="J27" s="108">
        <f>PRODUCT(G27*1.08)</f>
        <v>0</v>
      </c>
      <c r="K27" s="105"/>
      <c r="L27" s="105"/>
      <c r="M27" s="491"/>
    </row>
    <row r="28" spans="1:12" ht="17.25" customHeight="1">
      <c r="A28" s="466" t="s">
        <v>348</v>
      </c>
      <c r="B28" s="466"/>
      <c r="C28" s="466"/>
      <c r="D28" s="466"/>
      <c r="E28" s="466"/>
      <c r="F28" s="466"/>
      <c r="G28" s="142">
        <f>SUM(G6:G27)</f>
        <v>0</v>
      </c>
      <c r="H28" s="146"/>
      <c r="I28" s="146"/>
      <c r="J28" s="142">
        <f>SUM(J6:J21)</f>
        <v>0</v>
      </c>
      <c r="K28" s="143"/>
      <c r="L28" s="143"/>
    </row>
    <row r="29" spans="3:9" ht="29.25" customHeight="1">
      <c r="C29" s="300"/>
      <c r="D29" s="301"/>
      <c r="F29" s="301"/>
      <c r="G29" s="70"/>
      <c r="I29" s="302"/>
    </row>
    <row r="30" spans="2:9" s="143" customFormat="1" ht="14.25" customHeight="1">
      <c r="B30" s="317" t="s">
        <v>37</v>
      </c>
      <c r="C30" s="318"/>
      <c r="D30" s="319"/>
      <c r="E30" s="319"/>
      <c r="F30" s="319"/>
      <c r="G30" s="299"/>
      <c r="I30" s="408"/>
    </row>
    <row r="31" spans="2:7" s="143" customFormat="1" ht="14.25" customHeight="1">
      <c r="B31" s="320" t="s">
        <v>21</v>
      </c>
      <c r="C31" s="318"/>
      <c r="D31" s="319"/>
      <c r="E31" s="319"/>
      <c r="F31" s="319"/>
      <c r="G31" s="299"/>
    </row>
    <row r="32" spans="3:7" ht="29.25" customHeight="1">
      <c r="C32" s="300"/>
      <c r="D32" s="301"/>
      <c r="E32" s="301"/>
      <c r="F32" s="301"/>
      <c r="G32" s="70"/>
    </row>
    <row r="33" spans="2:7" ht="29.25" customHeight="1">
      <c r="B33" s="303"/>
      <c r="C33" s="300"/>
      <c r="D33" s="301"/>
      <c r="E33" s="301"/>
      <c r="F33" s="301"/>
      <c r="G33" s="70"/>
    </row>
    <row r="34" spans="3:9" ht="29.25" customHeight="1">
      <c r="C34" s="300"/>
      <c r="D34" s="301"/>
      <c r="F34" s="301"/>
      <c r="G34" s="70"/>
      <c r="I34" s="302"/>
    </row>
    <row r="35" spans="3:7" ht="29.25" customHeight="1">
      <c r="C35" s="300"/>
      <c r="D35" s="301"/>
      <c r="E35" s="301"/>
      <c r="F35" s="301"/>
      <c r="G35" s="70"/>
    </row>
    <row r="36" spans="4:7" ht="29.25" customHeight="1">
      <c r="D36" s="301"/>
      <c r="E36" s="301"/>
      <c r="F36" s="301"/>
      <c r="G36" s="70"/>
    </row>
  </sheetData>
  <sheetProtection/>
  <mergeCells count="35">
    <mergeCell ref="M18:M19"/>
    <mergeCell ref="M20:M21"/>
    <mergeCell ref="M22:M23"/>
    <mergeCell ref="M24:M25"/>
    <mergeCell ref="M26:M27"/>
    <mergeCell ref="M6:M7"/>
    <mergeCell ref="M8:M9"/>
    <mergeCell ref="M10:M11"/>
    <mergeCell ref="M12:M13"/>
    <mergeCell ref="M14:M15"/>
    <mergeCell ref="M16:M17"/>
    <mergeCell ref="B24:L24"/>
    <mergeCell ref="A26:A27"/>
    <mergeCell ref="B26:L26"/>
    <mergeCell ref="A5:L5"/>
    <mergeCell ref="A6:A7"/>
    <mergeCell ref="B6:L6"/>
    <mergeCell ref="A8:A9"/>
    <mergeCell ref="B8:L8"/>
    <mergeCell ref="A10:A11"/>
    <mergeCell ref="B10:L10"/>
    <mergeCell ref="A12:A13"/>
    <mergeCell ref="B12:L12"/>
    <mergeCell ref="A14:A15"/>
    <mergeCell ref="B14:L14"/>
    <mergeCell ref="A16:A17"/>
    <mergeCell ref="B16:L16"/>
    <mergeCell ref="A22:A23"/>
    <mergeCell ref="B22:L22"/>
    <mergeCell ref="A28:F28"/>
    <mergeCell ref="A18:A19"/>
    <mergeCell ref="B18:L18"/>
    <mergeCell ref="A20:A21"/>
    <mergeCell ref="B20:L20"/>
    <mergeCell ref="A24:A25"/>
  </mergeCells>
  <printOptions/>
  <pageMargins left="0.7086614173228347" right="0.7086614173228347" top="0.7480314960629921" bottom="0.7480314960629921" header="0.31496062992125984" footer="0.31496062992125984"/>
  <pageSetup horizontalDpi="300" verticalDpi="300" orientation="landscape" paperSize="9" scale="90" r:id="rId1"/>
</worksheet>
</file>

<file path=xl/worksheets/sheet21.xml><?xml version="1.0" encoding="utf-8"?>
<worksheet xmlns="http://schemas.openxmlformats.org/spreadsheetml/2006/main" xmlns:r="http://schemas.openxmlformats.org/officeDocument/2006/relationships">
  <sheetPr>
    <tabColor rgb="FF00B050"/>
  </sheetPr>
  <dimension ref="A1:M26"/>
  <sheetViews>
    <sheetView zoomScalePageLayoutView="0" workbookViewId="0" topLeftCell="A1">
      <selection activeCell="G12" sqref="G12"/>
    </sheetView>
  </sheetViews>
  <sheetFormatPr defaultColWidth="9.140625" defaultRowHeight="12.75"/>
  <cols>
    <col min="1" max="1" width="4.28125" style="0" customWidth="1"/>
    <col min="2" max="2" width="24.28125" style="0" customWidth="1"/>
    <col min="3" max="3" width="6.28125" style="0" customWidth="1"/>
    <col min="4" max="4" width="7.28125" style="0" customWidth="1"/>
    <col min="5" max="5" width="7.57421875" style="0" customWidth="1"/>
    <col min="6" max="6" width="9.28125" style="0" customWidth="1"/>
    <col min="7" max="7" width="11.7109375" style="0" customWidth="1"/>
    <col min="8" max="8" width="8.28125" style="0" customWidth="1"/>
    <col min="9" max="9" width="14.140625" style="0" customWidth="1"/>
    <col min="10" max="10" width="11.140625" style="0" customWidth="1"/>
    <col min="11" max="11" width="10.57421875" style="0" customWidth="1"/>
    <col min="12" max="12" width="18.57421875" style="0" customWidth="1"/>
  </cols>
  <sheetData>
    <row r="1" spans="2:5" ht="12.75">
      <c r="B1" s="9" t="s">
        <v>381</v>
      </c>
      <c r="C1" s="9"/>
      <c r="D1" s="9"/>
      <c r="E1" s="9"/>
    </row>
    <row r="2" spans="2:5" ht="12.75">
      <c r="B2" s="9"/>
      <c r="C2" s="9"/>
      <c r="D2" s="9"/>
      <c r="E2" s="9"/>
    </row>
    <row r="3" spans="1:13" ht="45.7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364</v>
      </c>
    </row>
    <row r="4" spans="1:13" s="79" customFormat="1" ht="12.75">
      <c r="A4" s="112">
        <v>1</v>
      </c>
      <c r="B4" s="112">
        <v>2</v>
      </c>
      <c r="C4" s="112">
        <v>3</v>
      </c>
      <c r="D4" s="113">
        <v>4</v>
      </c>
      <c r="E4" s="112">
        <v>5</v>
      </c>
      <c r="F4" s="112">
        <v>6</v>
      </c>
      <c r="G4" s="112">
        <v>7</v>
      </c>
      <c r="H4" s="112">
        <v>8</v>
      </c>
      <c r="I4" s="112">
        <v>9</v>
      </c>
      <c r="J4" s="112">
        <v>10</v>
      </c>
      <c r="K4" s="112">
        <v>11</v>
      </c>
      <c r="L4" s="112">
        <v>12</v>
      </c>
      <c r="M4" s="112">
        <v>13</v>
      </c>
    </row>
    <row r="5" spans="1:13" ht="27.75" customHeight="1">
      <c r="A5" s="425">
        <v>1</v>
      </c>
      <c r="B5" s="515" t="s">
        <v>197</v>
      </c>
      <c r="C5" s="515"/>
      <c r="D5" s="515"/>
      <c r="E5" s="515"/>
      <c r="F5" s="515"/>
      <c r="G5" s="515"/>
      <c r="H5" s="515"/>
      <c r="I5" s="515"/>
      <c r="J5" s="515"/>
      <c r="K5" s="515"/>
      <c r="L5" s="515"/>
      <c r="M5" s="425"/>
    </row>
    <row r="6" spans="1:13" ht="18" customHeight="1">
      <c r="A6" s="425"/>
      <c r="B6" s="99" t="s">
        <v>190</v>
      </c>
      <c r="C6" s="41" t="s">
        <v>50</v>
      </c>
      <c r="D6" s="139">
        <v>60</v>
      </c>
      <c r="E6" s="50"/>
      <c r="F6" s="99"/>
      <c r="G6" s="107"/>
      <c r="H6" s="99"/>
      <c r="I6" s="99"/>
      <c r="J6" s="107"/>
      <c r="K6" s="99"/>
      <c r="L6" s="99"/>
      <c r="M6" s="425"/>
    </row>
    <row r="7" spans="1:13" ht="14.25">
      <c r="A7" s="425"/>
      <c r="B7" s="99" t="s">
        <v>191</v>
      </c>
      <c r="C7" s="41" t="s">
        <v>50</v>
      </c>
      <c r="D7" s="127">
        <v>60</v>
      </c>
      <c r="E7" s="50"/>
      <c r="F7" s="103"/>
      <c r="G7" s="107"/>
      <c r="H7" s="123"/>
      <c r="I7" s="103"/>
      <c r="J7" s="107"/>
      <c r="K7" s="103"/>
      <c r="L7" s="103"/>
      <c r="M7" s="425"/>
    </row>
    <row r="8" spans="1:13" ht="29.25" customHeight="1">
      <c r="A8" s="425">
        <v>2</v>
      </c>
      <c r="B8" s="515" t="s">
        <v>192</v>
      </c>
      <c r="C8" s="515"/>
      <c r="D8" s="515"/>
      <c r="E8" s="515"/>
      <c r="F8" s="515"/>
      <c r="G8" s="515"/>
      <c r="H8" s="515"/>
      <c r="I8" s="515"/>
      <c r="J8" s="515"/>
      <c r="K8" s="515"/>
      <c r="L8" s="515"/>
      <c r="M8" s="425"/>
    </row>
    <row r="9" spans="1:13" ht="14.25">
      <c r="A9" s="425"/>
      <c r="B9" s="99" t="s">
        <v>193</v>
      </c>
      <c r="C9" s="41" t="s">
        <v>49</v>
      </c>
      <c r="D9" s="106">
        <v>200</v>
      </c>
      <c r="E9" s="107"/>
      <c r="F9" s="103"/>
      <c r="G9" s="107"/>
      <c r="H9" s="123"/>
      <c r="I9" s="103"/>
      <c r="J9" s="107"/>
      <c r="K9" s="103"/>
      <c r="L9" s="103"/>
      <c r="M9" s="425"/>
    </row>
    <row r="10" spans="1:13" ht="34.5" customHeight="1">
      <c r="A10" s="425">
        <v>3</v>
      </c>
      <c r="B10" s="515" t="s">
        <v>194</v>
      </c>
      <c r="C10" s="515"/>
      <c r="D10" s="515"/>
      <c r="E10" s="515"/>
      <c r="F10" s="515"/>
      <c r="G10" s="515"/>
      <c r="H10" s="515"/>
      <c r="I10" s="515"/>
      <c r="J10" s="515"/>
      <c r="K10" s="515"/>
      <c r="L10" s="515"/>
      <c r="M10" s="425"/>
    </row>
    <row r="11" spans="1:13" ht="18" customHeight="1">
      <c r="A11" s="425"/>
      <c r="B11" s="99" t="s">
        <v>195</v>
      </c>
      <c r="C11" s="41" t="s">
        <v>49</v>
      </c>
      <c r="D11" s="139">
        <v>200</v>
      </c>
      <c r="E11" s="107"/>
      <c r="F11" s="122"/>
      <c r="G11" s="107"/>
      <c r="H11" s="123"/>
      <c r="I11" s="103"/>
      <c r="J11" s="107"/>
      <c r="K11" s="122"/>
      <c r="L11" s="122"/>
      <c r="M11" s="425"/>
    </row>
    <row r="12" spans="1:13" ht="14.25">
      <c r="A12" s="425"/>
      <c r="B12" s="99" t="s">
        <v>196</v>
      </c>
      <c r="C12" s="41" t="s">
        <v>49</v>
      </c>
      <c r="D12" s="106">
        <v>200</v>
      </c>
      <c r="E12" s="107"/>
      <c r="F12" s="103"/>
      <c r="G12" s="107"/>
      <c r="H12" s="123"/>
      <c r="I12" s="103"/>
      <c r="J12" s="107"/>
      <c r="K12" s="103"/>
      <c r="L12" s="103"/>
      <c r="M12" s="425"/>
    </row>
    <row r="13" spans="1:12" ht="15">
      <c r="A13" s="466" t="s">
        <v>348</v>
      </c>
      <c r="B13" s="466"/>
      <c r="C13" s="466"/>
      <c r="D13" s="466"/>
      <c r="E13" s="466"/>
      <c r="F13" s="466"/>
      <c r="G13" s="157">
        <f>SUM(G5:G12)</f>
        <v>0</v>
      </c>
      <c r="H13" s="111" t="s">
        <v>279</v>
      </c>
      <c r="I13" s="155"/>
      <c r="J13" s="157"/>
      <c r="K13" s="114"/>
      <c r="L13" s="114"/>
    </row>
    <row r="14" spans="3:9" ht="12.75">
      <c r="C14" s="2"/>
      <c r="D14" s="3"/>
      <c r="F14" s="3"/>
      <c r="G14" s="1"/>
      <c r="I14" s="73"/>
    </row>
    <row r="15" spans="2:7" ht="12.75">
      <c r="B15" s="72"/>
      <c r="C15" s="2"/>
      <c r="D15" s="3"/>
      <c r="E15" s="3"/>
      <c r="F15" s="3"/>
      <c r="G15" s="1"/>
    </row>
    <row r="16" spans="2:7" ht="12.75">
      <c r="B16" s="9" t="s">
        <v>37</v>
      </c>
      <c r="C16" s="2"/>
      <c r="D16" s="3"/>
      <c r="E16" s="3"/>
      <c r="F16" s="3"/>
      <c r="G16" s="1"/>
    </row>
    <row r="17" spans="2:7" ht="12.75">
      <c r="B17" s="18" t="s">
        <v>21</v>
      </c>
      <c r="C17" s="2"/>
      <c r="D17" s="3"/>
      <c r="E17" s="3"/>
      <c r="F17" s="3"/>
      <c r="G17" s="1"/>
    </row>
    <row r="18" spans="2:7" ht="12.75">
      <c r="B18" s="72"/>
      <c r="C18" s="2"/>
      <c r="D18" s="3"/>
      <c r="E18" s="3"/>
      <c r="F18" s="3"/>
      <c r="G18" s="1"/>
    </row>
    <row r="19" spans="3:9" ht="12.75">
      <c r="C19" s="2"/>
      <c r="D19" s="3"/>
      <c r="F19" s="3"/>
      <c r="G19" s="1"/>
      <c r="I19" s="73"/>
    </row>
    <row r="20" spans="3:7" ht="12.75">
      <c r="C20" s="2"/>
      <c r="D20" s="3"/>
      <c r="E20" s="3"/>
      <c r="F20" s="3"/>
      <c r="G20" s="1"/>
    </row>
    <row r="21" spans="4:7" ht="12.75">
      <c r="D21" s="3"/>
      <c r="E21" s="3"/>
      <c r="F21" s="3"/>
      <c r="G21" s="1"/>
    </row>
    <row r="22" spans="4:7" ht="12.75">
      <c r="D22" s="3"/>
      <c r="E22" s="3"/>
      <c r="F22" s="3"/>
      <c r="G22" s="1"/>
    </row>
    <row r="23" spans="4:7" ht="12.75">
      <c r="D23" s="3"/>
      <c r="E23" s="3"/>
      <c r="F23" s="3"/>
      <c r="G23" s="1"/>
    </row>
    <row r="24" ht="12.75">
      <c r="G24" s="1"/>
    </row>
    <row r="25" ht="12.75">
      <c r="G25" t="s">
        <v>52</v>
      </c>
    </row>
    <row r="26" spans="1:9" ht="43.5" customHeight="1">
      <c r="A26" s="437"/>
      <c r="B26" s="438"/>
      <c r="C26" s="438"/>
      <c r="D26" s="438"/>
      <c r="E26" s="438"/>
      <c r="F26" s="438"/>
      <c r="G26" s="438"/>
      <c r="H26" s="438"/>
      <c r="I26" s="438"/>
    </row>
  </sheetData>
  <sheetProtection/>
  <mergeCells count="11">
    <mergeCell ref="B10:L10"/>
    <mergeCell ref="A13:F13"/>
    <mergeCell ref="M5:M7"/>
    <mergeCell ref="M8:M9"/>
    <mergeCell ref="M10:M12"/>
    <mergeCell ref="A26:I26"/>
    <mergeCell ref="A5:A7"/>
    <mergeCell ref="B5:L5"/>
    <mergeCell ref="A8:A9"/>
    <mergeCell ref="B8:L8"/>
    <mergeCell ref="A10:A12"/>
  </mergeCells>
  <printOptions/>
  <pageMargins left="0.7" right="0.7" top="0.75" bottom="0.75" header="0.3" footer="0.3"/>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rgb="FF00B050"/>
  </sheetPr>
  <dimension ref="A1:M29"/>
  <sheetViews>
    <sheetView zoomScalePageLayoutView="0" workbookViewId="0" topLeftCell="A1">
      <selection activeCell="F6" sqref="F6"/>
    </sheetView>
  </sheetViews>
  <sheetFormatPr defaultColWidth="9.140625" defaultRowHeight="12.75"/>
  <cols>
    <col min="1" max="1" width="4.28125" style="0" customWidth="1"/>
    <col min="2" max="2" width="23.57421875" style="0" customWidth="1"/>
    <col min="3" max="3" width="6.28125" style="0" customWidth="1"/>
    <col min="4" max="4" width="7.28125" style="0" customWidth="1"/>
    <col min="5" max="5" width="7.57421875" style="0" customWidth="1"/>
    <col min="6" max="6" width="9.28125" style="0" customWidth="1"/>
    <col min="7" max="7" width="11.7109375" style="0" customWidth="1"/>
    <col min="8" max="8" width="8.28125" style="0" customWidth="1"/>
    <col min="9" max="9" width="14.140625" style="0" customWidth="1"/>
    <col min="10" max="10" width="11.140625" style="0" customWidth="1"/>
    <col min="11" max="11" width="10.57421875" style="0" customWidth="1"/>
    <col min="12" max="12" width="18.57421875" style="0" customWidth="1"/>
  </cols>
  <sheetData>
    <row r="1" spans="2:5" ht="12.75">
      <c r="B1" s="9" t="s">
        <v>382</v>
      </c>
      <c r="C1" s="9"/>
      <c r="D1" s="9"/>
      <c r="E1" s="9"/>
    </row>
    <row r="2" spans="2:5" ht="12.75">
      <c r="B2" s="9"/>
      <c r="C2" s="9"/>
      <c r="D2" s="9"/>
      <c r="E2" s="9"/>
    </row>
    <row r="3" spans="1:13" ht="45.7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490</v>
      </c>
    </row>
    <row r="4" spans="1:13" s="79" customFormat="1" ht="12.75">
      <c r="A4" s="112">
        <v>1</v>
      </c>
      <c r="B4" s="112">
        <v>2</v>
      </c>
      <c r="C4" s="112">
        <v>3</v>
      </c>
      <c r="D4" s="113">
        <v>4</v>
      </c>
      <c r="E4" s="112">
        <v>5</v>
      </c>
      <c r="F4" s="112">
        <v>6</v>
      </c>
      <c r="G4" s="112">
        <v>7</v>
      </c>
      <c r="H4" s="112">
        <v>8</v>
      </c>
      <c r="I4" s="112">
        <v>9</v>
      </c>
      <c r="J4" s="112">
        <v>10</v>
      </c>
      <c r="K4" s="112">
        <v>11</v>
      </c>
      <c r="L4" s="112">
        <v>12</v>
      </c>
      <c r="M4" s="112">
        <v>13</v>
      </c>
    </row>
    <row r="5" spans="1:13" ht="52.5" customHeight="1">
      <c r="A5" s="425">
        <v>1</v>
      </c>
      <c r="B5" s="516" t="s">
        <v>198</v>
      </c>
      <c r="C5" s="516"/>
      <c r="D5" s="516"/>
      <c r="E5" s="516"/>
      <c r="F5" s="516"/>
      <c r="G5" s="516"/>
      <c r="H5" s="516"/>
      <c r="I5" s="516"/>
      <c r="J5" s="516"/>
      <c r="K5" s="516"/>
      <c r="L5" s="516"/>
      <c r="M5" s="425"/>
    </row>
    <row r="6" spans="1:13" ht="36">
      <c r="A6" s="425"/>
      <c r="B6" s="172" t="s">
        <v>199</v>
      </c>
      <c r="C6" s="41" t="s">
        <v>50</v>
      </c>
      <c r="D6" s="106">
        <v>120</v>
      </c>
      <c r="E6" s="107"/>
      <c r="F6" s="103"/>
      <c r="G6" s="173"/>
      <c r="H6" s="123">
        <v>0.08</v>
      </c>
      <c r="I6" s="103"/>
      <c r="J6" s="107">
        <f>PRODUCT(G6*1.08)</f>
        <v>0</v>
      </c>
      <c r="K6" s="103"/>
      <c r="L6" s="103"/>
      <c r="M6" s="425"/>
    </row>
    <row r="7" spans="1:13" ht="29.25" customHeight="1">
      <c r="A7" s="425">
        <v>2</v>
      </c>
      <c r="B7" s="516" t="s">
        <v>200</v>
      </c>
      <c r="C7" s="516"/>
      <c r="D7" s="516"/>
      <c r="E7" s="516"/>
      <c r="F7" s="516"/>
      <c r="G7" s="516"/>
      <c r="H7" s="516"/>
      <c r="I7" s="516"/>
      <c r="J7" s="516"/>
      <c r="K7" s="516"/>
      <c r="L7" s="516"/>
      <c r="M7" s="425"/>
    </row>
    <row r="8" spans="1:13" ht="14.25">
      <c r="A8" s="425"/>
      <c r="B8" s="99"/>
      <c r="C8" s="41" t="s">
        <v>49</v>
      </c>
      <c r="D8" s="106">
        <v>120</v>
      </c>
      <c r="E8" s="107"/>
      <c r="F8" s="103"/>
      <c r="G8" s="107"/>
      <c r="H8" s="123">
        <v>0.08</v>
      </c>
      <c r="I8" s="103"/>
      <c r="J8" s="107">
        <f>PRODUCT(G8*1.08)</f>
        <v>0</v>
      </c>
      <c r="K8" s="103"/>
      <c r="L8" s="103"/>
      <c r="M8" s="425"/>
    </row>
    <row r="9" spans="1:13" ht="91.5" customHeight="1">
      <c r="A9" s="425">
        <v>3</v>
      </c>
      <c r="B9" s="516" t="s">
        <v>201</v>
      </c>
      <c r="C9" s="516"/>
      <c r="D9" s="516"/>
      <c r="E9" s="516"/>
      <c r="F9" s="516"/>
      <c r="G9" s="516"/>
      <c r="H9" s="516"/>
      <c r="I9" s="516"/>
      <c r="J9" s="516"/>
      <c r="K9" s="516"/>
      <c r="L9" s="516"/>
      <c r="M9" s="425"/>
    </row>
    <row r="10" spans="1:13" ht="14.25">
      <c r="A10" s="425"/>
      <c r="B10" s="99"/>
      <c r="C10" s="41" t="s">
        <v>49</v>
      </c>
      <c r="D10" s="106">
        <v>20</v>
      </c>
      <c r="E10" s="107"/>
      <c r="F10" s="103"/>
      <c r="G10" s="107"/>
      <c r="H10" s="123">
        <v>0.08</v>
      </c>
      <c r="I10" s="103"/>
      <c r="J10" s="107">
        <f>PRODUCT(G10*1.08)</f>
        <v>0</v>
      </c>
      <c r="K10" s="103"/>
      <c r="L10" s="103"/>
      <c r="M10" s="425"/>
    </row>
    <row r="11" spans="1:13" ht="52.5" customHeight="1">
      <c r="A11" s="425">
        <v>4</v>
      </c>
      <c r="B11" s="517" t="s">
        <v>202</v>
      </c>
      <c r="C11" s="517"/>
      <c r="D11" s="517"/>
      <c r="E11" s="517"/>
      <c r="F11" s="517"/>
      <c r="G11" s="517"/>
      <c r="H11" s="517"/>
      <c r="I11" s="517"/>
      <c r="J11" s="517"/>
      <c r="K11" s="517"/>
      <c r="L11" s="517"/>
      <c r="M11" s="425"/>
    </row>
    <row r="12" spans="1:13" ht="14.25">
      <c r="A12" s="425"/>
      <c r="B12" s="99"/>
      <c r="C12" s="41" t="s">
        <v>49</v>
      </c>
      <c r="D12" s="106">
        <v>300</v>
      </c>
      <c r="E12" s="107"/>
      <c r="F12" s="103"/>
      <c r="G12" s="107"/>
      <c r="H12" s="123">
        <v>0.08</v>
      </c>
      <c r="I12" s="103"/>
      <c r="J12" s="107">
        <f>PRODUCT(G12*1.08)</f>
        <v>0</v>
      </c>
      <c r="K12" s="103"/>
      <c r="L12" s="103"/>
      <c r="M12" s="425"/>
    </row>
    <row r="13" spans="1:13" ht="60" customHeight="1">
      <c r="A13" s="425">
        <v>5</v>
      </c>
      <c r="B13" s="517" t="s">
        <v>204</v>
      </c>
      <c r="C13" s="517"/>
      <c r="D13" s="517"/>
      <c r="E13" s="517"/>
      <c r="F13" s="517"/>
      <c r="G13" s="517"/>
      <c r="H13" s="517"/>
      <c r="I13" s="517"/>
      <c r="J13" s="517"/>
      <c r="K13" s="517"/>
      <c r="L13" s="517"/>
      <c r="M13" s="425"/>
    </row>
    <row r="14" spans="1:13" ht="14.25">
      <c r="A14" s="425"/>
      <c r="B14" s="99"/>
      <c r="C14" s="41" t="s">
        <v>49</v>
      </c>
      <c r="D14" s="106">
        <v>120</v>
      </c>
      <c r="E14" s="107"/>
      <c r="F14" s="103"/>
      <c r="G14" s="107"/>
      <c r="H14" s="123">
        <v>0.08</v>
      </c>
      <c r="I14" s="103"/>
      <c r="J14" s="107">
        <f>PRODUCT(G14*1.08)</f>
        <v>0</v>
      </c>
      <c r="K14" s="103"/>
      <c r="L14" s="103"/>
      <c r="M14" s="425"/>
    </row>
    <row r="15" spans="1:13" ht="45" customHeight="1">
      <c r="A15" s="425">
        <v>6</v>
      </c>
      <c r="B15" s="517" t="s">
        <v>203</v>
      </c>
      <c r="C15" s="517"/>
      <c r="D15" s="517"/>
      <c r="E15" s="517"/>
      <c r="F15" s="517"/>
      <c r="G15" s="517"/>
      <c r="H15" s="517"/>
      <c r="I15" s="517"/>
      <c r="J15" s="517"/>
      <c r="K15" s="517"/>
      <c r="L15" s="517"/>
      <c r="M15" s="425"/>
    </row>
    <row r="16" spans="1:13" ht="14.25">
      <c r="A16" s="425"/>
      <c r="B16" s="99"/>
      <c r="C16" s="41" t="s">
        <v>49</v>
      </c>
      <c r="D16" s="106">
        <v>40</v>
      </c>
      <c r="E16" s="107"/>
      <c r="F16" s="103"/>
      <c r="G16" s="107"/>
      <c r="H16" s="123">
        <v>0.08</v>
      </c>
      <c r="I16" s="103"/>
      <c r="J16" s="107">
        <f>PRODUCT(G16*1.08)</f>
        <v>0</v>
      </c>
      <c r="K16" s="103"/>
      <c r="L16" s="103"/>
      <c r="M16" s="425"/>
    </row>
    <row r="17" spans="1:12" ht="15">
      <c r="A17" s="466" t="s">
        <v>348</v>
      </c>
      <c r="B17" s="466"/>
      <c r="C17" s="466"/>
      <c r="D17" s="466"/>
      <c r="E17" s="466"/>
      <c r="F17" s="466"/>
      <c r="G17" s="157">
        <f>SUM(G5:G16)</f>
        <v>0</v>
      </c>
      <c r="H17" s="155"/>
      <c r="I17" s="155"/>
      <c r="J17" s="157">
        <f>SUM(J5:J16)</f>
        <v>0</v>
      </c>
      <c r="K17" s="114"/>
      <c r="L17" s="114"/>
    </row>
    <row r="18" spans="3:9" ht="12.75">
      <c r="C18" s="2"/>
      <c r="D18" s="3"/>
      <c r="F18" s="3"/>
      <c r="G18" s="1"/>
      <c r="I18" s="73"/>
    </row>
    <row r="19" spans="2:7" ht="12.75">
      <c r="B19" s="72"/>
      <c r="C19" s="2"/>
      <c r="D19" s="3"/>
      <c r="E19" s="3"/>
      <c r="F19" s="3"/>
      <c r="G19" s="1"/>
    </row>
    <row r="20" spans="2:7" ht="12.75">
      <c r="B20" s="72"/>
      <c r="C20" s="2"/>
      <c r="D20" s="3"/>
      <c r="E20" s="3"/>
      <c r="F20" s="3"/>
      <c r="G20" s="1"/>
    </row>
    <row r="21" spans="3:7" ht="12.75">
      <c r="C21" s="2"/>
      <c r="D21" s="3"/>
      <c r="E21" s="3"/>
      <c r="F21" s="3"/>
      <c r="G21" s="1"/>
    </row>
    <row r="22" spans="2:7" ht="12.75">
      <c r="B22" s="14" t="s">
        <v>37</v>
      </c>
      <c r="C22" s="2"/>
      <c r="D22" s="3"/>
      <c r="E22" s="3"/>
      <c r="F22" s="3"/>
      <c r="G22" s="1"/>
    </row>
    <row r="23" spans="2:9" ht="12.75">
      <c r="B23" s="29" t="s">
        <v>21</v>
      </c>
      <c r="C23" s="2"/>
      <c r="D23" s="3"/>
      <c r="F23" s="3"/>
      <c r="G23" s="1"/>
      <c r="I23" s="73"/>
    </row>
    <row r="24" spans="3:7" ht="12.75">
      <c r="C24" s="2"/>
      <c r="D24" s="3"/>
      <c r="E24" s="3"/>
      <c r="F24" s="3"/>
      <c r="G24" s="1"/>
    </row>
    <row r="25" spans="4:7" ht="12.75">
      <c r="D25" s="3"/>
      <c r="E25" s="3"/>
      <c r="F25" s="3"/>
      <c r="G25" s="1"/>
    </row>
    <row r="26" spans="4:7" ht="12.75">
      <c r="D26" s="3"/>
      <c r="E26" s="3"/>
      <c r="F26" s="3"/>
      <c r="G26" s="1"/>
    </row>
    <row r="27" spans="4:7" ht="12.75">
      <c r="D27" s="3"/>
      <c r="E27" s="3"/>
      <c r="F27" s="3"/>
      <c r="G27" s="1"/>
    </row>
    <row r="28" ht="12.75">
      <c r="G28" s="1"/>
    </row>
    <row r="29" ht="12.75">
      <c r="G29" t="s">
        <v>52</v>
      </c>
    </row>
  </sheetData>
  <sheetProtection/>
  <mergeCells count="19">
    <mergeCell ref="M5:M6"/>
    <mergeCell ref="M7:M8"/>
    <mergeCell ref="M9:M10"/>
    <mergeCell ref="M11:M12"/>
    <mergeCell ref="M13:M14"/>
    <mergeCell ref="M15:M16"/>
    <mergeCell ref="A17:F17"/>
    <mergeCell ref="A13:A14"/>
    <mergeCell ref="B13:L13"/>
    <mergeCell ref="A11:A12"/>
    <mergeCell ref="B11:L11"/>
    <mergeCell ref="A15:A16"/>
    <mergeCell ref="B15:L15"/>
    <mergeCell ref="A5:A6"/>
    <mergeCell ref="B5:L5"/>
    <mergeCell ref="A7:A8"/>
    <mergeCell ref="B7:L7"/>
    <mergeCell ref="A9:A10"/>
    <mergeCell ref="B9:L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92D050"/>
  </sheetPr>
  <dimension ref="A2:M18"/>
  <sheetViews>
    <sheetView zoomScalePageLayoutView="0" workbookViewId="0" topLeftCell="A1">
      <selection activeCell="G7" sqref="G7"/>
    </sheetView>
  </sheetViews>
  <sheetFormatPr defaultColWidth="9.140625" defaultRowHeight="12.75"/>
  <cols>
    <col min="1" max="1" width="5.8515625" style="280" customWidth="1"/>
    <col min="2" max="2" width="51.7109375" style="280" customWidth="1"/>
    <col min="3" max="3" width="6.28125" style="280" customWidth="1"/>
    <col min="4" max="4" width="7.7109375" style="280" customWidth="1"/>
    <col min="5" max="5" width="10.00390625" style="280" customWidth="1"/>
    <col min="6" max="6" width="12.28125" style="280" customWidth="1"/>
    <col min="7" max="7" width="12.7109375" style="280" customWidth="1"/>
    <col min="8" max="8" width="8.00390625" style="280" customWidth="1"/>
    <col min="9" max="9" width="10.7109375" style="280" customWidth="1"/>
    <col min="10" max="10" width="12.140625" style="280" customWidth="1"/>
    <col min="11" max="11" width="11.7109375" style="280" customWidth="1"/>
    <col min="12" max="12" width="13.28125" style="280" customWidth="1"/>
    <col min="13" max="16384" width="9.140625" style="280" customWidth="1"/>
  </cols>
  <sheetData>
    <row r="2" spans="1:10" ht="12.75">
      <c r="A2" s="279"/>
      <c r="B2" s="282" t="s">
        <v>383</v>
      </c>
      <c r="C2" s="279"/>
      <c r="D2" s="279"/>
      <c r="E2" s="279"/>
      <c r="F2" s="279"/>
      <c r="G2" s="279"/>
      <c r="H2" s="279"/>
      <c r="I2" s="279"/>
      <c r="J2" s="279"/>
    </row>
    <row r="3" spans="1:10" ht="12.75">
      <c r="A3" s="279"/>
      <c r="B3" s="279"/>
      <c r="C3" s="279"/>
      <c r="D3" s="279"/>
      <c r="E3" s="279"/>
      <c r="F3" s="279"/>
      <c r="G3" s="279"/>
      <c r="H3" s="279"/>
      <c r="I3" s="279"/>
      <c r="J3" s="279"/>
    </row>
    <row r="4" spans="1:13" ht="48.75" customHeight="1">
      <c r="A4" s="112" t="s">
        <v>57</v>
      </c>
      <c r="B4" s="112" t="s">
        <v>41</v>
      </c>
      <c r="C4" s="112" t="s">
        <v>123</v>
      </c>
      <c r="D4" s="113" t="s">
        <v>42</v>
      </c>
      <c r="E4" s="112" t="s">
        <v>124</v>
      </c>
      <c r="F4" s="112" t="s">
        <v>125</v>
      </c>
      <c r="G4" s="112" t="s">
        <v>126</v>
      </c>
      <c r="H4" s="112" t="s">
        <v>43</v>
      </c>
      <c r="I4" s="112" t="s">
        <v>127</v>
      </c>
      <c r="J4" s="112" t="s">
        <v>128</v>
      </c>
      <c r="K4" s="112" t="s">
        <v>129</v>
      </c>
      <c r="L4" s="112" t="s">
        <v>130</v>
      </c>
      <c r="M4" s="322" t="s">
        <v>490</v>
      </c>
    </row>
    <row r="5" spans="1:13" ht="19.5" customHeight="1">
      <c r="A5" s="112">
        <v>1</v>
      </c>
      <c r="B5" s="112">
        <v>2</v>
      </c>
      <c r="C5" s="112">
        <v>3</v>
      </c>
      <c r="D5" s="113">
        <v>4</v>
      </c>
      <c r="E5" s="112">
        <v>5</v>
      </c>
      <c r="F5" s="112">
        <v>6</v>
      </c>
      <c r="G5" s="112">
        <v>7</v>
      </c>
      <c r="H5" s="112">
        <v>8</v>
      </c>
      <c r="I5" s="112">
        <v>9</v>
      </c>
      <c r="J5" s="112">
        <v>10</v>
      </c>
      <c r="K5" s="112">
        <v>11</v>
      </c>
      <c r="L5" s="112">
        <v>12</v>
      </c>
      <c r="M5" s="112">
        <v>13</v>
      </c>
    </row>
    <row r="6" spans="1:13" ht="59.25" customHeight="1">
      <c r="A6" s="419">
        <v>1</v>
      </c>
      <c r="B6" s="493" t="s">
        <v>435</v>
      </c>
      <c r="C6" s="493"/>
      <c r="D6" s="493"/>
      <c r="E6" s="493"/>
      <c r="F6" s="493"/>
      <c r="G6" s="493"/>
      <c r="H6" s="493"/>
      <c r="I6" s="493"/>
      <c r="J6" s="493"/>
      <c r="K6" s="493"/>
      <c r="L6" s="493"/>
      <c r="M6" s="495"/>
    </row>
    <row r="7" spans="1:13" ht="12.75">
      <c r="A7" s="419"/>
      <c r="B7" s="175"/>
      <c r="C7" s="175" t="s">
        <v>58</v>
      </c>
      <c r="D7" s="311">
        <v>4400</v>
      </c>
      <c r="E7" s="312"/>
      <c r="F7" s="313"/>
      <c r="G7" s="312">
        <f>C25</f>
        <v>0</v>
      </c>
      <c r="H7" s="314"/>
      <c r="I7" s="310"/>
      <c r="J7" s="315"/>
      <c r="K7" s="313"/>
      <c r="L7" s="313"/>
      <c r="M7" s="495"/>
    </row>
    <row r="8" spans="1:12" ht="14.25" customHeight="1">
      <c r="A8" s="466" t="s">
        <v>335</v>
      </c>
      <c r="B8" s="466"/>
      <c r="C8" s="466"/>
      <c r="D8" s="466"/>
      <c r="E8" s="466"/>
      <c r="F8" s="466"/>
      <c r="G8" s="296">
        <f>G7</f>
        <v>0</v>
      </c>
      <c r="H8" s="297"/>
      <c r="I8" s="297"/>
      <c r="J8" s="175"/>
      <c r="K8" s="494"/>
      <c r="L8" s="494"/>
    </row>
    <row r="9" spans="1:10" ht="12.75">
      <c r="A9" s="279"/>
      <c r="B9" s="279"/>
      <c r="C9" s="286"/>
      <c r="D9" s="287"/>
      <c r="E9" s="287"/>
      <c r="F9" s="287"/>
      <c r="G9" s="279"/>
      <c r="H9" s="279"/>
      <c r="I9" s="279"/>
      <c r="J9" s="279"/>
    </row>
    <row r="10" spans="1:10" ht="12.75">
      <c r="A10" s="279"/>
      <c r="B10" s="492"/>
      <c r="C10" s="492"/>
      <c r="D10" s="492"/>
      <c r="E10" s="492"/>
      <c r="F10" s="492"/>
      <c r="G10" s="492"/>
      <c r="H10" s="492"/>
      <c r="I10" s="492"/>
      <c r="J10" s="492"/>
    </row>
    <row r="11" spans="1:10" ht="12.75">
      <c r="A11" s="279"/>
      <c r="B11" s="279"/>
      <c r="C11" s="286"/>
      <c r="D11" s="287"/>
      <c r="E11" s="287"/>
      <c r="F11" s="287"/>
      <c r="G11" s="279"/>
      <c r="H11" s="279"/>
      <c r="I11" s="279"/>
      <c r="J11" s="279"/>
    </row>
    <row r="12" spans="1:10" ht="12.75">
      <c r="A12" s="279"/>
      <c r="B12" s="14" t="s">
        <v>37</v>
      </c>
      <c r="C12" s="286"/>
      <c r="D12" s="287"/>
      <c r="E12" s="287"/>
      <c r="F12" s="287"/>
      <c r="G12" s="279"/>
      <c r="H12" s="279"/>
      <c r="I12" s="279"/>
      <c r="J12" s="279"/>
    </row>
    <row r="13" spans="1:10" ht="12.75">
      <c r="A13" s="279"/>
      <c r="B13" s="29" t="s">
        <v>424</v>
      </c>
      <c r="C13" s="279"/>
      <c r="D13" s="287"/>
      <c r="E13" s="287"/>
      <c r="F13" s="287"/>
      <c r="G13" s="279"/>
      <c r="H13" s="279"/>
      <c r="I13" s="279"/>
      <c r="J13" s="279"/>
    </row>
    <row r="14" spans="1:10" ht="12.75">
      <c r="A14" s="279"/>
      <c r="B14" s="279"/>
      <c r="C14" s="279"/>
      <c r="D14" s="287"/>
      <c r="E14" s="287"/>
      <c r="F14" s="287"/>
      <c r="G14" s="288"/>
      <c r="H14" s="281"/>
      <c r="I14" s="18"/>
      <c r="J14" s="18"/>
    </row>
    <row r="15" spans="1:10" ht="12.75">
      <c r="A15" s="279"/>
      <c r="B15" s="279"/>
      <c r="C15" s="286"/>
      <c r="D15" s="287"/>
      <c r="E15" s="287"/>
      <c r="F15" s="287"/>
      <c r="G15" s="288"/>
      <c r="H15" s="281"/>
      <c r="I15" s="18"/>
      <c r="J15" s="73"/>
    </row>
    <row r="16" spans="4:6" ht="12.75">
      <c r="D16" s="289"/>
      <c r="E16" s="289"/>
      <c r="F16" s="289"/>
    </row>
    <row r="17" spans="4:6" ht="12.75">
      <c r="D17" s="289"/>
      <c r="E17" s="289"/>
      <c r="F17" s="289"/>
    </row>
    <row r="18" spans="4:6" ht="12.75">
      <c r="D18" s="289"/>
      <c r="E18" s="289"/>
      <c r="F18" s="289"/>
    </row>
  </sheetData>
  <sheetProtection/>
  <mergeCells count="6">
    <mergeCell ref="B10:J10"/>
    <mergeCell ref="A6:A7"/>
    <mergeCell ref="B6:L6"/>
    <mergeCell ref="K8:L8"/>
    <mergeCell ref="A8:F8"/>
    <mergeCell ref="M6:M7"/>
  </mergeCells>
  <printOptions/>
  <pageMargins left="0.7" right="0.7" top="0.75" bottom="0.75" header="0.3" footer="0.3"/>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tabColor rgb="FF00B050"/>
  </sheetPr>
  <dimension ref="A2:M20"/>
  <sheetViews>
    <sheetView zoomScalePageLayoutView="0" workbookViewId="0" topLeftCell="A1">
      <selection activeCell="E9" sqref="E9"/>
    </sheetView>
  </sheetViews>
  <sheetFormatPr defaultColWidth="9.140625" defaultRowHeight="12.75"/>
  <cols>
    <col min="1" max="1" width="5.8515625" style="280" customWidth="1"/>
    <col min="2" max="2" width="51.7109375" style="280" customWidth="1"/>
    <col min="3" max="3" width="6.28125" style="280" customWidth="1"/>
    <col min="4" max="4" width="7.7109375" style="280" customWidth="1"/>
    <col min="5" max="5" width="10.00390625" style="280" customWidth="1"/>
    <col min="6" max="6" width="12.28125" style="280" customWidth="1"/>
    <col min="7" max="7" width="12.7109375" style="280" customWidth="1"/>
    <col min="8" max="8" width="8.57421875" style="280" customWidth="1"/>
    <col min="9" max="9" width="10.7109375" style="280" customWidth="1"/>
    <col min="10" max="10" width="12.140625" style="280" customWidth="1"/>
    <col min="11" max="11" width="11.7109375" style="280" customWidth="1"/>
    <col min="12" max="12" width="12.421875" style="280" customWidth="1"/>
    <col min="13" max="16384" width="9.140625" style="280" customWidth="1"/>
  </cols>
  <sheetData>
    <row r="2" spans="1:10" ht="12.75">
      <c r="A2" s="279"/>
      <c r="B2" s="282" t="s">
        <v>384</v>
      </c>
      <c r="C2" s="279"/>
      <c r="D2" s="279"/>
      <c r="E2" s="279"/>
      <c r="F2" s="279"/>
      <c r="G2" s="279"/>
      <c r="H2" s="279"/>
      <c r="I2" s="279"/>
      <c r="J2" s="279"/>
    </row>
    <row r="3" spans="1:10" ht="12.75">
      <c r="A3" s="279"/>
      <c r="B3" s="279"/>
      <c r="C3" s="279"/>
      <c r="D3" s="279"/>
      <c r="E3" s="279"/>
      <c r="F3" s="279"/>
      <c r="G3" s="279"/>
      <c r="H3" s="279"/>
      <c r="I3" s="279"/>
      <c r="J3" s="279"/>
    </row>
    <row r="4" spans="1:13" ht="48.75" customHeight="1">
      <c r="A4" s="112" t="s">
        <v>57</v>
      </c>
      <c r="B4" s="112" t="s">
        <v>41</v>
      </c>
      <c r="C4" s="112" t="s">
        <v>123</v>
      </c>
      <c r="D4" s="113" t="s">
        <v>42</v>
      </c>
      <c r="E4" s="112" t="s">
        <v>124</v>
      </c>
      <c r="F4" s="112" t="s">
        <v>125</v>
      </c>
      <c r="G4" s="112" t="s">
        <v>126</v>
      </c>
      <c r="H4" s="112" t="s">
        <v>43</v>
      </c>
      <c r="I4" s="112" t="s">
        <v>127</v>
      </c>
      <c r="J4" s="112" t="s">
        <v>128</v>
      </c>
      <c r="K4" s="112" t="s">
        <v>129</v>
      </c>
      <c r="L4" s="112" t="s">
        <v>130</v>
      </c>
      <c r="M4" s="322" t="s">
        <v>490</v>
      </c>
    </row>
    <row r="5" spans="1:13" ht="20.25" customHeight="1">
      <c r="A5" s="112">
        <v>1</v>
      </c>
      <c r="B5" s="112">
        <v>2</v>
      </c>
      <c r="C5" s="112">
        <v>3</v>
      </c>
      <c r="D5" s="113">
        <v>4</v>
      </c>
      <c r="E5" s="112">
        <v>5</v>
      </c>
      <c r="F5" s="112">
        <v>6</v>
      </c>
      <c r="G5" s="112">
        <v>7</v>
      </c>
      <c r="H5" s="112">
        <v>8</v>
      </c>
      <c r="I5" s="112">
        <v>9</v>
      </c>
      <c r="J5" s="112">
        <v>10</v>
      </c>
      <c r="K5" s="112">
        <v>11</v>
      </c>
      <c r="L5" s="112">
        <v>12</v>
      </c>
      <c r="M5" s="112">
        <v>13</v>
      </c>
    </row>
    <row r="6" spans="1:13" ht="38.25" customHeight="1">
      <c r="A6" s="518">
        <v>1</v>
      </c>
      <c r="B6" s="516" t="s">
        <v>333</v>
      </c>
      <c r="C6" s="516"/>
      <c r="D6" s="516"/>
      <c r="E6" s="516"/>
      <c r="F6" s="516"/>
      <c r="G6" s="516"/>
      <c r="H6" s="516"/>
      <c r="I6" s="516"/>
      <c r="J6" s="516"/>
      <c r="K6" s="516"/>
      <c r="L6" s="516"/>
      <c r="M6" s="518"/>
    </row>
    <row r="7" spans="1:13" ht="12.75">
      <c r="A7" s="518"/>
      <c r="B7" s="205"/>
      <c r="C7" s="205" t="s">
        <v>334</v>
      </c>
      <c r="D7" s="283">
        <v>1500</v>
      </c>
      <c r="E7" s="219"/>
      <c r="G7" s="219">
        <f>E7*D7</f>
        <v>0</v>
      </c>
      <c r="H7" s="278"/>
      <c r="I7" s="174"/>
      <c r="J7" s="285"/>
      <c r="K7" s="284"/>
      <c r="L7" s="284"/>
      <c r="M7" s="518"/>
    </row>
    <row r="8" spans="1:13" s="18" customFormat="1" ht="51.75" customHeight="1">
      <c r="A8" s="518">
        <v>2</v>
      </c>
      <c r="B8" s="519" t="s">
        <v>413</v>
      </c>
      <c r="C8" s="519"/>
      <c r="D8" s="519"/>
      <c r="E8" s="519"/>
      <c r="F8" s="519"/>
      <c r="G8" s="519"/>
      <c r="H8" s="519"/>
      <c r="I8" s="519"/>
      <c r="J8" s="519"/>
      <c r="K8" s="519"/>
      <c r="L8" s="519"/>
      <c r="M8" s="518"/>
    </row>
    <row r="9" spans="1:13" s="18" customFormat="1" ht="15" customHeight="1">
      <c r="A9" s="518"/>
      <c r="B9" s="275"/>
      <c r="C9" s="189" t="s">
        <v>50</v>
      </c>
      <c r="D9" s="290">
        <v>800</v>
      </c>
      <c r="E9" s="291"/>
      <c r="F9" s="292"/>
      <c r="G9" s="293">
        <f>E9*D9</f>
        <v>0</v>
      </c>
      <c r="H9" s="294"/>
      <c r="I9" s="292"/>
      <c r="J9" s="292"/>
      <c r="K9" s="292"/>
      <c r="L9" s="292"/>
      <c r="M9" s="518"/>
    </row>
    <row r="10" spans="1:12" ht="15" customHeight="1">
      <c r="A10" s="466" t="s">
        <v>335</v>
      </c>
      <c r="B10" s="466"/>
      <c r="C10" s="466"/>
      <c r="D10" s="466"/>
      <c r="E10" s="466"/>
      <c r="F10" s="466"/>
      <c r="G10" s="296">
        <f>SUM(G7:G9)</f>
        <v>0</v>
      </c>
      <c r="H10" s="175" t="s">
        <v>279</v>
      </c>
      <c r="I10" s="175"/>
      <c r="J10" s="175"/>
      <c r="K10" s="520"/>
      <c r="L10" s="520"/>
    </row>
    <row r="11" spans="1:10" ht="12.75">
      <c r="A11" s="279"/>
      <c r="B11" s="279"/>
      <c r="C11" s="286"/>
      <c r="D11" s="287"/>
      <c r="E11" s="287"/>
      <c r="F11" s="287"/>
      <c r="G11" s="279"/>
      <c r="H11" s="279"/>
      <c r="I11" s="279"/>
      <c r="J11" s="279"/>
    </row>
    <row r="12" spans="1:10" ht="12.75">
      <c r="A12" s="279"/>
      <c r="B12" s="492"/>
      <c r="C12" s="492"/>
      <c r="D12" s="492"/>
      <c r="E12" s="492"/>
      <c r="F12" s="492"/>
      <c r="G12" s="492"/>
      <c r="H12" s="492"/>
      <c r="I12" s="492"/>
      <c r="J12" s="492"/>
    </row>
    <row r="13" spans="1:10" ht="12.75">
      <c r="A13" s="279"/>
      <c r="B13" s="279"/>
      <c r="C13" s="286"/>
      <c r="D13" s="287"/>
      <c r="E13" s="287"/>
      <c r="F13" s="287"/>
      <c r="G13" s="279"/>
      <c r="H13" s="279"/>
      <c r="I13" s="279"/>
      <c r="J13" s="279"/>
    </row>
    <row r="14" spans="1:10" ht="12.75">
      <c r="A14" s="279"/>
      <c r="B14" s="14" t="s">
        <v>37</v>
      </c>
      <c r="C14" s="286"/>
      <c r="D14" s="287"/>
      <c r="E14" s="287"/>
      <c r="F14" s="287"/>
      <c r="G14" s="279"/>
      <c r="H14" s="279"/>
      <c r="I14" s="279"/>
      <c r="J14" s="279"/>
    </row>
    <row r="15" spans="1:10" ht="12.75">
      <c r="A15" s="279"/>
      <c r="B15" s="29" t="s">
        <v>351</v>
      </c>
      <c r="C15" s="279"/>
      <c r="D15" s="287"/>
      <c r="E15" s="287"/>
      <c r="F15" s="287"/>
      <c r="G15" s="279"/>
      <c r="H15" s="279"/>
      <c r="I15" s="279"/>
      <c r="J15" s="279"/>
    </row>
    <row r="16" spans="1:10" ht="12.75">
      <c r="A16" s="279"/>
      <c r="B16" s="279"/>
      <c r="C16" s="279"/>
      <c r="D16" s="287"/>
      <c r="E16" s="287"/>
      <c r="F16" s="287"/>
      <c r="G16" s="288"/>
      <c r="H16" s="281"/>
      <c r="I16" s="18"/>
      <c r="J16" s="18"/>
    </row>
    <row r="17" spans="1:10" ht="12.75">
      <c r="A17" s="279"/>
      <c r="B17" s="279"/>
      <c r="C17" s="286"/>
      <c r="D17" s="287"/>
      <c r="E17" s="287"/>
      <c r="F17" s="287"/>
      <c r="G17" s="288"/>
      <c r="H17" s="281"/>
      <c r="I17" s="18"/>
      <c r="J17" s="73"/>
    </row>
    <row r="18" spans="4:6" ht="12.75">
      <c r="D18" s="289"/>
      <c r="E18" s="289"/>
      <c r="F18" s="289"/>
    </row>
    <row r="19" spans="4:6" ht="12.75">
      <c r="D19" s="289"/>
      <c r="E19" s="289"/>
      <c r="F19" s="289"/>
    </row>
    <row r="20" spans="4:6" ht="12.75">
      <c r="D20" s="289"/>
      <c r="E20" s="289"/>
      <c r="F20" s="289"/>
    </row>
  </sheetData>
  <sheetProtection/>
  <mergeCells count="9">
    <mergeCell ref="M6:M7"/>
    <mergeCell ref="M8:M9"/>
    <mergeCell ref="B12:J12"/>
    <mergeCell ref="A6:A7"/>
    <mergeCell ref="B6:L6"/>
    <mergeCell ref="A8:A9"/>
    <mergeCell ref="B8:L8"/>
    <mergeCell ref="K10:L10"/>
    <mergeCell ref="A10:F10"/>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92D050"/>
  </sheetPr>
  <dimension ref="A1:N35"/>
  <sheetViews>
    <sheetView zoomScalePageLayoutView="0" workbookViewId="0" topLeftCell="A16">
      <selection activeCell="F25" sqref="F25"/>
    </sheetView>
  </sheetViews>
  <sheetFormatPr defaultColWidth="9.140625" defaultRowHeight="12.75"/>
  <cols>
    <col min="1" max="1" width="5.421875" style="17" customWidth="1"/>
    <col min="2" max="2" width="9.00390625" style="0" customWidth="1"/>
    <col min="3" max="3" width="19.7109375" style="0" customWidth="1"/>
    <col min="4" max="4" width="10.57421875" style="0" customWidth="1"/>
    <col min="5" max="5" width="9.57421875" style="0" customWidth="1"/>
    <col min="6" max="6" width="13.00390625" style="0" customWidth="1"/>
    <col min="7" max="7" width="12.8515625" style="0" customWidth="1"/>
    <col min="8" max="8" width="10.28125" style="0" customWidth="1"/>
    <col min="9" max="9" width="7.28125" style="0" customWidth="1"/>
    <col min="12" max="12" width="11.57421875" style="0" customWidth="1"/>
    <col min="13" max="13" width="10.57421875" style="0" customWidth="1"/>
    <col min="14" max="14" width="17.421875" style="0" customWidth="1"/>
  </cols>
  <sheetData>
    <row r="1" spans="1:3" ht="12.75">
      <c r="A1" s="344" t="s">
        <v>385</v>
      </c>
      <c r="B1" s="18"/>
      <c r="C1" s="18"/>
    </row>
    <row r="2" spans="1:13" ht="12.75" customHeight="1">
      <c r="A2" s="345"/>
      <c r="B2" s="178"/>
      <c r="C2" s="178"/>
      <c r="D2" s="178"/>
      <c r="E2" s="178"/>
      <c r="F2" s="178"/>
      <c r="G2" s="178"/>
      <c r="H2" s="178"/>
      <c r="I2" s="178"/>
      <c r="J2" s="179"/>
      <c r="K2" s="179"/>
      <c r="L2" s="179"/>
      <c r="M2" s="178"/>
    </row>
    <row r="3" ht="12.75" customHeight="1">
      <c r="A3" s="65"/>
    </row>
    <row r="4" spans="1:14" ht="48.75" customHeight="1">
      <c r="A4" s="112" t="s">
        <v>57</v>
      </c>
      <c r="B4" s="180" t="s">
        <v>206</v>
      </c>
      <c r="C4" s="180" t="s">
        <v>207</v>
      </c>
      <c r="D4" s="180" t="s">
        <v>208</v>
      </c>
      <c r="E4" s="182" t="s">
        <v>210</v>
      </c>
      <c r="F4" s="180" t="s">
        <v>211</v>
      </c>
      <c r="G4" s="180" t="s">
        <v>125</v>
      </c>
      <c r="H4" s="180" t="s">
        <v>126</v>
      </c>
      <c r="I4" s="183" t="s">
        <v>43</v>
      </c>
      <c r="J4" s="180" t="s">
        <v>127</v>
      </c>
      <c r="K4" s="180" t="s">
        <v>128</v>
      </c>
      <c r="L4" s="180" t="s">
        <v>129</v>
      </c>
      <c r="M4" s="181" t="s">
        <v>209</v>
      </c>
      <c r="N4" s="180" t="s">
        <v>130</v>
      </c>
    </row>
    <row r="5" spans="1:14" ht="12.75">
      <c r="A5" s="112">
        <v>1</v>
      </c>
      <c r="B5" s="180" t="s">
        <v>212</v>
      </c>
      <c r="C5" s="180" t="s">
        <v>213</v>
      </c>
      <c r="D5" s="184" t="s">
        <v>214</v>
      </c>
      <c r="E5" s="182">
        <v>3</v>
      </c>
      <c r="F5" s="182">
        <v>4</v>
      </c>
      <c r="G5" s="180">
        <v>5</v>
      </c>
      <c r="H5" s="180">
        <v>6</v>
      </c>
      <c r="I5" s="180">
        <v>7</v>
      </c>
      <c r="J5" s="180">
        <v>8</v>
      </c>
      <c r="K5" s="180">
        <v>9</v>
      </c>
      <c r="L5" s="180">
        <v>10</v>
      </c>
      <c r="M5" s="180">
        <v>11</v>
      </c>
      <c r="N5" s="180">
        <v>12</v>
      </c>
    </row>
    <row r="6" spans="1:14" ht="78" customHeight="1">
      <c r="A6" s="523" t="s">
        <v>262</v>
      </c>
      <c r="B6" s="524"/>
      <c r="C6" s="524"/>
      <c r="D6" s="524"/>
      <c r="E6" s="524"/>
      <c r="F6" s="524"/>
      <c r="G6" s="524"/>
      <c r="H6" s="524"/>
      <c r="I6" s="524"/>
      <c r="J6" s="524"/>
      <c r="K6" s="524"/>
      <c r="L6" s="524"/>
      <c r="M6" s="524"/>
      <c r="N6" s="525"/>
    </row>
    <row r="7" spans="1:14" ht="25.5">
      <c r="A7" s="346">
        <v>1</v>
      </c>
      <c r="B7" s="197">
        <v>2</v>
      </c>
      <c r="C7" s="202" t="s">
        <v>263</v>
      </c>
      <c r="D7" s="212" t="s">
        <v>217</v>
      </c>
      <c r="E7" s="203">
        <v>360</v>
      </c>
      <c r="F7" s="194"/>
      <c r="G7" s="204"/>
      <c r="H7" s="213">
        <f>F7*E7</f>
        <v>0</v>
      </c>
      <c r="I7" s="214"/>
      <c r="J7" s="170"/>
      <c r="K7" s="170"/>
      <c r="L7" s="170"/>
      <c r="M7" s="170"/>
      <c r="N7" s="170"/>
    </row>
    <row r="8" spans="1:14" ht="25.5">
      <c r="A8" s="346">
        <v>2</v>
      </c>
      <c r="B8" s="200">
        <v>1</v>
      </c>
      <c r="C8" s="201" t="s">
        <v>264</v>
      </c>
      <c r="D8" s="78" t="s">
        <v>219</v>
      </c>
      <c r="E8" s="195">
        <v>216</v>
      </c>
      <c r="F8" s="194"/>
      <c r="G8" s="204"/>
      <c r="H8" s="213">
        <f aca="true" t="shared" si="0" ref="H8:H19">F8*E8</f>
        <v>0</v>
      </c>
      <c r="I8" s="214"/>
      <c r="J8" s="170"/>
      <c r="K8" s="170"/>
      <c r="L8" s="170"/>
      <c r="M8" s="170"/>
      <c r="N8" s="170"/>
    </row>
    <row r="9" spans="1:14" ht="25.5">
      <c r="A9" s="346">
        <v>3</v>
      </c>
      <c r="B9" s="200" t="s">
        <v>226</v>
      </c>
      <c r="C9" s="201" t="s">
        <v>265</v>
      </c>
      <c r="D9" s="78" t="s">
        <v>261</v>
      </c>
      <c r="E9" s="195">
        <v>216</v>
      </c>
      <c r="F9" s="194"/>
      <c r="G9" s="204"/>
      <c r="H9" s="213">
        <f t="shared" si="0"/>
        <v>0</v>
      </c>
      <c r="I9" s="214"/>
      <c r="J9" s="170"/>
      <c r="K9" s="170"/>
      <c r="L9" s="170"/>
      <c r="M9" s="170"/>
      <c r="N9" s="170"/>
    </row>
    <row r="10" spans="1:14" ht="25.5">
      <c r="A10" s="347">
        <v>4</v>
      </c>
      <c r="B10" s="197" t="s">
        <v>228</v>
      </c>
      <c r="C10" s="202" t="s">
        <v>266</v>
      </c>
      <c r="D10" s="212" t="s">
        <v>219</v>
      </c>
      <c r="E10" s="203">
        <v>2880</v>
      </c>
      <c r="F10" s="194"/>
      <c r="G10" s="204"/>
      <c r="H10" s="213">
        <f t="shared" si="0"/>
        <v>0</v>
      </c>
      <c r="I10" s="214"/>
      <c r="J10" s="170"/>
      <c r="K10" s="170"/>
      <c r="L10" s="170"/>
      <c r="M10" s="170"/>
      <c r="N10" s="170"/>
    </row>
    <row r="11" spans="1:14" ht="25.5">
      <c r="A11" s="346">
        <v>5</v>
      </c>
      <c r="B11" s="189" t="s">
        <v>228</v>
      </c>
      <c r="C11" s="215" t="s">
        <v>267</v>
      </c>
      <c r="D11" s="78" t="s">
        <v>261</v>
      </c>
      <c r="E11" s="203">
        <v>1008</v>
      </c>
      <c r="F11" s="194"/>
      <c r="G11" s="204"/>
      <c r="H11" s="213">
        <f t="shared" si="0"/>
        <v>0</v>
      </c>
      <c r="I11" s="214"/>
      <c r="J11" s="170"/>
      <c r="K11" s="170"/>
      <c r="L11" s="170"/>
      <c r="M11" s="170"/>
      <c r="N11" s="170"/>
    </row>
    <row r="12" spans="1:14" ht="25.5">
      <c r="A12" s="346">
        <v>6</v>
      </c>
      <c r="B12" s="200" t="s">
        <v>233</v>
      </c>
      <c r="C12" s="201" t="s">
        <v>268</v>
      </c>
      <c r="D12" s="78" t="s">
        <v>261</v>
      </c>
      <c r="E12" s="203">
        <v>2160</v>
      </c>
      <c r="F12" s="194"/>
      <c r="G12" s="204"/>
      <c r="H12" s="213">
        <f t="shared" si="0"/>
        <v>0</v>
      </c>
      <c r="I12" s="214"/>
      <c r="J12" s="170"/>
      <c r="K12" s="170"/>
      <c r="L12" s="170"/>
      <c r="M12" s="170"/>
      <c r="N12" s="170"/>
    </row>
    <row r="13" spans="1:14" ht="25.5">
      <c r="A13" s="347">
        <v>7</v>
      </c>
      <c r="B13" s="197" t="s">
        <v>241</v>
      </c>
      <c r="C13" s="202" t="s">
        <v>269</v>
      </c>
      <c r="D13" s="212" t="s">
        <v>261</v>
      </c>
      <c r="E13" s="203">
        <v>936</v>
      </c>
      <c r="F13" s="194"/>
      <c r="G13" s="204"/>
      <c r="H13" s="213">
        <f t="shared" si="0"/>
        <v>0</v>
      </c>
      <c r="I13" s="214"/>
      <c r="J13" s="170"/>
      <c r="K13" s="170"/>
      <c r="L13" s="170"/>
      <c r="M13" s="170"/>
      <c r="N13" s="170"/>
    </row>
    <row r="14" spans="1:14" ht="25.5">
      <c r="A14" s="346">
        <v>8</v>
      </c>
      <c r="B14" s="189" t="s">
        <v>241</v>
      </c>
      <c r="C14" s="215" t="s">
        <v>270</v>
      </c>
      <c r="D14" s="78" t="s">
        <v>271</v>
      </c>
      <c r="E14" s="195">
        <v>288</v>
      </c>
      <c r="F14" s="194"/>
      <c r="G14" s="204"/>
      <c r="H14" s="213">
        <f t="shared" si="0"/>
        <v>0</v>
      </c>
      <c r="I14" s="214"/>
      <c r="J14" s="170"/>
      <c r="K14" s="170"/>
      <c r="L14" s="170"/>
      <c r="M14" s="170"/>
      <c r="N14" s="170"/>
    </row>
    <row r="15" spans="1:14" ht="25.5">
      <c r="A15" s="346">
        <v>9</v>
      </c>
      <c r="B15" s="189" t="s">
        <v>243</v>
      </c>
      <c r="C15" s="215" t="s">
        <v>272</v>
      </c>
      <c r="D15" s="78" t="s">
        <v>271</v>
      </c>
      <c r="E15" s="195">
        <v>144</v>
      </c>
      <c r="F15" s="194"/>
      <c r="G15" s="204"/>
      <c r="H15" s="213">
        <f t="shared" si="0"/>
        <v>0</v>
      </c>
      <c r="I15" s="214"/>
      <c r="J15" s="170"/>
      <c r="K15" s="170"/>
      <c r="L15" s="170"/>
      <c r="M15" s="170"/>
      <c r="N15" s="170"/>
    </row>
    <row r="16" spans="1:14" ht="38.25">
      <c r="A16" s="346">
        <v>10</v>
      </c>
      <c r="B16" s="189" t="s">
        <v>246</v>
      </c>
      <c r="C16" s="215" t="s">
        <v>273</v>
      </c>
      <c r="D16" s="216" t="s">
        <v>274</v>
      </c>
      <c r="E16" s="203">
        <v>72</v>
      </c>
      <c r="F16" s="194"/>
      <c r="G16" s="204"/>
      <c r="H16" s="213">
        <f t="shared" si="0"/>
        <v>0</v>
      </c>
      <c r="I16" s="171"/>
      <c r="J16" s="170"/>
      <c r="K16" s="170"/>
      <c r="L16" s="170"/>
      <c r="M16" s="170"/>
      <c r="N16" s="170"/>
    </row>
    <row r="17" spans="1:14" ht="25.5">
      <c r="A17" s="346">
        <v>11</v>
      </c>
      <c r="B17" s="189">
        <v>0</v>
      </c>
      <c r="C17" s="215" t="s">
        <v>265</v>
      </c>
      <c r="D17" s="78" t="s">
        <v>271</v>
      </c>
      <c r="E17" s="195">
        <v>432</v>
      </c>
      <c r="F17" s="194"/>
      <c r="G17" s="204"/>
      <c r="H17" s="213">
        <f t="shared" si="0"/>
        <v>0</v>
      </c>
      <c r="I17" s="214"/>
      <c r="J17" s="170"/>
      <c r="K17" s="170"/>
      <c r="L17" s="170"/>
      <c r="M17" s="170"/>
      <c r="N17" s="170"/>
    </row>
    <row r="18" spans="1:14" ht="22.5" customHeight="1">
      <c r="A18" s="346">
        <v>12</v>
      </c>
      <c r="B18" s="200">
        <v>2</v>
      </c>
      <c r="C18" s="205" t="s">
        <v>251</v>
      </c>
      <c r="D18" s="185" t="s">
        <v>275</v>
      </c>
      <c r="E18" s="195">
        <v>216</v>
      </c>
      <c r="F18" s="194"/>
      <c r="G18" s="204"/>
      <c r="H18" s="213">
        <f t="shared" si="0"/>
        <v>0</v>
      </c>
      <c r="I18" s="214"/>
      <c r="J18" s="170"/>
      <c r="K18" s="170"/>
      <c r="L18" s="170"/>
      <c r="M18" s="170"/>
      <c r="N18" s="170"/>
    </row>
    <row r="19" spans="1:14" ht="38.25">
      <c r="A19" s="339">
        <v>13</v>
      </c>
      <c r="B19" s="195">
        <v>1</v>
      </c>
      <c r="C19" s="216" t="s">
        <v>276</v>
      </c>
      <c r="D19" s="195" t="s">
        <v>277</v>
      </c>
      <c r="E19" s="195">
        <v>144</v>
      </c>
      <c r="F19" s="217"/>
      <c r="G19" s="204"/>
      <c r="H19" s="213">
        <f t="shared" si="0"/>
        <v>0</v>
      </c>
      <c r="I19" s="171"/>
      <c r="J19" s="170"/>
      <c r="K19" s="170"/>
      <c r="L19" s="170"/>
      <c r="M19" s="170"/>
      <c r="N19" s="170"/>
    </row>
    <row r="20" spans="1:14" ht="48" customHeight="1">
      <c r="A20" s="512" t="s">
        <v>278</v>
      </c>
      <c r="B20" s="513"/>
      <c r="C20" s="513"/>
      <c r="D20" s="513"/>
      <c r="E20" s="513"/>
      <c r="F20" s="513"/>
      <c r="G20" s="513"/>
      <c r="H20" s="513"/>
      <c r="I20" s="513"/>
      <c r="J20" s="513"/>
      <c r="K20" s="513"/>
      <c r="L20" s="513"/>
      <c r="M20" s="513"/>
      <c r="N20" s="514"/>
    </row>
    <row r="21" spans="1:14" ht="25.5">
      <c r="A21" s="339">
        <v>14</v>
      </c>
      <c r="B21" s="195" t="s">
        <v>279</v>
      </c>
      <c r="C21" s="215" t="s">
        <v>280</v>
      </c>
      <c r="D21" s="218" t="s">
        <v>281</v>
      </c>
      <c r="E21" s="195">
        <v>4080</v>
      </c>
      <c r="F21" s="217"/>
      <c r="G21" s="204"/>
      <c r="H21" s="213">
        <f>F21*E21</f>
        <v>0</v>
      </c>
      <c r="I21" s="171"/>
      <c r="J21" s="170"/>
      <c r="K21" s="170"/>
      <c r="L21" s="170"/>
      <c r="M21" s="170"/>
      <c r="N21" s="170"/>
    </row>
    <row r="22" spans="1:14" ht="28.5" customHeight="1">
      <c r="A22" s="526" t="s">
        <v>282</v>
      </c>
      <c r="B22" s="526"/>
      <c r="C22" s="526"/>
      <c r="D22" s="526"/>
      <c r="E22" s="526"/>
      <c r="F22" s="526"/>
      <c r="G22" s="526"/>
      <c r="H22" s="526"/>
      <c r="I22" s="526"/>
      <c r="J22" s="526"/>
      <c r="K22" s="526"/>
      <c r="L22" s="526"/>
      <c r="M22" s="526"/>
      <c r="N22" s="526"/>
    </row>
    <row r="23" spans="1:14" ht="21.75" customHeight="1">
      <c r="A23" s="335">
        <v>15</v>
      </c>
      <c r="B23" s="205" t="s">
        <v>279</v>
      </c>
      <c r="C23" s="195" t="s">
        <v>279</v>
      </c>
      <c r="D23" s="195" t="s">
        <v>279</v>
      </c>
      <c r="E23" s="190">
        <v>360</v>
      </c>
      <c r="F23" s="219"/>
      <c r="G23" s="205"/>
      <c r="H23" s="204">
        <f>F23*E23</f>
        <v>0</v>
      </c>
      <c r="I23" s="170"/>
      <c r="J23" s="170"/>
      <c r="K23" s="170"/>
      <c r="L23" s="170"/>
      <c r="M23" s="204"/>
      <c r="N23" s="170"/>
    </row>
    <row r="24" spans="1:14" ht="46.5" customHeight="1">
      <c r="A24" s="419" t="s">
        <v>283</v>
      </c>
      <c r="B24" s="419"/>
      <c r="C24" s="419"/>
      <c r="D24" s="419"/>
      <c r="E24" s="419"/>
      <c r="F24" s="419"/>
      <c r="G24" s="419"/>
      <c r="H24" s="419"/>
      <c r="I24" s="419"/>
      <c r="J24" s="419"/>
      <c r="K24" s="419"/>
      <c r="L24" s="419"/>
      <c r="M24" s="419"/>
      <c r="N24" s="419"/>
    </row>
    <row r="25" spans="1:14" s="55" customFormat="1" ht="12.75">
      <c r="A25" s="335">
        <v>16</v>
      </c>
      <c r="B25" s="220">
        <v>6</v>
      </c>
      <c r="C25" s="221" t="s">
        <v>284</v>
      </c>
      <c r="D25" s="222" t="s">
        <v>285</v>
      </c>
      <c r="E25" s="220">
        <v>70</v>
      </c>
      <c r="F25" s="204"/>
      <c r="G25" s="204"/>
      <c r="H25" s="220">
        <f>E25*F25</f>
        <v>0</v>
      </c>
      <c r="I25" s="209"/>
      <c r="J25" s="223"/>
      <c r="K25" s="223"/>
      <c r="L25" s="223"/>
      <c r="M25" s="223"/>
      <c r="N25" s="223"/>
    </row>
    <row r="26" spans="1:11" ht="15.75" customHeight="1">
      <c r="A26" s="521" t="s">
        <v>348</v>
      </c>
      <c r="B26" s="522"/>
      <c r="C26" s="522"/>
      <c r="D26" s="522"/>
      <c r="E26" s="522"/>
      <c r="F26" s="522"/>
      <c r="G26" s="522"/>
      <c r="H26" s="224">
        <f>SUM(H7:H25)</f>
        <v>0</v>
      </c>
      <c r="I26" s="171" t="s">
        <v>279</v>
      </c>
      <c r="J26" s="170"/>
      <c r="K26" s="270"/>
    </row>
    <row r="29" spans="2:13" ht="12.75">
      <c r="B29" s="72"/>
      <c r="C29" s="2"/>
      <c r="D29" s="3"/>
      <c r="E29" s="3"/>
      <c r="F29" s="1"/>
      <c r="M29" s="3"/>
    </row>
    <row r="30" spans="2:13" ht="12.75">
      <c r="B30" s="72"/>
      <c r="C30" s="2"/>
      <c r="D30" s="3"/>
      <c r="E30" s="3"/>
      <c r="F30" s="1"/>
      <c r="M30" s="3"/>
    </row>
    <row r="31" spans="2:13" ht="12.75">
      <c r="B31" s="72"/>
      <c r="C31" s="2"/>
      <c r="D31" s="3"/>
      <c r="E31" s="3"/>
      <c r="F31" s="1"/>
      <c r="M31" s="3"/>
    </row>
    <row r="32" spans="3:8" ht="12.75">
      <c r="C32" s="2"/>
      <c r="D32" s="3"/>
      <c r="E32" s="3"/>
      <c r="F32" s="1"/>
      <c r="H32" s="73"/>
    </row>
    <row r="34" spans="3:4" ht="12.75">
      <c r="C34" s="9" t="s">
        <v>37</v>
      </c>
      <c r="D34" s="9"/>
    </row>
    <row r="35" ht="12.75">
      <c r="C35" s="9" t="s">
        <v>491</v>
      </c>
    </row>
  </sheetData>
  <sheetProtection/>
  <mergeCells count="5">
    <mergeCell ref="A26:G26"/>
    <mergeCell ref="A6:N6"/>
    <mergeCell ref="A20:N20"/>
    <mergeCell ref="A22:N22"/>
    <mergeCell ref="A24:N2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92D050"/>
  </sheetPr>
  <dimension ref="A1:N32"/>
  <sheetViews>
    <sheetView zoomScalePageLayoutView="0" workbookViewId="0" topLeftCell="A10">
      <selection activeCell="F23" sqref="F23"/>
    </sheetView>
  </sheetViews>
  <sheetFormatPr defaultColWidth="9.140625" defaultRowHeight="12.75"/>
  <cols>
    <col min="1" max="1" width="5.421875" style="0" customWidth="1"/>
    <col min="2" max="2" width="8.28125" style="0" customWidth="1"/>
    <col min="3" max="3" width="19.7109375" style="0" customWidth="1"/>
    <col min="4" max="4" width="10.57421875" style="0" customWidth="1"/>
    <col min="5" max="5" width="9.57421875" style="0" customWidth="1"/>
    <col min="6" max="6" width="13.00390625" style="0" customWidth="1"/>
    <col min="7" max="7" width="12.8515625" style="0" customWidth="1"/>
    <col min="9" max="9" width="8.28125" style="0" customWidth="1"/>
    <col min="13" max="13" width="10.28125" style="0" customWidth="1"/>
    <col min="14" max="14" width="16.57421875" style="0" customWidth="1"/>
  </cols>
  <sheetData>
    <row r="1" spans="1:3" ht="12.75">
      <c r="A1" s="177" t="s">
        <v>386</v>
      </c>
      <c r="B1" s="298"/>
      <c r="C1" s="298"/>
    </row>
    <row r="2" spans="1:13" ht="10.5" customHeight="1">
      <c r="A2" s="179"/>
      <c r="B2" s="179"/>
      <c r="C2" s="179"/>
      <c r="D2" s="179"/>
      <c r="E2" s="179"/>
      <c r="F2" s="179"/>
      <c r="G2" s="179"/>
      <c r="H2" s="179"/>
      <c r="I2" s="179"/>
      <c r="J2" s="179"/>
      <c r="K2" s="179"/>
      <c r="L2" s="179"/>
      <c r="M2" s="179"/>
    </row>
    <row r="3" spans="1:14" ht="48.75" customHeight="1">
      <c r="A3" s="180" t="s">
        <v>57</v>
      </c>
      <c r="B3" s="180" t="s">
        <v>206</v>
      </c>
      <c r="C3" s="180" t="s">
        <v>207</v>
      </c>
      <c r="D3" s="180" t="s">
        <v>208</v>
      </c>
      <c r="E3" s="182" t="s">
        <v>210</v>
      </c>
      <c r="F3" s="180" t="s">
        <v>211</v>
      </c>
      <c r="G3" s="180" t="s">
        <v>125</v>
      </c>
      <c r="H3" s="180" t="s">
        <v>126</v>
      </c>
      <c r="I3" s="183" t="s">
        <v>43</v>
      </c>
      <c r="J3" s="180" t="s">
        <v>127</v>
      </c>
      <c r="K3" s="180" t="s">
        <v>128</v>
      </c>
      <c r="L3" s="180" t="s">
        <v>129</v>
      </c>
      <c r="M3" s="181" t="s">
        <v>209</v>
      </c>
      <c r="N3" s="180" t="s">
        <v>130</v>
      </c>
    </row>
    <row r="4" spans="1:14" ht="12.75">
      <c r="A4" s="180">
        <v>1</v>
      </c>
      <c r="B4" s="180" t="s">
        <v>212</v>
      </c>
      <c r="C4" s="180" t="s">
        <v>213</v>
      </c>
      <c r="D4" s="184" t="s">
        <v>214</v>
      </c>
      <c r="E4" s="182">
        <v>3</v>
      </c>
      <c r="F4" s="182">
        <v>4</v>
      </c>
      <c r="G4" s="180">
        <v>5</v>
      </c>
      <c r="H4" s="180">
        <v>6</v>
      </c>
      <c r="I4" s="180">
        <v>7</v>
      </c>
      <c r="J4" s="180">
        <v>8</v>
      </c>
      <c r="K4" s="180">
        <v>9</v>
      </c>
      <c r="L4" s="180">
        <v>10</v>
      </c>
      <c r="M4" s="180">
        <v>11</v>
      </c>
      <c r="N4" s="180">
        <v>12</v>
      </c>
    </row>
    <row r="5" spans="1:14" ht="74.25" customHeight="1">
      <c r="A5" s="527" t="s">
        <v>286</v>
      </c>
      <c r="B5" s="527"/>
      <c r="C5" s="527"/>
      <c r="D5" s="527"/>
      <c r="E5" s="527"/>
      <c r="F5" s="527"/>
      <c r="G5" s="527"/>
      <c r="H5" s="527"/>
      <c r="I5" s="527"/>
      <c r="J5" s="527"/>
      <c r="K5" s="527"/>
      <c r="L5" s="527"/>
      <c r="M5" s="527"/>
      <c r="N5" s="527"/>
    </row>
    <row r="6" spans="1:14" ht="35.25" customHeight="1">
      <c r="A6" s="225">
        <v>1</v>
      </c>
      <c r="B6" s="225" t="s">
        <v>228</v>
      </c>
      <c r="C6" s="226" t="s">
        <v>287</v>
      </c>
      <c r="D6" s="227" t="s">
        <v>288</v>
      </c>
      <c r="E6" s="228">
        <v>288</v>
      </c>
      <c r="F6" s="229"/>
      <c r="G6" s="191"/>
      <c r="H6" s="230">
        <f>E6*F6</f>
        <v>0</v>
      </c>
      <c r="I6" s="231"/>
      <c r="J6" s="170"/>
      <c r="K6" s="170"/>
      <c r="L6" s="170"/>
      <c r="M6" s="170"/>
      <c r="N6" s="170"/>
    </row>
    <row r="7" spans="1:14" ht="51">
      <c r="A7" s="225">
        <v>2</v>
      </c>
      <c r="B7" s="225" t="s">
        <v>233</v>
      </c>
      <c r="C7" s="232" t="s">
        <v>289</v>
      </c>
      <c r="D7" s="227" t="s">
        <v>217</v>
      </c>
      <c r="E7" s="228">
        <v>144</v>
      </c>
      <c r="F7" s="229"/>
      <c r="G7" s="191"/>
      <c r="H7" s="230">
        <f aca="true" t="shared" si="0" ref="H7:H23">E7*F7</f>
        <v>0</v>
      </c>
      <c r="I7" s="231"/>
      <c r="J7" s="170"/>
      <c r="K7" s="170"/>
      <c r="L7" s="170"/>
      <c r="M7" s="170"/>
      <c r="N7" s="170"/>
    </row>
    <row r="8" spans="1:14" ht="25.5">
      <c r="A8" s="225">
        <v>3</v>
      </c>
      <c r="B8" s="225" t="s">
        <v>233</v>
      </c>
      <c r="C8" s="232" t="s">
        <v>290</v>
      </c>
      <c r="D8" s="227" t="s">
        <v>288</v>
      </c>
      <c r="E8" s="233">
        <v>648</v>
      </c>
      <c r="F8" s="229"/>
      <c r="G8" s="191"/>
      <c r="H8" s="230">
        <f t="shared" si="0"/>
        <v>0</v>
      </c>
      <c r="I8" s="231"/>
      <c r="J8" s="170"/>
      <c r="K8" s="170"/>
      <c r="L8" s="170"/>
      <c r="M8" s="170"/>
      <c r="N8" s="170"/>
    </row>
    <row r="9" spans="1:14" ht="25.5">
      <c r="A9" s="225">
        <v>4</v>
      </c>
      <c r="B9" s="225" t="s">
        <v>233</v>
      </c>
      <c r="C9" s="232" t="s">
        <v>291</v>
      </c>
      <c r="D9" s="227" t="s">
        <v>288</v>
      </c>
      <c r="E9" s="233">
        <v>216</v>
      </c>
      <c r="F9" s="229"/>
      <c r="G9" s="191"/>
      <c r="H9" s="230">
        <f t="shared" si="0"/>
        <v>0</v>
      </c>
      <c r="I9" s="231"/>
      <c r="J9" s="170"/>
      <c r="K9" s="170"/>
      <c r="L9" s="170"/>
      <c r="M9" s="170"/>
      <c r="N9" s="170"/>
    </row>
    <row r="10" spans="1:14" ht="25.5">
      <c r="A10" s="225">
        <v>5</v>
      </c>
      <c r="B10" s="225" t="s">
        <v>241</v>
      </c>
      <c r="C10" s="232" t="s">
        <v>292</v>
      </c>
      <c r="D10" s="227" t="s">
        <v>288</v>
      </c>
      <c r="E10" s="228">
        <v>216</v>
      </c>
      <c r="F10" s="229"/>
      <c r="G10" s="191"/>
      <c r="H10" s="230">
        <f t="shared" si="0"/>
        <v>0</v>
      </c>
      <c r="I10" s="231"/>
      <c r="J10" s="170"/>
      <c r="K10" s="170"/>
      <c r="L10" s="170"/>
      <c r="M10" s="170"/>
      <c r="N10" s="170"/>
    </row>
    <row r="11" spans="1:14" ht="51">
      <c r="A11" s="225">
        <v>6</v>
      </c>
      <c r="B11" s="225" t="s">
        <v>241</v>
      </c>
      <c r="C11" s="232" t="s">
        <v>293</v>
      </c>
      <c r="D11" s="227" t="s">
        <v>217</v>
      </c>
      <c r="E11" s="228">
        <v>216</v>
      </c>
      <c r="F11" s="229"/>
      <c r="G11" s="191"/>
      <c r="H11" s="230">
        <f t="shared" si="0"/>
        <v>0</v>
      </c>
      <c r="I11" s="231"/>
      <c r="J11" s="170"/>
      <c r="K11" s="170"/>
      <c r="L11" s="170"/>
      <c r="M11" s="170"/>
      <c r="N11" s="170"/>
    </row>
    <row r="12" spans="1:14" ht="25.5">
      <c r="A12" s="225">
        <v>7</v>
      </c>
      <c r="B12" s="225" t="s">
        <v>241</v>
      </c>
      <c r="C12" s="232" t="s">
        <v>294</v>
      </c>
      <c r="D12" s="227" t="s">
        <v>217</v>
      </c>
      <c r="E12" s="228">
        <v>360</v>
      </c>
      <c r="F12" s="229"/>
      <c r="G12" s="191"/>
      <c r="H12" s="230">
        <f t="shared" si="0"/>
        <v>0</v>
      </c>
      <c r="I12" s="231"/>
      <c r="J12" s="170"/>
      <c r="K12" s="170"/>
      <c r="L12" s="170"/>
      <c r="M12" s="170"/>
      <c r="N12" s="170"/>
    </row>
    <row r="13" spans="1:14" ht="25.5">
      <c r="A13" s="225">
        <v>8</v>
      </c>
      <c r="B13" s="225" t="s">
        <v>241</v>
      </c>
      <c r="C13" s="232" t="s">
        <v>295</v>
      </c>
      <c r="D13" s="227" t="s">
        <v>288</v>
      </c>
      <c r="E13" s="228">
        <v>360</v>
      </c>
      <c r="F13" s="229"/>
      <c r="G13" s="191"/>
      <c r="H13" s="230">
        <f t="shared" si="0"/>
        <v>0</v>
      </c>
      <c r="I13" s="231"/>
      <c r="J13" s="170"/>
      <c r="K13" s="170"/>
      <c r="L13" s="170"/>
      <c r="M13" s="170"/>
      <c r="N13" s="170"/>
    </row>
    <row r="14" spans="1:14" ht="51">
      <c r="A14" s="225">
        <v>9</v>
      </c>
      <c r="B14" s="225" t="s">
        <v>241</v>
      </c>
      <c r="C14" s="232" t="s">
        <v>296</v>
      </c>
      <c r="D14" s="227" t="s">
        <v>217</v>
      </c>
      <c r="E14" s="228">
        <v>144</v>
      </c>
      <c r="F14" s="229"/>
      <c r="G14" s="191"/>
      <c r="H14" s="230">
        <f t="shared" si="0"/>
        <v>0</v>
      </c>
      <c r="I14" s="231"/>
      <c r="J14" s="170"/>
      <c r="K14" s="170"/>
      <c r="L14" s="170"/>
      <c r="M14" s="170"/>
      <c r="N14" s="170"/>
    </row>
    <row r="15" spans="1:14" ht="38.25">
      <c r="A15" s="234">
        <v>10</v>
      </c>
      <c r="B15" s="234" t="s">
        <v>243</v>
      </c>
      <c r="C15" s="235" t="s">
        <v>297</v>
      </c>
      <c r="D15" s="227" t="s">
        <v>288</v>
      </c>
      <c r="E15" s="233">
        <v>432</v>
      </c>
      <c r="F15" s="229"/>
      <c r="G15" s="191"/>
      <c r="H15" s="230">
        <f t="shared" si="0"/>
        <v>0</v>
      </c>
      <c r="I15" s="231"/>
      <c r="J15" s="170"/>
      <c r="K15" s="170"/>
      <c r="L15" s="170"/>
      <c r="M15" s="170"/>
      <c r="N15" s="170"/>
    </row>
    <row r="16" spans="1:14" ht="25.5">
      <c r="A16" s="225">
        <v>11</v>
      </c>
      <c r="B16" s="225" t="s">
        <v>243</v>
      </c>
      <c r="C16" s="232" t="s">
        <v>298</v>
      </c>
      <c r="D16" s="227" t="s">
        <v>288</v>
      </c>
      <c r="E16" s="233">
        <v>576</v>
      </c>
      <c r="F16" s="229"/>
      <c r="G16" s="191"/>
      <c r="H16" s="230">
        <f t="shared" si="0"/>
        <v>0</v>
      </c>
      <c r="I16" s="231"/>
      <c r="J16" s="170"/>
      <c r="K16" s="170"/>
      <c r="L16" s="170"/>
      <c r="M16" s="170"/>
      <c r="N16" s="170"/>
    </row>
    <row r="17" spans="1:14" ht="38.25">
      <c r="A17" s="234">
        <v>12</v>
      </c>
      <c r="B17" s="234" t="s">
        <v>246</v>
      </c>
      <c r="C17" s="235" t="s">
        <v>299</v>
      </c>
      <c r="D17" s="227" t="s">
        <v>288</v>
      </c>
      <c r="E17" s="233">
        <v>936</v>
      </c>
      <c r="F17" s="229"/>
      <c r="G17" s="191"/>
      <c r="H17" s="230">
        <f t="shared" si="0"/>
        <v>0</v>
      </c>
      <c r="I17" s="231"/>
      <c r="J17" s="170"/>
      <c r="K17" s="170"/>
      <c r="L17" s="170"/>
      <c r="M17" s="170"/>
      <c r="N17" s="170"/>
    </row>
    <row r="18" spans="1:14" ht="25.5">
      <c r="A18" s="225">
        <v>13</v>
      </c>
      <c r="B18" s="236" t="s">
        <v>300</v>
      </c>
      <c r="C18" s="215" t="s">
        <v>301</v>
      </c>
      <c r="D18" s="233" t="s">
        <v>302</v>
      </c>
      <c r="E18" s="233">
        <v>72</v>
      </c>
      <c r="F18" s="237"/>
      <c r="G18" s="191"/>
      <c r="H18" s="230">
        <f t="shared" si="0"/>
        <v>0</v>
      </c>
      <c r="I18" s="231"/>
      <c r="J18" s="170"/>
      <c r="K18" s="170"/>
      <c r="L18" s="170"/>
      <c r="M18" s="170"/>
      <c r="N18" s="170"/>
    </row>
    <row r="19" spans="1:14" ht="25.5">
      <c r="A19" s="225">
        <v>14</v>
      </c>
      <c r="B19" s="236" t="s">
        <v>300</v>
      </c>
      <c r="C19" s="215" t="s">
        <v>303</v>
      </c>
      <c r="D19" s="233" t="s">
        <v>302</v>
      </c>
      <c r="E19" s="233">
        <v>72</v>
      </c>
      <c r="F19" s="237"/>
      <c r="G19" s="191"/>
      <c r="H19" s="230">
        <f t="shared" si="0"/>
        <v>0</v>
      </c>
      <c r="I19" s="231"/>
      <c r="J19" s="170"/>
      <c r="K19" s="170"/>
      <c r="L19" s="170"/>
      <c r="M19" s="170"/>
      <c r="N19" s="170"/>
    </row>
    <row r="20" spans="1:14" ht="25.5">
      <c r="A20" s="225">
        <v>15</v>
      </c>
      <c r="B20" s="236" t="s">
        <v>304</v>
      </c>
      <c r="C20" s="238" t="s">
        <v>305</v>
      </c>
      <c r="D20" s="227" t="s">
        <v>288</v>
      </c>
      <c r="E20" s="233">
        <v>504</v>
      </c>
      <c r="F20" s="229"/>
      <c r="G20" s="191"/>
      <c r="H20" s="230">
        <f t="shared" si="0"/>
        <v>0</v>
      </c>
      <c r="I20" s="231"/>
      <c r="J20" s="170"/>
      <c r="K20" s="170"/>
      <c r="L20" s="170"/>
      <c r="M20" s="170"/>
      <c r="N20" s="170"/>
    </row>
    <row r="21" spans="1:14" ht="25.5">
      <c r="A21" s="225">
        <v>16</v>
      </c>
      <c r="B21" s="236" t="s">
        <v>233</v>
      </c>
      <c r="C21" s="239" t="s">
        <v>306</v>
      </c>
      <c r="D21" s="193" t="s">
        <v>219</v>
      </c>
      <c r="E21" s="225">
        <v>216</v>
      </c>
      <c r="F21" s="229"/>
      <c r="G21" s="191"/>
      <c r="H21" s="230">
        <f t="shared" si="0"/>
        <v>0</v>
      </c>
      <c r="I21" s="231"/>
      <c r="J21" s="170"/>
      <c r="K21" s="170"/>
      <c r="L21" s="170"/>
      <c r="M21" s="170"/>
      <c r="N21" s="170"/>
    </row>
    <row r="22" spans="1:14" ht="25.5">
      <c r="A22" s="225">
        <v>17</v>
      </c>
      <c r="B22" s="236" t="s">
        <v>228</v>
      </c>
      <c r="C22" s="239" t="s">
        <v>306</v>
      </c>
      <c r="D22" s="193" t="s">
        <v>219</v>
      </c>
      <c r="E22" s="225">
        <v>144</v>
      </c>
      <c r="F22" s="229"/>
      <c r="G22" s="191"/>
      <c r="H22" s="230">
        <f t="shared" si="0"/>
        <v>0</v>
      </c>
      <c r="I22" s="231"/>
      <c r="J22" s="170"/>
      <c r="K22" s="170"/>
      <c r="L22" s="170"/>
      <c r="M22" s="170"/>
      <c r="N22" s="170"/>
    </row>
    <row r="23" spans="1:14" ht="38.25">
      <c r="A23" s="225">
        <v>18</v>
      </c>
      <c r="B23" s="236" t="s">
        <v>241</v>
      </c>
      <c r="C23" s="239" t="s">
        <v>307</v>
      </c>
      <c r="D23" s="208" t="s">
        <v>219</v>
      </c>
      <c r="E23" s="233">
        <v>72</v>
      </c>
      <c r="F23" s="229"/>
      <c r="G23" s="191"/>
      <c r="H23" s="230">
        <f t="shared" si="0"/>
        <v>0</v>
      </c>
      <c r="I23" s="231"/>
      <c r="J23" s="170"/>
      <c r="K23" s="170"/>
      <c r="L23" s="170"/>
      <c r="M23" s="170"/>
      <c r="N23" s="170"/>
    </row>
    <row r="24" spans="1:11" ht="16.5" customHeight="1">
      <c r="A24" s="521" t="s">
        <v>348</v>
      </c>
      <c r="B24" s="522"/>
      <c r="C24" s="522"/>
      <c r="D24" s="522"/>
      <c r="E24" s="522"/>
      <c r="F24" s="522"/>
      <c r="G24" s="522"/>
      <c r="H24" s="240">
        <f>SUM(H6:H23)</f>
        <v>0</v>
      </c>
      <c r="I24" s="308" t="s">
        <v>279</v>
      </c>
      <c r="J24" s="170"/>
      <c r="K24" s="170"/>
    </row>
    <row r="27" ht="12" customHeight="1"/>
    <row r="28" spans="4:13" ht="12.75">
      <c r="D28" s="72"/>
      <c r="E28" s="3"/>
      <c r="F28" s="3"/>
      <c r="G28" s="3"/>
      <c r="H28" s="1"/>
      <c r="M28" s="2"/>
    </row>
    <row r="29" spans="4:13" ht="12.75">
      <c r="D29" s="72"/>
      <c r="E29" s="3"/>
      <c r="F29" s="3"/>
      <c r="G29" s="3"/>
      <c r="H29" s="1"/>
      <c r="M29" s="2"/>
    </row>
    <row r="30" spans="3:8" ht="12.75">
      <c r="C30" s="9" t="s">
        <v>37</v>
      </c>
      <c r="D30" s="9"/>
      <c r="E30" s="3"/>
      <c r="F30" s="3"/>
      <c r="G30" s="3"/>
      <c r="H30" s="1"/>
    </row>
    <row r="31" spans="3:8" ht="12.75">
      <c r="C31" s="9" t="s">
        <v>352</v>
      </c>
      <c r="E31" s="3"/>
      <c r="G31" s="3"/>
      <c r="H31" s="1"/>
    </row>
    <row r="32" ht="12.75">
      <c r="C32" s="241"/>
    </row>
  </sheetData>
  <sheetProtection/>
  <mergeCells count="2">
    <mergeCell ref="A5:N5"/>
    <mergeCell ref="A24:G24"/>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92D050"/>
  </sheetPr>
  <dimension ref="A1:N38"/>
  <sheetViews>
    <sheetView zoomScalePageLayoutView="0" workbookViewId="0" topLeftCell="A13">
      <selection activeCell="F30" sqref="F30"/>
    </sheetView>
  </sheetViews>
  <sheetFormatPr defaultColWidth="9.140625" defaultRowHeight="12.75"/>
  <cols>
    <col min="1" max="1" width="5.7109375" style="0" customWidth="1"/>
    <col min="3" max="3" width="22.140625" style="0" customWidth="1"/>
    <col min="4" max="4" width="14.28125" style="0" customWidth="1"/>
    <col min="6" max="6" width="11.140625" style="0" customWidth="1"/>
    <col min="7" max="7" width="10.00390625" style="0" customWidth="1"/>
    <col min="8" max="8" width="10.57421875" style="0" bestFit="1" customWidth="1"/>
    <col min="9" max="9" width="8.28125" style="0" customWidth="1"/>
    <col min="10" max="10" width="9.57421875" style="0" customWidth="1"/>
    <col min="13" max="13" width="12.7109375" style="0" customWidth="1"/>
    <col min="14" max="14" width="14.28125" style="0" customWidth="1"/>
  </cols>
  <sheetData>
    <row r="1" spans="1:13" ht="12.75" customHeight="1">
      <c r="A1" s="177" t="s">
        <v>387</v>
      </c>
      <c r="B1" s="176"/>
      <c r="C1" s="176"/>
      <c r="D1" s="176"/>
      <c r="E1" s="176"/>
      <c r="F1" s="176"/>
      <c r="G1" s="176"/>
      <c r="H1" s="176"/>
      <c r="I1" s="176"/>
      <c r="M1" s="176"/>
    </row>
    <row r="2" spans="1:13" ht="24" customHeight="1">
      <c r="A2" s="242"/>
      <c r="B2" s="242"/>
      <c r="C2" s="242"/>
      <c r="D2" s="242"/>
      <c r="E2" s="242"/>
      <c r="F2" s="242"/>
      <c r="G2" s="242"/>
      <c r="H2" s="242"/>
      <c r="I2" s="242"/>
      <c r="J2" s="243"/>
      <c r="K2" s="243"/>
      <c r="L2" s="243"/>
      <c r="M2" s="242"/>
    </row>
    <row r="3" spans="1:14" ht="48.75" customHeight="1">
      <c r="A3" s="180" t="s">
        <v>57</v>
      </c>
      <c r="B3" s="180" t="s">
        <v>206</v>
      </c>
      <c r="C3" s="180" t="s">
        <v>207</v>
      </c>
      <c r="D3" s="180" t="s">
        <v>208</v>
      </c>
      <c r="E3" s="182" t="s">
        <v>210</v>
      </c>
      <c r="F3" s="180" t="s">
        <v>211</v>
      </c>
      <c r="G3" s="180" t="s">
        <v>125</v>
      </c>
      <c r="H3" s="180" t="s">
        <v>126</v>
      </c>
      <c r="I3" s="183" t="s">
        <v>43</v>
      </c>
      <c r="J3" s="180" t="s">
        <v>127</v>
      </c>
      <c r="K3" s="180" t="s">
        <v>128</v>
      </c>
      <c r="L3" s="180" t="s">
        <v>129</v>
      </c>
      <c r="M3" s="181" t="s">
        <v>209</v>
      </c>
      <c r="N3" s="180" t="s">
        <v>130</v>
      </c>
    </row>
    <row r="4" spans="1:14" ht="12.75">
      <c r="A4" s="180">
        <v>1</v>
      </c>
      <c r="B4" s="180" t="s">
        <v>212</v>
      </c>
      <c r="C4" s="180" t="s">
        <v>213</v>
      </c>
      <c r="D4" s="184" t="s">
        <v>214</v>
      </c>
      <c r="E4" s="182">
        <v>3</v>
      </c>
      <c r="F4" s="182">
        <v>4</v>
      </c>
      <c r="G4" s="180">
        <v>5</v>
      </c>
      <c r="H4" s="180">
        <v>6</v>
      </c>
      <c r="I4" s="180">
        <v>7</v>
      </c>
      <c r="J4" s="180">
        <v>8</v>
      </c>
      <c r="K4" s="180">
        <v>9</v>
      </c>
      <c r="L4" s="180">
        <v>10</v>
      </c>
      <c r="M4" s="180">
        <v>11</v>
      </c>
      <c r="N4" s="180">
        <v>12</v>
      </c>
    </row>
    <row r="5" spans="1:14" ht="66" customHeight="1">
      <c r="A5" s="529" t="s">
        <v>308</v>
      </c>
      <c r="B5" s="529"/>
      <c r="C5" s="529"/>
      <c r="D5" s="529"/>
      <c r="E5" s="529"/>
      <c r="F5" s="529"/>
      <c r="G5" s="529"/>
      <c r="H5" s="529"/>
      <c r="I5" s="529"/>
      <c r="J5" s="529"/>
      <c r="K5" s="529"/>
      <c r="L5" s="529"/>
      <c r="M5" s="529"/>
      <c r="N5" s="529"/>
    </row>
    <row r="6" spans="1:14" ht="12.75">
      <c r="A6" s="530" t="s">
        <v>309</v>
      </c>
      <c r="B6" s="531"/>
      <c r="C6" s="531"/>
      <c r="D6" s="531"/>
      <c r="E6" s="531"/>
      <c r="F6" s="531"/>
      <c r="G6" s="531"/>
      <c r="H6" s="531"/>
      <c r="I6" s="531"/>
      <c r="J6" s="531"/>
      <c r="K6" s="531"/>
      <c r="L6" s="531"/>
      <c r="M6" s="531"/>
      <c r="N6" s="532"/>
    </row>
    <row r="7" spans="1:14" ht="25.5">
      <c r="A7" s="195">
        <v>1</v>
      </c>
      <c r="B7" s="189" t="s">
        <v>233</v>
      </c>
      <c r="C7" s="244" t="s">
        <v>310</v>
      </c>
      <c r="D7" s="171" t="s">
        <v>237</v>
      </c>
      <c r="E7" s="195">
        <v>1080</v>
      </c>
      <c r="F7" s="171"/>
      <c r="G7" s="204"/>
      <c r="H7" s="245">
        <f>F7*E7</f>
        <v>0</v>
      </c>
      <c r="I7" s="193"/>
      <c r="J7" s="170"/>
      <c r="K7" s="170"/>
      <c r="L7" s="170"/>
      <c r="M7" s="170"/>
      <c r="N7" s="170"/>
    </row>
    <row r="8" spans="1:14" ht="25.5">
      <c r="A8" s="195">
        <v>2</v>
      </c>
      <c r="B8" s="200" t="s">
        <v>238</v>
      </c>
      <c r="C8" s="244" t="s">
        <v>311</v>
      </c>
      <c r="D8" s="171" t="s">
        <v>219</v>
      </c>
      <c r="E8" s="195">
        <v>792</v>
      </c>
      <c r="F8" s="213"/>
      <c r="G8" s="204"/>
      <c r="H8" s="245">
        <f aca="true" t="shared" si="0" ref="H8:H21">F8*E8</f>
        <v>0</v>
      </c>
      <c r="I8" s="193"/>
      <c r="J8" s="170"/>
      <c r="K8" s="170"/>
      <c r="L8" s="170"/>
      <c r="M8" s="170"/>
      <c r="N8" s="170"/>
    </row>
    <row r="9" spans="1:14" ht="25.5">
      <c r="A9" s="195">
        <v>3</v>
      </c>
      <c r="B9" s="246" t="s">
        <v>246</v>
      </c>
      <c r="C9" s="247" t="s">
        <v>312</v>
      </c>
      <c r="D9" s="246" t="s">
        <v>237</v>
      </c>
      <c r="E9" s="248">
        <v>72</v>
      </c>
      <c r="F9" s="194"/>
      <c r="G9" s="204"/>
      <c r="H9" s="245">
        <f t="shared" si="0"/>
        <v>0</v>
      </c>
      <c r="I9" s="249"/>
      <c r="J9" s="170"/>
      <c r="K9" s="170"/>
      <c r="L9" s="170"/>
      <c r="M9" s="170"/>
      <c r="N9" s="170"/>
    </row>
    <row r="10" spans="1:14" ht="25.5">
      <c r="A10" s="195">
        <v>4</v>
      </c>
      <c r="B10" s="250" t="s">
        <v>228</v>
      </c>
      <c r="C10" s="251" t="s">
        <v>313</v>
      </c>
      <c r="D10" s="250" t="s">
        <v>237</v>
      </c>
      <c r="E10" s="248">
        <v>432</v>
      </c>
      <c r="F10" s="194"/>
      <c r="G10" s="204"/>
      <c r="H10" s="245">
        <f t="shared" si="0"/>
        <v>0</v>
      </c>
      <c r="I10" s="249"/>
      <c r="J10" s="170"/>
      <c r="K10" s="170"/>
      <c r="L10" s="170"/>
      <c r="M10" s="170"/>
      <c r="N10" s="170"/>
    </row>
    <row r="11" spans="1:14" ht="24" customHeight="1">
      <c r="A11" s="195">
        <v>5</v>
      </c>
      <c r="B11" s="252">
        <v>0</v>
      </c>
      <c r="C11" s="253" t="s">
        <v>314</v>
      </c>
      <c r="D11" s="254" t="s">
        <v>219</v>
      </c>
      <c r="E11" s="255">
        <v>792</v>
      </c>
      <c r="F11" s="194"/>
      <c r="G11" s="204"/>
      <c r="H11" s="245">
        <f t="shared" si="0"/>
        <v>0</v>
      </c>
      <c r="I11" s="230"/>
      <c r="J11" s="170"/>
      <c r="K11" s="170"/>
      <c r="L11" s="170"/>
      <c r="M11" s="170"/>
      <c r="N11" s="170"/>
    </row>
    <row r="12" spans="1:14" ht="25.5">
      <c r="A12" s="195">
        <v>6</v>
      </c>
      <c r="B12" s="256">
        <v>1</v>
      </c>
      <c r="C12" s="257" t="s">
        <v>315</v>
      </c>
      <c r="D12" s="250" t="s">
        <v>219</v>
      </c>
      <c r="E12" s="248">
        <v>1080</v>
      </c>
      <c r="F12" s="194"/>
      <c r="G12" s="204"/>
      <c r="H12" s="245">
        <f t="shared" si="0"/>
        <v>0</v>
      </c>
      <c r="I12" s="249"/>
      <c r="J12" s="170"/>
      <c r="K12" s="170"/>
      <c r="L12" s="170"/>
      <c r="M12" s="170"/>
      <c r="N12" s="170"/>
    </row>
    <row r="13" spans="1:14" ht="25.5">
      <c r="A13" s="195">
        <v>7</v>
      </c>
      <c r="B13" s="258" t="s">
        <v>228</v>
      </c>
      <c r="C13" s="259" t="s">
        <v>316</v>
      </c>
      <c r="D13" s="250" t="s">
        <v>219</v>
      </c>
      <c r="E13" s="248">
        <v>1080</v>
      </c>
      <c r="F13" s="194"/>
      <c r="G13" s="204"/>
      <c r="H13" s="245">
        <f t="shared" si="0"/>
        <v>0</v>
      </c>
      <c r="I13" s="249"/>
      <c r="J13" s="170"/>
      <c r="K13" s="170"/>
      <c r="L13" s="170"/>
      <c r="M13" s="170"/>
      <c r="N13" s="170"/>
    </row>
    <row r="14" spans="1:14" ht="19.5" customHeight="1">
      <c r="A14" s="195">
        <v>8</v>
      </c>
      <c r="B14" s="260">
        <v>0</v>
      </c>
      <c r="C14" s="261" t="s">
        <v>316</v>
      </c>
      <c r="D14" s="250" t="s">
        <v>219</v>
      </c>
      <c r="E14" s="248">
        <v>360</v>
      </c>
      <c r="F14" s="194"/>
      <c r="G14" s="204"/>
      <c r="H14" s="245">
        <f t="shared" si="0"/>
        <v>0</v>
      </c>
      <c r="I14" s="249"/>
      <c r="J14" s="170"/>
      <c r="K14" s="170"/>
      <c r="L14" s="170"/>
      <c r="M14" s="170"/>
      <c r="N14" s="170"/>
    </row>
    <row r="15" spans="1:14" ht="18" customHeight="1">
      <c r="A15" s="195">
        <v>9</v>
      </c>
      <c r="B15" s="262">
        <v>1</v>
      </c>
      <c r="C15" s="261" t="s">
        <v>316</v>
      </c>
      <c r="D15" s="246" t="s">
        <v>219</v>
      </c>
      <c r="E15" s="248">
        <v>360</v>
      </c>
      <c r="F15" s="194"/>
      <c r="G15" s="204"/>
      <c r="H15" s="245">
        <f t="shared" si="0"/>
        <v>0</v>
      </c>
      <c r="I15" s="249"/>
      <c r="J15" s="170"/>
      <c r="K15" s="170"/>
      <c r="L15" s="170"/>
      <c r="M15" s="170"/>
      <c r="N15" s="170"/>
    </row>
    <row r="16" spans="1:14" ht="30.75" customHeight="1">
      <c r="A16" s="195">
        <v>10</v>
      </c>
      <c r="B16" s="258">
        <v>2</v>
      </c>
      <c r="C16" s="259" t="s">
        <v>316</v>
      </c>
      <c r="D16" s="250" t="s">
        <v>317</v>
      </c>
      <c r="E16" s="248">
        <v>2988</v>
      </c>
      <c r="F16" s="194"/>
      <c r="G16" s="204"/>
      <c r="H16" s="245">
        <f t="shared" si="0"/>
        <v>0</v>
      </c>
      <c r="I16" s="249"/>
      <c r="J16" s="170"/>
      <c r="K16" s="170"/>
      <c r="L16" s="170"/>
      <c r="M16" s="170"/>
      <c r="N16" s="170"/>
    </row>
    <row r="17" spans="1:14" ht="25.5">
      <c r="A17" s="195">
        <v>11</v>
      </c>
      <c r="B17" s="262" t="s">
        <v>228</v>
      </c>
      <c r="C17" s="261" t="s">
        <v>318</v>
      </c>
      <c r="D17" s="250" t="s">
        <v>237</v>
      </c>
      <c r="E17" s="248">
        <v>144</v>
      </c>
      <c r="F17" s="194"/>
      <c r="G17" s="204"/>
      <c r="H17" s="245">
        <f t="shared" si="0"/>
        <v>0</v>
      </c>
      <c r="I17" s="249"/>
      <c r="J17" s="170"/>
      <c r="K17" s="170"/>
      <c r="L17" s="170"/>
      <c r="M17" s="170"/>
      <c r="N17" s="170"/>
    </row>
    <row r="18" spans="1:14" ht="25.5">
      <c r="A18" s="195">
        <v>12</v>
      </c>
      <c r="B18" s="263" t="s">
        <v>233</v>
      </c>
      <c r="C18" s="261" t="s">
        <v>318</v>
      </c>
      <c r="D18" s="264" t="s">
        <v>237</v>
      </c>
      <c r="E18" s="265">
        <v>144</v>
      </c>
      <c r="F18" s="194"/>
      <c r="G18" s="204"/>
      <c r="H18" s="245">
        <f t="shared" si="0"/>
        <v>0</v>
      </c>
      <c r="I18" s="249"/>
      <c r="J18" s="170"/>
      <c r="K18" s="170"/>
      <c r="L18" s="170"/>
      <c r="M18" s="170"/>
      <c r="N18" s="170"/>
    </row>
    <row r="19" spans="1:14" ht="14.25">
      <c r="A19" s="339">
        <v>13</v>
      </c>
      <c r="B19" s="263">
        <v>1</v>
      </c>
      <c r="C19" s="261" t="s">
        <v>422</v>
      </c>
      <c r="D19" s="264" t="s">
        <v>219</v>
      </c>
      <c r="E19" s="265">
        <f>24*7</f>
        <v>168</v>
      </c>
      <c r="F19" s="334"/>
      <c r="G19" s="204"/>
      <c r="H19" s="245">
        <f t="shared" si="0"/>
        <v>0</v>
      </c>
      <c r="I19" s="249"/>
      <c r="J19" s="170"/>
      <c r="K19" s="170"/>
      <c r="L19" s="170"/>
      <c r="M19" s="325"/>
      <c r="N19" s="170"/>
    </row>
    <row r="20" spans="1:14" ht="14.25">
      <c r="A20" s="339">
        <v>14</v>
      </c>
      <c r="B20" s="263">
        <v>2</v>
      </c>
      <c r="C20" s="261" t="s">
        <v>422</v>
      </c>
      <c r="D20" s="264" t="s">
        <v>423</v>
      </c>
      <c r="E20" s="265">
        <f>24*7</f>
        <v>168</v>
      </c>
      <c r="F20" s="334"/>
      <c r="G20" s="204"/>
      <c r="H20" s="245">
        <f t="shared" si="0"/>
        <v>0</v>
      </c>
      <c r="I20" s="249"/>
      <c r="J20" s="170"/>
      <c r="K20" s="170"/>
      <c r="L20" s="170"/>
      <c r="M20" s="325"/>
      <c r="N20" s="170"/>
    </row>
    <row r="21" spans="1:14" ht="21.75" customHeight="1">
      <c r="A21" s="195">
        <v>15</v>
      </c>
      <c r="B21" s="262" t="s">
        <v>228</v>
      </c>
      <c r="C21" s="261" t="s">
        <v>319</v>
      </c>
      <c r="D21" s="250" t="s">
        <v>237</v>
      </c>
      <c r="E21" s="248">
        <v>144</v>
      </c>
      <c r="F21" s="194"/>
      <c r="G21" s="204"/>
      <c r="H21" s="245">
        <f t="shared" si="0"/>
        <v>0</v>
      </c>
      <c r="I21" s="249"/>
      <c r="J21" s="170"/>
      <c r="K21" s="170"/>
      <c r="L21" s="170"/>
      <c r="M21" s="170"/>
      <c r="N21" s="170"/>
    </row>
    <row r="22" spans="1:14" ht="70.5" customHeight="1">
      <c r="A22" s="533" t="s">
        <v>320</v>
      </c>
      <c r="B22" s="533"/>
      <c r="C22" s="533"/>
      <c r="D22" s="533"/>
      <c r="E22" s="533"/>
      <c r="F22" s="533"/>
      <c r="G22" s="533"/>
      <c r="H22" s="533"/>
      <c r="I22" s="533"/>
      <c r="J22" s="533"/>
      <c r="K22" s="533"/>
      <c r="L22" s="533"/>
      <c r="M22" s="533"/>
      <c r="N22" s="533"/>
    </row>
    <row r="23" spans="1:14" ht="12.75">
      <c r="A23" s="534" t="s">
        <v>321</v>
      </c>
      <c r="B23" s="534"/>
      <c r="C23" s="534"/>
      <c r="D23" s="534"/>
      <c r="E23" s="534"/>
      <c r="F23" s="534"/>
      <c r="G23" s="534"/>
      <c r="H23" s="534"/>
      <c r="I23" s="534"/>
      <c r="J23" s="534"/>
      <c r="K23" s="534"/>
      <c r="L23" s="534"/>
      <c r="M23" s="534"/>
      <c r="N23" s="534"/>
    </row>
    <row r="24" spans="1:14" ht="25.5">
      <c r="A24" s="195">
        <v>16</v>
      </c>
      <c r="B24" s="195">
        <v>2</v>
      </c>
      <c r="C24" s="261" t="s">
        <v>322</v>
      </c>
      <c r="D24" s="266" t="s">
        <v>219</v>
      </c>
      <c r="E24" s="265">
        <v>72</v>
      </c>
      <c r="F24" s="194"/>
      <c r="G24" s="223"/>
      <c r="H24" s="245">
        <f>F24*E24</f>
        <v>0</v>
      </c>
      <c r="I24" s="267"/>
      <c r="J24" s="170"/>
      <c r="K24" s="170"/>
      <c r="L24" s="170"/>
      <c r="M24" s="170"/>
      <c r="N24" s="170"/>
    </row>
    <row r="25" spans="1:14" s="17" customFormat="1" ht="25.5">
      <c r="A25" s="339">
        <v>17</v>
      </c>
      <c r="B25" s="395" t="s">
        <v>228</v>
      </c>
      <c r="C25" s="396" t="s">
        <v>323</v>
      </c>
      <c r="D25" s="349" t="s">
        <v>237</v>
      </c>
      <c r="E25" s="350">
        <v>72</v>
      </c>
      <c r="F25" s="334"/>
      <c r="G25" s="351"/>
      <c r="H25" s="245">
        <f>F25*E25</f>
        <v>0</v>
      </c>
      <c r="I25" s="352"/>
      <c r="J25" s="325"/>
      <c r="K25" s="325"/>
      <c r="L25" s="325"/>
      <c r="M25" s="325"/>
      <c r="N25" s="325"/>
    </row>
    <row r="26" spans="1:14" s="17" customFormat="1" ht="25.5">
      <c r="A26" s="339">
        <v>18</v>
      </c>
      <c r="B26" s="353">
        <v>0</v>
      </c>
      <c r="C26" s="348" t="s">
        <v>323</v>
      </c>
      <c r="D26" s="349" t="s">
        <v>237</v>
      </c>
      <c r="E26" s="350">
        <v>36</v>
      </c>
      <c r="F26" s="334"/>
      <c r="G26" s="351"/>
      <c r="H26" s="245">
        <f>F26*E26</f>
        <v>0</v>
      </c>
      <c r="I26" s="352"/>
      <c r="J26" s="325"/>
      <c r="K26" s="325"/>
      <c r="L26" s="325"/>
      <c r="M26" s="325"/>
      <c r="N26" s="325"/>
    </row>
    <row r="27" spans="1:14" s="17" customFormat="1" ht="25.5">
      <c r="A27" s="339">
        <v>19</v>
      </c>
      <c r="B27" s="339">
        <v>1</v>
      </c>
      <c r="C27" s="348" t="s">
        <v>323</v>
      </c>
      <c r="D27" s="349" t="s">
        <v>237</v>
      </c>
      <c r="E27" s="350">
        <v>36</v>
      </c>
      <c r="F27" s="334"/>
      <c r="G27" s="354"/>
      <c r="H27" s="245">
        <f>F27*E27</f>
        <v>0</v>
      </c>
      <c r="I27" s="352"/>
      <c r="J27" s="325"/>
      <c r="K27" s="325"/>
      <c r="L27" s="325"/>
      <c r="M27" s="325"/>
      <c r="N27" s="325"/>
    </row>
    <row r="28" spans="1:14" ht="63" customHeight="1">
      <c r="A28" s="535" t="s">
        <v>324</v>
      </c>
      <c r="B28" s="535"/>
      <c r="C28" s="535"/>
      <c r="D28" s="535"/>
      <c r="E28" s="535"/>
      <c r="F28" s="535"/>
      <c r="G28" s="535"/>
      <c r="H28" s="535"/>
      <c r="I28" s="535"/>
      <c r="J28" s="535"/>
      <c r="K28" s="535"/>
      <c r="L28" s="535"/>
      <c r="M28" s="535"/>
      <c r="N28" s="535"/>
    </row>
    <row r="29" spans="1:14" ht="12.75">
      <c r="A29" s="528" t="s">
        <v>325</v>
      </c>
      <c r="B29" s="464"/>
      <c r="C29" s="464"/>
      <c r="D29" s="464"/>
      <c r="E29" s="464"/>
      <c r="F29" s="464"/>
      <c r="G29" s="464"/>
      <c r="H29" s="464"/>
      <c r="I29" s="464"/>
      <c r="J29" s="170"/>
      <c r="K29" s="170"/>
      <c r="L29" s="170"/>
      <c r="M29" s="170"/>
      <c r="N29" s="170"/>
    </row>
    <row r="30" spans="1:14" ht="19.5" customHeight="1">
      <c r="A30" s="195">
        <v>20</v>
      </c>
      <c r="B30" s="260">
        <v>3</v>
      </c>
      <c r="C30" s="268" t="s">
        <v>326</v>
      </c>
      <c r="D30" s="269" t="s">
        <v>327</v>
      </c>
      <c r="E30" s="248">
        <v>36</v>
      </c>
      <c r="F30" s="268"/>
      <c r="G30" s="204"/>
      <c r="H30" s="245">
        <f>F30*E30</f>
        <v>0</v>
      </c>
      <c r="I30" s="249"/>
      <c r="J30" s="170"/>
      <c r="K30" s="170"/>
      <c r="L30" s="170"/>
      <c r="M30" s="170"/>
      <c r="N30" s="170"/>
    </row>
    <row r="31" spans="1:11" ht="15.75" thickBot="1">
      <c r="A31" s="521" t="s">
        <v>348</v>
      </c>
      <c r="B31" s="522"/>
      <c r="C31" s="522"/>
      <c r="D31" s="522"/>
      <c r="E31" s="522"/>
      <c r="F31" s="522"/>
      <c r="G31" s="522"/>
      <c r="H31" s="323">
        <f>SUM(H7:H30)</f>
        <v>0</v>
      </c>
      <c r="I31" s="308" t="s">
        <v>279</v>
      </c>
      <c r="J31" s="270"/>
      <c r="K31" s="270"/>
    </row>
    <row r="33" spans="2:13" ht="12.75">
      <c r="B33" s="72"/>
      <c r="C33" s="2"/>
      <c r="D33" s="3"/>
      <c r="E33" s="3"/>
      <c r="F33" s="1"/>
      <c r="M33" s="3"/>
    </row>
    <row r="34" spans="2:13" ht="12.75">
      <c r="B34" s="72"/>
      <c r="C34" s="2"/>
      <c r="D34" s="3"/>
      <c r="E34" s="3"/>
      <c r="F34" s="1"/>
      <c r="M34" s="3"/>
    </row>
    <row r="35" spans="3:8" ht="12.75">
      <c r="C35" s="2"/>
      <c r="D35" s="3"/>
      <c r="E35" s="3"/>
      <c r="F35" s="1"/>
      <c r="H35" s="73"/>
    </row>
    <row r="37" spans="3:4" ht="12.75">
      <c r="C37" s="9" t="s">
        <v>492</v>
      </c>
      <c r="D37" s="9"/>
    </row>
    <row r="38" ht="12.75">
      <c r="C38" s="9"/>
    </row>
  </sheetData>
  <sheetProtection/>
  <mergeCells count="7">
    <mergeCell ref="A31:G31"/>
    <mergeCell ref="A29:I29"/>
    <mergeCell ref="A5:N5"/>
    <mergeCell ref="A6:N6"/>
    <mergeCell ref="A22:N22"/>
    <mergeCell ref="A23:N23"/>
    <mergeCell ref="A28:N28"/>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92D050"/>
  </sheetPr>
  <dimension ref="A1:N58"/>
  <sheetViews>
    <sheetView zoomScalePageLayoutView="0" workbookViewId="0" topLeftCell="A25">
      <selection activeCell="A56" sqref="A56:IV56"/>
    </sheetView>
  </sheetViews>
  <sheetFormatPr defaultColWidth="9.140625" defaultRowHeight="12.75"/>
  <cols>
    <col min="1" max="1" width="5.421875" style="0" customWidth="1"/>
    <col min="2" max="2" width="8.28125" style="17" customWidth="1"/>
    <col min="3" max="3" width="19.7109375" style="17" customWidth="1"/>
    <col min="4" max="5" width="10.57421875" style="17" customWidth="1"/>
    <col min="6" max="6" width="9.57421875" style="17" customWidth="1"/>
    <col min="7" max="7" width="10.28125" style="17" customWidth="1"/>
    <col min="8" max="8" width="11.28125" style="17" customWidth="1"/>
    <col min="10" max="10" width="10.7109375" style="0" customWidth="1"/>
    <col min="11" max="11" width="10.8515625" style="0" customWidth="1"/>
    <col min="12" max="12" width="11.57421875" style="0" customWidth="1"/>
    <col min="13" max="13" width="10.7109375" style="17" customWidth="1"/>
    <col min="14" max="14" width="15.28125" style="0" customWidth="1"/>
  </cols>
  <sheetData>
    <row r="1" spans="1:10" ht="12.75" customHeight="1">
      <c r="A1" s="87" t="s">
        <v>388</v>
      </c>
      <c r="B1" s="143"/>
      <c r="E1" s="14"/>
      <c r="J1" s="9"/>
    </row>
    <row r="2" ht="14.25" customHeight="1"/>
    <row r="3" spans="3:13" ht="12.75">
      <c r="C3" s="355"/>
      <c r="D3" s="356"/>
      <c r="E3" s="356"/>
      <c r="F3" s="356"/>
      <c r="M3" s="356"/>
    </row>
    <row r="4" spans="1:14" ht="48.75" customHeight="1">
      <c r="A4" s="180" t="s">
        <v>57</v>
      </c>
      <c r="B4" s="112" t="s">
        <v>206</v>
      </c>
      <c r="C4" s="112" t="s">
        <v>207</v>
      </c>
      <c r="D4" s="112" t="s">
        <v>208</v>
      </c>
      <c r="E4" s="113" t="s">
        <v>210</v>
      </c>
      <c r="F4" s="112" t="s">
        <v>211</v>
      </c>
      <c r="G4" s="112" t="s">
        <v>125</v>
      </c>
      <c r="H4" s="112" t="s">
        <v>126</v>
      </c>
      <c r="I4" s="183" t="s">
        <v>43</v>
      </c>
      <c r="J4" s="180" t="s">
        <v>127</v>
      </c>
      <c r="K4" s="180" t="s">
        <v>128</v>
      </c>
      <c r="L4" s="180" t="s">
        <v>129</v>
      </c>
      <c r="M4" s="357" t="s">
        <v>209</v>
      </c>
      <c r="N4" s="180" t="s">
        <v>130</v>
      </c>
    </row>
    <row r="5" spans="1:14" ht="12.75">
      <c r="A5" s="180">
        <v>1</v>
      </c>
      <c r="B5" s="112" t="s">
        <v>212</v>
      </c>
      <c r="C5" s="112" t="s">
        <v>213</v>
      </c>
      <c r="D5" s="358" t="s">
        <v>214</v>
      </c>
      <c r="E5" s="113">
        <v>3</v>
      </c>
      <c r="F5" s="113">
        <v>4</v>
      </c>
      <c r="G5" s="112">
        <v>5</v>
      </c>
      <c r="H5" s="112">
        <v>6</v>
      </c>
      <c r="I5" s="112">
        <v>7</v>
      </c>
      <c r="J5" s="180">
        <v>8</v>
      </c>
      <c r="K5" s="180">
        <v>9</v>
      </c>
      <c r="L5" s="180">
        <v>10</v>
      </c>
      <c r="M5" s="180">
        <v>11</v>
      </c>
      <c r="N5" s="180">
        <v>12</v>
      </c>
    </row>
    <row r="6" spans="1:14" ht="91.5" customHeight="1">
      <c r="A6" s="536" t="s">
        <v>215</v>
      </c>
      <c r="B6" s="537"/>
      <c r="C6" s="537"/>
      <c r="D6" s="537"/>
      <c r="E6" s="537"/>
      <c r="F6" s="537"/>
      <c r="G6" s="537"/>
      <c r="H6" s="537"/>
      <c r="I6" s="537"/>
      <c r="J6" s="537"/>
      <c r="K6" s="537"/>
      <c r="L6" s="537"/>
      <c r="M6" s="537"/>
      <c r="N6" s="537"/>
    </row>
    <row r="7" spans="1:14" ht="25.5">
      <c r="A7" s="186">
        <v>1</v>
      </c>
      <c r="B7" s="335">
        <v>2</v>
      </c>
      <c r="C7" s="333" t="s">
        <v>216</v>
      </c>
      <c r="D7" s="336" t="s">
        <v>217</v>
      </c>
      <c r="E7" s="359">
        <v>3960</v>
      </c>
      <c r="F7" s="334"/>
      <c r="G7" s="325"/>
      <c r="H7" s="354">
        <f aca="true" t="shared" si="0" ref="H7:H40">E7*F7</f>
        <v>0</v>
      </c>
      <c r="I7" s="192"/>
      <c r="J7" s="193"/>
      <c r="K7" s="170"/>
      <c r="L7" s="187"/>
      <c r="M7" s="336"/>
      <c r="N7" s="187"/>
    </row>
    <row r="8" spans="1:14" ht="25.5">
      <c r="A8" s="188">
        <v>2</v>
      </c>
      <c r="B8" s="335">
        <v>2</v>
      </c>
      <c r="C8" s="333" t="s">
        <v>218</v>
      </c>
      <c r="D8" s="336" t="s">
        <v>219</v>
      </c>
      <c r="E8" s="359">
        <v>1080</v>
      </c>
      <c r="F8" s="334"/>
      <c r="G8" s="325"/>
      <c r="H8" s="354">
        <f t="shared" si="0"/>
        <v>0</v>
      </c>
      <c r="I8" s="192"/>
      <c r="J8" s="193"/>
      <c r="K8" s="170"/>
      <c r="L8" s="170"/>
      <c r="M8" s="336"/>
      <c r="N8" s="170"/>
    </row>
    <row r="9" spans="1:14" ht="25.5">
      <c r="A9" s="186">
        <v>3</v>
      </c>
      <c r="B9" s="335">
        <v>2</v>
      </c>
      <c r="C9" s="333" t="s">
        <v>220</v>
      </c>
      <c r="D9" s="336" t="s">
        <v>217</v>
      </c>
      <c r="E9" s="336">
        <v>288</v>
      </c>
      <c r="F9" s="334"/>
      <c r="G9" s="325"/>
      <c r="H9" s="354">
        <f t="shared" si="0"/>
        <v>0</v>
      </c>
      <c r="I9" s="192"/>
      <c r="J9" s="193"/>
      <c r="K9" s="170"/>
      <c r="L9" s="170"/>
      <c r="M9" s="336"/>
      <c r="N9" s="170"/>
    </row>
    <row r="10" spans="1:14" ht="25.5">
      <c r="A10" s="188">
        <v>4</v>
      </c>
      <c r="B10" s="335">
        <v>1</v>
      </c>
      <c r="C10" s="333" t="s">
        <v>221</v>
      </c>
      <c r="D10" s="336" t="s">
        <v>217</v>
      </c>
      <c r="E10" s="359">
        <v>1440</v>
      </c>
      <c r="F10" s="334"/>
      <c r="G10" s="325"/>
      <c r="H10" s="354">
        <f t="shared" si="0"/>
        <v>0</v>
      </c>
      <c r="I10" s="192"/>
      <c r="J10" s="193"/>
      <c r="K10" s="170"/>
      <c r="L10" s="170"/>
      <c r="M10" s="336"/>
      <c r="N10" s="170"/>
    </row>
    <row r="11" spans="1:14" ht="25.5">
      <c r="A11" s="186">
        <v>5</v>
      </c>
      <c r="B11" s="335">
        <v>1</v>
      </c>
      <c r="C11" s="333" t="s">
        <v>222</v>
      </c>
      <c r="D11" s="336" t="s">
        <v>219</v>
      </c>
      <c r="E11" s="339">
        <v>1440</v>
      </c>
      <c r="F11" s="334"/>
      <c r="G11" s="325"/>
      <c r="H11" s="354">
        <f t="shared" si="0"/>
        <v>0</v>
      </c>
      <c r="I11" s="192"/>
      <c r="J11" s="196"/>
      <c r="K11" s="170"/>
      <c r="L11" s="170"/>
      <c r="M11" s="336"/>
      <c r="N11" s="170"/>
    </row>
    <row r="12" spans="1:14" ht="25.5">
      <c r="A12" s="188">
        <v>6</v>
      </c>
      <c r="B12" s="335">
        <v>0</v>
      </c>
      <c r="C12" s="333" t="s">
        <v>223</v>
      </c>
      <c r="D12" s="336" t="s">
        <v>219</v>
      </c>
      <c r="E12" s="336">
        <v>504</v>
      </c>
      <c r="F12" s="334"/>
      <c r="G12" s="325"/>
      <c r="H12" s="354">
        <f t="shared" si="0"/>
        <v>0</v>
      </c>
      <c r="I12" s="192"/>
      <c r="J12" s="193"/>
      <c r="K12" s="170"/>
      <c r="L12" s="170"/>
      <c r="M12" s="336"/>
      <c r="N12" s="170"/>
    </row>
    <row r="13" spans="1:14" ht="25.5">
      <c r="A13" s="186">
        <v>7</v>
      </c>
      <c r="B13" s="335">
        <v>0</v>
      </c>
      <c r="C13" s="333" t="s">
        <v>224</v>
      </c>
      <c r="D13" s="336" t="s">
        <v>219</v>
      </c>
      <c r="E13" s="336">
        <v>504</v>
      </c>
      <c r="F13" s="334"/>
      <c r="G13" s="325"/>
      <c r="H13" s="354">
        <f t="shared" si="0"/>
        <v>0</v>
      </c>
      <c r="I13" s="192"/>
      <c r="J13" s="193"/>
      <c r="K13" s="170"/>
      <c r="L13" s="170"/>
      <c r="M13" s="336"/>
      <c r="N13" s="170"/>
    </row>
    <row r="14" spans="1:14" ht="25.5">
      <c r="A14" s="188">
        <v>8</v>
      </c>
      <c r="B14" s="335">
        <v>0</v>
      </c>
      <c r="C14" s="333" t="s">
        <v>225</v>
      </c>
      <c r="D14" s="336" t="s">
        <v>219</v>
      </c>
      <c r="E14" s="336">
        <v>1080</v>
      </c>
      <c r="F14" s="334"/>
      <c r="G14" s="325"/>
      <c r="H14" s="354">
        <f t="shared" si="0"/>
        <v>0</v>
      </c>
      <c r="I14" s="192"/>
      <c r="J14" s="193"/>
      <c r="K14" s="170"/>
      <c r="L14" s="170"/>
      <c r="M14" s="336"/>
      <c r="N14" s="170"/>
    </row>
    <row r="15" spans="1:14" ht="25.5">
      <c r="A15" s="186">
        <v>9</v>
      </c>
      <c r="B15" s="335" t="s">
        <v>226</v>
      </c>
      <c r="C15" s="333" t="s">
        <v>227</v>
      </c>
      <c r="D15" s="336" t="s">
        <v>219</v>
      </c>
      <c r="E15" s="336">
        <v>432</v>
      </c>
      <c r="F15" s="334"/>
      <c r="G15" s="325"/>
      <c r="H15" s="354">
        <f t="shared" si="0"/>
        <v>0</v>
      </c>
      <c r="I15" s="192"/>
      <c r="J15" s="193"/>
      <c r="K15" s="170"/>
      <c r="L15" s="170"/>
      <c r="M15" s="336"/>
      <c r="N15" s="170"/>
    </row>
    <row r="16" spans="1:14" ht="25.5">
      <c r="A16" s="188">
        <v>10</v>
      </c>
      <c r="B16" s="335" t="s">
        <v>228</v>
      </c>
      <c r="C16" s="333" t="s">
        <v>419</v>
      </c>
      <c r="D16" s="336" t="s">
        <v>237</v>
      </c>
      <c r="E16" s="361">
        <v>360</v>
      </c>
      <c r="F16" s="334"/>
      <c r="G16" s="325"/>
      <c r="H16" s="354">
        <f t="shared" si="0"/>
        <v>0</v>
      </c>
      <c r="I16" s="192"/>
      <c r="J16" s="193"/>
      <c r="K16" s="170"/>
      <c r="L16" s="170"/>
      <c r="M16" s="325"/>
      <c r="N16" s="170"/>
    </row>
    <row r="17" spans="1:14" ht="25.5">
      <c r="A17" s="186">
        <v>11</v>
      </c>
      <c r="B17" s="347" t="s">
        <v>228</v>
      </c>
      <c r="C17" s="337" t="s">
        <v>229</v>
      </c>
      <c r="D17" s="360" t="s">
        <v>230</v>
      </c>
      <c r="E17" s="359">
        <v>3960</v>
      </c>
      <c r="F17" s="334"/>
      <c r="G17" s="325"/>
      <c r="H17" s="354">
        <f t="shared" si="0"/>
        <v>0</v>
      </c>
      <c r="I17" s="192"/>
      <c r="J17" s="171"/>
      <c r="K17" s="170"/>
      <c r="L17" s="170"/>
      <c r="M17" s="360"/>
      <c r="N17" s="170"/>
    </row>
    <row r="18" spans="1:14" ht="25.5">
      <c r="A18" s="188">
        <v>12</v>
      </c>
      <c r="B18" s="335" t="s">
        <v>228</v>
      </c>
      <c r="C18" s="333" t="s">
        <v>231</v>
      </c>
      <c r="D18" s="336" t="s">
        <v>232</v>
      </c>
      <c r="E18" s="336">
        <v>504</v>
      </c>
      <c r="F18" s="334"/>
      <c r="G18" s="325"/>
      <c r="H18" s="354">
        <f t="shared" si="0"/>
        <v>0</v>
      </c>
      <c r="I18" s="192"/>
      <c r="J18" s="193"/>
      <c r="K18" s="170"/>
      <c r="L18" s="170"/>
      <c r="M18" s="336"/>
      <c r="N18" s="170"/>
    </row>
    <row r="19" spans="1:14" ht="25.5">
      <c r="A19" s="186">
        <v>13</v>
      </c>
      <c r="B19" s="335" t="s">
        <v>233</v>
      </c>
      <c r="C19" s="333" t="s">
        <v>419</v>
      </c>
      <c r="D19" s="336" t="s">
        <v>237</v>
      </c>
      <c r="E19" s="361">
        <v>360</v>
      </c>
      <c r="F19" s="334"/>
      <c r="G19" s="325"/>
      <c r="H19" s="354">
        <f t="shared" si="0"/>
        <v>0</v>
      </c>
      <c r="I19" s="192"/>
      <c r="J19" s="193"/>
      <c r="K19" s="170"/>
      <c r="L19" s="170"/>
      <c r="M19" s="325"/>
      <c r="N19" s="170"/>
    </row>
    <row r="20" spans="1:14" ht="25.5">
      <c r="A20" s="188">
        <v>14</v>
      </c>
      <c r="B20" s="347" t="s">
        <v>233</v>
      </c>
      <c r="C20" s="337" t="s">
        <v>234</v>
      </c>
      <c r="D20" s="360" t="s">
        <v>235</v>
      </c>
      <c r="E20" s="359">
        <v>2160</v>
      </c>
      <c r="F20" s="334"/>
      <c r="G20" s="325"/>
      <c r="H20" s="354">
        <f t="shared" si="0"/>
        <v>0</v>
      </c>
      <c r="I20" s="192"/>
      <c r="J20" s="198"/>
      <c r="K20" s="170"/>
      <c r="L20" s="170"/>
      <c r="M20" s="360"/>
      <c r="N20" s="170"/>
    </row>
    <row r="21" spans="1:14" ht="25.5">
      <c r="A21" s="186">
        <v>15</v>
      </c>
      <c r="B21" s="335" t="s">
        <v>233</v>
      </c>
      <c r="C21" s="333" t="s">
        <v>236</v>
      </c>
      <c r="D21" s="336" t="s">
        <v>237</v>
      </c>
      <c r="E21" s="336">
        <v>36</v>
      </c>
      <c r="F21" s="334"/>
      <c r="G21" s="325"/>
      <c r="H21" s="354">
        <f t="shared" si="0"/>
        <v>0</v>
      </c>
      <c r="I21" s="192"/>
      <c r="J21" s="198"/>
      <c r="K21" s="170"/>
      <c r="L21" s="170"/>
      <c r="M21" s="336"/>
      <c r="N21" s="170"/>
    </row>
    <row r="22" spans="1:14" ht="25.5">
      <c r="A22" s="188">
        <v>16</v>
      </c>
      <c r="B22" s="335" t="s">
        <v>238</v>
      </c>
      <c r="C22" s="333" t="s">
        <v>239</v>
      </c>
      <c r="D22" s="336" t="s">
        <v>240</v>
      </c>
      <c r="E22" s="336">
        <v>144</v>
      </c>
      <c r="F22" s="334"/>
      <c r="G22" s="325"/>
      <c r="H22" s="354">
        <f t="shared" si="0"/>
        <v>0</v>
      </c>
      <c r="I22" s="192"/>
      <c r="J22" s="198"/>
      <c r="K22" s="170"/>
      <c r="L22" s="170"/>
      <c r="M22" s="336"/>
      <c r="N22" s="170"/>
    </row>
    <row r="23" spans="1:14" ht="51">
      <c r="A23" s="186">
        <v>17</v>
      </c>
      <c r="B23" s="336" t="s">
        <v>241</v>
      </c>
      <c r="C23" s="175" t="s">
        <v>420</v>
      </c>
      <c r="D23" s="175" t="s">
        <v>421</v>
      </c>
      <c r="E23" s="361">
        <v>360</v>
      </c>
      <c r="F23" s="326"/>
      <c r="G23" s="325"/>
      <c r="H23" s="354">
        <f t="shared" si="0"/>
        <v>0</v>
      </c>
      <c r="I23" s="192"/>
      <c r="J23" s="198"/>
      <c r="K23" s="170"/>
      <c r="L23" s="170"/>
      <c r="N23" s="170"/>
    </row>
    <row r="24" spans="1:14" ht="25.5">
      <c r="A24" s="188">
        <v>18</v>
      </c>
      <c r="B24" s="335" t="s">
        <v>241</v>
      </c>
      <c r="C24" s="333" t="s">
        <v>242</v>
      </c>
      <c r="D24" s="336" t="s">
        <v>235</v>
      </c>
      <c r="E24" s="336">
        <v>504</v>
      </c>
      <c r="F24" s="334"/>
      <c r="G24" s="325"/>
      <c r="H24" s="354">
        <f t="shared" si="0"/>
        <v>0</v>
      </c>
      <c r="I24" s="192"/>
      <c r="J24" s="193"/>
      <c r="K24" s="170"/>
      <c r="L24" s="170"/>
      <c r="M24" s="336"/>
      <c r="N24" s="170"/>
    </row>
    <row r="25" spans="1:14" ht="25.5">
      <c r="A25" s="186">
        <v>19</v>
      </c>
      <c r="B25" s="335" t="s">
        <v>241</v>
      </c>
      <c r="C25" s="333" t="s">
        <v>223</v>
      </c>
      <c r="D25" s="336" t="s">
        <v>235</v>
      </c>
      <c r="E25" s="336">
        <v>504</v>
      </c>
      <c r="F25" s="334"/>
      <c r="G25" s="325"/>
      <c r="H25" s="354">
        <f t="shared" si="0"/>
        <v>0</v>
      </c>
      <c r="I25" s="192"/>
      <c r="J25" s="193"/>
      <c r="K25" s="170"/>
      <c r="L25" s="170"/>
      <c r="M25" s="336"/>
      <c r="N25" s="170"/>
    </row>
    <row r="26" spans="1:14" ht="25.5">
      <c r="A26" s="188">
        <v>20</v>
      </c>
      <c r="B26" s="335" t="s">
        <v>243</v>
      </c>
      <c r="C26" s="333" t="s">
        <v>244</v>
      </c>
      <c r="D26" s="336" t="s">
        <v>235</v>
      </c>
      <c r="E26" s="336">
        <v>72</v>
      </c>
      <c r="F26" s="334"/>
      <c r="G26" s="325"/>
      <c r="H26" s="354">
        <f t="shared" si="0"/>
        <v>0</v>
      </c>
      <c r="I26" s="192"/>
      <c r="J26" s="193"/>
      <c r="K26" s="170"/>
      <c r="L26" s="170"/>
      <c r="M26" s="336"/>
      <c r="N26" s="170"/>
    </row>
    <row r="27" spans="1:14" ht="25.5">
      <c r="A27" s="186">
        <v>21</v>
      </c>
      <c r="B27" s="335" t="s">
        <v>243</v>
      </c>
      <c r="C27" s="333" t="s">
        <v>245</v>
      </c>
      <c r="D27" s="336" t="s">
        <v>235</v>
      </c>
      <c r="E27" s="336">
        <v>108</v>
      </c>
      <c r="F27" s="334"/>
      <c r="G27" s="325"/>
      <c r="H27" s="354">
        <f t="shared" si="0"/>
        <v>0</v>
      </c>
      <c r="I27" s="192"/>
      <c r="J27" s="171"/>
      <c r="K27" s="170"/>
      <c r="L27" s="170"/>
      <c r="M27" s="336"/>
      <c r="N27" s="170"/>
    </row>
    <row r="28" spans="1:14" ht="25.5">
      <c r="A28" s="188">
        <v>22</v>
      </c>
      <c r="B28" s="335" t="s">
        <v>246</v>
      </c>
      <c r="C28" s="333" t="s">
        <v>247</v>
      </c>
      <c r="D28" s="336" t="s">
        <v>235</v>
      </c>
      <c r="E28" s="336">
        <v>72</v>
      </c>
      <c r="F28" s="334"/>
      <c r="G28" s="325"/>
      <c r="H28" s="354">
        <f t="shared" si="0"/>
        <v>0</v>
      </c>
      <c r="I28" s="192"/>
      <c r="J28" s="171"/>
      <c r="K28" s="170"/>
      <c r="L28" s="170"/>
      <c r="M28" s="336"/>
      <c r="N28" s="170"/>
    </row>
    <row r="29" spans="1:14" ht="25.5">
      <c r="A29" s="186">
        <v>23</v>
      </c>
      <c r="B29" s="335">
        <v>1</v>
      </c>
      <c r="C29" s="333" t="s">
        <v>248</v>
      </c>
      <c r="D29" s="336" t="s">
        <v>219</v>
      </c>
      <c r="E29" s="336">
        <v>72</v>
      </c>
      <c r="F29" s="334"/>
      <c r="G29" s="325"/>
      <c r="H29" s="354">
        <f t="shared" si="0"/>
        <v>0</v>
      </c>
      <c r="I29" s="192"/>
      <c r="J29" s="193"/>
      <c r="K29" s="170"/>
      <c r="L29" s="170"/>
      <c r="M29" s="336"/>
      <c r="N29" s="170"/>
    </row>
    <row r="30" spans="1:14" ht="25.5">
      <c r="A30" s="188">
        <v>24</v>
      </c>
      <c r="B30" s="336">
        <v>1</v>
      </c>
      <c r="C30" s="333" t="s">
        <v>249</v>
      </c>
      <c r="D30" s="336" t="s">
        <v>237</v>
      </c>
      <c r="E30" s="336">
        <v>288</v>
      </c>
      <c r="F30" s="334"/>
      <c r="G30" s="325"/>
      <c r="H30" s="354">
        <f t="shared" si="0"/>
        <v>0</v>
      </c>
      <c r="I30" s="192"/>
      <c r="J30" s="198"/>
      <c r="K30" s="170"/>
      <c r="L30" s="170"/>
      <c r="M30" s="336"/>
      <c r="N30" s="170"/>
    </row>
    <row r="31" spans="1:14" ht="25.5">
      <c r="A31" s="186">
        <v>25</v>
      </c>
      <c r="B31" s="335">
        <v>0</v>
      </c>
      <c r="C31" s="333" t="s">
        <v>225</v>
      </c>
      <c r="D31" s="336" t="s">
        <v>219</v>
      </c>
      <c r="E31" s="336">
        <v>864</v>
      </c>
      <c r="F31" s="334"/>
      <c r="G31" s="325"/>
      <c r="H31" s="354">
        <f t="shared" si="0"/>
        <v>0</v>
      </c>
      <c r="I31" s="192"/>
      <c r="J31" s="193"/>
      <c r="K31" s="170"/>
      <c r="L31" s="170"/>
      <c r="M31" s="336"/>
      <c r="N31" s="170"/>
    </row>
    <row r="32" spans="1:14" ht="38.25">
      <c r="A32" s="188">
        <v>26</v>
      </c>
      <c r="B32" s="335">
        <v>0</v>
      </c>
      <c r="C32" s="175" t="s">
        <v>250</v>
      </c>
      <c r="D32" s="336" t="s">
        <v>237</v>
      </c>
      <c r="E32" s="336">
        <v>72</v>
      </c>
      <c r="F32" s="362"/>
      <c r="G32" s="325"/>
      <c r="H32" s="354">
        <f t="shared" si="0"/>
        <v>0</v>
      </c>
      <c r="I32" s="192"/>
      <c r="J32" s="198"/>
      <c r="K32" s="170"/>
      <c r="L32" s="170"/>
      <c r="M32" s="336"/>
      <c r="N32" s="170"/>
    </row>
    <row r="33" spans="1:14" ht="12.75">
      <c r="A33" s="186">
        <v>27</v>
      </c>
      <c r="B33" s="335">
        <v>2</v>
      </c>
      <c r="C33" s="333" t="s">
        <v>251</v>
      </c>
      <c r="D33" s="336" t="s">
        <v>252</v>
      </c>
      <c r="E33" s="359">
        <v>1224</v>
      </c>
      <c r="F33" s="334"/>
      <c r="G33" s="325"/>
      <c r="H33" s="354">
        <f t="shared" si="0"/>
        <v>0</v>
      </c>
      <c r="I33" s="192"/>
      <c r="J33" s="199"/>
      <c r="K33" s="170"/>
      <c r="L33" s="170"/>
      <c r="M33" s="336"/>
      <c r="N33" s="170"/>
    </row>
    <row r="34" spans="1:14" ht="12.75">
      <c r="A34" s="188">
        <v>28</v>
      </c>
      <c r="B34" s="335">
        <v>1</v>
      </c>
      <c r="C34" s="333" t="s">
        <v>251</v>
      </c>
      <c r="D34" s="336" t="s">
        <v>252</v>
      </c>
      <c r="E34" s="336">
        <v>216</v>
      </c>
      <c r="F34" s="334"/>
      <c r="G34" s="325"/>
      <c r="H34" s="354">
        <f t="shared" si="0"/>
        <v>0</v>
      </c>
      <c r="I34" s="192"/>
      <c r="J34" s="171"/>
      <c r="K34" s="170"/>
      <c r="L34" s="170"/>
      <c r="M34" s="336"/>
      <c r="N34" s="170"/>
    </row>
    <row r="35" spans="1:14" ht="12.75">
      <c r="A35" s="186">
        <v>29</v>
      </c>
      <c r="B35" s="335">
        <v>1</v>
      </c>
      <c r="C35" s="333" t="s">
        <v>251</v>
      </c>
      <c r="D35" s="336" t="s">
        <v>253</v>
      </c>
      <c r="E35" s="336">
        <v>432</v>
      </c>
      <c r="F35" s="334"/>
      <c r="G35" s="325"/>
      <c r="H35" s="354">
        <f t="shared" si="0"/>
        <v>0</v>
      </c>
      <c r="I35" s="192"/>
      <c r="J35" s="198"/>
      <c r="K35" s="170"/>
      <c r="L35" s="170"/>
      <c r="M35" s="336"/>
      <c r="N35" s="170"/>
    </row>
    <row r="36" spans="1:14" ht="12" customHeight="1">
      <c r="A36" s="188">
        <v>30</v>
      </c>
      <c r="B36" s="335">
        <v>0</v>
      </c>
      <c r="C36" s="333" t="s">
        <v>251</v>
      </c>
      <c r="D36" s="336" t="s">
        <v>253</v>
      </c>
      <c r="E36" s="336">
        <v>576</v>
      </c>
      <c r="F36" s="334"/>
      <c r="G36" s="325"/>
      <c r="H36" s="354">
        <f t="shared" si="0"/>
        <v>0</v>
      </c>
      <c r="I36" s="192"/>
      <c r="J36" s="198"/>
      <c r="K36" s="170"/>
      <c r="L36" s="170"/>
      <c r="M36" s="336"/>
      <c r="N36" s="170"/>
    </row>
    <row r="37" spans="1:14" ht="13.5" customHeight="1">
      <c r="A37" s="186">
        <v>31</v>
      </c>
      <c r="B37" s="335">
        <v>0</v>
      </c>
      <c r="C37" s="333" t="s">
        <v>251</v>
      </c>
      <c r="D37" s="336" t="s">
        <v>254</v>
      </c>
      <c r="E37" s="336">
        <v>360</v>
      </c>
      <c r="F37" s="334"/>
      <c r="G37" s="325"/>
      <c r="H37" s="354">
        <f t="shared" si="0"/>
        <v>0</v>
      </c>
      <c r="I37" s="192"/>
      <c r="J37" s="198"/>
      <c r="K37" s="170"/>
      <c r="L37" s="200"/>
      <c r="M37" s="336"/>
      <c r="N37" s="201"/>
    </row>
    <row r="38" spans="1:14" ht="12.75">
      <c r="A38" s="188">
        <v>32</v>
      </c>
      <c r="B38" s="335" t="s">
        <v>228</v>
      </c>
      <c r="C38" s="333" t="s">
        <v>251</v>
      </c>
      <c r="D38" s="336" t="s">
        <v>253</v>
      </c>
      <c r="E38" s="359">
        <v>2016</v>
      </c>
      <c r="F38" s="334"/>
      <c r="G38" s="325"/>
      <c r="H38" s="354">
        <f t="shared" si="0"/>
        <v>0</v>
      </c>
      <c r="I38" s="192"/>
      <c r="J38" s="198"/>
      <c r="K38" s="170"/>
      <c r="L38" s="170"/>
      <c r="M38" s="336"/>
      <c r="N38" s="170"/>
    </row>
    <row r="39" spans="1:14" ht="15" customHeight="1">
      <c r="A39" s="186">
        <v>33</v>
      </c>
      <c r="B39" s="336" t="s">
        <v>228</v>
      </c>
      <c r="C39" s="333" t="s">
        <v>251</v>
      </c>
      <c r="D39" s="336" t="s">
        <v>254</v>
      </c>
      <c r="E39" s="359">
        <v>2160</v>
      </c>
      <c r="F39" s="334"/>
      <c r="G39" s="325"/>
      <c r="H39" s="354">
        <f t="shared" si="0"/>
        <v>0</v>
      </c>
      <c r="I39" s="192"/>
      <c r="J39" s="198"/>
      <c r="K39" s="170"/>
      <c r="L39" s="170"/>
      <c r="M39" s="336"/>
      <c r="N39" s="170"/>
    </row>
    <row r="40" spans="1:14" ht="12.75">
      <c r="A40" s="188">
        <v>34</v>
      </c>
      <c r="B40" s="335" t="s">
        <v>233</v>
      </c>
      <c r="C40" s="333" t="s">
        <v>251</v>
      </c>
      <c r="D40" s="336" t="s">
        <v>254</v>
      </c>
      <c r="E40" s="359">
        <v>2400</v>
      </c>
      <c r="F40" s="334"/>
      <c r="G40" s="325"/>
      <c r="H40" s="354">
        <f t="shared" si="0"/>
        <v>0</v>
      </c>
      <c r="I40" s="192"/>
      <c r="J40" s="198"/>
      <c r="K40" s="170"/>
      <c r="L40" s="170"/>
      <c r="M40" s="336"/>
      <c r="N40" s="170"/>
    </row>
    <row r="41" spans="1:14" ht="84" customHeight="1">
      <c r="A41" s="527" t="s">
        <v>255</v>
      </c>
      <c r="B41" s="527"/>
      <c r="C41" s="527"/>
      <c r="D41" s="527"/>
      <c r="E41" s="527"/>
      <c r="F41" s="527"/>
      <c r="G41" s="527"/>
      <c r="H41" s="527"/>
      <c r="I41" s="527"/>
      <c r="J41" s="527"/>
      <c r="K41" s="527"/>
      <c r="L41" s="527"/>
      <c r="M41" s="527"/>
      <c r="N41" s="527"/>
    </row>
    <row r="42" spans="1:14" ht="25.5">
      <c r="A42" s="197">
        <v>34</v>
      </c>
      <c r="B42" s="347" t="s">
        <v>241</v>
      </c>
      <c r="C42" s="363" t="s">
        <v>256</v>
      </c>
      <c r="D42" s="360" t="s">
        <v>237</v>
      </c>
      <c r="E42" s="340">
        <v>360</v>
      </c>
      <c r="F42" s="334"/>
      <c r="G42" s="325"/>
      <c r="H42" s="354">
        <f aca="true" t="shared" si="1" ref="H42:H48">E42*F42</f>
        <v>0</v>
      </c>
      <c r="I42" s="199"/>
      <c r="J42" s="205"/>
      <c r="K42" s="170"/>
      <c r="L42" s="170"/>
      <c r="M42" s="360"/>
      <c r="N42" s="170"/>
    </row>
    <row r="43" spans="1:14" ht="25.5">
      <c r="A43" s="200">
        <v>35</v>
      </c>
      <c r="B43" s="346" t="s">
        <v>233</v>
      </c>
      <c r="C43" s="338" t="s">
        <v>257</v>
      </c>
      <c r="D43" s="339" t="s">
        <v>237</v>
      </c>
      <c r="E43" s="340">
        <v>360</v>
      </c>
      <c r="F43" s="334"/>
      <c r="G43" s="325"/>
      <c r="H43" s="354">
        <f t="shared" si="1"/>
        <v>0</v>
      </c>
      <c r="I43" s="199"/>
      <c r="J43" s="205"/>
      <c r="K43" s="170"/>
      <c r="L43" s="170"/>
      <c r="M43" s="339"/>
      <c r="N43" s="170"/>
    </row>
    <row r="44" spans="1:14" ht="25.5">
      <c r="A44" s="197">
        <v>36</v>
      </c>
      <c r="B44" s="346" t="s">
        <v>228</v>
      </c>
      <c r="C44" s="338" t="s">
        <v>256</v>
      </c>
      <c r="D44" s="339" t="s">
        <v>237</v>
      </c>
      <c r="E44" s="340">
        <v>360</v>
      </c>
      <c r="F44" s="334"/>
      <c r="G44" s="325"/>
      <c r="H44" s="354">
        <f t="shared" si="1"/>
        <v>0</v>
      </c>
      <c r="I44" s="199"/>
      <c r="J44" s="205"/>
      <c r="K44" s="170"/>
      <c r="L44" s="170"/>
      <c r="M44" s="339"/>
      <c r="N44" s="170"/>
    </row>
    <row r="45" spans="1:14" ht="25.5">
      <c r="A45" s="200">
        <v>37</v>
      </c>
      <c r="B45" s="346">
        <v>1</v>
      </c>
      <c r="C45" s="338" t="s">
        <v>258</v>
      </c>
      <c r="D45" s="339" t="s">
        <v>219</v>
      </c>
      <c r="E45" s="340">
        <v>576</v>
      </c>
      <c r="F45" s="334"/>
      <c r="G45" s="325"/>
      <c r="H45" s="354">
        <f t="shared" si="1"/>
        <v>0</v>
      </c>
      <c r="I45" s="199"/>
      <c r="J45" s="205"/>
      <c r="K45" s="170"/>
      <c r="L45" s="170"/>
      <c r="M45" s="339"/>
      <c r="N45" s="170"/>
    </row>
    <row r="46" spans="1:14" ht="25.5">
      <c r="A46" s="197">
        <v>38</v>
      </c>
      <c r="B46" s="346">
        <v>2</v>
      </c>
      <c r="C46" s="338" t="s">
        <v>258</v>
      </c>
      <c r="D46" s="339" t="s">
        <v>219</v>
      </c>
      <c r="E46" s="340">
        <v>2160</v>
      </c>
      <c r="F46" s="334"/>
      <c r="G46" s="325"/>
      <c r="H46" s="354">
        <f t="shared" si="1"/>
        <v>0</v>
      </c>
      <c r="I46" s="199"/>
      <c r="J46" s="205"/>
      <c r="K46" s="170"/>
      <c r="L46" s="170"/>
      <c r="M46" s="339"/>
      <c r="N46" s="170"/>
    </row>
    <row r="47" spans="1:14" ht="25.5">
      <c r="A47" s="200">
        <v>39</v>
      </c>
      <c r="B47" s="346">
        <v>2</v>
      </c>
      <c r="C47" s="338" t="s">
        <v>259</v>
      </c>
      <c r="D47" s="339" t="s">
        <v>219</v>
      </c>
      <c r="E47" s="340">
        <v>324</v>
      </c>
      <c r="F47" s="334"/>
      <c r="G47" s="325"/>
      <c r="H47" s="354">
        <f t="shared" si="1"/>
        <v>0</v>
      </c>
      <c r="I47" s="199"/>
      <c r="J47" s="205"/>
      <c r="K47" s="170"/>
      <c r="L47" s="170"/>
      <c r="M47" s="339"/>
      <c r="N47" s="170"/>
    </row>
    <row r="48" spans="1:14" ht="25.5">
      <c r="A48" s="197">
        <v>40</v>
      </c>
      <c r="B48" s="346" t="s">
        <v>226</v>
      </c>
      <c r="C48" s="364" t="s">
        <v>260</v>
      </c>
      <c r="D48" s="339" t="s">
        <v>237</v>
      </c>
      <c r="E48" s="340">
        <v>936</v>
      </c>
      <c r="F48" s="334"/>
      <c r="G48" s="325"/>
      <c r="H48" s="354">
        <f t="shared" si="1"/>
        <v>0</v>
      </c>
      <c r="I48" s="199"/>
      <c r="J48" s="205"/>
      <c r="K48" s="170"/>
      <c r="L48" s="170"/>
      <c r="M48" s="339"/>
      <c r="N48" s="170"/>
    </row>
    <row r="49" spans="1:13" ht="18" customHeight="1">
      <c r="A49" s="538" t="s">
        <v>348</v>
      </c>
      <c r="B49" s="538"/>
      <c r="C49" s="538"/>
      <c r="D49" s="538"/>
      <c r="E49" s="538"/>
      <c r="F49" s="538"/>
      <c r="G49" s="538"/>
      <c r="H49" s="309">
        <f>SUM(H7:H48)</f>
        <v>0</v>
      </c>
      <c r="I49" s="171" t="s">
        <v>279</v>
      </c>
      <c r="J49" s="170"/>
      <c r="K49" s="210"/>
      <c r="M49"/>
    </row>
    <row r="50" spans="2:13" ht="12.75">
      <c r="B50" s="70"/>
      <c r="C50" s="356"/>
      <c r="D50" s="299"/>
      <c r="E50" s="365"/>
      <c r="M50" s="299"/>
    </row>
    <row r="51" ht="14.25" customHeight="1">
      <c r="I51" s="55"/>
    </row>
    <row r="52" spans="1:13" ht="12.75">
      <c r="A52" s="206"/>
      <c r="B52" s="366"/>
      <c r="C52" s="366"/>
      <c r="D52" s="366"/>
      <c r="E52" s="366"/>
      <c r="F52" s="366"/>
      <c r="G52" s="366"/>
      <c r="H52" s="367"/>
      <c r="M52" s="366"/>
    </row>
    <row r="53" spans="1:13" ht="12.75">
      <c r="A53" s="207"/>
      <c r="B53" s="303"/>
      <c r="C53" s="368"/>
      <c r="D53" s="369"/>
      <c r="E53" s="369"/>
      <c r="F53" s="369"/>
      <c r="G53" s="370"/>
      <c r="H53" s="367"/>
      <c r="M53" s="369"/>
    </row>
    <row r="54" spans="2:13" ht="12.75">
      <c r="B54" s="303"/>
      <c r="C54" s="300"/>
      <c r="D54" s="301"/>
      <c r="E54" s="301"/>
      <c r="F54" s="301"/>
      <c r="G54" s="70"/>
      <c r="M54" s="301"/>
    </row>
    <row r="55" spans="3:13" ht="12.75">
      <c r="C55" s="300"/>
      <c r="D55" s="301"/>
      <c r="F55" s="301"/>
      <c r="G55" s="70"/>
      <c r="I55" s="73"/>
      <c r="M55" s="301"/>
    </row>
    <row r="56" ht="12.75">
      <c r="J56" s="73"/>
    </row>
    <row r="57" spans="3:13" ht="12.75">
      <c r="C57" s="14" t="s">
        <v>37</v>
      </c>
      <c r="D57" s="14"/>
      <c r="M57" s="14"/>
    </row>
    <row r="58" ht="12.75">
      <c r="C58" s="14" t="s">
        <v>493</v>
      </c>
    </row>
  </sheetData>
  <sheetProtection/>
  <mergeCells count="3">
    <mergeCell ref="A6:N6"/>
    <mergeCell ref="A41:N41"/>
    <mergeCell ref="A49:G4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92D050"/>
  </sheetPr>
  <dimension ref="A2:M18"/>
  <sheetViews>
    <sheetView zoomScalePageLayoutView="0" workbookViewId="0" topLeftCell="A1">
      <selection activeCell="F7" sqref="F7"/>
    </sheetView>
  </sheetViews>
  <sheetFormatPr defaultColWidth="9.140625" defaultRowHeight="12.75"/>
  <cols>
    <col min="1" max="1" width="5.8515625" style="280" customWidth="1"/>
    <col min="2" max="2" width="51.7109375" style="280" customWidth="1"/>
    <col min="3" max="3" width="6.28125" style="280" customWidth="1"/>
    <col min="4" max="4" width="7.7109375" style="280" customWidth="1"/>
    <col min="5" max="5" width="10.00390625" style="280" customWidth="1"/>
    <col min="6" max="6" width="12.28125" style="280" customWidth="1"/>
    <col min="7" max="7" width="12.7109375" style="280" customWidth="1"/>
    <col min="8" max="8" width="8.00390625" style="280" customWidth="1"/>
    <col min="9" max="9" width="10.7109375" style="280" customWidth="1"/>
    <col min="10" max="10" width="12.140625" style="280" customWidth="1"/>
    <col min="11" max="11" width="11.7109375" style="280" customWidth="1"/>
    <col min="12" max="12" width="12.421875" style="280" customWidth="1"/>
    <col min="13" max="16384" width="9.140625" style="280" customWidth="1"/>
  </cols>
  <sheetData>
    <row r="2" spans="1:10" ht="12.75">
      <c r="A2" s="279"/>
      <c r="B2" s="282" t="s">
        <v>453</v>
      </c>
      <c r="C2" s="279"/>
      <c r="D2" s="279"/>
      <c r="E2" s="279"/>
      <c r="F2" s="279"/>
      <c r="G2" s="279"/>
      <c r="H2" s="279"/>
      <c r="I2" s="279"/>
      <c r="J2" s="279"/>
    </row>
    <row r="3" spans="1:10" ht="12.75">
      <c r="A3" s="279"/>
      <c r="B3" s="279"/>
      <c r="C3" s="279"/>
      <c r="D3" s="279"/>
      <c r="E3" s="279"/>
      <c r="F3" s="279"/>
      <c r="G3" s="279"/>
      <c r="H3" s="279"/>
      <c r="I3" s="279"/>
      <c r="J3" s="279"/>
    </row>
    <row r="4" spans="1:13" ht="48.75" customHeight="1">
      <c r="A4" s="112" t="s">
        <v>57</v>
      </c>
      <c r="B4" s="112" t="s">
        <v>41</v>
      </c>
      <c r="C4" s="112" t="s">
        <v>123</v>
      </c>
      <c r="D4" s="113" t="s">
        <v>42</v>
      </c>
      <c r="E4" s="112" t="s">
        <v>124</v>
      </c>
      <c r="F4" s="112" t="s">
        <v>125</v>
      </c>
      <c r="G4" s="112" t="s">
        <v>126</v>
      </c>
      <c r="H4" s="112" t="s">
        <v>43</v>
      </c>
      <c r="I4" s="112" t="s">
        <v>127</v>
      </c>
      <c r="J4" s="112" t="s">
        <v>128</v>
      </c>
      <c r="K4" s="112" t="s">
        <v>129</v>
      </c>
      <c r="L4" s="112" t="s">
        <v>130</v>
      </c>
      <c r="M4" s="322" t="s">
        <v>490</v>
      </c>
    </row>
    <row r="5" spans="1:13" ht="19.5" customHeight="1">
      <c r="A5" s="112">
        <v>1</v>
      </c>
      <c r="B5" s="112">
        <v>2</v>
      </c>
      <c r="C5" s="112">
        <v>3</v>
      </c>
      <c r="D5" s="113">
        <v>4</v>
      </c>
      <c r="E5" s="112">
        <v>5</v>
      </c>
      <c r="F5" s="112">
        <v>6</v>
      </c>
      <c r="G5" s="112">
        <v>7</v>
      </c>
      <c r="H5" s="112">
        <v>8</v>
      </c>
      <c r="I5" s="112">
        <v>9</v>
      </c>
      <c r="J5" s="112">
        <v>10</v>
      </c>
      <c r="K5" s="112">
        <v>11</v>
      </c>
      <c r="L5" s="112">
        <v>12</v>
      </c>
      <c r="M5" s="112">
        <v>13</v>
      </c>
    </row>
    <row r="6" spans="1:13" ht="52.5" customHeight="1">
      <c r="A6" s="419">
        <v>1</v>
      </c>
      <c r="B6" s="493" t="s">
        <v>366</v>
      </c>
      <c r="C6" s="493"/>
      <c r="D6" s="493"/>
      <c r="E6" s="493"/>
      <c r="F6" s="493"/>
      <c r="G6" s="493"/>
      <c r="H6" s="493"/>
      <c r="I6" s="493"/>
      <c r="J6" s="493"/>
      <c r="K6" s="493"/>
      <c r="L6" s="493"/>
      <c r="M6" s="539"/>
    </row>
    <row r="7" spans="1:13" ht="12.75">
      <c r="A7" s="419"/>
      <c r="B7" s="175"/>
      <c r="C7" s="175" t="s">
        <v>58</v>
      </c>
      <c r="D7" s="311">
        <v>20000</v>
      </c>
      <c r="E7" s="312"/>
      <c r="F7" s="313"/>
      <c r="G7" s="312">
        <f>E7*D7</f>
        <v>0</v>
      </c>
      <c r="H7" s="314"/>
      <c r="I7" s="310"/>
      <c r="J7" s="315"/>
      <c r="K7" s="313"/>
      <c r="L7" s="313"/>
      <c r="M7" s="540"/>
    </row>
    <row r="8" spans="1:12" ht="14.25" customHeight="1">
      <c r="A8" s="466" t="s">
        <v>335</v>
      </c>
      <c r="B8" s="466"/>
      <c r="C8" s="466"/>
      <c r="D8" s="466"/>
      <c r="E8" s="466"/>
      <c r="F8" s="466"/>
      <c r="G8" s="296">
        <f>G7</f>
        <v>0</v>
      </c>
      <c r="H8" s="297"/>
      <c r="I8" s="297"/>
      <c r="J8" s="175"/>
      <c r="K8" s="494"/>
      <c r="L8" s="494"/>
    </row>
    <row r="9" spans="1:10" ht="12.75">
      <c r="A9" s="279"/>
      <c r="B9" s="279"/>
      <c r="C9" s="286"/>
      <c r="D9" s="287"/>
      <c r="E9" s="287"/>
      <c r="F9" s="287"/>
      <c r="G9" s="279"/>
      <c r="H9" s="279"/>
      <c r="I9" s="279"/>
      <c r="J9" s="279"/>
    </row>
    <row r="10" spans="1:10" ht="12.75">
      <c r="A10" s="279"/>
      <c r="B10" s="492"/>
      <c r="C10" s="492"/>
      <c r="D10" s="492"/>
      <c r="E10" s="492"/>
      <c r="F10" s="492"/>
      <c r="G10" s="492"/>
      <c r="H10" s="492"/>
      <c r="I10" s="492"/>
      <c r="J10" s="492"/>
    </row>
    <row r="11" spans="1:10" ht="12.75">
      <c r="A11" s="279"/>
      <c r="B11" s="279"/>
      <c r="C11" s="286"/>
      <c r="D11" s="287"/>
      <c r="E11" s="287"/>
      <c r="F11" s="287"/>
      <c r="G11" s="279"/>
      <c r="H11" s="279"/>
      <c r="I11" s="279"/>
      <c r="J11" s="279"/>
    </row>
    <row r="12" spans="1:10" ht="12.75">
      <c r="A12" s="279"/>
      <c r="B12" s="14" t="s">
        <v>37</v>
      </c>
      <c r="C12" s="286"/>
      <c r="D12" s="287"/>
      <c r="E12" s="287"/>
      <c r="F12" s="287"/>
      <c r="G12" s="279"/>
      <c r="H12" s="279"/>
      <c r="I12" s="279"/>
      <c r="J12" s="279"/>
    </row>
    <row r="13" spans="1:10" ht="12.75">
      <c r="A13" s="279"/>
      <c r="B13" s="29" t="s">
        <v>350</v>
      </c>
      <c r="C13" s="279"/>
      <c r="D13" s="287"/>
      <c r="E13" s="287"/>
      <c r="F13" s="287"/>
      <c r="G13" s="279"/>
      <c r="H13" s="279"/>
      <c r="I13" s="279"/>
      <c r="J13" s="279"/>
    </row>
    <row r="14" spans="1:10" ht="12.75">
      <c r="A14" s="279"/>
      <c r="B14" s="279"/>
      <c r="C14" s="279"/>
      <c r="D14" s="287"/>
      <c r="E14" s="287"/>
      <c r="F14" s="287"/>
      <c r="G14" s="288"/>
      <c r="H14" s="281"/>
      <c r="I14" s="18"/>
      <c r="J14" s="18"/>
    </row>
    <row r="15" spans="1:10" ht="12.75">
      <c r="A15" s="279"/>
      <c r="B15" s="279"/>
      <c r="C15" s="286"/>
      <c r="D15" s="287"/>
      <c r="E15" s="287"/>
      <c r="F15" s="287"/>
      <c r="G15" s="288"/>
      <c r="H15" s="281"/>
      <c r="I15" s="18"/>
      <c r="J15" s="73"/>
    </row>
    <row r="16" spans="4:6" ht="12.75">
      <c r="D16" s="289"/>
      <c r="E16" s="289"/>
      <c r="F16" s="289"/>
    </row>
    <row r="17" spans="4:6" ht="12.75">
      <c r="D17" s="289"/>
      <c r="E17" s="289"/>
      <c r="F17" s="289"/>
    </row>
    <row r="18" spans="4:6" ht="12.75">
      <c r="D18" s="289"/>
      <c r="E18" s="289"/>
      <c r="F18" s="289"/>
    </row>
  </sheetData>
  <sheetProtection/>
  <mergeCells count="6">
    <mergeCell ref="B10:J10"/>
    <mergeCell ref="A6:A7"/>
    <mergeCell ref="B6:L6"/>
    <mergeCell ref="A8:F8"/>
    <mergeCell ref="K8:L8"/>
    <mergeCell ref="M6:M7"/>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M60"/>
  <sheetViews>
    <sheetView zoomScalePageLayoutView="0" workbookViewId="0" topLeftCell="A28">
      <selection activeCell="J45" sqref="J45"/>
    </sheetView>
  </sheetViews>
  <sheetFormatPr defaultColWidth="9.140625" defaultRowHeight="12.75"/>
  <cols>
    <col min="1" max="1" width="5.140625" style="0" customWidth="1"/>
    <col min="2" max="2" width="22.28125" style="0" customWidth="1"/>
    <col min="3" max="3" width="6.140625" style="0" customWidth="1"/>
    <col min="4" max="4" width="7.00390625" style="0" customWidth="1"/>
    <col min="5" max="5" width="9.00390625" style="0" customWidth="1"/>
    <col min="6" max="6" width="8.8515625" style="0" customWidth="1"/>
    <col min="7" max="7" width="12.57421875" style="0" customWidth="1"/>
    <col min="8" max="8" width="8.28125" style="0" customWidth="1"/>
    <col min="9" max="9" width="12.7109375" style="0" customWidth="1"/>
    <col min="10" max="10" width="11.421875" style="0" customWidth="1"/>
    <col min="11" max="11" width="11.57421875" style="0" customWidth="1"/>
    <col min="12" max="12" width="17.28125" style="0" customWidth="1"/>
  </cols>
  <sheetData>
    <row r="1" spans="2:5" ht="12.75">
      <c r="B1" s="9" t="s">
        <v>414</v>
      </c>
      <c r="C1" s="9"/>
      <c r="D1" s="9"/>
      <c r="E1" s="9"/>
    </row>
    <row r="2" spans="2:5" ht="12.75">
      <c r="B2" s="9"/>
      <c r="C2" s="9"/>
      <c r="D2" s="9"/>
      <c r="E2" s="9"/>
    </row>
    <row r="3" spans="1:13" ht="46.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364</v>
      </c>
    </row>
    <row r="4" spans="1:13" s="1" customFormat="1" ht="12.75">
      <c r="A4" s="112">
        <v>1</v>
      </c>
      <c r="B4" s="112">
        <v>2</v>
      </c>
      <c r="C4" s="112">
        <v>3</v>
      </c>
      <c r="D4" s="113">
        <v>4</v>
      </c>
      <c r="E4" s="112">
        <v>5</v>
      </c>
      <c r="F4" s="112">
        <v>6</v>
      </c>
      <c r="G4" s="112">
        <v>7</v>
      </c>
      <c r="H4" s="112">
        <v>8</v>
      </c>
      <c r="I4" s="112">
        <v>9</v>
      </c>
      <c r="J4" s="112">
        <v>10</v>
      </c>
      <c r="K4" s="112">
        <v>11</v>
      </c>
      <c r="L4" s="112">
        <v>12</v>
      </c>
      <c r="M4" s="112">
        <v>13</v>
      </c>
    </row>
    <row r="5" spans="1:13" s="1" customFormat="1" ht="15">
      <c r="A5" s="439" t="s">
        <v>45</v>
      </c>
      <c r="B5" s="446" t="s">
        <v>144</v>
      </c>
      <c r="C5" s="447"/>
      <c r="D5" s="447"/>
      <c r="E5" s="447"/>
      <c r="F5" s="447"/>
      <c r="G5" s="447"/>
      <c r="H5" s="447"/>
      <c r="I5" s="447"/>
      <c r="J5" s="447"/>
      <c r="K5" s="447"/>
      <c r="L5" s="448"/>
      <c r="M5" s="439"/>
    </row>
    <row r="6" spans="1:13" s="1" customFormat="1" ht="14.25">
      <c r="A6" s="440"/>
      <c r="B6" s="442" t="s">
        <v>100</v>
      </c>
      <c r="C6" s="443"/>
      <c r="D6" s="443"/>
      <c r="E6" s="443"/>
      <c r="F6" s="443"/>
      <c r="G6" s="443"/>
      <c r="H6" s="443"/>
      <c r="I6" s="443"/>
      <c r="J6" s="443"/>
      <c r="K6" s="443"/>
      <c r="L6" s="444"/>
      <c r="M6" s="440"/>
    </row>
    <row r="7" spans="1:13" s="1" customFormat="1" ht="14.25">
      <c r="A7" s="440"/>
      <c r="B7" s="442" t="s">
        <v>101</v>
      </c>
      <c r="C7" s="443"/>
      <c r="D7" s="443"/>
      <c r="E7" s="443"/>
      <c r="F7" s="443"/>
      <c r="G7" s="443"/>
      <c r="H7" s="443"/>
      <c r="I7" s="443"/>
      <c r="J7" s="443"/>
      <c r="K7" s="443"/>
      <c r="L7" s="444"/>
      <c r="M7" s="440"/>
    </row>
    <row r="8" spans="1:13" s="1" customFormat="1" ht="14.25">
      <c r="A8" s="440"/>
      <c r="B8" s="442" t="s">
        <v>102</v>
      </c>
      <c r="C8" s="443"/>
      <c r="D8" s="443"/>
      <c r="E8" s="443"/>
      <c r="F8" s="443"/>
      <c r="G8" s="443"/>
      <c r="H8" s="443"/>
      <c r="I8" s="443"/>
      <c r="J8" s="443"/>
      <c r="K8" s="443"/>
      <c r="L8" s="444"/>
      <c r="M8" s="440"/>
    </row>
    <row r="9" spans="1:13" s="1" customFormat="1" ht="18" customHeight="1">
      <c r="A9" s="440"/>
      <c r="B9" s="442" t="s">
        <v>145</v>
      </c>
      <c r="C9" s="443"/>
      <c r="D9" s="443"/>
      <c r="E9" s="443"/>
      <c r="F9" s="443"/>
      <c r="G9" s="443"/>
      <c r="H9" s="443"/>
      <c r="I9" s="443"/>
      <c r="J9" s="443"/>
      <c r="K9" s="443"/>
      <c r="L9" s="444"/>
      <c r="M9" s="440"/>
    </row>
    <row r="10" spans="1:13" s="1" customFormat="1" ht="14.25">
      <c r="A10" s="440"/>
      <c r="B10" s="442" t="s">
        <v>146</v>
      </c>
      <c r="C10" s="443"/>
      <c r="D10" s="443"/>
      <c r="E10" s="443"/>
      <c r="F10" s="443"/>
      <c r="G10" s="443"/>
      <c r="H10" s="443"/>
      <c r="I10" s="443"/>
      <c r="J10" s="443"/>
      <c r="K10" s="443"/>
      <c r="L10" s="444"/>
      <c r="M10" s="440"/>
    </row>
    <row r="11" spans="1:13" s="1" customFormat="1" ht="14.25">
      <c r="A11" s="440"/>
      <c r="B11" s="442" t="s">
        <v>103</v>
      </c>
      <c r="C11" s="443"/>
      <c r="D11" s="443"/>
      <c r="E11" s="443"/>
      <c r="F11" s="443"/>
      <c r="G11" s="443"/>
      <c r="H11" s="443"/>
      <c r="I11" s="443"/>
      <c r="J11" s="443"/>
      <c r="K11" s="443"/>
      <c r="L11" s="444"/>
      <c r="M11" s="440"/>
    </row>
    <row r="12" spans="1:13" s="1" customFormat="1" ht="14.25">
      <c r="A12" s="440"/>
      <c r="B12" s="442" t="s">
        <v>104</v>
      </c>
      <c r="C12" s="443"/>
      <c r="D12" s="443"/>
      <c r="E12" s="443"/>
      <c r="F12" s="443"/>
      <c r="G12" s="443"/>
      <c r="H12" s="443"/>
      <c r="I12" s="443"/>
      <c r="J12" s="443"/>
      <c r="K12" s="443"/>
      <c r="L12" s="444"/>
      <c r="M12" s="440"/>
    </row>
    <row r="13" spans="1:13" ht="14.25">
      <c r="A13" s="440"/>
      <c r="B13" s="449" t="s">
        <v>105</v>
      </c>
      <c r="C13" s="450"/>
      <c r="D13" s="450"/>
      <c r="E13" s="450"/>
      <c r="F13" s="450"/>
      <c r="G13" s="450"/>
      <c r="H13" s="450"/>
      <c r="I13" s="450"/>
      <c r="J13" s="450"/>
      <c r="K13" s="450"/>
      <c r="L13" s="451"/>
      <c r="M13" s="440"/>
    </row>
    <row r="14" spans="1:13" ht="39.75" customHeight="1">
      <c r="A14" s="445"/>
      <c r="B14" s="99" t="s">
        <v>52</v>
      </c>
      <c r="C14" s="41" t="s">
        <v>49</v>
      </c>
      <c r="D14" s="106">
        <v>1800</v>
      </c>
      <c r="E14" s="107">
        <v>1.81</v>
      </c>
      <c r="F14" s="103"/>
      <c r="G14" s="107">
        <f>PRODUCT(D14,E14)</f>
        <v>3258</v>
      </c>
      <c r="H14" s="123">
        <v>0.08</v>
      </c>
      <c r="I14" s="103"/>
      <c r="J14" s="107">
        <f>PRODUCT(G14*1.08)</f>
        <v>3518.6400000000003</v>
      </c>
      <c r="K14" s="103"/>
      <c r="L14" s="103"/>
      <c r="M14" s="445"/>
    </row>
    <row r="15" spans="1:13" ht="15">
      <c r="A15" s="439" t="s">
        <v>46</v>
      </c>
      <c r="B15" s="452" t="s">
        <v>147</v>
      </c>
      <c r="C15" s="453"/>
      <c r="D15" s="453"/>
      <c r="E15" s="453"/>
      <c r="F15" s="453"/>
      <c r="G15" s="453"/>
      <c r="H15" s="453"/>
      <c r="I15" s="453"/>
      <c r="J15" s="453"/>
      <c r="K15" s="453"/>
      <c r="L15" s="454"/>
      <c r="M15" s="439"/>
    </row>
    <row r="16" spans="1:13" ht="14.25">
      <c r="A16" s="440"/>
      <c r="B16" s="455" t="s">
        <v>100</v>
      </c>
      <c r="C16" s="456"/>
      <c r="D16" s="456"/>
      <c r="E16" s="456"/>
      <c r="F16" s="456"/>
      <c r="G16" s="456"/>
      <c r="H16" s="456"/>
      <c r="I16" s="456"/>
      <c r="J16" s="456"/>
      <c r="K16" s="456"/>
      <c r="L16" s="457"/>
      <c r="M16" s="440"/>
    </row>
    <row r="17" spans="1:13" ht="14.25">
      <c r="A17" s="440"/>
      <c r="B17" s="442" t="s">
        <v>106</v>
      </c>
      <c r="C17" s="443"/>
      <c r="D17" s="443"/>
      <c r="E17" s="443"/>
      <c r="F17" s="443"/>
      <c r="G17" s="443"/>
      <c r="H17" s="443"/>
      <c r="I17" s="443"/>
      <c r="J17" s="443"/>
      <c r="K17" s="443"/>
      <c r="L17" s="444"/>
      <c r="M17" s="440"/>
    </row>
    <row r="18" spans="1:13" ht="14.25">
      <c r="A18" s="440"/>
      <c r="B18" s="455" t="s">
        <v>107</v>
      </c>
      <c r="C18" s="456"/>
      <c r="D18" s="456"/>
      <c r="E18" s="456"/>
      <c r="F18" s="456"/>
      <c r="G18" s="456"/>
      <c r="H18" s="456"/>
      <c r="I18" s="456"/>
      <c r="J18" s="456"/>
      <c r="K18" s="456"/>
      <c r="L18" s="457"/>
      <c r="M18" s="440"/>
    </row>
    <row r="19" spans="1:13" ht="14.25">
      <c r="A19" s="440"/>
      <c r="B19" s="455" t="s">
        <v>108</v>
      </c>
      <c r="C19" s="456"/>
      <c r="D19" s="456"/>
      <c r="E19" s="456"/>
      <c r="F19" s="456"/>
      <c r="G19" s="456"/>
      <c r="H19" s="456"/>
      <c r="I19" s="456"/>
      <c r="J19" s="456"/>
      <c r="K19" s="456"/>
      <c r="L19" s="457"/>
      <c r="M19" s="440"/>
    </row>
    <row r="20" spans="1:13" ht="16.5" customHeight="1">
      <c r="A20" s="440"/>
      <c r="B20" s="442" t="s">
        <v>148</v>
      </c>
      <c r="C20" s="443"/>
      <c r="D20" s="443"/>
      <c r="E20" s="443"/>
      <c r="F20" s="443"/>
      <c r="G20" s="443"/>
      <c r="H20" s="443"/>
      <c r="I20" s="443"/>
      <c r="J20" s="443"/>
      <c r="K20" s="443"/>
      <c r="L20" s="444"/>
      <c r="M20" s="440"/>
    </row>
    <row r="21" spans="1:13" ht="17.25" customHeight="1">
      <c r="A21" s="440"/>
      <c r="B21" s="455" t="s">
        <v>149</v>
      </c>
      <c r="C21" s="456"/>
      <c r="D21" s="456"/>
      <c r="E21" s="456"/>
      <c r="F21" s="456"/>
      <c r="G21" s="456"/>
      <c r="H21" s="456"/>
      <c r="I21" s="456"/>
      <c r="J21" s="456"/>
      <c r="K21" s="456"/>
      <c r="L21" s="457"/>
      <c r="M21" s="440"/>
    </row>
    <row r="22" spans="1:13" ht="14.25">
      <c r="A22" s="440"/>
      <c r="B22" s="455" t="s">
        <v>23</v>
      </c>
      <c r="C22" s="456"/>
      <c r="D22" s="456"/>
      <c r="E22" s="456"/>
      <c r="F22" s="456"/>
      <c r="G22" s="456"/>
      <c r="H22" s="456"/>
      <c r="I22" s="456"/>
      <c r="J22" s="456"/>
      <c r="K22" s="456"/>
      <c r="L22" s="457"/>
      <c r="M22" s="440"/>
    </row>
    <row r="23" spans="1:13" ht="14.25">
      <c r="A23" s="440"/>
      <c r="B23" s="442" t="s">
        <v>150</v>
      </c>
      <c r="C23" s="443"/>
      <c r="D23" s="443"/>
      <c r="E23" s="443"/>
      <c r="F23" s="443"/>
      <c r="G23" s="443"/>
      <c r="H23" s="443"/>
      <c r="I23" s="443"/>
      <c r="J23" s="443"/>
      <c r="K23" s="443"/>
      <c r="L23" s="444"/>
      <c r="M23" s="440"/>
    </row>
    <row r="24" spans="1:13" ht="14.25">
      <c r="A24" s="440"/>
      <c r="B24" s="442" t="s">
        <v>24</v>
      </c>
      <c r="C24" s="443"/>
      <c r="D24" s="443"/>
      <c r="E24" s="443"/>
      <c r="F24" s="443"/>
      <c r="G24" s="443"/>
      <c r="H24" s="443"/>
      <c r="I24" s="443"/>
      <c r="J24" s="443"/>
      <c r="K24" s="443"/>
      <c r="L24" s="444"/>
      <c r="M24" s="440"/>
    </row>
    <row r="25" spans="1:13" ht="14.25">
      <c r="A25" s="440"/>
      <c r="B25" s="442" t="s">
        <v>25</v>
      </c>
      <c r="C25" s="443"/>
      <c r="D25" s="443"/>
      <c r="E25" s="443"/>
      <c r="F25" s="443"/>
      <c r="G25" s="443"/>
      <c r="H25" s="443"/>
      <c r="I25" s="443"/>
      <c r="J25" s="443"/>
      <c r="K25" s="443"/>
      <c r="L25" s="444"/>
      <c r="M25" s="440"/>
    </row>
    <row r="26" spans="1:13" ht="14.25">
      <c r="A26" s="440"/>
      <c r="B26" s="458" t="s">
        <v>26</v>
      </c>
      <c r="C26" s="459"/>
      <c r="D26" s="459"/>
      <c r="E26" s="459"/>
      <c r="F26" s="459"/>
      <c r="G26" s="459"/>
      <c r="H26" s="459"/>
      <c r="I26" s="459"/>
      <c r="J26" s="459"/>
      <c r="K26" s="459"/>
      <c r="L26" s="460"/>
      <c r="M26" s="440"/>
    </row>
    <row r="27" spans="1:13" ht="45" customHeight="1">
      <c r="A27" s="445"/>
      <c r="B27" s="147"/>
      <c r="C27" s="110" t="s">
        <v>49</v>
      </c>
      <c r="D27" s="148">
        <v>1500</v>
      </c>
      <c r="E27" s="149"/>
      <c r="F27" s="150"/>
      <c r="G27" s="149"/>
      <c r="H27" s="151">
        <v>0.08</v>
      </c>
      <c r="I27" s="150"/>
      <c r="J27" s="149">
        <f>PRODUCT(G27*1.08)</f>
        <v>0</v>
      </c>
      <c r="K27" s="150"/>
      <c r="L27" s="150"/>
      <c r="M27" s="445"/>
    </row>
    <row r="28" spans="1:13" ht="16.5" customHeight="1">
      <c r="A28" s="441" t="s">
        <v>47</v>
      </c>
      <c r="B28" s="452" t="s">
        <v>151</v>
      </c>
      <c r="C28" s="453"/>
      <c r="D28" s="453"/>
      <c r="E28" s="453"/>
      <c r="F28" s="453"/>
      <c r="G28" s="453"/>
      <c r="H28" s="453"/>
      <c r="I28" s="453"/>
      <c r="J28" s="453"/>
      <c r="K28" s="453"/>
      <c r="L28" s="454"/>
      <c r="M28" s="425"/>
    </row>
    <row r="29" spans="1:13" ht="14.25">
      <c r="A29" s="441"/>
      <c r="B29" s="442" t="s">
        <v>27</v>
      </c>
      <c r="C29" s="443"/>
      <c r="D29" s="443"/>
      <c r="E29" s="443"/>
      <c r="F29" s="443"/>
      <c r="G29" s="443"/>
      <c r="H29" s="443"/>
      <c r="I29" s="443"/>
      <c r="J29" s="443"/>
      <c r="K29" s="443"/>
      <c r="L29" s="444"/>
      <c r="M29" s="425"/>
    </row>
    <row r="30" spans="1:13" ht="14.25">
      <c r="A30" s="441"/>
      <c r="B30" s="442" t="s">
        <v>28</v>
      </c>
      <c r="C30" s="443"/>
      <c r="D30" s="443"/>
      <c r="E30" s="443"/>
      <c r="F30" s="443"/>
      <c r="G30" s="443"/>
      <c r="H30" s="443"/>
      <c r="I30" s="443"/>
      <c r="J30" s="443"/>
      <c r="K30" s="443"/>
      <c r="L30" s="444"/>
      <c r="M30" s="425"/>
    </row>
    <row r="31" spans="1:13" ht="14.25">
      <c r="A31" s="441"/>
      <c r="B31" s="442" t="s">
        <v>29</v>
      </c>
      <c r="C31" s="443"/>
      <c r="D31" s="443"/>
      <c r="E31" s="443"/>
      <c r="F31" s="443"/>
      <c r="G31" s="443"/>
      <c r="H31" s="443"/>
      <c r="I31" s="443"/>
      <c r="J31" s="443"/>
      <c r="K31" s="443"/>
      <c r="L31" s="444"/>
      <c r="M31" s="425"/>
    </row>
    <row r="32" spans="1:13" ht="14.25">
      <c r="A32" s="441"/>
      <c r="B32" s="449" t="s">
        <v>30</v>
      </c>
      <c r="C32" s="450"/>
      <c r="D32" s="450"/>
      <c r="E32" s="450"/>
      <c r="F32" s="450"/>
      <c r="G32" s="450"/>
      <c r="H32" s="450"/>
      <c r="I32" s="450"/>
      <c r="J32" s="450"/>
      <c r="K32" s="450"/>
      <c r="L32" s="451"/>
      <c r="M32" s="425"/>
    </row>
    <row r="33" spans="1:13" ht="42" customHeight="1">
      <c r="A33" s="425"/>
      <c r="B33" s="152"/>
      <c r="C33" s="111" t="s">
        <v>49</v>
      </c>
      <c r="D33" s="153">
        <v>30</v>
      </c>
      <c r="E33" s="154"/>
      <c r="F33" s="155"/>
      <c r="G33" s="154"/>
      <c r="H33" s="156">
        <v>0.08</v>
      </c>
      <c r="I33" s="155"/>
      <c r="J33" s="154">
        <f>PRODUCT(G33*1.08)</f>
        <v>0</v>
      </c>
      <c r="K33" s="155"/>
      <c r="L33" s="155"/>
      <c r="M33" s="425"/>
    </row>
    <row r="34" spans="1:13" ht="15">
      <c r="A34" s="439" t="s">
        <v>48</v>
      </c>
      <c r="B34" s="452" t="s">
        <v>152</v>
      </c>
      <c r="C34" s="453"/>
      <c r="D34" s="453"/>
      <c r="E34" s="453"/>
      <c r="F34" s="453"/>
      <c r="G34" s="453"/>
      <c r="H34" s="453"/>
      <c r="I34" s="453"/>
      <c r="J34" s="453"/>
      <c r="K34" s="453"/>
      <c r="L34" s="454"/>
      <c r="M34" s="439"/>
    </row>
    <row r="35" spans="1:13" ht="14.25">
      <c r="A35" s="440"/>
      <c r="B35" s="442" t="s">
        <v>31</v>
      </c>
      <c r="C35" s="443"/>
      <c r="D35" s="443"/>
      <c r="E35" s="443"/>
      <c r="F35" s="443"/>
      <c r="G35" s="443"/>
      <c r="H35" s="443"/>
      <c r="I35" s="443"/>
      <c r="J35" s="443"/>
      <c r="K35" s="443"/>
      <c r="L35" s="444"/>
      <c r="M35" s="440"/>
    </row>
    <row r="36" spans="1:13" ht="16.5" customHeight="1">
      <c r="A36" s="440"/>
      <c r="B36" s="442" t="s">
        <v>153</v>
      </c>
      <c r="C36" s="443"/>
      <c r="D36" s="443"/>
      <c r="E36" s="443"/>
      <c r="F36" s="443"/>
      <c r="G36" s="443"/>
      <c r="H36" s="443"/>
      <c r="I36" s="443"/>
      <c r="J36" s="443"/>
      <c r="K36" s="443"/>
      <c r="L36" s="444"/>
      <c r="M36" s="440"/>
    </row>
    <row r="37" spans="1:13" ht="14.25">
      <c r="A37" s="440"/>
      <c r="B37" s="442" t="s">
        <v>32</v>
      </c>
      <c r="C37" s="443"/>
      <c r="D37" s="443"/>
      <c r="E37" s="443"/>
      <c r="F37" s="443"/>
      <c r="G37" s="443"/>
      <c r="H37" s="443"/>
      <c r="I37" s="443"/>
      <c r="J37" s="443"/>
      <c r="K37" s="443"/>
      <c r="L37" s="444"/>
      <c r="M37" s="440"/>
    </row>
    <row r="38" spans="1:13" ht="15.75" customHeight="1">
      <c r="A38" s="440"/>
      <c r="B38" s="442" t="s">
        <v>154</v>
      </c>
      <c r="C38" s="443"/>
      <c r="D38" s="443"/>
      <c r="E38" s="443"/>
      <c r="F38" s="443"/>
      <c r="G38" s="443"/>
      <c r="H38" s="443"/>
      <c r="I38" s="443"/>
      <c r="J38" s="443"/>
      <c r="K38" s="443"/>
      <c r="L38" s="444"/>
      <c r="M38" s="440"/>
    </row>
    <row r="39" spans="1:13" ht="15.75" customHeight="1">
      <c r="A39" s="440"/>
      <c r="B39" s="442" t="s">
        <v>155</v>
      </c>
      <c r="C39" s="443"/>
      <c r="D39" s="443"/>
      <c r="E39" s="443"/>
      <c r="F39" s="443"/>
      <c r="G39" s="443"/>
      <c r="H39" s="443"/>
      <c r="I39" s="443"/>
      <c r="J39" s="443"/>
      <c r="K39" s="443"/>
      <c r="L39" s="444"/>
      <c r="M39" s="440"/>
    </row>
    <row r="40" spans="1:13" ht="14.25">
      <c r="A40" s="440"/>
      <c r="B40" s="442" t="s">
        <v>33</v>
      </c>
      <c r="C40" s="443"/>
      <c r="D40" s="443"/>
      <c r="E40" s="443"/>
      <c r="F40" s="443"/>
      <c r="G40" s="443"/>
      <c r="H40" s="443"/>
      <c r="I40" s="443"/>
      <c r="J40" s="443"/>
      <c r="K40" s="443"/>
      <c r="L40" s="444"/>
      <c r="M40" s="440"/>
    </row>
    <row r="41" spans="1:13" ht="14.25">
      <c r="A41" s="440"/>
      <c r="B41" s="449" t="s">
        <v>34</v>
      </c>
      <c r="C41" s="450"/>
      <c r="D41" s="450"/>
      <c r="E41" s="450"/>
      <c r="F41" s="450"/>
      <c r="G41" s="450"/>
      <c r="H41" s="450"/>
      <c r="I41" s="450"/>
      <c r="J41" s="450"/>
      <c r="K41" s="450"/>
      <c r="L41" s="451"/>
      <c r="M41" s="440"/>
    </row>
    <row r="42" spans="1:13" ht="34.5" customHeight="1">
      <c r="A42" s="440"/>
      <c r="B42" s="99"/>
      <c r="C42" s="41" t="s">
        <v>49</v>
      </c>
      <c r="D42" s="106">
        <v>180</v>
      </c>
      <c r="E42" s="107"/>
      <c r="F42" s="103"/>
      <c r="G42" s="107"/>
      <c r="H42" s="123">
        <v>0.08</v>
      </c>
      <c r="I42" s="103"/>
      <c r="J42" s="107">
        <f>PRODUCT(G42*1.08)</f>
        <v>0</v>
      </c>
      <c r="K42" s="103"/>
      <c r="L42" s="103"/>
      <c r="M42" s="440"/>
    </row>
    <row r="43" spans="1:13" ht="91.5" customHeight="1">
      <c r="A43" s="434">
        <v>5</v>
      </c>
      <c r="B43" s="436" t="s">
        <v>166</v>
      </c>
      <c r="C43" s="436"/>
      <c r="D43" s="436"/>
      <c r="E43" s="436"/>
      <c r="F43" s="436"/>
      <c r="G43" s="436"/>
      <c r="H43" s="436"/>
      <c r="I43" s="436"/>
      <c r="J43" s="436"/>
      <c r="K43" s="436"/>
      <c r="L43" s="436"/>
      <c r="M43" s="434"/>
    </row>
    <row r="44" spans="1:13" ht="33" customHeight="1">
      <c r="A44" s="435"/>
      <c r="B44" s="99"/>
      <c r="C44" s="41" t="s">
        <v>49</v>
      </c>
      <c r="D44" s="106">
        <v>500</v>
      </c>
      <c r="E44" s="107"/>
      <c r="F44" s="103"/>
      <c r="G44" s="50"/>
      <c r="H44" s="104">
        <v>0.08</v>
      </c>
      <c r="I44" s="103"/>
      <c r="J44" s="50">
        <f>PRODUCT(G44*1.08)</f>
        <v>0</v>
      </c>
      <c r="K44" s="103"/>
      <c r="L44" s="103"/>
      <c r="M44" s="435"/>
    </row>
    <row r="45" spans="1:12" ht="15">
      <c r="A45" s="413" t="s">
        <v>348</v>
      </c>
      <c r="B45" s="413"/>
      <c r="C45" s="413"/>
      <c r="D45" s="413"/>
      <c r="E45" s="413"/>
      <c r="F45" s="413"/>
      <c r="G45" s="157"/>
      <c r="H45" s="111" t="s">
        <v>279</v>
      </c>
      <c r="I45" s="155"/>
      <c r="J45" s="157"/>
      <c r="K45" s="136"/>
      <c r="L45" s="136"/>
    </row>
    <row r="46" spans="2:7" ht="12.75">
      <c r="B46" s="72"/>
      <c r="C46" s="2"/>
      <c r="D46" s="3"/>
      <c r="E46" s="3"/>
      <c r="F46" s="3"/>
      <c r="G46" s="1"/>
    </row>
    <row r="47" spans="3:7" ht="12.75">
      <c r="C47" s="2"/>
      <c r="D47" s="3"/>
      <c r="E47" s="3"/>
      <c r="F47" s="3"/>
      <c r="G47" s="1"/>
    </row>
    <row r="48" spans="2:7" ht="12.75">
      <c r="B48" s="72"/>
      <c r="C48" s="2"/>
      <c r="D48" s="3"/>
      <c r="E48" s="3"/>
      <c r="F48" s="3"/>
      <c r="G48" s="1"/>
    </row>
    <row r="49" spans="2:7" ht="12.75">
      <c r="B49" s="72"/>
      <c r="C49" s="2"/>
      <c r="D49" s="3"/>
      <c r="E49" s="3"/>
      <c r="F49" s="3"/>
      <c r="G49" s="1"/>
    </row>
    <row r="50" spans="2:7" ht="12.75">
      <c r="B50" s="72"/>
      <c r="C50" s="2"/>
      <c r="D50" s="3"/>
      <c r="E50" s="3"/>
      <c r="F50" s="3"/>
      <c r="G50" s="1"/>
    </row>
    <row r="51" spans="3:9" ht="12.75">
      <c r="C51" s="2"/>
      <c r="D51" s="3"/>
      <c r="F51" s="3"/>
      <c r="G51" s="1"/>
      <c r="I51" s="73"/>
    </row>
    <row r="52" spans="2:7" ht="12.75">
      <c r="B52" s="9" t="s">
        <v>185</v>
      </c>
      <c r="C52" s="2"/>
      <c r="D52" s="3"/>
      <c r="E52" s="3"/>
      <c r="F52" s="3"/>
      <c r="G52" s="1"/>
    </row>
    <row r="53" spans="2:7" ht="12.75">
      <c r="B53" s="18" t="s">
        <v>99</v>
      </c>
      <c r="C53" s="2"/>
      <c r="D53" s="3"/>
      <c r="E53" s="3"/>
      <c r="F53" s="3"/>
      <c r="G53" s="1"/>
    </row>
    <row r="54" spans="3:7" ht="12.75">
      <c r="C54" s="2"/>
      <c r="D54" s="3"/>
      <c r="E54" s="3"/>
      <c r="F54" s="3"/>
      <c r="G54" s="1"/>
    </row>
    <row r="55" spans="3:7" ht="12.75">
      <c r="C55" s="2"/>
      <c r="D55" s="3"/>
      <c r="E55" s="3"/>
      <c r="F55" s="3"/>
      <c r="G55" s="1"/>
    </row>
    <row r="56" spans="1:9" ht="42.75" customHeight="1">
      <c r="A56" s="437"/>
      <c r="B56" s="438"/>
      <c r="C56" s="438"/>
      <c r="D56" s="438"/>
      <c r="E56" s="438"/>
      <c r="F56" s="438"/>
      <c r="G56" s="438"/>
      <c r="H56" s="438"/>
      <c r="I56" s="438"/>
    </row>
    <row r="57" spans="4:7" ht="12.75">
      <c r="D57" s="3"/>
      <c r="E57" s="3"/>
      <c r="F57" s="3"/>
      <c r="G57" s="1"/>
    </row>
    <row r="58" spans="4:7" ht="12.75">
      <c r="D58" s="3"/>
      <c r="E58" s="3"/>
      <c r="F58" s="3"/>
      <c r="G58" s="1"/>
    </row>
    <row r="59" spans="4:7" ht="12.75">
      <c r="D59" s="3"/>
      <c r="E59" s="3"/>
      <c r="F59" s="3"/>
      <c r="G59" s="1"/>
    </row>
    <row r="60" ht="12.75">
      <c r="G60" s="1"/>
    </row>
  </sheetData>
  <sheetProtection/>
  <mergeCells count="47">
    <mergeCell ref="M5:M14"/>
    <mergeCell ref="M15:M27"/>
    <mergeCell ref="M28:M33"/>
    <mergeCell ref="M34:M42"/>
    <mergeCell ref="M43:M44"/>
    <mergeCell ref="B41:L41"/>
    <mergeCell ref="B31:L31"/>
    <mergeCell ref="B32:L32"/>
    <mergeCell ref="B34:L34"/>
    <mergeCell ref="B35:L35"/>
    <mergeCell ref="B36:L36"/>
    <mergeCell ref="B20:L20"/>
    <mergeCell ref="B21:L21"/>
    <mergeCell ref="B22:L22"/>
    <mergeCell ref="B23:L23"/>
    <mergeCell ref="B37:L37"/>
    <mergeCell ref="B24:L24"/>
    <mergeCell ref="B25:L25"/>
    <mergeCell ref="B26:L26"/>
    <mergeCell ref="B28:L28"/>
    <mergeCell ref="B29:L29"/>
    <mergeCell ref="B13:L13"/>
    <mergeCell ref="B15:L15"/>
    <mergeCell ref="B16:L16"/>
    <mergeCell ref="B17:L17"/>
    <mergeCell ref="B18:L18"/>
    <mergeCell ref="B19:L19"/>
    <mergeCell ref="A15:A27"/>
    <mergeCell ref="A5:A14"/>
    <mergeCell ref="B5:L5"/>
    <mergeCell ref="B6:L6"/>
    <mergeCell ref="B7:L7"/>
    <mergeCell ref="B8:L8"/>
    <mergeCell ref="B9:L9"/>
    <mergeCell ref="B10:L10"/>
    <mergeCell ref="B11:L11"/>
    <mergeCell ref="B12:L12"/>
    <mergeCell ref="A43:A44"/>
    <mergeCell ref="B43:L43"/>
    <mergeCell ref="A45:F45"/>
    <mergeCell ref="A56:I56"/>
    <mergeCell ref="A34:A42"/>
    <mergeCell ref="A28:A33"/>
    <mergeCell ref="B30:L30"/>
    <mergeCell ref="B38:L38"/>
    <mergeCell ref="B39:L39"/>
    <mergeCell ref="B40:L40"/>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30.xml><?xml version="1.0" encoding="utf-8"?>
<worksheet xmlns="http://schemas.openxmlformats.org/spreadsheetml/2006/main" xmlns:r="http://schemas.openxmlformats.org/officeDocument/2006/relationships">
  <sheetPr>
    <tabColor rgb="FF00B050"/>
  </sheetPr>
  <dimension ref="A1:M20"/>
  <sheetViews>
    <sheetView zoomScaleSheetLayoutView="100" workbookViewId="0" topLeftCell="A1">
      <selection activeCell="G8" sqref="G8"/>
    </sheetView>
  </sheetViews>
  <sheetFormatPr defaultColWidth="9.140625" defaultRowHeight="12.75"/>
  <cols>
    <col min="1" max="1" width="4.421875" style="0" bestFit="1" customWidth="1"/>
    <col min="2" max="2" width="18.7109375" style="0" customWidth="1"/>
    <col min="3" max="3" width="8.57421875" style="0" customWidth="1"/>
    <col min="4" max="4" width="7.421875" style="0" customWidth="1"/>
    <col min="5" max="5" width="10.8515625" style="0" customWidth="1"/>
    <col min="6" max="6" width="11.140625" style="0" customWidth="1"/>
    <col min="7" max="7" width="11.57421875" style="0" customWidth="1"/>
    <col min="8" max="8" width="9.140625" style="0" customWidth="1"/>
    <col min="9" max="9" width="10.140625" style="0" customWidth="1"/>
    <col min="10" max="10" width="10.8515625" style="0" customWidth="1"/>
    <col min="11" max="11" width="11.00390625" style="0" customWidth="1"/>
    <col min="12" max="12" width="18.8515625" style="0" customWidth="1"/>
  </cols>
  <sheetData>
    <row r="1" spans="1:8" ht="15">
      <c r="A1" s="32" t="s">
        <v>389</v>
      </c>
      <c r="C1" s="33"/>
      <c r="D1" s="33"/>
      <c r="E1" s="33"/>
      <c r="F1" s="33"/>
      <c r="G1" s="33"/>
      <c r="H1" s="33"/>
    </row>
    <row r="2" spans="1:8" ht="15">
      <c r="A2" s="33"/>
      <c r="B2" s="32"/>
      <c r="C2" s="33"/>
      <c r="D2" s="33"/>
      <c r="E2" s="33"/>
      <c r="F2" s="33"/>
      <c r="G2" s="33"/>
      <c r="H2" s="33"/>
    </row>
    <row r="3" spans="1:13" ht="45.7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490</v>
      </c>
    </row>
    <row r="4" spans="1:13" ht="12.75">
      <c r="A4" s="112">
        <v>1</v>
      </c>
      <c r="B4" s="112">
        <v>2</v>
      </c>
      <c r="C4" s="112">
        <v>3</v>
      </c>
      <c r="D4" s="113">
        <v>4</v>
      </c>
      <c r="E4" s="112">
        <v>5</v>
      </c>
      <c r="F4" s="112">
        <v>6</v>
      </c>
      <c r="G4" s="112">
        <v>7</v>
      </c>
      <c r="H4" s="112">
        <v>8</v>
      </c>
      <c r="I4" s="112">
        <v>9</v>
      </c>
      <c r="J4" s="112">
        <v>10</v>
      </c>
      <c r="K4" s="112">
        <v>11</v>
      </c>
      <c r="L4" s="112">
        <v>12</v>
      </c>
      <c r="M4" s="112">
        <v>13</v>
      </c>
    </row>
    <row r="5" spans="1:13" ht="74.25" customHeight="1">
      <c r="A5" s="83">
        <v>1</v>
      </c>
      <c r="B5" s="436" t="s">
        <v>180</v>
      </c>
      <c r="C5" s="436"/>
      <c r="D5" s="436"/>
      <c r="E5" s="436"/>
      <c r="F5" s="436"/>
      <c r="G5" s="436"/>
      <c r="H5" s="436"/>
      <c r="I5" s="436"/>
      <c r="J5" s="436"/>
      <c r="K5" s="436"/>
      <c r="L5" s="436"/>
      <c r="M5" s="83"/>
    </row>
    <row r="6" spans="1:13" ht="28.5">
      <c r="A6" s="83" t="s">
        <v>53</v>
      </c>
      <c r="B6" s="100" t="s">
        <v>96</v>
      </c>
      <c r="C6" s="103"/>
      <c r="D6" s="118">
        <v>260</v>
      </c>
      <c r="E6" s="119"/>
      <c r="F6" s="103"/>
      <c r="G6" s="108"/>
      <c r="H6" s="115">
        <v>0.08</v>
      </c>
      <c r="I6" s="103"/>
      <c r="J6" s="108">
        <f>PRODUCT(G6,1.08)</f>
        <v>1.08</v>
      </c>
      <c r="K6" s="103"/>
      <c r="L6" s="103"/>
      <c r="M6" s="83"/>
    </row>
    <row r="7" spans="1:13" ht="42" customHeight="1">
      <c r="A7" s="83" t="s">
        <v>54</v>
      </c>
      <c r="B7" s="100" t="s">
        <v>97</v>
      </c>
      <c r="C7" s="103"/>
      <c r="D7" s="118">
        <v>30</v>
      </c>
      <c r="E7" s="119"/>
      <c r="F7" s="103"/>
      <c r="G7" s="108"/>
      <c r="H7" s="115">
        <v>0.08</v>
      </c>
      <c r="I7" s="103"/>
      <c r="J7" s="108">
        <f>PRODUCT(G7,1.08)</f>
        <v>1.08</v>
      </c>
      <c r="K7" s="103"/>
      <c r="L7" s="103"/>
      <c r="M7" s="83"/>
    </row>
    <row r="8" spans="1:13" ht="28.5">
      <c r="A8" s="83" t="s">
        <v>55</v>
      </c>
      <c r="B8" s="100" t="s">
        <v>98</v>
      </c>
      <c r="C8" s="103"/>
      <c r="D8" s="120">
        <v>20</v>
      </c>
      <c r="E8" s="121"/>
      <c r="F8" s="103"/>
      <c r="G8" s="108"/>
      <c r="H8" s="104">
        <v>0.08</v>
      </c>
      <c r="I8" s="103"/>
      <c r="J8" s="108">
        <f>PRODUCT(G8,1.08)</f>
        <v>1.08</v>
      </c>
      <c r="K8" s="103"/>
      <c r="L8" s="103"/>
      <c r="M8" s="83"/>
    </row>
    <row r="9" spans="1:12" ht="15.75" thickBot="1">
      <c r="A9" s="538" t="s">
        <v>348</v>
      </c>
      <c r="B9" s="538"/>
      <c r="C9" s="538"/>
      <c r="D9" s="538"/>
      <c r="E9" s="538"/>
      <c r="F9" s="538"/>
      <c r="G9" s="116">
        <f>SUM(G6:G8)</f>
        <v>0</v>
      </c>
      <c r="H9" s="41" t="s">
        <v>279</v>
      </c>
      <c r="I9" s="103"/>
      <c r="J9" s="117">
        <f>SUM(J6:J8)</f>
        <v>3.24</v>
      </c>
      <c r="K9" s="136"/>
      <c r="L9" s="136"/>
    </row>
    <row r="11" spans="1:8" ht="12.75">
      <c r="A11" s="4"/>
      <c r="B11" s="5"/>
      <c r="C11" s="7"/>
      <c r="D11" s="7"/>
      <c r="E11" s="8"/>
      <c r="F11" s="4"/>
      <c r="G11" s="4"/>
      <c r="H11" s="4"/>
    </row>
    <row r="12" spans="1:8" ht="15">
      <c r="A12" s="90"/>
      <c r="C12" s="91"/>
      <c r="D12" s="91"/>
      <c r="E12" s="91"/>
      <c r="F12" s="91"/>
      <c r="G12" s="91"/>
      <c r="H12" s="91"/>
    </row>
    <row r="13" spans="1:8" ht="12.75">
      <c r="A13" s="4"/>
      <c r="B13" s="9" t="s">
        <v>37</v>
      </c>
      <c r="C13" s="7"/>
      <c r="D13" s="7"/>
      <c r="E13" s="8"/>
      <c r="F13" s="4"/>
      <c r="G13" s="4"/>
      <c r="H13" s="4"/>
    </row>
    <row r="14" spans="1:7" ht="12.75">
      <c r="A14" s="4"/>
      <c r="D14" s="7"/>
      <c r="E14" s="8"/>
      <c r="F14" s="4"/>
      <c r="G14" s="10"/>
    </row>
    <row r="15" ht="12.75">
      <c r="B15" s="169" t="s">
        <v>494</v>
      </c>
    </row>
    <row r="19" spans="1:8" ht="12.75">
      <c r="A19" s="55"/>
      <c r="B19" s="55"/>
      <c r="C19" s="55"/>
      <c r="D19" s="55"/>
      <c r="E19" s="55"/>
      <c r="F19" s="55"/>
      <c r="G19" s="55"/>
      <c r="H19" s="55"/>
    </row>
    <row r="20" spans="1:8" ht="30" customHeight="1">
      <c r="A20" s="509"/>
      <c r="B20" s="509"/>
      <c r="C20" s="509"/>
      <c r="D20" s="509"/>
      <c r="E20" s="509"/>
      <c r="F20" s="509"/>
      <c r="G20" s="509"/>
      <c r="H20" s="509"/>
    </row>
  </sheetData>
  <sheetProtection/>
  <mergeCells count="3">
    <mergeCell ref="A20:H20"/>
    <mergeCell ref="B5:L5"/>
    <mergeCell ref="A9:F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rgb="FF92D050"/>
  </sheetPr>
  <dimension ref="A2:M18"/>
  <sheetViews>
    <sheetView zoomScalePageLayoutView="0" workbookViewId="0" topLeftCell="A1">
      <selection activeCell="E7" sqref="E7"/>
    </sheetView>
  </sheetViews>
  <sheetFormatPr defaultColWidth="9.140625" defaultRowHeight="12.75"/>
  <cols>
    <col min="1" max="1" width="5.8515625" style="280" customWidth="1"/>
    <col min="2" max="2" width="51.7109375" style="280" customWidth="1"/>
    <col min="3" max="3" width="6.28125" style="280" customWidth="1"/>
    <col min="4" max="4" width="7.7109375" style="280" customWidth="1"/>
    <col min="5" max="5" width="10.00390625" style="280" customWidth="1"/>
    <col min="6" max="6" width="12.28125" style="280" customWidth="1"/>
    <col min="7" max="7" width="12.7109375" style="280" customWidth="1"/>
    <col min="8" max="8" width="8.00390625" style="280" customWidth="1"/>
    <col min="9" max="9" width="10.7109375" style="280" customWidth="1"/>
    <col min="10" max="10" width="12.140625" style="280" customWidth="1"/>
    <col min="11" max="11" width="11.7109375" style="280" customWidth="1"/>
    <col min="12" max="12" width="12.421875" style="280" customWidth="1"/>
    <col min="13" max="16384" width="9.140625" style="280" customWidth="1"/>
  </cols>
  <sheetData>
    <row r="2" spans="1:10" ht="12.75">
      <c r="A2" s="279"/>
      <c r="B2" s="282" t="s">
        <v>436</v>
      </c>
      <c r="C2" s="279"/>
      <c r="D2" s="279"/>
      <c r="E2" s="279"/>
      <c r="F2" s="279"/>
      <c r="G2" s="279"/>
      <c r="H2" s="279"/>
      <c r="I2" s="279"/>
      <c r="J2" s="279"/>
    </row>
    <row r="3" spans="1:10" ht="12.75">
      <c r="A3" s="279"/>
      <c r="B3" s="279"/>
      <c r="C3" s="279"/>
      <c r="D3" s="279"/>
      <c r="E3" s="279"/>
      <c r="F3" s="279"/>
      <c r="G3" s="279"/>
      <c r="H3" s="279"/>
      <c r="I3" s="279"/>
      <c r="J3" s="279"/>
    </row>
    <row r="4" spans="1:13" ht="48.75" customHeight="1">
      <c r="A4" s="112" t="s">
        <v>57</v>
      </c>
      <c r="B4" s="112" t="s">
        <v>41</v>
      </c>
      <c r="C4" s="112" t="s">
        <v>123</v>
      </c>
      <c r="D4" s="113" t="s">
        <v>42</v>
      </c>
      <c r="E4" s="112" t="s">
        <v>124</v>
      </c>
      <c r="F4" s="112" t="s">
        <v>125</v>
      </c>
      <c r="G4" s="112" t="s">
        <v>126</v>
      </c>
      <c r="H4" s="112" t="s">
        <v>43</v>
      </c>
      <c r="I4" s="112" t="s">
        <v>127</v>
      </c>
      <c r="J4" s="112" t="s">
        <v>128</v>
      </c>
      <c r="K4" s="112" t="s">
        <v>129</v>
      </c>
      <c r="L4" s="112" t="s">
        <v>130</v>
      </c>
      <c r="M4" s="322" t="s">
        <v>490</v>
      </c>
    </row>
    <row r="5" spans="1:13" ht="19.5" customHeight="1">
      <c r="A5" s="112">
        <v>1</v>
      </c>
      <c r="B5" s="112">
        <v>2</v>
      </c>
      <c r="C5" s="112">
        <v>3</v>
      </c>
      <c r="D5" s="113">
        <v>4</v>
      </c>
      <c r="E5" s="112">
        <v>5</v>
      </c>
      <c r="F5" s="112">
        <v>6</v>
      </c>
      <c r="G5" s="112">
        <v>7</v>
      </c>
      <c r="H5" s="112">
        <v>8</v>
      </c>
      <c r="I5" s="112">
        <v>9</v>
      </c>
      <c r="J5" s="112">
        <v>10</v>
      </c>
      <c r="K5" s="112">
        <v>11</v>
      </c>
      <c r="L5" s="112">
        <v>12</v>
      </c>
      <c r="M5" s="112">
        <v>13</v>
      </c>
    </row>
    <row r="6" spans="1:13" ht="78.75" customHeight="1">
      <c r="A6" s="419">
        <v>1</v>
      </c>
      <c r="B6" s="541" t="s">
        <v>418</v>
      </c>
      <c r="C6" s="493"/>
      <c r="D6" s="493"/>
      <c r="E6" s="493"/>
      <c r="F6" s="493"/>
      <c r="G6" s="493"/>
      <c r="H6" s="493"/>
      <c r="I6" s="493"/>
      <c r="J6" s="493"/>
      <c r="K6" s="493"/>
      <c r="L6" s="493"/>
      <c r="M6" s="539"/>
    </row>
    <row r="7" spans="1:13" ht="18" customHeight="1">
      <c r="A7" s="419"/>
      <c r="B7" s="175"/>
      <c r="C7" s="175" t="s">
        <v>58</v>
      </c>
      <c r="D7" s="311">
        <v>300</v>
      </c>
      <c r="E7" s="312"/>
      <c r="F7" s="313">
        <f>E7*1.08</f>
        <v>0</v>
      </c>
      <c r="G7" s="312">
        <f>E7*D7</f>
        <v>0</v>
      </c>
      <c r="H7" s="314"/>
      <c r="I7" s="310"/>
      <c r="J7" s="315"/>
      <c r="K7" s="313"/>
      <c r="L7" s="313"/>
      <c r="M7" s="540"/>
    </row>
    <row r="8" spans="1:12" ht="14.25" customHeight="1">
      <c r="A8" s="466" t="s">
        <v>335</v>
      </c>
      <c r="B8" s="466"/>
      <c r="C8" s="466"/>
      <c r="D8" s="466"/>
      <c r="E8" s="466"/>
      <c r="F8" s="466"/>
      <c r="G8" s="296">
        <f>G7</f>
        <v>0</v>
      </c>
      <c r="H8" s="297"/>
      <c r="I8" s="297"/>
      <c r="J8" s="175"/>
      <c r="K8" s="494"/>
      <c r="L8" s="494"/>
    </row>
    <row r="9" spans="1:10" ht="12.75">
      <c r="A9" s="279"/>
      <c r="B9" s="279"/>
      <c r="C9" s="286"/>
      <c r="D9" s="287"/>
      <c r="E9" s="287"/>
      <c r="F9" s="287"/>
      <c r="G9" s="279"/>
      <c r="H9" s="279"/>
      <c r="I9" s="279"/>
      <c r="J9" s="279"/>
    </row>
    <row r="10" spans="1:10" ht="12.75">
      <c r="A10" s="279"/>
      <c r="B10" s="492"/>
      <c r="C10" s="492"/>
      <c r="D10" s="492"/>
      <c r="E10" s="492"/>
      <c r="F10" s="492"/>
      <c r="G10" s="492"/>
      <c r="H10" s="492"/>
      <c r="I10" s="492"/>
      <c r="J10" s="492"/>
    </row>
    <row r="11" spans="1:10" ht="12.75">
      <c r="A11" s="279"/>
      <c r="B11" s="279"/>
      <c r="C11" s="286"/>
      <c r="D11" s="287"/>
      <c r="E11" s="287"/>
      <c r="F11" s="287"/>
      <c r="G11" s="279"/>
      <c r="H11" s="279"/>
      <c r="I11" s="279"/>
      <c r="J11" s="279"/>
    </row>
    <row r="12" spans="1:10" ht="12.75">
      <c r="A12" s="279"/>
      <c r="B12" s="14" t="s">
        <v>37</v>
      </c>
      <c r="C12" s="286"/>
      <c r="D12" s="287"/>
      <c r="E12" s="287"/>
      <c r="F12" s="287"/>
      <c r="G12" s="279"/>
      <c r="H12" s="279"/>
      <c r="I12" s="279"/>
      <c r="J12" s="279"/>
    </row>
    <row r="13" spans="1:10" ht="12.75">
      <c r="A13" s="279"/>
      <c r="B13" s="29" t="s">
        <v>482</v>
      </c>
      <c r="C13" s="279"/>
      <c r="D13" s="287"/>
      <c r="E13" s="287"/>
      <c r="F13" s="287"/>
      <c r="G13" s="279"/>
      <c r="H13" s="279"/>
      <c r="I13" s="279"/>
      <c r="J13" s="279"/>
    </row>
    <row r="14" spans="1:10" ht="12.75">
      <c r="A14" s="279"/>
      <c r="B14" s="279"/>
      <c r="C14" s="279"/>
      <c r="D14" s="287"/>
      <c r="E14" s="287"/>
      <c r="F14" s="287"/>
      <c r="G14" s="288"/>
      <c r="H14" s="281"/>
      <c r="I14" s="18"/>
      <c r="J14" s="18"/>
    </row>
    <row r="15" spans="1:10" ht="12.75">
      <c r="A15" s="279"/>
      <c r="B15" s="279"/>
      <c r="C15" s="286"/>
      <c r="D15" s="287"/>
      <c r="E15" s="287"/>
      <c r="F15" s="287"/>
      <c r="G15" s="288"/>
      <c r="H15" s="281"/>
      <c r="I15" s="18"/>
      <c r="J15" s="73"/>
    </row>
    <row r="16" spans="4:6" ht="12.75">
      <c r="D16" s="289"/>
      <c r="E16" s="289"/>
      <c r="F16" s="289"/>
    </row>
    <row r="17" spans="4:6" ht="12.75">
      <c r="D17" s="289"/>
      <c r="E17" s="289"/>
      <c r="F17" s="289"/>
    </row>
    <row r="18" spans="4:6" ht="12.75">
      <c r="D18" s="289"/>
      <c r="E18" s="289"/>
      <c r="F18" s="289"/>
    </row>
  </sheetData>
  <sheetProtection/>
  <mergeCells count="6">
    <mergeCell ref="A6:A7"/>
    <mergeCell ref="B6:L6"/>
    <mergeCell ref="A8:F8"/>
    <mergeCell ref="K8:L8"/>
    <mergeCell ref="B10:J10"/>
    <mergeCell ref="M6:M7"/>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rgb="FF00B050"/>
  </sheetPr>
  <dimension ref="A1:M24"/>
  <sheetViews>
    <sheetView zoomScalePageLayoutView="0" workbookViewId="0" topLeftCell="A1">
      <selection activeCell="E12" sqref="E12"/>
    </sheetView>
  </sheetViews>
  <sheetFormatPr defaultColWidth="9.140625" defaultRowHeight="12.75"/>
  <cols>
    <col min="2" max="2" width="11.8515625" style="0" customWidth="1"/>
    <col min="7" max="7" width="10.140625" style="0" bestFit="1" customWidth="1"/>
    <col min="9" max="9" width="9.28125" style="0" customWidth="1"/>
    <col min="11" max="11" width="10.421875" style="0" customWidth="1"/>
    <col min="12" max="12" width="13.140625" style="0" customWidth="1"/>
  </cols>
  <sheetData>
    <row r="1" spans="1:10" ht="12.75">
      <c r="A1" s="177" t="s">
        <v>390</v>
      </c>
      <c r="B1" s="298"/>
      <c r="C1" s="298"/>
      <c r="J1" s="271"/>
    </row>
    <row r="2" spans="1:10" ht="12.75">
      <c r="A2" s="545"/>
      <c r="B2" s="546"/>
      <c r="C2" s="546"/>
      <c r="D2" s="546"/>
      <c r="J2" s="271"/>
    </row>
    <row r="3" ht="12.75">
      <c r="J3" s="271"/>
    </row>
    <row r="4" spans="1:13" ht="48.75" customHeight="1">
      <c r="A4" s="112" t="s">
        <v>57</v>
      </c>
      <c r="B4" s="112" t="s">
        <v>41</v>
      </c>
      <c r="C4" s="112" t="s">
        <v>123</v>
      </c>
      <c r="D4" s="113" t="s">
        <v>42</v>
      </c>
      <c r="E4" s="112" t="s">
        <v>124</v>
      </c>
      <c r="F4" s="112" t="s">
        <v>125</v>
      </c>
      <c r="G4" s="112" t="s">
        <v>126</v>
      </c>
      <c r="H4" s="112" t="s">
        <v>43</v>
      </c>
      <c r="I4" s="112" t="s">
        <v>127</v>
      </c>
      <c r="J4" s="112" t="s">
        <v>128</v>
      </c>
      <c r="K4" s="112" t="s">
        <v>129</v>
      </c>
      <c r="L4" s="112" t="s">
        <v>130</v>
      </c>
      <c r="M4" s="322" t="s">
        <v>490</v>
      </c>
    </row>
    <row r="5" spans="1:13" ht="12.75">
      <c r="A5" s="112">
        <v>1</v>
      </c>
      <c r="B5" s="112">
        <v>2</v>
      </c>
      <c r="C5" s="112">
        <v>3</v>
      </c>
      <c r="D5" s="113">
        <v>4</v>
      </c>
      <c r="E5" s="112">
        <v>5</v>
      </c>
      <c r="F5" s="112">
        <v>6</v>
      </c>
      <c r="G5" s="112">
        <v>7</v>
      </c>
      <c r="H5" s="112">
        <v>8</v>
      </c>
      <c r="I5" s="112">
        <v>9</v>
      </c>
      <c r="J5" s="112">
        <v>10</v>
      </c>
      <c r="K5" s="112">
        <v>11</v>
      </c>
      <c r="L5" s="112">
        <v>12</v>
      </c>
      <c r="M5" s="112">
        <v>13</v>
      </c>
    </row>
    <row r="6" spans="1:13" ht="12.75" customHeight="1">
      <c r="A6" s="547" t="s">
        <v>328</v>
      </c>
      <c r="B6" s="547"/>
      <c r="C6" s="547"/>
      <c r="D6" s="547"/>
      <c r="E6" s="547"/>
      <c r="F6" s="547"/>
      <c r="G6" s="547"/>
      <c r="H6" s="547"/>
      <c r="I6" s="547"/>
      <c r="J6" s="547"/>
      <c r="K6" s="547"/>
      <c r="L6" s="547"/>
      <c r="M6" s="170"/>
    </row>
    <row r="7" spans="1:13" ht="12.75" customHeight="1">
      <c r="A7" s="542" t="s">
        <v>45</v>
      </c>
      <c r="B7" s="399" t="s">
        <v>329</v>
      </c>
      <c r="C7" s="397"/>
      <c r="D7" s="397"/>
      <c r="E7" s="397"/>
      <c r="F7" s="397"/>
      <c r="G7" s="397"/>
      <c r="H7" s="397"/>
      <c r="I7" s="397"/>
      <c r="J7" s="397"/>
      <c r="K7" s="397"/>
      <c r="L7" s="398"/>
      <c r="M7" s="542"/>
    </row>
    <row r="8" spans="1:13" ht="15.75" customHeight="1">
      <c r="A8" s="543"/>
      <c r="B8" s="170"/>
      <c r="C8" s="205" t="s">
        <v>49</v>
      </c>
      <c r="D8" s="272">
        <v>3000</v>
      </c>
      <c r="E8" s="220"/>
      <c r="F8" s="170"/>
      <c r="G8" s="273">
        <f>D8*E8</f>
        <v>0</v>
      </c>
      <c r="H8" s="134"/>
      <c r="I8" s="170"/>
      <c r="J8" s="274"/>
      <c r="K8" s="170"/>
      <c r="L8" s="170"/>
      <c r="M8" s="543"/>
    </row>
    <row r="9" spans="1:13" ht="15.75" customHeight="1">
      <c r="A9" s="542" t="s">
        <v>46</v>
      </c>
      <c r="B9" s="400" t="s">
        <v>330</v>
      </c>
      <c r="C9" s="401"/>
      <c r="D9" s="401"/>
      <c r="E9" s="401"/>
      <c r="F9" s="401"/>
      <c r="G9" s="401"/>
      <c r="H9" s="401"/>
      <c r="I9" s="401"/>
      <c r="J9" s="401"/>
      <c r="K9" s="401"/>
      <c r="L9" s="402"/>
      <c r="M9" s="542"/>
    </row>
    <row r="10" spans="1:13" ht="20.25" customHeight="1">
      <c r="A10" s="543"/>
      <c r="B10" s="170"/>
      <c r="C10" s="195" t="s">
        <v>49</v>
      </c>
      <c r="D10" s="272">
        <v>1500</v>
      </c>
      <c r="E10" s="220"/>
      <c r="F10" s="170"/>
      <c r="G10" s="273">
        <f>D10*E10</f>
        <v>0</v>
      </c>
      <c r="H10" s="134"/>
      <c r="I10" s="170"/>
      <c r="J10" s="274"/>
      <c r="K10" s="170"/>
      <c r="L10" s="170"/>
      <c r="M10" s="543"/>
    </row>
    <row r="11" spans="1:13" ht="18" customHeight="1">
      <c r="A11" s="542">
        <v>3</v>
      </c>
      <c r="B11" s="400" t="s">
        <v>331</v>
      </c>
      <c r="C11" s="401"/>
      <c r="D11" s="401"/>
      <c r="E11" s="401"/>
      <c r="F11" s="401"/>
      <c r="G11" s="401"/>
      <c r="H11" s="401"/>
      <c r="I11" s="401"/>
      <c r="J11" s="401"/>
      <c r="K11" s="401"/>
      <c r="L11" s="402"/>
      <c r="M11" s="542"/>
    </row>
    <row r="12" spans="1:13" ht="14.25">
      <c r="A12" s="543"/>
      <c r="B12" s="275"/>
      <c r="C12" s="195" t="s">
        <v>49</v>
      </c>
      <c r="D12" s="272">
        <v>48</v>
      </c>
      <c r="E12" s="173"/>
      <c r="F12" s="170"/>
      <c r="G12" s="273">
        <f>D12*E12</f>
        <v>0</v>
      </c>
      <c r="H12" s="134"/>
      <c r="I12" s="170"/>
      <c r="J12" s="274"/>
      <c r="K12" s="170"/>
      <c r="L12" s="170"/>
      <c r="M12" s="543"/>
    </row>
    <row r="13" spans="1:10" ht="15">
      <c r="A13" s="544" t="s">
        <v>348</v>
      </c>
      <c r="B13" s="544"/>
      <c r="C13" s="544"/>
      <c r="D13" s="544"/>
      <c r="E13" s="544"/>
      <c r="F13" s="544"/>
      <c r="G13" s="276">
        <f>SUM(G8:G12)</f>
        <v>0</v>
      </c>
      <c r="I13" s="276"/>
      <c r="J13" s="276"/>
    </row>
    <row r="14" spans="1:10" ht="12.75">
      <c r="A14" s="211"/>
      <c r="B14" s="211"/>
      <c r="C14" s="211"/>
      <c r="D14" s="211"/>
      <c r="E14" s="211"/>
      <c r="F14" s="277"/>
      <c r="G14" s="277"/>
      <c r="J14" s="271"/>
    </row>
    <row r="15" spans="1:10" ht="12.75">
      <c r="A15" s="211"/>
      <c r="B15" s="72"/>
      <c r="C15" s="2"/>
      <c r="D15" s="3"/>
      <c r="E15" s="3"/>
      <c r="F15" s="3"/>
      <c r="G15" s="1"/>
      <c r="J15" s="271"/>
    </row>
    <row r="16" spans="2:10" ht="12.75">
      <c r="B16" s="14" t="s">
        <v>37</v>
      </c>
      <c r="C16" s="77"/>
      <c r="D16" s="55"/>
      <c r="E16" s="55"/>
      <c r="F16" s="55"/>
      <c r="G16" s="76"/>
      <c r="J16" s="271"/>
    </row>
    <row r="17" spans="2:10" ht="12.75">
      <c r="B17" s="29" t="s">
        <v>495</v>
      </c>
      <c r="C17" s="77"/>
      <c r="D17" s="55"/>
      <c r="E17" s="55"/>
      <c r="F17" s="55"/>
      <c r="G17" s="76"/>
      <c r="J17" s="271"/>
    </row>
    <row r="18" spans="2:10" ht="12.75">
      <c r="B18" s="1"/>
      <c r="C18" s="77"/>
      <c r="D18" s="55"/>
      <c r="E18" s="55"/>
      <c r="F18" s="55"/>
      <c r="G18" s="76"/>
      <c r="J18" s="271"/>
    </row>
    <row r="19" spans="2:10" ht="12.75">
      <c r="B19" s="72"/>
      <c r="C19" s="2"/>
      <c r="D19" s="3"/>
      <c r="E19" s="3"/>
      <c r="F19" s="3"/>
      <c r="G19" s="1"/>
      <c r="J19" s="271"/>
    </row>
    <row r="20" spans="3:10" ht="12.75">
      <c r="C20" s="2"/>
      <c r="D20" s="3"/>
      <c r="F20" s="3"/>
      <c r="G20" s="1"/>
      <c r="I20" s="73"/>
      <c r="J20" s="271"/>
    </row>
    <row r="21" spans="3:10" ht="12.75">
      <c r="C21" s="2"/>
      <c r="D21" s="3"/>
      <c r="E21" s="3"/>
      <c r="F21" s="3"/>
      <c r="G21" s="1"/>
      <c r="J21" s="271"/>
    </row>
    <row r="22" spans="3:7" ht="12.75">
      <c r="C22" s="2"/>
      <c r="D22" s="3"/>
      <c r="E22" s="3"/>
      <c r="F22" s="3"/>
      <c r="G22" s="1"/>
    </row>
    <row r="23" spans="3:7" ht="12.75">
      <c r="C23" s="2"/>
      <c r="D23" s="3"/>
      <c r="E23" s="3"/>
      <c r="F23" s="3"/>
      <c r="G23" s="1"/>
    </row>
    <row r="24" spans="3:7" ht="12.75">
      <c r="C24" s="2"/>
      <c r="D24" s="3"/>
      <c r="E24" s="3"/>
      <c r="F24" s="3"/>
      <c r="G24" s="1"/>
    </row>
  </sheetData>
  <sheetProtection/>
  <mergeCells count="9">
    <mergeCell ref="M7:M8"/>
    <mergeCell ref="M9:M10"/>
    <mergeCell ref="M11:M12"/>
    <mergeCell ref="A13:F13"/>
    <mergeCell ref="A2:D2"/>
    <mergeCell ref="A6:L6"/>
    <mergeCell ref="A7:A8"/>
    <mergeCell ref="A9:A10"/>
    <mergeCell ref="A11:A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00B050"/>
  </sheetPr>
  <dimension ref="A1:M19"/>
  <sheetViews>
    <sheetView zoomScalePageLayoutView="0" workbookViewId="0" topLeftCell="A1">
      <selection activeCell="E9" sqref="E9"/>
    </sheetView>
  </sheetViews>
  <sheetFormatPr defaultColWidth="9.140625" defaultRowHeight="12.75"/>
  <cols>
    <col min="1" max="1" width="6.57421875" style="0" customWidth="1"/>
    <col min="2" max="2" width="12.7109375" style="0" customWidth="1"/>
    <col min="3" max="3" width="10.421875" style="0" customWidth="1"/>
    <col min="6" max="6" width="12.28125" style="0" customWidth="1"/>
    <col min="7" max="7" width="12.421875" style="0" customWidth="1"/>
    <col min="8" max="8" width="12.140625" style="0" customWidth="1"/>
    <col min="9" max="9" width="13.8515625" style="0" customWidth="1"/>
    <col min="11" max="11" width="10.421875" style="0" customWidth="1"/>
    <col min="12" max="12" width="13.57421875" style="0" customWidth="1"/>
  </cols>
  <sheetData>
    <row r="1" spans="1:2" ht="12.75">
      <c r="A1" s="87" t="s">
        <v>391</v>
      </c>
      <c r="B1" s="18"/>
    </row>
    <row r="2" spans="2:6" ht="11.25" customHeight="1">
      <c r="B2" s="2"/>
      <c r="C2" s="3"/>
      <c r="D2" s="3"/>
      <c r="E2" s="3"/>
      <c r="F2" s="1"/>
    </row>
    <row r="3" spans="1:10" ht="12.75">
      <c r="A3" s="179"/>
      <c r="B3" s="179"/>
      <c r="C3" s="179"/>
      <c r="D3" s="179"/>
      <c r="E3" s="179"/>
      <c r="F3" s="179"/>
      <c r="G3" s="179"/>
      <c r="H3" s="179"/>
      <c r="I3" s="179"/>
      <c r="J3" s="179"/>
    </row>
    <row r="4" spans="1:10" ht="12.75">
      <c r="A4" s="179"/>
      <c r="B4" s="548"/>
      <c r="C4" s="548"/>
      <c r="D4" s="548"/>
      <c r="E4" s="179"/>
      <c r="F4" s="179"/>
      <c r="G4" s="179"/>
      <c r="H4" s="179"/>
      <c r="I4" s="179"/>
      <c r="J4" s="179"/>
    </row>
    <row r="6" spans="1:13" ht="48.75" customHeight="1">
      <c r="A6" s="112" t="s">
        <v>57</v>
      </c>
      <c r="B6" s="112" t="s">
        <v>41</v>
      </c>
      <c r="C6" s="112" t="s">
        <v>123</v>
      </c>
      <c r="D6" s="113" t="s">
        <v>42</v>
      </c>
      <c r="E6" s="112" t="s">
        <v>124</v>
      </c>
      <c r="F6" s="112" t="s">
        <v>125</v>
      </c>
      <c r="G6" s="112" t="s">
        <v>126</v>
      </c>
      <c r="H6" s="112" t="s">
        <v>43</v>
      </c>
      <c r="I6" s="112" t="s">
        <v>127</v>
      </c>
      <c r="J6" s="112" t="s">
        <v>128</v>
      </c>
      <c r="K6" s="112" t="s">
        <v>129</v>
      </c>
      <c r="L6" s="112" t="s">
        <v>130</v>
      </c>
      <c r="M6" s="322" t="s">
        <v>490</v>
      </c>
    </row>
    <row r="7" spans="1:13" ht="12.75">
      <c r="A7" s="112">
        <v>1</v>
      </c>
      <c r="B7" s="112">
        <v>2</v>
      </c>
      <c r="C7" s="112">
        <v>3</v>
      </c>
      <c r="D7" s="113">
        <v>4</v>
      </c>
      <c r="E7" s="112">
        <v>5</v>
      </c>
      <c r="F7" s="112">
        <v>6</v>
      </c>
      <c r="G7" s="112">
        <v>7</v>
      </c>
      <c r="H7" s="112">
        <v>8</v>
      </c>
      <c r="I7" s="112">
        <v>9</v>
      </c>
      <c r="J7" s="112">
        <v>10</v>
      </c>
      <c r="K7" s="112">
        <v>11</v>
      </c>
      <c r="L7" s="112">
        <v>12</v>
      </c>
      <c r="M7" s="112">
        <v>13</v>
      </c>
    </row>
    <row r="8" spans="1:13" ht="79.5" customHeight="1">
      <c r="A8" s="527" t="s">
        <v>332</v>
      </c>
      <c r="B8" s="527"/>
      <c r="C8" s="527"/>
      <c r="D8" s="527"/>
      <c r="E8" s="527"/>
      <c r="F8" s="527"/>
      <c r="G8" s="527"/>
      <c r="H8" s="527"/>
      <c r="I8" s="527"/>
      <c r="J8" s="527"/>
      <c r="K8" s="527"/>
      <c r="L8" s="527"/>
      <c r="M8" s="411"/>
    </row>
    <row r="9" spans="1:13" ht="21.75" customHeight="1">
      <c r="A9" s="189">
        <v>1</v>
      </c>
      <c r="B9" s="190" t="s">
        <v>279</v>
      </c>
      <c r="C9" s="219"/>
      <c r="D9" s="316">
        <v>30</v>
      </c>
      <c r="E9" s="204"/>
      <c r="F9" s="278"/>
      <c r="G9" s="205">
        <f>E9*D9</f>
        <v>0</v>
      </c>
      <c r="H9" s="170"/>
      <c r="I9" s="170"/>
      <c r="J9" s="170"/>
      <c r="K9" s="170"/>
      <c r="L9" s="170"/>
      <c r="M9" s="412"/>
    </row>
    <row r="10" spans="1:10" ht="15">
      <c r="A10" s="466" t="s">
        <v>348</v>
      </c>
      <c r="B10" s="466"/>
      <c r="C10" s="466"/>
      <c r="D10" s="466"/>
      <c r="E10" s="466"/>
      <c r="F10" s="466"/>
      <c r="G10" s="173">
        <f>G9</f>
        <v>0</v>
      </c>
      <c r="I10" s="173"/>
      <c r="J10" s="173"/>
    </row>
    <row r="12" spans="2:4" ht="12.75">
      <c r="B12" s="3"/>
      <c r="C12" s="3"/>
      <c r="D12" s="1"/>
    </row>
    <row r="13" spans="2:4" ht="12.75">
      <c r="B13" s="3"/>
      <c r="C13" s="3"/>
      <c r="D13" s="1"/>
    </row>
    <row r="14" spans="2:4" ht="12.75">
      <c r="B14" s="3"/>
      <c r="C14" s="3"/>
      <c r="D14" s="1"/>
    </row>
    <row r="15" spans="3:6" ht="12.75">
      <c r="C15" s="3"/>
      <c r="D15" s="1"/>
      <c r="F15" s="73"/>
    </row>
    <row r="18" spans="2:3" ht="12.75">
      <c r="B18" s="9" t="s">
        <v>37</v>
      </c>
      <c r="C18" s="2"/>
    </row>
    <row r="19" spans="2:3" ht="12.75">
      <c r="B19" t="s">
        <v>21</v>
      </c>
      <c r="C19" s="2"/>
    </row>
  </sheetData>
  <sheetProtection/>
  <mergeCells count="4">
    <mergeCell ref="B4:D4"/>
    <mergeCell ref="A8:L8"/>
    <mergeCell ref="A10:F10"/>
    <mergeCell ref="M8:M9"/>
  </mergeCells>
  <printOptions/>
  <pageMargins left="0.7" right="0.7" top="0.75" bottom="0.75" header="0.3" footer="0.3"/>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sheetPr>
    <tabColor rgb="FF92D050"/>
  </sheetPr>
  <dimension ref="A1:N21"/>
  <sheetViews>
    <sheetView zoomScalePageLayoutView="0" workbookViewId="0" topLeftCell="A4">
      <selection activeCell="E11" sqref="E11"/>
    </sheetView>
  </sheetViews>
  <sheetFormatPr defaultColWidth="9.140625" defaultRowHeight="12.75"/>
  <cols>
    <col min="1" max="1" width="6.57421875" style="0" customWidth="1"/>
    <col min="2" max="2" width="12.7109375" style="0" customWidth="1"/>
    <col min="3" max="3" width="10.421875" style="0" customWidth="1"/>
    <col min="6" max="6" width="12.28125" style="0" customWidth="1"/>
    <col min="7" max="7" width="12.421875" style="0" customWidth="1"/>
    <col min="8" max="8" width="12.140625" style="0" customWidth="1"/>
    <col min="9" max="9" width="13.8515625" style="0" customWidth="1"/>
    <col min="11" max="11" width="10.421875" style="0" customWidth="1"/>
    <col min="12" max="12" width="13.57421875" style="0" customWidth="1"/>
  </cols>
  <sheetData>
    <row r="1" spans="1:2" ht="12.75">
      <c r="A1" s="87" t="s">
        <v>415</v>
      </c>
      <c r="B1" s="18"/>
    </row>
    <row r="2" spans="2:6" ht="11.25" customHeight="1">
      <c r="B2" s="2"/>
      <c r="C2" s="3"/>
      <c r="D2" s="3"/>
      <c r="E2" s="3"/>
      <c r="F2" s="1"/>
    </row>
    <row r="3" spans="1:10" ht="12.75">
      <c r="A3" s="179"/>
      <c r="B3" s="179"/>
      <c r="C3" s="179"/>
      <c r="D3" s="179"/>
      <c r="E3" s="179"/>
      <c r="F3" s="179"/>
      <c r="G3" s="179"/>
      <c r="H3" s="179"/>
      <c r="I3" s="179"/>
      <c r="J3" s="179"/>
    </row>
    <row r="4" spans="1:10" ht="12.75">
      <c r="A4" s="179"/>
      <c r="B4" s="548"/>
      <c r="C4" s="548"/>
      <c r="D4" s="548"/>
      <c r="E4" s="179"/>
      <c r="F4" s="179"/>
      <c r="G4" s="179"/>
      <c r="H4" s="179"/>
      <c r="I4" s="179"/>
      <c r="J4" s="179"/>
    </row>
    <row r="6" spans="1:13" ht="48.75" customHeight="1">
      <c r="A6" s="112" t="s">
        <v>57</v>
      </c>
      <c r="B6" s="112" t="s">
        <v>41</v>
      </c>
      <c r="C6" s="112" t="s">
        <v>123</v>
      </c>
      <c r="D6" s="113" t="s">
        <v>42</v>
      </c>
      <c r="E6" s="112" t="s">
        <v>124</v>
      </c>
      <c r="F6" s="112" t="s">
        <v>125</v>
      </c>
      <c r="G6" s="112" t="s">
        <v>126</v>
      </c>
      <c r="H6" s="112" t="s">
        <v>43</v>
      </c>
      <c r="I6" s="112" t="s">
        <v>127</v>
      </c>
      <c r="J6" s="112" t="s">
        <v>128</v>
      </c>
      <c r="K6" s="112" t="s">
        <v>129</v>
      </c>
      <c r="L6" s="112" t="s">
        <v>130</v>
      </c>
      <c r="M6" s="322" t="s">
        <v>490</v>
      </c>
    </row>
    <row r="7" spans="1:13" ht="12.75">
      <c r="A7" s="112">
        <v>1</v>
      </c>
      <c r="B7" s="112">
        <v>2</v>
      </c>
      <c r="C7" s="112">
        <v>3</v>
      </c>
      <c r="D7" s="113">
        <v>4</v>
      </c>
      <c r="E7" s="112">
        <v>5</v>
      </c>
      <c r="F7" s="112">
        <v>6</v>
      </c>
      <c r="G7" s="112">
        <v>7</v>
      </c>
      <c r="H7" s="112">
        <v>8</v>
      </c>
      <c r="I7" s="112">
        <v>9</v>
      </c>
      <c r="J7" s="112">
        <v>10</v>
      </c>
      <c r="K7" s="112">
        <v>11</v>
      </c>
      <c r="L7" s="112">
        <v>12</v>
      </c>
      <c r="M7" s="112">
        <v>13</v>
      </c>
    </row>
    <row r="8" spans="1:13" ht="43.5" customHeight="1">
      <c r="A8" s="553" t="s">
        <v>45</v>
      </c>
      <c r="B8" s="549" t="s">
        <v>408</v>
      </c>
      <c r="C8" s="550"/>
      <c r="D8" s="550"/>
      <c r="E8" s="550"/>
      <c r="F8" s="550"/>
      <c r="G8" s="550"/>
      <c r="H8" s="550"/>
      <c r="I8" s="550"/>
      <c r="J8" s="550"/>
      <c r="K8" s="550"/>
      <c r="L8" s="551"/>
      <c r="M8" s="553"/>
    </row>
    <row r="9" spans="1:13" ht="24.75" customHeight="1">
      <c r="A9" s="553"/>
      <c r="B9" s="552" t="s">
        <v>409</v>
      </c>
      <c r="C9" s="552"/>
      <c r="D9" s="552"/>
      <c r="E9" s="552"/>
      <c r="F9" s="552"/>
      <c r="G9" s="552"/>
      <c r="H9" s="552"/>
      <c r="I9" s="552"/>
      <c r="J9" s="552"/>
      <c r="K9" s="552"/>
      <c r="L9" s="552"/>
      <c r="M9" s="553"/>
    </row>
    <row r="10" spans="1:14" ht="51.75" customHeight="1">
      <c r="A10" s="331" t="s">
        <v>53</v>
      </c>
      <c r="B10" s="327" t="s">
        <v>410</v>
      </c>
      <c r="C10" s="378" t="s">
        <v>49</v>
      </c>
      <c r="D10" s="379">
        <v>24000</v>
      </c>
      <c r="E10" s="324"/>
      <c r="F10" s="328"/>
      <c r="G10" s="205">
        <f>E10*D10</f>
        <v>0</v>
      </c>
      <c r="H10" s="328"/>
      <c r="I10" s="329"/>
      <c r="J10" s="330"/>
      <c r="K10" s="170"/>
      <c r="L10" s="170"/>
      <c r="M10" s="331"/>
      <c r="N10" s="17"/>
    </row>
    <row r="11" spans="1:13" ht="45" customHeight="1">
      <c r="A11" s="189" t="s">
        <v>54</v>
      </c>
      <c r="B11" s="327" t="s">
        <v>411</v>
      </c>
      <c r="C11" s="219" t="s">
        <v>49</v>
      </c>
      <c r="D11" s="316">
        <v>6000</v>
      </c>
      <c r="E11" s="324"/>
      <c r="F11" s="278"/>
      <c r="G11" s="205">
        <f>E11*D11</f>
        <v>0</v>
      </c>
      <c r="H11" s="321"/>
      <c r="I11" s="170"/>
      <c r="J11" s="170"/>
      <c r="K11" s="170"/>
      <c r="L11" s="170"/>
      <c r="M11" s="189"/>
    </row>
    <row r="12" spans="1:10" ht="15">
      <c r="A12" s="466" t="s">
        <v>348</v>
      </c>
      <c r="B12" s="466"/>
      <c r="C12" s="466"/>
      <c r="D12" s="466"/>
      <c r="E12" s="466"/>
      <c r="F12" s="466"/>
      <c r="G12" s="173">
        <f>G11+G10</f>
        <v>0</v>
      </c>
      <c r="I12" s="173"/>
      <c r="J12" s="173"/>
    </row>
    <row r="14" spans="2:4" ht="12.75">
      <c r="B14" s="3"/>
      <c r="C14" s="3"/>
      <c r="D14" s="1"/>
    </row>
    <row r="15" spans="2:4" ht="12.75">
      <c r="B15" s="9" t="s">
        <v>37</v>
      </c>
      <c r="C15" s="3"/>
      <c r="D15" s="1"/>
    </row>
    <row r="16" spans="2:8" ht="12.75">
      <c r="B16" s="18" t="s">
        <v>434</v>
      </c>
      <c r="C16" s="3"/>
      <c r="D16" s="1"/>
      <c r="F16" s="17"/>
      <c r="G16" s="17"/>
      <c r="H16" s="17"/>
    </row>
    <row r="17" spans="3:6" ht="12.75">
      <c r="C17" s="3"/>
      <c r="D17" s="1"/>
      <c r="F17" s="73"/>
    </row>
    <row r="20" ht="12.75">
      <c r="C20" s="2"/>
    </row>
    <row r="21" ht="12.75">
      <c r="C21" s="2"/>
    </row>
  </sheetData>
  <sheetProtection/>
  <mergeCells count="6">
    <mergeCell ref="B4:D4"/>
    <mergeCell ref="A12:F12"/>
    <mergeCell ref="B8:L8"/>
    <mergeCell ref="B9:L9"/>
    <mergeCell ref="A8:A9"/>
    <mergeCell ref="M8:M9"/>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CL55"/>
  <sheetViews>
    <sheetView zoomScalePageLayoutView="0" workbookViewId="0" topLeftCell="A25">
      <selection activeCell="E6" sqref="E6:G32"/>
    </sheetView>
  </sheetViews>
  <sheetFormatPr defaultColWidth="9.140625" defaultRowHeight="12.75"/>
  <cols>
    <col min="1" max="1" width="6.28125" style="308" customWidth="1"/>
    <col min="2" max="2" width="27.140625" style="29" customWidth="1"/>
    <col min="3" max="3" width="6.57421875" style="29" customWidth="1"/>
    <col min="4" max="5" width="9.57421875" style="29" customWidth="1"/>
    <col min="6" max="6" width="9.00390625" style="29" customWidth="1"/>
    <col min="7" max="7" width="11.7109375" style="29" customWidth="1"/>
    <col min="8" max="8" width="9.8515625" style="29" customWidth="1"/>
    <col min="9" max="9" width="11.421875" style="29" customWidth="1"/>
    <col min="10" max="11" width="12.00390625" style="29" customWidth="1"/>
    <col min="12" max="12" width="12.7109375" style="29" customWidth="1"/>
    <col min="13" max="13" width="10.421875" style="559" bestFit="1" customWidth="1"/>
    <col min="14" max="16384" width="9.140625" style="18" customWidth="1"/>
  </cols>
  <sheetData>
    <row r="1" spans="1:4" ht="15">
      <c r="A1" s="557" t="s">
        <v>392</v>
      </c>
      <c r="B1" s="558"/>
      <c r="C1" s="558"/>
      <c r="D1" s="558"/>
    </row>
    <row r="3" ht="12.75" customHeight="1">
      <c r="H3" s="371"/>
    </row>
    <row r="4" spans="1:13" ht="54.75" customHeight="1">
      <c r="A4" s="112" t="s">
        <v>57</v>
      </c>
      <c r="B4" s="112" t="s">
        <v>41</v>
      </c>
      <c r="C4" s="112" t="s">
        <v>123</v>
      </c>
      <c r="D4" s="113" t="s">
        <v>42</v>
      </c>
      <c r="E4" s="112" t="s">
        <v>124</v>
      </c>
      <c r="F4" s="112" t="s">
        <v>125</v>
      </c>
      <c r="G4" s="112" t="s">
        <v>126</v>
      </c>
      <c r="H4" s="112" t="s">
        <v>43</v>
      </c>
      <c r="I4" s="112" t="s">
        <v>127</v>
      </c>
      <c r="J4" s="112" t="s">
        <v>128</v>
      </c>
      <c r="K4" s="112" t="s">
        <v>129</v>
      </c>
      <c r="L4" s="112" t="s">
        <v>130</v>
      </c>
      <c r="M4" s="322" t="s">
        <v>496</v>
      </c>
    </row>
    <row r="5" spans="1:13" ht="12.75">
      <c r="A5" s="112">
        <v>1</v>
      </c>
      <c r="B5" s="112">
        <v>2</v>
      </c>
      <c r="C5" s="112">
        <v>3</v>
      </c>
      <c r="D5" s="113">
        <v>4</v>
      </c>
      <c r="E5" s="112">
        <v>5</v>
      </c>
      <c r="F5" s="112">
        <v>6</v>
      </c>
      <c r="G5" s="112">
        <v>7</v>
      </c>
      <c r="H5" s="112">
        <v>8</v>
      </c>
      <c r="I5" s="112">
        <v>9</v>
      </c>
      <c r="J5" s="112">
        <v>10</v>
      </c>
      <c r="K5" s="112">
        <v>11</v>
      </c>
      <c r="L5" s="112">
        <v>12</v>
      </c>
      <c r="M5" s="112">
        <v>13</v>
      </c>
    </row>
    <row r="6" spans="1:13" ht="76.5" customHeight="1">
      <c r="A6" s="171">
        <v>1</v>
      </c>
      <c r="B6" s="341" t="s">
        <v>397</v>
      </c>
      <c r="C6" s="336" t="s">
        <v>49</v>
      </c>
      <c r="D6" s="359">
        <v>100000</v>
      </c>
      <c r="E6" s="324"/>
      <c r="F6" s="560"/>
      <c r="G6" s="372"/>
      <c r="H6" s="560"/>
      <c r="I6" s="561"/>
      <c r="J6" s="562"/>
      <c r="K6" s="562"/>
      <c r="L6" s="560"/>
      <c r="M6" s="175"/>
    </row>
    <row r="7" spans="1:13" ht="76.5" customHeight="1">
      <c r="A7" s="171">
        <v>2</v>
      </c>
      <c r="B7" s="341" t="s">
        <v>398</v>
      </c>
      <c r="C7" s="336" t="s">
        <v>49</v>
      </c>
      <c r="D7" s="359">
        <v>100</v>
      </c>
      <c r="E7" s="324"/>
      <c r="F7" s="560"/>
      <c r="G7" s="372"/>
      <c r="H7" s="560"/>
      <c r="I7" s="561"/>
      <c r="J7" s="562"/>
      <c r="K7" s="562"/>
      <c r="L7" s="560"/>
      <c r="M7" s="175"/>
    </row>
    <row r="8" spans="1:13" ht="38.25" customHeight="1">
      <c r="A8" s="171">
        <v>3</v>
      </c>
      <c r="B8" s="341" t="s">
        <v>399</v>
      </c>
      <c r="C8" s="336" t="s">
        <v>49</v>
      </c>
      <c r="D8" s="359">
        <v>104000</v>
      </c>
      <c r="E8" s="324"/>
      <c r="F8" s="560"/>
      <c r="G8" s="372"/>
      <c r="H8" s="560"/>
      <c r="I8" s="561"/>
      <c r="J8" s="562"/>
      <c r="K8" s="562"/>
      <c r="L8" s="560"/>
      <c r="M8" s="175"/>
    </row>
    <row r="9" spans="1:13" ht="38.25" customHeight="1">
      <c r="A9" s="171">
        <v>4</v>
      </c>
      <c r="B9" s="341" t="s">
        <v>400</v>
      </c>
      <c r="C9" s="336" t="s">
        <v>49</v>
      </c>
      <c r="D9" s="359">
        <v>16000</v>
      </c>
      <c r="E9" s="324"/>
      <c r="F9" s="560"/>
      <c r="G9" s="372"/>
      <c r="H9" s="560"/>
      <c r="I9" s="561"/>
      <c r="J9" s="562"/>
      <c r="K9" s="562"/>
      <c r="L9" s="560"/>
      <c r="M9" s="175"/>
    </row>
    <row r="10" spans="1:13" ht="51" customHeight="1">
      <c r="A10" s="171">
        <v>5</v>
      </c>
      <c r="B10" s="341" t="s">
        <v>401</v>
      </c>
      <c r="C10" s="336" t="s">
        <v>49</v>
      </c>
      <c r="D10" s="359">
        <v>15000</v>
      </c>
      <c r="E10" s="324"/>
      <c r="F10" s="560"/>
      <c r="G10" s="372"/>
      <c r="H10" s="560"/>
      <c r="I10" s="561"/>
      <c r="J10" s="562"/>
      <c r="K10" s="562"/>
      <c r="L10" s="560"/>
      <c r="M10" s="175"/>
    </row>
    <row r="11" spans="1:90" s="563" customFormat="1" ht="38.25" customHeight="1">
      <c r="A11" s="171">
        <v>6</v>
      </c>
      <c r="B11" s="341" t="s">
        <v>402</v>
      </c>
      <c r="C11" s="336" t="s">
        <v>49</v>
      </c>
      <c r="D11" s="359">
        <v>9000</v>
      </c>
      <c r="E11" s="324"/>
      <c r="F11" s="560"/>
      <c r="G11" s="372"/>
      <c r="H11" s="560"/>
      <c r="I11" s="561"/>
      <c r="J11" s="562"/>
      <c r="K11" s="562"/>
      <c r="L11" s="560"/>
      <c r="M11" s="175"/>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row>
    <row r="12" spans="1:90" s="563" customFormat="1" ht="38.25" customHeight="1">
      <c r="A12" s="171">
        <v>7</v>
      </c>
      <c r="B12" s="341" t="s">
        <v>353</v>
      </c>
      <c r="C12" s="336" t="s">
        <v>49</v>
      </c>
      <c r="D12" s="359">
        <v>9000</v>
      </c>
      <c r="E12" s="324"/>
      <c r="F12" s="560"/>
      <c r="G12" s="372"/>
      <c r="H12" s="560"/>
      <c r="I12" s="561"/>
      <c r="J12" s="562"/>
      <c r="K12" s="562"/>
      <c r="L12" s="560"/>
      <c r="M12" s="175"/>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row>
    <row r="13" spans="1:13" ht="76.5" customHeight="1">
      <c r="A13" s="171">
        <v>8</v>
      </c>
      <c r="B13" s="341" t="s">
        <v>403</v>
      </c>
      <c r="C13" s="336" t="s">
        <v>49</v>
      </c>
      <c r="D13" s="336">
        <v>4500</v>
      </c>
      <c r="E13" s="324"/>
      <c r="F13" s="560"/>
      <c r="G13" s="372"/>
      <c r="H13" s="560"/>
      <c r="I13" s="561"/>
      <c r="J13" s="562"/>
      <c r="K13" s="562"/>
      <c r="L13" s="560"/>
      <c r="M13" s="175"/>
    </row>
    <row r="14" spans="1:13" ht="38.25" customHeight="1">
      <c r="A14" s="171">
        <v>9</v>
      </c>
      <c r="B14" s="341" t="s">
        <v>404</v>
      </c>
      <c r="C14" s="336" t="s">
        <v>49</v>
      </c>
      <c r="D14" s="359">
        <v>4000</v>
      </c>
      <c r="E14" s="324"/>
      <c r="F14" s="560"/>
      <c r="G14" s="372"/>
      <c r="H14" s="560"/>
      <c r="I14" s="561"/>
      <c r="J14" s="562"/>
      <c r="K14" s="562"/>
      <c r="L14" s="560"/>
      <c r="M14" s="175"/>
    </row>
    <row r="15" spans="1:13" ht="76.5" customHeight="1">
      <c r="A15" s="171">
        <v>10</v>
      </c>
      <c r="B15" s="341" t="s">
        <v>405</v>
      </c>
      <c r="C15" s="336" t="s">
        <v>49</v>
      </c>
      <c r="D15" s="359">
        <v>30000</v>
      </c>
      <c r="E15" s="324"/>
      <c r="F15" s="560"/>
      <c r="G15" s="372"/>
      <c r="H15" s="560"/>
      <c r="I15" s="561"/>
      <c r="J15" s="562"/>
      <c r="K15" s="562"/>
      <c r="L15" s="560"/>
      <c r="M15" s="175"/>
    </row>
    <row r="16" spans="1:13" ht="25.5" customHeight="1">
      <c r="A16" s="171">
        <v>11</v>
      </c>
      <c r="B16" s="341" t="s">
        <v>354</v>
      </c>
      <c r="C16" s="336" t="s">
        <v>49</v>
      </c>
      <c r="D16" s="359">
        <v>1000</v>
      </c>
      <c r="E16" s="324"/>
      <c r="F16" s="560"/>
      <c r="G16" s="372"/>
      <c r="H16" s="560"/>
      <c r="I16" s="561"/>
      <c r="J16" s="562"/>
      <c r="K16" s="562"/>
      <c r="L16" s="560"/>
      <c r="M16" s="175"/>
    </row>
    <row r="17" spans="1:13" ht="25.5" customHeight="1">
      <c r="A17" s="171">
        <v>12</v>
      </c>
      <c r="B17" s="341" t="s">
        <v>355</v>
      </c>
      <c r="C17" s="336" t="s">
        <v>49</v>
      </c>
      <c r="D17" s="336">
        <v>13000</v>
      </c>
      <c r="E17" s="324"/>
      <c r="F17" s="560"/>
      <c r="G17" s="372"/>
      <c r="H17" s="560"/>
      <c r="I17" s="561"/>
      <c r="J17" s="562"/>
      <c r="K17" s="562"/>
      <c r="L17" s="560"/>
      <c r="M17" s="175"/>
    </row>
    <row r="18" spans="1:13" ht="63.75" customHeight="1">
      <c r="A18" s="171">
        <v>13</v>
      </c>
      <c r="B18" s="341" t="s">
        <v>497</v>
      </c>
      <c r="C18" s="336" t="s">
        <v>49</v>
      </c>
      <c r="D18" s="359">
        <v>32000</v>
      </c>
      <c r="E18" s="324"/>
      <c r="F18" s="560"/>
      <c r="G18" s="372"/>
      <c r="H18" s="560"/>
      <c r="I18" s="561"/>
      <c r="J18" s="562"/>
      <c r="K18" s="562"/>
      <c r="L18" s="560"/>
      <c r="M18" s="175"/>
    </row>
    <row r="19" spans="1:13" ht="38.25" customHeight="1">
      <c r="A19" s="171">
        <v>14</v>
      </c>
      <c r="B19" s="341" t="s">
        <v>356</v>
      </c>
      <c r="C19" s="336" t="s">
        <v>49</v>
      </c>
      <c r="D19" s="359">
        <v>20000</v>
      </c>
      <c r="E19" s="324"/>
      <c r="F19" s="564"/>
      <c r="G19" s="372"/>
      <c r="H19" s="373"/>
      <c r="I19" s="374"/>
      <c r="J19" s="372"/>
      <c r="K19" s="372"/>
      <c r="L19" s="336"/>
      <c r="M19" s="175"/>
    </row>
    <row r="20" spans="1:13" ht="38.25" customHeight="1">
      <c r="A20" s="171">
        <v>15</v>
      </c>
      <c r="B20" s="341" t="s">
        <v>425</v>
      </c>
      <c r="C20" s="336" t="s">
        <v>49</v>
      </c>
      <c r="D20" s="359">
        <v>10000</v>
      </c>
      <c r="E20" s="324"/>
      <c r="F20" s="564"/>
      <c r="G20" s="372"/>
      <c r="H20" s="373"/>
      <c r="I20" s="374"/>
      <c r="J20" s="372"/>
      <c r="K20" s="372"/>
      <c r="L20" s="336"/>
      <c r="M20" s="175"/>
    </row>
    <row r="21" spans="1:13" ht="38.25" customHeight="1">
      <c r="A21" s="171">
        <v>16</v>
      </c>
      <c r="B21" s="341" t="s">
        <v>357</v>
      </c>
      <c r="C21" s="336" t="s">
        <v>49</v>
      </c>
      <c r="D21" s="359">
        <v>5000</v>
      </c>
      <c r="E21" s="324"/>
      <c r="F21" s="564"/>
      <c r="G21" s="372"/>
      <c r="H21" s="373"/>
      <c r="I21" s="374"/>
      <c r="J21" s="372"/>
      <c r="K21" s="372"/>
      <c r="L21" s="336"/>
      <c r="M21" s="175"/>
    </row>
    <row r="22" spans="1:13" ht="38.25" customHeight="1">
      <c r="A22" s="171">
        <v>17</v>
      </c>
      <c r="B22" s="341" t="s">
        <v>426</v>
      </c>
      <c r="C22" s="336" t="s">
        <v>49</v>
      </c>
      <c r="D22" s="359">
        <v>5000</v>
      </c>
      <c r="E22" s="324"/>
      <c r="F22" s="564"/>
      <c r="G22" s="372"/>
      <c r="H22" s="373"/>
      <c r="I22" s="374"/>
      <c r="J22" s="372"/>
      <c r="K22" s="372"/>
      <c r="L22" s="336"/>
      <c r="M22" s="175"/>
    </row>
    <row r="23" spans="1:13" ht="38.25" customHeight="1">
      <c r="A23" s="171">
        <v>18</v>
      </c>
      <c r="B23" s="341" t="s">
        <v>358</v>
      </c>
      <c r="C23" s="336" t="s">
        <v>49</v>
      </c>
      <c r="D23" s="359">
        <v>500</v>
      </c>
      <c r="E23" s="324"/>
      <c r="F23" s="564"/>
      <c r="G23" s="372"/>
      <c r="H23" s="373"/>
      <c r="I23" s="374"/>
      <c r="J23" s="372"/>
      <c r="K23" s="372"/>
      <c r="L23" s="336"/>
      <c r="M23" s="175"/>
    </row>
    <row r="24" spans="1:13" ht="38.25" customHeight="1">
      <c r="A24" s="171">
        <v>19</v>
      </c>
      <c r="B24" s="341" t="s">
        <v>427</v>
      </c>
      <c r="C24" s="336" t="s">
        <v>49</v>
      </c>
      <c r="D24" s="359">
        <v>500</v>
      </c>
      <c r="E24" s="324"/>
      <c r="F24" s="564"/>
      <c r="G24" s="372"/>
      <c r="H24" s="373"/>
      <c r="I24" s="374"/>
      <c r="J24" s="372"/>
      <c r="K24" s="372"/>
      <c r="L24" s="336"/>
      <c r="M24" s="175"/>
    </row>
    <row r="25" spans="1:13" ht="39" customHeight="1">
      <c r="A25" s="171">
        <v>20</v>
      </c>
      <c r="B25" s="341" t="s">
        <v>359</v>
      </c>
      <c r="C25" s="336" t="s">
        <v>49</v>
      </c>
      <c r="D25" s="359">
        <v>6000</v>
      </c>
      <c r="E25" s="324"/>
      <c r="F25" s="560"/>
      <c r="G25" s="372"/>
      <c r="H25" s="560"/>
      <c r="I25" s="561"/>
      <c r="J25" s="562"/>
      <c r="K25" s="562"/>
      <c r="L25" s="560"/>
      <c r="M25" s="175"/>
    </row>
    <row r="26" spans="1:13" ht="25.5" customHeight="1">
      <c r="A26" s="171">
        <v>21</v>
      </c>
      <c r="B26" s="341" t="s">
        <v>360</v>
      </c>
      <c r="C26" s="336" t="s">
        <v>49</v>
      </c>
      <c r="D26" s="359">
        <v>6000</v>
      </c>
      <c r="E26" s="324"/>
      <c r="F26" s="560"/>
      <c r="G26" s="372"/>
      <c r="H26" s="560"/>
      <c r="I26" s="561"/>
      <c r="J26" s="562"/>
      <c r="K26" s="562"/>
      <c r="L26" s="560"/>
      <c r="M26" s="175"/>
    </row>
    <row r="27" spans="1:13" ht="38.25" customHeight="1">
      <c r="A27" s="171">
        <v>22</v>
      </c>
      <c r="B27" s="341" t="s">
        <v>361</v>
      </c>
      <c r="C27" s="336" t="s">
        <v>49</v>
      </c>
      <c r="D27" s="359">
        <v>500</v>
      </c>
      <c r="E27" s="324"/>
      <c r="F27" s="560"/>
      <c r="G27" s="372"/>
      <c r="H27" s="560"/>
      <c r="I27" s="561"/>
      <c r="J27" s="562"/>
      <c r="K27" s="562"/>
      <c r="L27" s="560"/>
      <c r="M27" s="175"/>
    </row>
    <row r="28" spans="1:13" ht="38.25" customHeight="1">
      <c r="A28" s="171">
        <v>23</v>
      </c>
      <c r="B28" s="341" t="s">
        <v>498</v>
      </c>
      <c r="C28" s="336" t="s">
        <v>49</v>
      </c>
      <c r="D28" s="359">
        <v>500</v>
      </c>
      <c r="E28" s="324"/>
      <c r="F28" s="560"/>
      <c r="G28" s="372"/>
      <c r="H28" s="560"/>
      <c r="I28" s="561"/>
      <c r="J28" s="562"/>
      <c r="K28" s="562"/>
      <c r="L28" s="560"/>
      <c r="M28" s="175"/>
    </row>
    <row r="29" spans="1:13" ht="42" customHeight="1">
      <c r="A29" s="171">
        <v>24</v>
      </c>
      <c r="B29" s="341" t="s">
        <v>362</v>
      </c>
      <c r="C29" s="336" t="s">
        <v>49</v>
      </c>
      <c r="D29" s="336">
        <v>400</v>
      </c>
      <c r="E29" s="324"/>
      <c r="F29" s="560"/>
      <c r="G29" s="372"/>
      <c r="H29" s="560"/>
      <c r="I29" s="561"/>
      <c r="J29" s="562"/>
      <c r="K29" s="562"/>
      <c r="L29" s="560"/>
      <c r="M29" s="175"/>
    </row>
    <row r="30" spans="1:13" ht="25.5" customHeight="1">
      <c r="A30" s="171">
        <v>25</v>
      </c>
      <c r="B30" s="375" t="s">
        <v>406</v>
      </c>
      <c r="C30" s="336" t="s">
        <v>49</v>
      </c>
      <c r="D30" s="359">
        <v>1400</v>
      </c>
      <c r="E30" s="324"/>
      <c r="F30" s="560"/>
      <c r="G30" s="372"/>
      <c r="H30" s="560"/>
      <c r="I30" s="561"/>
      <c r="J30" s="562"/>
      <c r="K30" s="562"/>
      <c r="L30" s="560"/>
      <c r="M30" s="175"/>
    </row>
    <row r="31" spans="1:13" ht="38.25" customHeight="1">
      <c r="A31" s="171">
        <v>26</v>
      </c>
      <c r="B31" s="341" t="s">
        <v>363</v>
      </c>
      <c r="C31" s="336" t="s">
        <v>49</v>
      </c>
      <c r="D31" s="336">
        <v>1</v>
      </c>
      <c r="E31" s="324"/>
      <c r="F31" s="560"/>
      <c r="G31" s="372"/>
      <c r="H31" s="560"/>
      <c r="I31" s="561"/>
      <c r="J31" s="562"/>
      <c r="K31" s="562"/>
      <c r="L31" s="560"/>
      <c r="M31" s="175"/>
    </row>
    <row r="32" spans="1:13" ht="43.5" customHeight="1">
      <c r="A32" s="171">
        <v>27</v>
      </c>
      <c r="B32" s="341" t="s">
        <v>407</v>
      </c>
      <c r="C32" s="336" t="s">
        <v>49</v>
      </c>
      <c r="D32" s="359">
        <v>500</v>
      </c>
      <c r="E32" s="324"/>
      <c r="F32" s="560"/>
      <c r="G32" s="372"/>
      <c r="H32" s="560"/>
      <c r="I32" s="561"/>
      <c r="J32" s="562"/>
      <c r="K32" s="562"/>
      <c r="L32" s="560"/>
      <c r="M32" s="175"/>
    </row>
    <row r="33" spans="1:10" ht="15">
      <c r="A33" s="466" t="s">
        <v>348</v>
      </c>
      <c r="B33" s="466"/>
      <c r="C33" s="466"/>
      <c r="D33" s="466"/>
      <c r="E33" s="466"/>
      <c r="F33" s="554"/>
      <c r="G33" s="565">
        <f>SUM(G6:G32)</f>
        <v>0</v>
      </c>
      <c r="I33" s="376"/>
      <c r="J33" s="376"/>
    </row>
    <row r="34" ht="12.75" customHeight="1"/>
    <row r="35" spans="2:5" ht="12.75">
      <c r="B35" s="566"/>
      <c r="C35" s="566"/>
      <c r="D35" s="566"/>
      <c r="E35" s="566"/>
    </row>
    <row r="36" ht="12.75">
      <c r="B36" s="14" t="s">
        <v>37</v>
      </c>
    </row>
    <row r="37" ht="12.75">
      <c r="B37" s="29" t="s">
        <v>21</v>
      </c>
    </row>
    <row r="39" spans="1:13" ht="15.75">
      <c r="A39" s="555" t="s">
        <v>452</v>
      </c>
      <c r="B39" s="555"/>
      <c r="C39" s="555"/>
      <c r="D39" s="555"/>
      <c r="E39" s="555"/>
      <c r="F39" s="555"/>
      <c r="G39" s="555"/>
      <c r="H39" s="555"/>
      <c r="I39" s="555"/>
      <c r="J39" s="555"/>
      <c r="K39" s="555"/>
      <c r="L39" s="555"/>
      <c r="M39" s="555"/>
    </row>
    <row r="40" spans="2:13" ht="14.25">
      <c r="B40" s="18"/>
      <c r="C40" s="18"/>
      <c r="D40" s="18"/>
      <c r="E40" s="567"/>
      <c r="F40" s="18"/>
      <c r="G40" s="18"/>
      <c r="H40" s="18"/>
      <c r="I40" s="18"/>
      <c r="J40" s="18"/>
      <c r="K40" s="18"/>
      <c r="L40" s="18"/>
      <c r="M40" s="18"/>
    </row>
    <row r="41" spans="1:13" ht="14.25">
      <c r="A41" s="308">
        <v>1</v>
      </c>
      <c r="B41" s="18" t="s">
        <v>454</v>
      </c>
      <c r="C41" s="18"/>
      <c r="D41" s="18"/>
      <c r="E41" s="567"/>
      <c r="F41" s="18"/>
      <c r="G41" s="18"/>
      <c r="H41" s="18"/>
      <c r="I41" s="18"/>
      <c r="J41" s="18"/>
      <c r="K41" s="18"/>
      <c r="L41" s="18"/>
      <c r="M41" s="18"/>
    </row>
    <row r="42" spans="1:13" ht="14.25">
      <c r="A42" s="308">
        <v>2</v>
      </c>
      <c r="B42" s="18" t="s">
        <v>438</v>
      </c>
      <c r="C42" s="18"/>
      <c r="D42" s="18"/>
      <c r="E42" s="567"/>
      <c r="F42" s="18"/>
      <c r="G42" s="18"/>
      <c r="H42" s="18"/>
      <c r="I42" s="18"/>
      <c r="J42" s="18"/>
      <c r="K42" s="18"/>
      <c r="L42" s="18"/>
      <c r="M42" s="18"/>
    </row>
    <row r="43" spans="1:13" ht="14.25">
      <c r="A43" s="308">
        <v>3</v>
      </c>
      <c r="B43" s="377" t="s">
        <v>439</v>
      </c>
      <c r="C43" s="18"/>
      <c r="D43" s="18"/>
      <c r="E43" s="567"/>
      <c r="F43" s="18"/>
      <c r="G43" s="18"/>
      <c r="H43" s="18"/>
      <c r="I43" s="18"/>
      <c r="J43" s="18"/>
      <c r="K43" s="18"/>
      <c r="L43" s="18"/>
      <c r="M43" s="18"/>
    </row>
    <row r="44" spans="1:13" ht="14.25">
      <c r="A44" s="308">
        <v>4</v>
      </c>
      <c r="B44" s="18" t="s">
        <v>440</v>
      </c>
      <c r="C44" s="18"/>
      <c r="D44" s="18"/>
      <c r="E44" s="567"/>
      <c r="F44" s="18"/>
      <c r="G44" s="18"/>
      <c r="H44" s="18"/>
      <c r="I44" s="18"/>
      <c r="J44" s="18"/>
      <c r="K44" s="18"/>
      <c r="L44" s="18"/>
      <c r="M44" s="18"/>
    </row>
    <row r="45" spans="1:13" ht="14.25">
      <c r="A45" s="308">
        <v>5</v>
      </c>
      <c r="B45" s="18" t="s">
        <v>441</v>
      </c>
      <c r="C45" s="18"/>
      <c r="D45" s="18"/>
      <c r="E45" s="567"/>
      <c r="F45" s="18"/>
      <c r="G45" s="18"/>
      <c r="H45" s="18"/>
      <c r="I45" s="18"/>
      <c r="J45" s="18"/>
      <c r="K45" s="18"/>
      <c r="L45" s="18"/>
      <c r="M45" s="18"/>
    </row>
    <row r="46" spans="1:13" ht="14.25">
      <c r="A46" s="559">
        <v>6</v>
      </c>
      <c r="B46" s="29" t="s">
        <v>442</v>
      </c>
      <c r="C46" s="18"/>
      <c r="D46" s="18"/>
      <c r="E46" s="567"/>
      <c r="F46" s="18"/>
      <c r="G46" s="18"/>
      <c r="H46" s="18"/>
      <c r="I46" s="18"/>
      <c r="J46" s="18"/>
      <c r="K46" s="18"/>
      <c r="L46" s="18"/>
      <c r="M46" s="18"/>
    </row>
    <row r="47" spans="1:13" ht="14.25">
      <c r="A47" s="308">
        <v>7</v>
      </c>
      <c r="B47" s="18" t="s">
        <v>443</v>
      </c>
      <c r="C47" s="18"/>
      <c r="D47" s="18"/>
      <c r="E47" s="567"/>
      <c r="F47" s="18"/>
      <c r="G47" s="18"/>
      <c r="H47" s="18"/>
      <c r="I47" s="18"/>
      <c r="J47" s="18"/>
      <c r="K47" s="18"/>
      <c r="L47" s="18"/>
      <c r="M47" s="18"/>
    </row>
    <row r="48" spans="1:13" ht="14.25">
      <c r="A48" s="308">
        <v>8</v>
      </c>
      <c r="B48" s="18" t="s">
        <v>444</v>
      </c>
      <c r="C48" s="18"/>
      <c r="D48" s="18"/>
      <c r="E48" s="567"/>
      <c r="F48" s="18"/>
      <c r="G48" s="18"/>
      <c r="H48" s="18"/>
      <c r="I48" s="18"/>
      <c r="J48" s="18"/>
      <c r="K48" s="18"/>
      <c r="L48" s="18"/>
      <c r="M48" s="18"/>
    </row>
    <row r="49" spans="1:13" ht="14.25">
      <c r="A49" s="308">
        <v>9</v>
      </c>
      <c r="B49" s="18" t="s">
        <v>445</v>
      </c>
      <c r="C49" s="18"/>
      <c r="D49" s="18"/>
      <c r="E49" s="567"/>
      <c r="F49" s="18"/>
      <c r="G49" s="18"/>
      <c r="H49" s="18"/>
      <c r="I49" s="18"/>
      <c r="J49" s="18"/>
      <c r="K49" s="18"/>
      <c r="L49" s="18"/>
      <c r="M49" s="18"/>
    </row>
    <row r="50" spans="1:13" ht="14.25">
      <c r="A50" s="308">
        <v>10</v>
      </c>
      <c r="B50" s="18" t="s">
        <v>446</v>
      </c>
      <c r="C50" s="18"/>
      <c r="D50" s="18"/>
      <c r="E50" s="567"/>
      <c r="F50" s="18"/>
      <c r="G50" s="18"/>
      <c r="H50" s="18"/>
      <c r="I50" s="18"/>
      <c r="J50" s="18"/>
      <c r="K50" s="18"/>
      <c r="L50" s="18"/>
      <c r="M50" s="18"/>
    </row>
    <row r="51" spans="1:13" ht="14.25">
      <c r="A51" s="308">
        <v>11</v>
      </c>
      <c r="B51" s="18" t="s">
        <v>447</v>
      </c>
      <c r="C51" s="18"/>
      <c r="D51" s="18"/>
      <c r="E51" s="567"/>
      <c r="F51" s="18"/>
      <c r="G51" s="18"/>
      <c r="H51" s="18"/>
      <c r="I51" s="18"/>
      <c r="J51" s="18"/>
      <c r="K51" s="18"/>
      <c r="L51" s="18"/>
      <c r="M51" s="18"/>
    </row>
    <row r="52" spans="1:13" ht="14.25">
      <c r="A52" s="308">
        <v>12</v>
      </c>
      <c r="B52" s="18" t="s">
        <v>448</v>
      </c>
      <c r="C52" s="18"/>
      <c r="D52" s="18"/>
      <c r="E52" s="567"/>
      <c r="F52" s="18"/>
      <c r="G52" s="18"/>
      <c r="H52" s="18"/>
      <c r="I52" s="18"/>
      <c r="J52" s="18"/>
      <c r="K52" s="18"/>
      <c r="L52" s="18"/>
      <c r="M52" s="18"/>
    </row>
    <row r="53" spans="1:13" ht="14.25">
      <c r="A53" s="308">
        <v>13</v>
      </c>
      <c r="B53" s="18" t="s">
        <v>449</v>
      </c>
      <c r="C53" s="18"/>
      <c r="D53" s="18"/>
      <c r="E53" s="567"/>
      <c r="F53" s="18"/>
      <c r="G53" s="18"/>
      <c r="H53" s="18"/>
      <c r="I53" s="18"/>
      <c r="J53" s="18"/>
      <c r="K53" s="18"/>
      <c r="L53" s="18"/>
      <c r="M53" s="18"/>
    </row>
    <row r="54" spans="1:13" ht="14.25">
      <c r="A54" s="308">
        <v>14</v>
      </c>
      <c r="B54" s="18" t="s">
        <v>450</v>
      </c>
      <c r="C54" s="18"/>
      <c r="D54" s="18"/>
      <c r="E54" s="567"/>
      <c r="F54" s="18"/>
      <c r="G54" s="18"/>
      <c r="H54" s="18"/>
      <c r="I54" s="18"/>
      <c r="J54" s="18"/>
      <c r="K54" s="18"/>
      <c r="L54" s="18"/>
      <c r="M54" s="18"/>
    </row>
    <row r="55" spans="1:13" ht="14.25">
      <c r="A55" s="308">
        <v>15</v>
      </c>
      <c r="B55" s="18" t="s">
        <v>451</v>
      </c>
      <c r="C55" s="18"/>
      <c r="D55" s="18"/>
      <c r="E55" s="567"/>
      <c r="F55" s="18"/>
      <c r="G55" s="18"/>
      <c r="H55" s="18"/>
      <c r="I55" s="18"/>
      <c r="J55" s="18"/>
      <c r="K55" s="18"/>
      <c r="L55" s="18"/>
      <c r="M55" s="18"/>
    </row>
  </sheetData>
  <sheetProtection/>
  <mergeCells count="3">
    <mergeCell ref="B35:E35"/>
    <mergeCell ref="A33:F33"/>
    <mergeCell ref="A39:M39"/>
  </mergeCells>
  <printOptions/>
  <pageMargins left="0.7" right="0.7" top="0.75" bottom="0.75" header="0.3" footer="0.3"/>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sheetPr>
    <tabColor rgb="FF92D050"/>
  </sheetPr>
  <dimension ref="A1:M23"/>
  <sheetViews>
    <sheetView tabSelected="1" zoomScalePageLayoutView="0" workbookViewId="0" topLeftCell="A1">
      <selection activeCell="E22" sqref="E22"/>
    </sheetView>
  </sheetViews>
  <sheetFormatPr defaultColWidth="9.140625" defaultRowHeight="12.75"/>
  <cols>
    <col min="1" max="1" width="9.140625" style="308" customWidth="1"/>
    <col min="2" max="2" width="54.28125" style="18" customWidth="1"/>
    <col min="3" max="3" width="9.140625" style="18" customWidth="1"/>
    <col min="4" max="6" width="9.140625" style="308" customWidth="1"/>
    <col min="7" max="7" width="10.140625" style="308" bestFit="1" customWidth="1"/>
    <col min="8" max="10" width="9.140625" style="308" customWidth="1"/>
    <col min="11" max="11" width="10.7109375" style="308" customWidth="1"/>
    <col min="12" max="12" width="11.7109375" style="308" customWidth="1"/>
    <col min="13" max="16384" width="9.140625" style="18" customWidth="1"/>
  </cols>
  <sheetData>
    <row r="1" spans="1:12" s="17" customFormat="1" ht="18" customHeight="1">
      <c r="A1" s="384" t="s">
        <v>471</v>
      </c>
      <c r="C1" s="14"/>
      <c r="D1" s="383"/>
      <c r="E1" s="383"/>
      <c r="F1" s="299"/>
      <c r="G1" s="299"/>
      <c r="H1" s="299"/>
      <c r="I1" s="299"/>
      <c r="J1" s="299"/>
      <c r="K1" s="299"/>
      <c r="L1" s="299"/>
    </row>
    <row r="2" spans="1:12" s="17" customFormat="1" ht="29.25" customHeight="1">
      <c r="A2" s="299"/>
      <c r="B2" s="14"/>
      <c r="C2" s="14"/>
      <c r="D2" s="383"/>
      <c r="E2" s="383"/>
      <c r="F2" s="299"/>
      <c r="G2" s="299"/>
      <c r="H2" s="299"/>
      <c r="I2" s="299"/>
      <c r="J2" s="299"/>
      <c r="K2" s="299"/>
      <c r="L2" s="299"/>
    </row>
    <row r="3" spans="1:13" s="17" customFormat="1" ht="36.7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490</v>
      </c>
    </row>
    <row r="4" spans="1:13" s="299" customFormat="1" ht="21.75" customHeight="1">
      <c r="A4" s="112">
        <v>1</v>
      </c>
      <c r="B4" s="112">
        <v>2</v>
      </c>
      <c r="C4" s="112">
        <v>3</v>
      </c>
      <c r="D4" s="113">
        <v>4</v>
      </c>
      <c r="E4" s="112">
        <v>5</v>
      </c>
      <c r="F4" s="112">
        <v>6</v>
      </c>
      <c r="G4" s="112">
        <v>7</v>
      </c>
      <c r="H4" s="112">
        <v>8</v>
      </c>
      <c r="I4" s="112">
        <v>9</v>
      </c>
      <c r="J4" s="112">
        <v>10</v>
      </c>
      <c r="K4" s="112">
        <v>11</v>
      </c>
      <c r="L4" s="112">
        <v>12</v>
      </c>
      <c r="M4" s="112">
        <v>13</v>
      </c>
    </row>
    <row r="5" spans="1:13" s="299" customFormat="1" ht="29.25" customHeight="1">
      <c r="A5" s="556" t="s">
        <v>472</v>
      </c>
      <c r="B5" s="556"/>
      <c r="C5" s="556"/>
      <c r="D5" s="556"/>
      <c r="E5" s="556"/>
      <c r="F5" s="556"/>
      <c r="G5" s="556"/>
      <c r="H5" s="556"/>
      <c r="I5" s="556"/>
      <c r="J5" s="556"/>
      <c r="K5" s="556"/>
      <c r="L5" s="556"/>
      <c r="M5" s="556"/>
    </row>
    <row r="6" spans="1:13" ht="21" customHeight="1">
      <c r="A6" s="385" t="s">
        <v>465</v>
      </c>
      <c r="B6" s="380"/>
      <c r="C6" s="49"/>
      <c r="M6" s="404"/>
    </row>
    <row r="7" spans="1:13" ht="12.75" customHeight="1">
      <c r="A7" s="386">
        <v>1</v>
      </c>
      <c r="B7" s="381" t="s">
        <v>455</v>
      </c>
      <c r="C7" s="171" t="s">
        <v>49</v>
      </c>
      <c r="D7" s="171">
        <v>2</v>
      </c>
      <c r="E7" s="171"/>
      <c r="F7" s="171"/>
      <c r="G7" s="213">
        <f>D7*E7</f>
        <v>0</v>
      </c>
      <c r="H7" s="171"/>
      <c r="I7" s="171"/>
      <c r="J7" s="171"/>
      <c r="K7" s="171"/>
      <c r="L7" s="403"/>
      <c r="M7" s="386"/>
    </row>
    <row r="8" spans="1:13" ht="25.5">
      <c r="A8" s="386">
        <v>2</v>
      </c>
      <c r="B8" s="381" t="s">
        <v>456</v>
      </c>
      <c r="C8" s="171" t="s">
        <v>49</v>
      </c>
      <c r="D8" s="171">
        <v>2</v>
      </c>
      <c r="E8" s="171"/>
      <c r="F8" s="171"/>
      <c r="G8" s="213">
        <f>D8*E8</f>
        <v>0</v>
      </c>
      <c r="H8" s="171"/>
      <c r="I8" s="171"/>
      <c r="J8" s="171"/>
      <c r="K8" s="171"/>
      <c r="L8" s="403"/>
      <c r="M8" s="386"/>
    </row>
    <row r="9" spans="1:13" ht="12.75" customHeight="1">
      <c r="A9" s="386">
        <v>3</v>
      </c>
      <c r="B9" s="381" t="s">
        <v>457</v>
      </c>
      <c r="C9" s="171" t="s">
        <v>49</v>
      </c>
      <c r="D9" s="171">
        <v>2</v>
      </c>
      <c r="E9" s="171"/>
      <c r="F9" s="171"/>
      <c r="G9" s="213">
        <f>D9*E9</f>
        <v>0</v>
      </c>
      <c r="H9" s="171"/>
      <c r="I9" s="171"/>
      <c r="J9" s="171"/>
      <c r="K9" s="171"/>
      <c r="L9" s="403"/>
      <c r="M9" s="386"/>
    </row>
    <row r="10" spans="1:13" ht="12.75" customHeight="1">
      <c r="A10" s="386">
        <v>4</v>
      </c>
      <c r="B10" s="381" t="s">
        <v>458</v>
      </c>
      <c r="C10" s="171" t="s">
        <v>49</v>
      </c>
      <c r="D10" s="171">
        <v>2</v>
      </c>
      <c r="E10" s="171"/>
      <c r="F10" s="171"/>
      <c r="G10" s="213">
        <f>D10*E10</f>
        <v>0</v>
      </c>
      <c r="H10" s="171"/>
      <c r="I10" s="171"/>
      <c r="J10" s="171"/>
      <c r="K10" s="171"/>
      <c r="L10" s="403"/>
      <c r="M10" s="386"/>
    </row>
    <row r="11" spans="1:13" ht="41.25" customHeight="1">
      <c r="A11" s="391" t="s">
        <v>466</v>
      </c>
      <c r="B11" s="382"/>
      <c r="C11" s="308"/>
      <c r="G11" s="387"/>
      <c r="M11" s="405"/>
    </row>
    <row r="12" spans="1:13" ht="25.5">
      <c r="A12" s="386">
        <v>5</v>
      </c>
      <c r="B12" s="381" t="s">
        <v>459</v>
      </c>
      <c r="C12" s="171" t="s">
        <v>473</v>
      </c>
      <c r="D12" s="171">
        <v>5</v>
      </c>
      <c r="E12" s="171"/>
      <c r="F12" s="171"/>
      <c r="G12" s="213">
        <f>E12*D12</f>
        <v>0</v>
      </c>
      <c r="H12" s="171"/>
      <c r="I12" s="171"/>
      <c r="J12" s="171"/>
      <c r="K12" s="171"/>
      <c r="L12" s="403"/>
      <c r="M12" s="386"/>
    </row>
    <row r="13" spans="1:13" ht="31.5" customHeight="1">
      <c r="A13" s="392" t="s">
        <v>469</v>
      </c>
      <c r="B13" s="390"/>
      <c r="C13" s="308"/>
      <c r="G13" s="387"/>
      <c r="M13" s="406"/>
    </row>
    <row r="14" spans="1:13" ht="44.25" customHeight="1">
      <c r="A14" s="386">
        <v>6</v>
      </c>
      <c r="B14" s="381" t="s">
        <v>470</v>
      </c>
      <c r="C14" s="171" t="s">
        <v>49</v>
      </c>
      <c r="D14" s="171">
        <v>24</v>
      </c>
      <c r="E14" s="171"/>
      <c r="F14" s="171"/>
      <c r="G14" s="213">
        <f>E14*D14</f>
        <v>0</v>
      </c>
      <c r="H14" s="292"/>
      <c r="I14" s="171"/>
      <c r="J14" s="171"/>
      <c r="K14" s="171"/>
      <c r="L14" s="403"/>
      <c r="M14" s="386"/>
    </row>
    <row r="15" spans="1:13" ht="16.5" customHeight="1">
      <c r="A15" s="389" t="s">
        <v>467</v>
      </c>
      <c r="B15" s="388"/>
      <c r="C15" s="308"/>
      <c r="G15" s="387"/>
      <c r="H15" s="18"/>
      <c r="M15" s="407"/>
    </row>
    <row r="16" spans="1:13" ht="26.25" customHeight="1">
      <c r="A16" s="386">
        <v>4</v>
      </c>
      <c r="B16" s="381" t="s">
        <v>474</v>
      </c>
      <c r="C16" s="171" t="s">
        <v>473</v>
      </c>
      <c r="D16" s="171">
        <v>5</v>
      </c>
      <c r="E16" s="171"/>
      <c r="F16" s="171"/>
      <c r="G16" s="213">
        <f>E16*D16</f>
        <v>0</v>
      </c>
      <c r="H16" s="292"/>
      <c r="I16" s="171"/>
      <c r="J16" s="171"/>
      <c r="K16" s="171"/>
      <c r="L16" s="403"/>
      <c r="M16" s="386"/>
    </row>
    <row r="17" spans="1:13" ht="16.5" customHeight="1">
      <c r="A17" s="389" t="s">
        <v>468</v>
      </c>
      <c r="B17" s="388"/>
      <c r="C17" s="308"/>
      <c r="G17" s="387"/>
      <c r="H17" s="18"/>
      <c r="M17" s="407"/>
    </row>
    <row r="18" spans="1:13" ht="15.75">
      <c r="A18" s="386">
        <v>5</v>
      </c>
      <c r="B18" s="381" t="s">
        <v>460</v>
      </c>
      <c r="C18" s="171" t="s">
        <v>49</v>
      </c>
      <c r="D18" s="171">
        <v>5</v>
      </c>
      <c r="E18" s="171"/>
      <c r="F18" s="171"/>
      <c r="G18" s="213">
        <f>E18*D18</f>
        <v>0</v>
      </c>
      <c r="H18" s="292"/>
      <c r="I18" s="171"/>
      <c r="J18" s="171"/>
      <c r="K18" s="171"/>
      <c r="L18" s="403"/>
      <c r="M18" s="386"/>
    </row>
    <row r="19" spans="1:13" ht="15.75">
      <c r="A19" s="386">
        <v>6</v>
      </c>
      <c r="B19" s="381" t="s">
        <v>461</v>
      </c>
      <c r="C19" s="171" t="s">
        <v>49</v>
      </c>
      <c r="D19" s="171">
        <v>5</v>
      </c>
      <c r="E19" s="171"/>
      <c r="F19" s="171"/>
      <c r="G19" s="213">
        <f>E19*D19</f>
        <v>0</v>
      </c>
      <c r="H19" s="292"/>
      <c r="I19" s="171"/>
      <c r="J19" s="171"/>
      <c r="K19" s="171"/>
      <c r="L19" s="403"/>
      <c r="M19" s="386"/>
    </row>
    <row r="20" spans="1:13" ht="25.5">
      <c r="A20" s="386">
        <v>7</v>
      </c>
      <c r="B20" s="381" t="s">
        <v>462</v>
      </c>
      <c r="C20" s="171" t="s">
        <v>49</v>
      </c>
      <c r="D20" s="171">
        <v>5</v>
      </c>
      <c r="E20" s="171"/>
      <c r="F20" s="171"/>
      <c r="G20" s="213">
        <f>E20*D20</f>
        <v>0</v>
      </c>
      <c r="H20" s="292"/>
      <c r="I20" s="171"/>
      <c r="J20" s="171"/>
      <c r="K20" s="171"/>
      <c r="L20" s="403"/>
      <c r="M20" s="386"/>
    </row>
    <row r="21" spans="1:13" ht="38.25">
      <c r="A21" s="386">
        <v>8</v>
      </c>
      <c r="B21" s="381" t="s">
        <v>463</v>
      </c>
      <c r="C21" s="171" t="s">
        <v>49</v>
      </c>
      <c r="D21" s="171">
        <v>5</v>
      </c>
      <c r="E21" s="171"/>
      <c r="F21" s="171"/>
      <c r="G21" s="213">
        <f>E21*D21</f>
        <v>0</v>
      </c>
      <c r="H21" s="292"/>
      <c r="I21" s="171"/>
      <c r="J21" s="171"/>
      <c r="K21" s="171"/>
      <c r="L21" s="403"/>
      <c r="M21" s="386"/>
    </row>
    <row r="22" spans="1:13" ht="25.5">
      <c r="A22" s="386">
        <v>9</v>
      </c>
      <c r="B22" s="381" t="s">
        <v>464</v>
      </c>
      <c r="C22" s="171" t="s">
        <v>49</v>
      </c>
      <c r="D22" s="171">
        <v>5</v>
      </c>
      <c r="E22" s="171"/>
      <c r="F22" s="171"/>
      <c r="G22" s="213">
        <f>E22*D22</f>
        <v>0</v>
      </c>
      <c r="H22" s="292"/>
      <c r="I22" s="171"/>
      <c r="J22" s="171"/>
      <c r="K22" s="171"/>
      <c r="L22" s="403"/>
      <c r="M22" s="386"/>
    </row>
    <row r="23" spans="1:10" ht="15">
      <c r="A23" s="554" t="s">
        <v>348</v>
      </c>
      <c r="B23" s="466"/>
      <c r="C23" s="466"/>
      <c r="D23" s="466"/>
      <c r="E23" s="466"/>
      <c r="F23" s="554"/>
      <c r="G23" s="213">
        <f>SUM(G7:G22)</f>
        <v>0</v>
      </c>
      <c r="I23" s="171"/>
      <c r="J23" s="171"/>
    </row>
  </sheetData>
  <sheetProtection/>
  <mergeCells count="2">
    <mergeCell ref="A23:F23"/>
    <mergeCell ref="A5:M5"/>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rgb="FF00B050"/>
  </sheetPr>
  <dimension ref="A1:M17"/>
  <sheetViews>
    <sheetView zoomScalePageLayoutView="0" workbookViewId="0" topLeftCell="A1">
      <selection activeCell="J7" sqref="J7"/>
    </sheetView>
  </sheetViews>
  <sheetFormatPr defaultColWidth="9.140625" defaultRowHeight="12.75"/>
  <cols>
    <col min="1" max="1" width="5.8515625" style="0" customWidth="1"/>
    <col min="2" max="2" width="16.421875" style="0" customWidth="1"/>
    <col min="3" max="3" width="7.421875" style="0" customWidth="1"/>
    <col min="4" max="4" width="7.140625" style="0" customWidth="1"/>
    <col min="5" max="5" width="8.7109375" style="0" customWidth="1"/>
    <col min="6" max="6" width="9.00390625" style="0" customWidth="1"/>
    <col min="7" max="7" width="11.28125" style="0" customWidth="1"/>
    <col min="8" max="8" width="8.28125" style="0" customWidth="1"/>
    <col min="9" max="9" width="12.57421875" style="0" customWidth="1"/>
    <col min="10" max="10" width="12.00390625" style="0" customWidth="1"/>
    <col min="11" max="11" width="12.421875" style="0" customWidth="1"/>
    <col min="12" max="12" width="20.57421875" style="0" customWidth="1"/>
  </cols>
  <sheetData>
    <row r="1" spans="1:9" ht="15">
      <c r="A1" s="33"/>
      <c r="B1" s="40" t="s">
        <v>368</v>
      </c>
      <c r="C1" s="32"/>
      <c r="D1" s="33"/>
      <c r="E1" s="33"/>
      <c r="F1" s="33"/>
      <c r="G1" s="33"/>
      <c r="H1" s="33"/>
      <c r="I1" s="33"/>
    </row>
    <row r="2" spans="1:9" ht="15">
      <c r="A2" s="33"/>
      <c r="B2" s="40"/>
      <c r="C2" s="32"/>
      <c r="D2" s="33"/>
      <c r="E2" s="33"/>
      <c r="F2" s="33"/>
      <c r="G2" s="33"/>
      <c r="H2" s="33"/>
      <c r="I2" s="33"/>
    </row>
    <row r="3" spans="1:13" ht="45.7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364</v>
      </c>
    </row>
    <row r="4" spans="1:13" ht="12.75">
      <c r="A4" s="112">
        <v>1</v>
      </c>
      <c r="B4" s="112">
        <v>2</v>
      </c>
      <c r="C4" s="112">
        <v>3</v>
      </c>
      <c r="D4" s="113">
        <v>4</v>
      </c>
      <c r="E4" s="112">
        <v>5</v>
      </c>
      <c r="F4" s="112">
        <v>6</v>
      </c>
      <c r="G4" s="112">
        <v>7</v>
      </c>
      <c r="H4" s="112">
        <v>8</v>
      </c>
      <c r="I4" s="112">
        <v>9</v>
      </c>
      <c r="J4" s="112">
        <v>10</v>
      </c>
      <c r="K4" s="112">
        <v>11</v>
      </c>
      <c r="L4" s="112">
        <v>12</v>
      </c>
      <c r="M4" s="112">
        <v>13</v>
      </c>
    </row>
    <row r="5" spans="1:13" ht="57.75" customHeight="1">
      <c r="A5" s="462">
        <v>1</v>
      </c>
      <c r="B5" s="461" t="s">
        <v>437</v>
      </c>
      <c r="C5" s="461"/>
      <c r="D5" s="461"/>
      <c r="E5" s="461"/>
      <c r="F5" s="461"/>
      <c r="G5" s="461"/>
      <c r="H5" s="461"/>
      <c r="I5" s="461"/>
      <c r="J5" s="461"/>
      <c r="K5" s="461"/>
      <c r="L5" s="461"/>
      <c r="M5" s="464"/>
    </row>
    <row r="6" spans="1:13" ht="38.25" customHeight="1">
      <c r="A6" s="463"/>
      <c r="B6" s="99"/>
      <c r="C6" s="41" t="s">
        <v>49</v>
      </c>
      <c r="D6" s="101">
        <v>10</v>
      </c>
      <c r="E6" s="102"/>
      <c r="F6" s="78"/>
      <c r="G6" s="50"/>
      <c r="H6" s="104">
        <v>0.08</v>
      </c>
      <c r="I6" s="103"/>
      <c r="J6" s="50">
        <f>PRODUCT(G6*1.08)</f>
        <v>0</v>
      </c>
      <c r="K6" s="78"/>
      <c r="L6" s="78"/>
      <c r="M6" s="464"/>
    </row>
    <row r="7" spans="1:12" ht="15">
      <c r="A7" s="413" t="s">
        <v>348</v>
      </c>
      <c r="B7" s="413"/>
      <c r="C7" s="413"/>
      <c r="D7" s="413"/>
      <c r="E7" s="413"/>
      <c r="F7" s="413"/>
      <c r="G7" s="157">
        <f>G6</f>
        <v>0</v>
      </c>
      <c r="H7" s="155"/>
      <c r="I7" s="155"/>
      <c r="J7" s="157"/>
      <c r="K7" s="114"/>
      <c r="L7" s="114"/>
    </row>
    <row r="8" spans="1:8" ht="12.75">
      <c r="A8" s="4"/>
      <c r="B8" s="5"/>
      <c r="C8" s="6"/>
      <c r="D8" s="7"/>
      <c r="E8" s="7"/>
      <c r="F8" s="7"/>
      <c r="G8" s="8"/>
      <c r="H8" s="4"/>
    </row>
    <row r="9" spans="1:8" ht="12.75">
      <c r="A9" s="4"/>
      <c r="B9" s="4"/>
      <c r="C9" s="6"/>
      <c r="D9" s="7"/>
      <c r="E9" s="7"/>
      <c r="F9" s="7"/>
      <c r="G9" s="8"/>
      <c r="H9" s="4"/>
    </row>
    <row r="10" spans="1:8" ht="12.75">
      <c r="A10" s="4"/>
      <c r="B10" s="5"/>
      <c r="C10" s="6"/>
      <c r="D10" s="7"/>
      <c r="E10" s="7"/>
      <c r="F10" s="7"/>
      <c r="G10" s="8"/>
      <c r="H10" s="4"/>
    </row>
    <row r="11" spans="1:8" ht="12.75">
      <c r="A11" s="4"/>
      <c r="B11" s="5"/>
      <c r="C11" s="6"/>
      <c r="D11" s="7"/>
      <c r="E11" s="7"/>
      <c r="F11" s="7"/>
      <c r="G11" s="8"/>
      <c r="H11" s="4"/>
    </row>
    <row r="12" spans="1:8" ht="12.75">
      <c r="A12" s="4"/>
      <c r="B12" s="4"/>
      <c r="C12" s="6"/>
      <c r="D12" s="7"/>
      <c r="E12" s="7"/>
      <c r="F12" s="7"/>
      <c r="G12" s="8"/>
      <c r="H12" s="4"/>
    </row>
    <row r="13" spans="1:8" ht="12.75">
      <c r="A13" s="4"/>
      <c r="B13" s="5"/>
      <c r="C13" s="6"/>
      <c r="D13" s="7"/>
      <c r="E13" s="7"/>
      <c r="F13" s="7"/>
      <c r="G13" s="8"/>
      <c r="H13" s="4"/>
    </row>
    <row r="14" spans="1:9" ht="12.75">
      <c r="A14" s="4"/>
      <c r="B14" s="13" t="s">
        <v>20</v>
      </c>
      <c r="C14" s="6"/>
      <c r="D14" s="7"/>
      <c r="F14" s="7"/>
      <c r="G14" s="8"/>
      <c r="H14" s="4"/>
      <c r="I14" s="10"/>
    </row>
    <row r="15" spans="1:8" ht="12.75">
      <c r="A15" s="4"/>
      <c r="B15" s="4"/>
      <c r="C15" s="6"/>
      <c r="D15" s="7"/>
      <c r="E15" s="7"/>
      <c r="F15" s="7"/>
      <c r="G15" s="8"/>
      <c r="H15" s="4"/>
    </row>
    <row r="16" spans="1:8" ht="12.75">
      <c r="A16" s="4"/>
      <c r="B16" s="13"/>
      <c r="C16" s="6"/>
      <c r="D16" s="7"/>
      <c r="E16" s="7"/>
      <c r="F16" s="7"/>
      <c r="G16" s="8"/>
      <c r="H16" s="4"/>
    </row>
    <row r="17" spans="1:8" ht="12.75">
      <c r="A17" s="4"/>
      <c r="C17" s="6"/>
      <c r="D17" s="7"/>
      <c r="E17" s="7"/>
      <c r="F17" s="7"/>
      <c r="G17" s="8"/>
      <c r="H17" s="4"/>
    </row>
  </sheetData>
  <sheetProtection/>
  <mergeCells count="4">
    <mergeCell ref="B5:L5"/>
    <mergeCell ref="A5:A6"/>
    <mergeCell ref="A7:F7"/>
    <mergeCell ref="M5:M6"/>
  </mergeCells>
  <printOptions/>
  <pageMargins left="0.5905511811023623" right="0.3937007874015748" top="0.5905511811023623"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M17"/>
  <sheetViews>
    <sheetView zoomScalePageLayoutView="0" workbookViewId="0" topLeftCell="A1">
      <selection activeCell="G6" sqref="G6"/>
    </sheetView>
  </sheetViews>
  <sheetFormatPr defaultColWidth="9.140625" defaultRowHeight="12.75"/>
  <cols>
    <col min="1" max="1" width="5.421875" style="0" customWidth="1"/>
    <col min="2" max="2" width="20.8515625" style="0" customWidth="1"/>
    <col min="3" max="3" width="7.421875" style="0" customWidth="1"/>
    <col min="4" max="4" width="7.7109375" style="0" customWidth="1"/>
    <col min="5" max="5" width="8.7109375" style="0" customWidth="1"/>
    <col min="6" max="6" width="9.57421875" style="0" customWidth="1"/>
    <col min="7" max="7" width="12.28125" style="0" customWidth="1"/>
    <col min="8" max="8" width="8.28125" style="0" customWidth="1"/>
    <col min="9" max="9" width="14.28125" style="0" customWidth="1"/>
    <col min="10" max="11" width="12.57421875" style="0" customWidth="1"/>
    <col min="12" max="12" width="18.140625" style="0" customWidth="1"/>
  </cols>
  <sheetData>
    <row r="1" spans="1:9" ht="15">
      <c r="A1" s="33"/>
      <c r="B1" s="40" t="s">
        <v>369</v>
      </c>
      <c r="C1" s="32"/>
      <c r="D1" s="33"/>
      <c r="E1" s="33"/>
      <c r="F1" s="33"/>
      <c r="G1" s="33"/>
      <c r="H1" s="33"/>
      <c r="I1" s="33"/>
    </row>
    <row r="2" spans="1:9" ht="15">
      <c r="A2" s="33"/>
      <c r="B2" s="40"/>
      <c r="C2" s="32"/>
      <c r="D2" s="33"/>
      <c r="E2" s="33"/>
      <c r="F2" s="33"/>
      <c r="G2" s="33"/>
      <c r="H2" s="33"/>
      <c r="I2" s="33"/>
    </row>
    <row r="3" spans="1:13" ht="49.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364</v>
      </c>
    </row>
    <row r="4" spans="1:13" ht="12.75">
      <c r="A4" s="112">
        <v>1</v>
      </c>
      <c r="B4" s="112">
        <v>2</v>
      </c>
      <c r="C4" s="112">
        <v>3</v>
      </c>
      <c r="D4" s="113">
        <v>4</v>
      </c>
      <c r="E4" s="112">
        <v>5</v>
      </c>
      <c r="F4" s="112">
        <v>6</v>
      </c>
      <c r="G4" s="112">
        <v>7</v>
      </c>
      <c r="H4" s="112">
        <v>8</v>
      </c>
      <c r="I4" s="112">
        <v>9</v>
      </c>
      <c r="J4" s="112">
        <v>10</v>
      </c>
      <c r="K4" s="112">
        <v>11</v>
      </c>
      <c r="L4" s="112">
        <v>12</v>
      </c>
      <c r="M4" s="112">
        <v>13</v>
      </c>
    </row>
    <row r="5" spans="1:13" ht="51" customHeight="1">
      <c r="A5" s="462" t="s">
        <v>45</v>
      </c>
      <c r="B5" s="461" t="s">
        <v>430</v>
      </c>
      <c r="C5" s="461"/>
      <c r="D5" s="461"/>
      <c r="E5" s="461"/>
      <c r="F5" s="461"/>
      <c r="G5" s="461"/>
      <c r="H5" s="461"/>
      <c r="I5" s="461"/>
      <c r="J5" s="461"/>
      <c r="K5" s="461"/>
      <c r="L5" s="461"/>
      <c r="M5" s="464"/>
    </row>
    <row r="6" spans="1:13" ht="30.75" customHeight="1">
      <c r="A6" s="465"/>
      <c r="B6" s="99" t="s">
        <v>184</v>
      </c>
      <c r="C6" s="41" t="s">
        <v>56</v>
      </c>
      <c r="D6" s="106">
        <v>2200</v>
      </c>
      <c r="E6" s="107"/>
      <c r="F6" s="103"/>
      <c r="G6" s="50"/>
      <c r="H6" s="104">
        <v>0.08</v>
      </c>
      <c r="I6" s="103"/>
      <c r="J6" s="50">
        <f>PRODUCT(G6*1.08)</f>
        <v>0</v>
      </c>
      <c r="K6" s="103"/>
      <c r="L6" s="103"/>
      <c r="M6" s="464"/>
    </row>
    <row r="7" spans="1:12" ht="15">
      <c r="A7" s="466" t="s">
        <v>348</v>
      </c>
      <c r="B7" s="466"/>
      <c r="C7" s="466"/>
      <c r="D7" s="466"/>
      <c r="E7" s="466"/>
      <c r="F7" s="466"/>
      <c r="G7" s="157">
        <f>SUM(G6:G6)</f>
        <v>0</v>
      </c>
      <c r="H7" s="111" t="s">
        <v>279</v>
      </c>
      <c r="I7" s="155"/>
      <c r="J7" s="157">
        <f>SUM(J6:J6)</f>
        <v>0</v>
      </c>
      <c r="K7" s="136"/>
      <c r="L7" s="136"/>
    </row>
    <row r="8" spans="1:8" ht="12.75">
      <c r="A8" s="4"/>
      <c r="B8" s="4"/>
      <c r="C8" s="6"/>
      <c r="D8" s="7"/>
      <c r="E8" s="7"/>
      <c r="F8" s="7"/>
      <c r="G8" s="8"/>
      <c r="H8" s="4"/>
    </row>
    <row r="9" spans="1:8" ht="12.75">
      <c r="A9" s="4"/>
      <c r="B9" s="5"/>
      <c r="C9" s="6"/>
      <c r="D9" s="7"/>
      <c r="E9" s="7"/>
      <c r="F9" s="7"/>
      <c r="G9" s="8"/>
      <c r="H9" s="4"/>
    </row>
    <row r="10" spans="1:8" ht="12.75">
      <c r="A10" s="4"/>
      <c r="B10" s="5"/>
      <c r="C10" s="6"/>
      <c r="D10" s="7"/>
      <c r="E10" s="7"/>
      <c r="F10" s="7"/>
      <c r="G10" s="8"/>
      <c r="H10" s="4"/>
    </row>
    <row r="11" spans="1:8" ht="12.75">
      <c r="A11" s="4"/>
      <c r="B11" s="4"/>
      <c r="C11" s="6"/>
      <c r="D11" s="7"/>
      <c r="E11" s="7"/>
      <c r="F11" s="7"/>
      <c r="G11" s="8"/>
      <c r="H11" s="4"/>
    </row>
    <row r="12" spans="1:8" ht="12.75">
      <c r="A12" s="4"/>
      <c r="B12" s="5"/>
      <c r="C12" s="6"/>
      <c r="D12" s="7"/>
      <c r="E12" s="7"/>
      <c r="F12" s="7"/>
      <c r="G12" s="8"/>
      <c r="H12" s="4"/>
    </row>
    <row r="13" spans="1:9" ht="12.75">
      <c r="A13" s="4"/>
      <c r="B13" s="4"/>
      <c r="C13" s="6"/>
      <c r="D13" s="7"/>
      <c r="F13" s="7"/>
      <c r="G13" s="8"/>
      <c r="H13" s="4"/>
      <c r="I13" s="10"/>
    </row>
    <row r="14" spans="1:8" ht="12.75">
      <c r="A14" s="4"/>
      <c r="B14" s="5"/>
      <c r="C14" s="6"/>
      <c r="D14" s="7"/>
      <c r="E14" s="7"/>
      <c r="F14" s="7"/>
      <c r="G14" s="8"/>
      <c r="H14" s="4"/>
    </row>
    <row r="15" spans="1:8" ht="12.75">
      <c r="A15" s="4"/>
      <c r="B15" s="13"/>
      <c r="C15" s="6"/>
      <c r="D15" s="7"/>
      <c r="E15" s="7"/>
      <c r="F15" s="7"/>
      <c r="G15" s="8"/>
      <c r="H15" s="4"/>
    </row>
    <row r="16" spans="1:8" ht="12.75">
      <c r="A16" s="4"/>
      <c r="B16" s="9" t="s">
        <v>185</v>
      </c>
      <c r="C16" s="9"/>
      <c r="D16" s="9"/>
      <c r="E16" s="9"/>
      <c r="F16" s="7"/>
      <c r="G16" s="8"/>
      <c r="H16" s="4"/>
    </row>
    <row r="17" spans="2:5" ht="12.75">
      <c r="B17" s="18" t="s">
        <v>429</v>
      </c>
      <c r="C17" s="18"/>
      <c r="D17" s="18"/>
      <c r="E17" s="18"/>
    </row>
  </sheetData>
  <sheetProtection/>
  <mergeCells count="4">
    <mergeCell ref="A5:A6"/>
    <mergeCell ref="B5:L5"/>
    <mergeCell ref="A7:F7"/>
    <mergeCell ref="M5:M6"/>
  </mergeCells>
  <printOptions/>
  <pageMargins left="0.5905511811023623" right="0.3937007874015748" top="0.5905511811023623"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92D050"/>
  </sheetPr>
  <dimension ref="A1:M29"/>
  <sheetViews>
    <sheetView zoomScalePageLayoutView="0" workbookViewId="0" topLeftCell="A9">
      <selection activeCell="G19" sqref="G19"/>
    </sheetView>
  </sheetViews>
  <sheetFormatPr defaultColWidth="9.140625" defaultRowHeight="12.75"/>
  <cols>
    <col min="1" max="1" width="4.57421875" style="0" customWidth="1"/>
    <col min="2" max="2" width="23.8515625" style="0" customWidth="1"/>
    <col min="3" max="3" width="6.28125" style="0" customWidth="1"/>
    <col min="4" max="4" width="7.421875" style="0" customWidth="1"/>
    <col min="5" max="5" width="9.421875" style="0" customWidth="1"/>
    <col min="6" max="6" width="9.8515625" style="0" customWidth="1"/>
    <col min="7" max="7" width="11.00390625" style="0" customWidth="1"/>
    <col min="8" max="8" width="8.28125" style="0" customWidth="1"/>
    <col min="9" max="9" width="12.57421875" style="0" customWidth="1"/>
    <col min="10" max="10" width="12.421875" style="0" customWidth="1"/>
    <col min="11" max="11" width="12.57421875" style="0" customWidth="1"/>
    <col min="12" max="12" width="17.8515625" style="0" customWidth="1"/>
    <col min="13" max="13" width="14.57421875" style="0" customWidth="1"/>
    <col min="14" max="14" width="9.57421875" style="0" bestFit="1" customWidth="1"/>
  </cols>
  <sheetData>
    <row r="1" spans="2:3" ht="12.75">
      <c r="B1" s="9" t="s">
        <v>370</v>
      </c>
      <c r="C1" s="9"/>
    </row>
    <row r="2" spans="2:3" ht="12.75">
      <c r="B2" s="9"/>
      <c r="C2" s="9"/>
    </row>
    <row r="3" spans="1:13" ht="48.7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364</v>
      </c>
    </row>
    <row r="4" spans="1:13" s="79" customFormat="1" ht="12.75">
      <c r="A4" s="112">
        <v>1</v>
      </c>
      <c r="B4" s="112">
        <v>2</v>
      </c>
      <c r="C4" s="112">
        <v>3</v>
      </c>
      <c r="D4" s="113">
        <v>4</v>
      </c>
      <c r="E4" s="112">
        <v>5</v>
      </c>
      <c r="F4" s="112">
        <v>6</v>
      </c>
      <c r="G4" s="112">
        <v>7</v>
      </c>
      <c r="H4" s="112">
        <v>8</v>
      </c>
      <c r="I4" s="112">
        <v>9</v>
      </c>
      <c r="J4" s="112">
        <v>10</v>
      </c>
      <c r="K4" s="112">
        <v>11</v>
      </c>
      <c r="L4" s="112">
        <v>12</v>
      </c>
      <c r="M4" s="112">
        <v>13</v>
      </c>
    </row>
    <row r="5" spans="1:13" ht="61.5" customHeight="1">
      <c r="A5" s="439" t="s">
        <v>45</v>
      </c>
      <c r="B5" s="432" t="s">
        <v>156</v>
      </c>
      <c r="C5" s="432"/>
      <c r="D5" s="432"/>
      <c r="E5" s="432"/>
      <c r="F5" s="432"/>
      <c r="G5" s="432"/>
      <c r="H5" s="432"/>
      <c r="I5" s="432"/>
      <c r="J5" s="432"/>
      <c r="K5" s="432"/>
      <c r="L5" s="432"/>
      <c r="M5" s="439"/>
    </row>
    <row r="6" spans="1:13" ht="14.25">
      <c r="A6" s="445"/>
      <c r="B6" s="99"/>
      <c r="C6" s="41" t="s">
        <v>49</v>
      </c>
      <c r="D6" s="106">
        <v>80</v>
      </c>
      <c r="E6" s="107"/>
      <c r="F6" s="103"/>
      <c r="G6" s="107"/>
      <c r="H6" s="123">
        <v>0.08</v>
      </c>
      <c r="I6" s="103"/>
      <c r="J6" s="107">
        <f>PRODUCT(G6*1.08)</f>
        <v>0</v>
      </c>
      <c r="K6" s="103"/>
      <c r="L6" s="103"/>
      <c r="M6" s="445"/>
    </row>
    <row r="7" spans="1:13" ht="63" customHeight="1">
      <c r="A7" s="439" t="s">
        <v>46</v>
      </c>
      <c r="B7" s="432" t="s">
        <v>157</v>
      </c>
      <c r="C7" s="432"/>
      <c r="D7" s="432"/>
      <c r="E7" s="432"/>
      <c r="F7" s="432"/>
      <c r="G7" s="432"/>
      <c r="H7" s="432"/>
      <c r="I7" s="432"/>
      <c r="J7" s="432"/>
      <c r="K7" s="432"/>
      <c r="L7" s="432"/>
      <c r="M7" s="439"/>
    </row>
    <row r="8" spans="1:13" ht="14.25">
      <c r="A8" s="445"/>
      <c r="B8" s="99"/>
      <c r="C8" s="41" t="s">
        <v>49</v>
      </c>
      <c r="D8" s="106">
        <v>1200</v>
      </c>
      <c r="E8" s="107"/>
      <c r="F8" s="103"/>
      <c r="G8" s="107"/>
      <c r="H8" s="123">
        <v>0.08</v>
      </c>
      <c r="I8" s="103"/>
      <c r="J8" s="107">
        <f>PRODUCT(G8*1.08)</f>
        <v>0</v>
      </c>
      <c r="K8" s="103"/>
      <c r="L8" s="103"/>
      <c r="M8" s="445"/>
    </row>
    <row r="9" spans="1:13" ht="48" customHeight="1">
      <c r="A9" s="439" t="s">
        <v>47</v>
      </c>
      <c r="B9" s="432" t="s">
        <v>158</v>
      </c>
      <c r="C9" s="432"/>
      <c r="D9" s="432"/>
      <c r="E9" s="432"/>
      <c r="F9" s="432"/>
      <c r="G9" s="432"/>
      <c r="H9" s="432"/>
      <c r="I9" s="432"/>
      <c r="J9" s="432"/>
      <c r="K9" s="432"/>
      <c r="L9" s="432"/>
      <c r="M9" s="439"/>
    </row>
    <row r="10" spans="1:13" ht="14.25">
      <c r="A10" s="445"/>
      <c r="B10" s="99"/>
      <c r="C10" s="41" t="s">
        <v>49</v>
      </c>
      <c r="D10" s="106">
        <v>200</v>
      </c>
      <c r="E10" s="107"/>
      <c r="F10" s="103"/>
      <c r="G10" s="107"/>
      <c r="H10" s="123">
        <v>0.08</v>
      </c>
      <c r="I10" s="103"/>
      <c r="J10" s="107">
        <f>PRODUCT(G10*1.08)</f>
        <v>0</v>
      </c>
      <c r="K10" s="103"/>
      <c r="L10" s="103"/>
      <c r="M10" s="445"/>
    </row>
    <row r="11" spans="1:13" ht="48" customHeight="1">
      <c r="A11" s="95" t="s">
        <v>48</v>
      </c>
      <c r="B11" s="461" t="s">
        <v>159</v>
      </c>
      <c r="C11" s="461"/>
      <c r="D11" s="461"/>
      <c r="E11" s="461"/>
      <c r="F11" s="461"/>
      <c r="G11" s="461"/>
      <c r="H11" s="461"/>
      <c r="I11" s="461"/>
      <c r="J11" s="461"/>
      <c r="K11" s="461"/>
      <c r="L11" s="461"/>
      <c r="M11" s="467"/>
    </row>
    <row r="12" spans="1:13" ht="16.5" customHeight="1">
      <c r="A12" s="41"/>
      <c r="B12" s="99" t="s">
        <v>161</v>
      </c>
      <c r="C12" s="41" t="s">
        <v>49</v>
      </c>
      <c r="D12" s="106">
        <v>40</v>
      </c>
      <c r="E12" s="107"/>
      <c r="F12" s="103"/>
      <c r="G12" s="107"/>
      <c r="H12" s="123">
        <v>0.08</v>
      </c>
      <c r="I12" s="103"/>
      <c r="J12" s="107">
        <f>PRODUCT(G12*1.08)</f>
        <v>0</v>
      </c>
      <c r="K12" s="103"/>
      <c r="L12" s="103"/>
      <c r="M12" s="468"/>
    </row>
    <row r="13" spans="1:13" ht="91.5" customHeight="1">
      <c r="A13" s="439">
        <v>5</v>
      </c>
      <c r="B13" s="432" t="s">
        <v>186</v>
      </c>
      <c r="C13" s="432"/>
      <c r="D13" s="432"/>
      <c r="E13" s="432"/>
      <c r="F13" s="432"/>
      <c r="G13" s="432"/>
      <c r="H13" s="432"/>
      <c r="I13" s="432"/>
      <c r="J13" s="432"/>
      <c r="K13" s="432"/>
      <c r="L13" s="432"/>
      <c r="M13" s="439"/>
    </row>
    <row r="14" spans="1:13" ht="14.25">
      <c r="A14" s="445"/>
      <c r="B14" s="99"/>
      <c r="C14" s="41" t="s">
        <v>50</v>
      </c>
      <c r="D14" s="106">
        <v>240</v>
      </c>
      <c r="E14" s="107"/>
      <c r="F14" s="103"/>
      <c r="G14" s="107"/>
      <c r="H14" s="123">
        <v>0.08</v>
      </c>
      <c r="I14" s="103"/>
      <c r="J14" s="107">
        <f>PRODUCT(G14*1.08)</f>
        <v>0</v>
      </c>
      <c r="K14" s="103"/>
      <c r="L14" s="103"/>
      <c r="M14" s="445"/>
    </row>
    <row r="15" spans="1:13" ht="32.25" customHeight="1">
      <c r="A15" s="439">
        <v>6</v>
      </c>
      <c r="B15" s="432" t="s">
        <v>160</v>
      </c>
      <c r="C15" s="432"/>
      <c r="D15" s="432"/>
      <c r="E15" s="432"/>
      <c r="F15" s="432"/>
      <c r="G15" s="432"/>
      <c r="H15" s="432"/>
      <c r="I15" s="432"/>
      <c r="J15" s="432"/>
      <c r="K15" s="432"/>
      <c r="L15" s="432"/>
      <c r="M15" s="439"/>
    </row>
    <row r="16" spans="1:13" ht="14.25">
      <c r="A16" s="440"/>
      <c r="B16" s="99" t="s">
        <v>393</v>
      </c>
      <c r="C16" s="41" t="s">
        <v>49</v>
      </c>
      <c r="D16" s="106">
        <v>1000</v>
      </c>
      <c r="E16" s="107"/>
      <c r="F16" s="103"/>
      <c r="G16" s="107"/>
      <c r="H16" s="123">
        <v>0.08</v>
      </c>
      <c r="I16" s="103"/>
      <c r="J16" s="107">
        <f>PRODUCT(G16*1.08)</f>
        <v>0</v>
      </c>
      <c r="K16" s="103"/>
      <c r="L16" s="103"/>
      <c r="M16" s="440"/>
    </row>
    <row r="17" spans="1:13" ht="14.25">
      <c r="A17" s="440"/>
      <c r="B17" s="99" t="s">
        <v>394</v>
      </c>
      <c r="C17" s="41" t="s">
        <v>49</v>
      </c>
      <c r="D17" s="106">
        <v>300</v>
      </c>
      <c r="E17" s="107"/>
      <c r="F17" s="103"/>
      <c r="G17" s="107"/>
      <c r="H17" s="123">
        <v>0.08</v>
      </c>
      <c r="I17" s="103"/>
      <c r="J17" s="107">
        <f>PRODUCT(G17*1.08)</f>
        <v>0</v>
      </c>
      <c r="K17" s="103"/>
      <c r="L17" s="103"/>
      <c r="M17" s="440"/>
    </row>
    <row r="18" spans="1:13" ht="69.75" customHeight="1">
      <c r="A18" s="439">
        <v>7</v>
      </c>
      <c r="B18" s="436" t="s">
        <v>412</v>
      </c>
      <c r="C18" s="436"/>
      <c r="D18" s="436"/>
      <c r="E18" s="436"/>
      <c r="F18" s="436"/>
      <c r="G18" s="436"/>
      <c r="H18" s="436"/>
      <c r="I18" s="436"/>
      <c r="J18" s="436"/>
      <c r="K18" s="436"/>
      <c r="L18" s="436"/>
      <c r="M18" s="439"/>
    </row>
    <row r="19" spans="1:13" ht="14.25">
      <c r="A19" s="445"/>
      <c r="B19" s="99"/>
      <c r="C19" s="41" t="s">
        <v>50</v>
      </c>
      <c r="D19" s="106">
        <v>600</v>
      </c>
      <c r="E19" s="107"/>
      <c r="F19" s="103"/>
      <c r="G19" s="107"/>
      <c r="H19" s="123">
        <v>0.08</v>
      </c>
      <c r="I19" s="103"/>
      <c r="J19" s="107">
        <f>PRODUCT(G19*1.08)</f>
        <v>0</v>
      </c>
      <c r="K19" s="103"/>
      <c r="L19" s="103"/>
      <c r="M19" s="445"/>
    </row>
    <row r="20" spans="1:12" ht="15">
      <c r="A20" s="466" t="s">
        <v>348</v>
      </c>
      <c r="B20" s="466"/>
      <c r="C20" s="466"/>
      <c r="D20" s="466"/>
      <c r="E20" s="466"/>
      <c r="F20" s="466"/>
      <c r="G20" s="157">
        <f>SUM(G6:G19)</f>
        <v>0</v>
      </c>
      <c r="H20" s="155"/>
      <c r="I20" s="155"/>
      <c r="J20" s="157"/>
      <c r="K20" s="136"/>
      <c r="L20" s="136"/>
    </row>
    <row r="21" spans="3:7" ht="12.75">
      <c r="C21" s="2"/>
      <c r="D21" s="3"/>
      <c r="E21" s="3"/>
      <c r="F21" s="3"/>
      <c r="G21" s="1"/>
    </row>
    <row r="22" spans="2:7" ht="12.75">
      <c r="B22" s="72"/>
      <c r="C22" s="2"/>
      <c r="D22" s="3"/>
      <c r="E22" s="3"/>
      <c r="F22" s="3"/>
      <c r="G22" s="1"/>
    </row>
    <row r="23" spans="3:9" ht="12.75">
      <c r="C23" s="2"/>
      <c r="D23" s="3"/>
      <c r="F23" s="3"/>
      <c r="G23" s="1"/>
      <c r="I23" s="73"/>
    </row>
    <row r="24" spans="3:7" ht="12.75">
      <c r="C24" s="2"/>
      <c r="D24" s="3"/>
      <c r="E24" s="3"/>
      <c r="F24" s="3"/>
      <c r="G24" s="1"/>
    </row>
    <row r="25" spans="4:7" ht="12.75">
      <c r="D25" s="3"/>
      <c r="E25" s="3"/>
      <c r="F25" s="3"/>
      <c r="G25" s="1"/>
    </row>
    <row r="26" spans="2:7" ht="12.75">
      <c r="B26" s="9" t="s">
        <v>37</v>
      </c>
      <c r="D26" s="3"/>
      <c r="E26" s="3"/>
      <c r="F26" s="3"/>
      <c r="G26" s="1"/>
    </row>
    <row r="27" spans="2:7" ht="12.75">
      <c r="B27" t="s">
        <v>99</v>
      </c>
      <c r="D27" s="3"/>
      <c r="E27" s="3"/>
      <c r="F27" s="3"/>
      <c r="G27" s="1"/>
    </row>
    <row r="28" ht="12.75">
      <c r="G28" s="1"/>
    </row>
    <row r="29" spans="1:9" ht="43.5" customHeight="1">
      <c r="A29" s="437"/>
      <c r="B29" s="438"/>
      <c r="C29" s="438"/>
      <c r="D29" s="438"/>
      <c r="E29" s="438"/>
      <c r="F29" s="438"/>
      <c r="G29" s="438"/>
      <c r="H29" s="438"/>
      <c r="I29" s="438"/>
    </row>
  </sheetData>
  <sheetProtection/>
  <mergeCells count="22">
    <mergeCell ref="M5:M6"/>
    <mergeCell ref="M7:M8"/>
    <mergeCell ref="M9:M10"/>
    <mergeCell ref="M13:M14"/>
    <mergeCell ref="M15:M17"/>
    <mergeCell ref="M18:M19"/>
    <mergeCell ref="M11:M12"/>
    <mergeCell ref="B15:L15"/>
    <mergeCell ref="A20:F20"/>
    <mergeCell ref="A29:I29"/>
    <mergeCell ref="A15:A17"/>
    <mergeCell ref="A18:A19"/>
    <mergeCell ref="B18:L18"/>
    <mergeCell ref="A5:A6"/>
    <mergeCell ref="A7:A8"/>
    <mergeCell ref="A9:A10"/>
    <mergeCell ref="A13:A14"/>
    <mergeCell ref="B5:L5"/>
    <mergeCell ref="B7:L7"/>
    <mergeCell ref="B9:L9"/>
    <mergeCell ref="B11:L11"/>
    <mergeCell ref="B13:L13"/>
  </mergeCells>
  <printOptions/>
  <pageMargins left="0.7086614173228347" right="0.7086614173228347" top="0.7480314960629921" bottom="0.7480314960629921" header="0.31496062992125984" footer="0.3149606299212598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sheetPr>
    <tabColor rgb="FF00B050"/>
  </sheetPr>
  <dimension ref="A1:M21"/>
  <sheetViews>
    <sheetView zoomScalePageLayoutView="0" workbookViewId="0" topLeftCell="A1">
      <selection activeCell="G12" sqref="G12"/>
    </sheetView>
  </sheetViews>
  <sheetFormatPr defaultColWidth="9.140625" defaultRowHeight="12.75"/>
  <cols>
    <col min="1" max="1" width="4.57421875" style="0" customWidth="1"/>
    <col min="2" max="2" width="14.00390625" style="0" customWidth="1"/>
    <col min="3" max="3" width="6.8515625" style="0" customWidth="1"/>
    <col min="4" max="4" width="7.421875" style="0" customWidth="1"/>
    <col min="5" max="5" width="9.140625" style="0" customWidth="1"/>
    <col min="6" max="6" width="8.8515625" style="0" customWidth="1"/>
    <col min="7" max="7" width="12.140625" style="0" customWidth="1"/>
    <col min="8" max="8" width="8.28125" style="98" customWidth="1"/>
    <col min="9" max="9" width="14.57421875" style="0" customWidth="1"/>
    <col min="10" max="11" width="12.421875" style="0" customWidth="1"/>
    <col min="12" max="12" width="17.140625" style="0" customWidth="1"/>
  </cols>
  <sheetData>
    <row r="1" spans="1:9" ht="15">
      <c r="A1" s="33"/>
      <c r="B1" s="84" t="s">
        <v>371</v>
      </c>
      <c r="C1" s="84"/>
      <c r="D1" s="84"/>
      <c r="E1" s="84"/>
      <c r="F1" s="84"/>
      <c r="G1" s="84"/>
      <c r="H1" s="84"/>
      <c r="I1" s="47"/>
    </row>
    <row r="2" spans="1:9" ht="15">
      <c r="A2" s="33"/>
      <c r="B2" s="84"/>
      <c r="C2" s="85"/>
      <c r="D2" s="85"/>
      <c r="E2" s="85"/>
      <c r="F2" s="85"/>
      <c r="G2" s="85"/>
      <c r="H2" s="96"/>
      <c r="I2" s="47"/>
    </row>
    <row r="3" spans="1:13" ht="45.7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364</v>
      </c>
    </row>
    <row r="4" spans="1:13" ht="12.75">
      <c r="A4" s="112">
        <v>1</v>
      </c>
      <c r="B4" s="112">
        <v>2</v>
      </c>
      <c r="C4" s="112">
        <v>3</v>
      </c>
      <c r="D4" s="113">
        <v>4</v>
      </c>
      <c r="E4" s="112">
        <v>5</v>
      </c>
      <c r="F4" s="112">
        <v>6</v>
      </c>
      <c r="G4" s="112">
        <v>7</v>
      </c>
      <c r="H4" s="112">
        <v>8</v>
      </c>
      <c r="I4" s="112">
        <v>9</v>
      </c>
      <c r="J4" s="112">
        <v>10</v>
      </c>
      <c r="K4" s="112">
        <v>11</v>
      </c>
      <c r="L4" s="112">
        <v>12</v>
      </c>
      <c r="M4" s="112">
        <v>13</v>
      </c>
    </row>
    <row r="5" spans="1:13" ht="75.75" customHeight="1">
      <c r="A5" s="470" t="s">
        <v>45</v>
      </c>
      <c r="B5" s="469" t="s">
        <v>136</v>
      </c>
      <c r="C5" s="469"/>
      <c r="D5" s="469"/>
      <c r="E5" s="469"/>
      <c r="F5" s="469"/>
      <c r="G5" s="469"/>
      <c r="H5" s="469"/>
      <c r="I5" s="469"/>
      <c r="J5" s="469"/>
      <c r="K5" s="469"/>
      <c r="L5" s="469"/>
      <c r="M5" s="470"/>
    </row>
    <row r="6" spans="1:13" ht="15">
      <c r="A6" s="471"/>
      <c r="B6" s="35"/>
      <c r="C6" s="145" t="s">
        <v>50</v>
      </c>
      <c r="D6" s="144">
        <v>240</v>
      </c>
      <c r="E6" s="119"/>
      <c r="F6" s="103"/>
      <c r="G6" s="50"/>
      <c r="H6" s="158">
        <v>0.08</v>
      </c>
      <c r="I6" s="144"/>
      <c r="J6" s="50">
        <f>PRODUCT(G6*1.08)</f>
        <v>0</v>
      </c>
      <c r="K6" s="103"/>
      <c r="L6" s="103"/>
      <c r="M6" s="471"/>
    </row>
    <row r="7" spans="1:13" ht="61.5" customHeight="1">
      <c r="A7" s="470" t="s">
        <v>46</v>
      </c>
      <c r="B7" s="436" t="s">
        <v>134</v>
      </c>
      <c r="C7" s="436"/>
      <c r="D7" s="436"/>
      <c r="E7" s="436"/>
      <c r="F7" s="436"/>
      <c r="G7" s="436"/>
      <c r="H7" s="436"/>
      <c r="I7" s="436"/>
      <c r="J7" s="436"/>
      <c r="K7" s="436"/>
      <c r="L7" s="436"/>
      <c r="M7" s="470"/>
    </row>
    <row r="8" spans="1:13" ht="15">
      <c r="A8" s="471"/>
      <c r="B8" s="35"/>
      <c r="C8" s="145" t="s">
        <v>49</v>
      </c>
      <c r="D8" s="144">
        <v>60</v>
      </c>
      <c r="E8" s="159"/>
      <c r="F8" s="103"/>
      <c r="G8" s="50"/>
      <c r="H8" s="158">
        <v>0.08</v>
      </c>
      <c r="I8" s="144"/>
      <c r="J8" s="50">
        <f>PRODUCT(G8*1.08)</f>
        <v>0</v>
      </c>
      <c r="K8" s="103"/>
      <c r="L8" s="103"/>
      <c r="M8" s="471"/>
    </row>
    <row r="9" spans="1:13" ht="46.5" customHeight="1">
      <c r="A9" s="470" t="s">
        <v>47</v>
      </c>
      <c r="B9" s="469" t="s">
        <v>162</v>
      </c>
      <c r="C9" s="469"/>
      <c r="D9" s="469"/>
      <c r="E9" s="469"/>
      <c r="F9" s="469"/>
      <c r="G9" s="469"/>
      <c r="H9" s="469"/>
      <c r="I9" s="469"/>
      <c r="J9" s="469"/>
      <c r="K9" s="469"/>
      <c r="L9" s="469"/>
      <c r="M9" s="470"/>
    </row>
    <row r="10" spans="1:13" ht="15">
      <c r="A10" s="471"/>
      <c r="B10" s="36"/>
      <c r="C10" s="71" t="s">
        <v>49</v>
      </c>
      <c r="D10" s="101">
        <v>40</v>
      </c>
      <c r="E10" s="102"/>
      <c r="F10" s="103"/>
      <c r="G10" s="50"/>
      <c r="H10" s="104">
        <v>0.08</v>
      </c>
      <c r="I10" s="105"/>
      <c r="J10" s="50">
        <f>PRODUCT(G10*1.08)</f>
        <v>0</v>
      </c>
      <c r="K10" s="103"/>
      <c r="L10" s="103"/>
      <c r="M10" s="471"/>
    </row>
    <row r="11" spans="1:13" ht="60" customHeight="1">
      <c r="A11" s="472">
        <v>4</v>
      </c>
      <c r="B11" s="469" t="s">
        <v>135</v>
      </c>
      <c r="C11" s="469"/>
      <c r="D11" s="469"/>
      <c r="E11" s="469"/>
      <c r="F11" s="469"/>
      <c r="G11" s="469"/>
      <c r="H11" s="469"/>
      <c r="I11" s="469"/>
      <c r="J11" s="469"/>
      <c r="K11" s="469"/>
      <c r="L11" s="469"/>
      <c r="M11" s="472"/>
    </row>
    <row r="12" spans="1:13" ht="14.25">
      <c r="A12" s="472"/>
      <c r="B12" s="144"/>
      <c r="C12" s="144" t="s">
        <v>58</v>
      </c>
      <c r="D12" s="144">
        <v>40</v>
      </c>
      <c r="E12" s="119"/>
      <c r="F12" s="103"/>
      <c r="G12" s="50"/>
      <c r="H12" s="158">
        <v>0.08</v>
      </c>
      <c r="I12" s="144"/>
      <c r="J12" s="50">
        <f>PRODUCT(G12*1.08)</f>
        <v>0</v>
      </c>
      <c r="K12" s="103"/>
      <c r="L12" s="103"/>
      <c r="M12" s="472"/>
    </row>
    <row r="13" spans="1:12" ht="15">
      <c r="A13" s="466" t="s">
        <v>348</v>
      </c>
      <c r="B13" s="466"/>
      <c r="C13" s="466"/>
      <c r="D13" s="466"/>
      <c r="E13" s="466"/>
      <c r="F13" s="466"/>
      <c r="G13" s="142">
        <f>SUM(G6:G12)</f>
        <v>0</v>
      </c>
      <c r="H13" s="160"/>
      <c r="I13" s="161"/>
      <c r="J13" s="142">
        <f>SUM(J6:J12)</f>
        <v>0</v>
      </c>
      <c r="K13" s="136"/>
      <c r="L13" s="136"/>
    </row>
    <row r="14" spans="1:9" ht="15">
      <c r="A14" s="52"/>
      <c r="B14" s="52"/>
      <c r="C14" s="52"/>
      <c r="D14" s="52"/>
      <c r="E14" s="52"/>
      <c r="F14" s="53"/>
      <c r="G14" s="53"/>
      <c r="H14" s="37"/>
      <c r="I14" s="38"/>
    </row>
    <row r="15" spans="1:8" ht="12.75">
      <c r="A15" s="4"/>
      <c r="B15" s="5"/>
      <c r="C15" s="6"/>
      <c r="D15" s="7"/>
      <c r="E15" s="7"/>
      <c r="F15" s="7"/>
      <c r="G15" s="8"/>
      <c r="H15" s="97"/>
    </row>
    <row r="16" spans="1:8" ht="12.75">
      <c r="A16" s="4"/>
      <c r="B16" s="5"/>
      <c r="C16" s="6"/>
      <c r="D16" s="7"/>
      <c r="E16" s="7"/>
      <c r="F16" s="7"/>
      <c r="G16" s="8"/>
      <c r="H16" s="97"/>
    </row>
    <row r="17" spans="1:8" ht="12.75">
      <c r="A17" s="4"/>
      <c r="B17" s="5"/>
      <c r="C17" s="6"/>
      <c r="D17" s="7"/>
      <c r="E17" s="7"/>
      <c r="F17" s="7"/>
      <c r="G17" s="8"/>
      <c r="H17" s="97"/>
    </row>
    <row r="18" spans="1:8" ht="12.75">
      <c r="A18" s="4"/>
      <c r="B18" s="20"/>
      <c r="C18" s="6"/>
      <c r="D18" s="7"/>
      <c r="E18" s="7"/>
      <c r="F18" s="7"/>
      <c r="G18" s="8"/>
      <c r="H18" s="97"/>
    </row>
    <row r="19" spans="1:9" ht="12.75">
      <c r="A19" s="4"/>
      <c r="B19" s="20"/>
      <c r="C19" s="6"/>
      <c r="D19" s="7"/>
      <c r="E19" s="7"/>
      <c r="F19" s="7"/>
      <c r="G19" s="8"/>
      <c r="H19" s="97"/>
      <c r="I19" s="10"/>
    </row>
    <row r="20" spans="1:8" ht="12.75">
      <c r="A20" s="4"/>
      <c r="B20" s="16" t="s">
        <v>38</v>
      </c>
      <c r="C20" s="6"/>
      <c r="D20" s="7"/>
      <c r="E20" s="7"/>
      <c r="F20" s="7"/>
      <c r="G20" s="8"/>
      <c r="H20" s="97"/>
    </row>
    <row r="21" ht="12.75">
      <c r="B21" s="20" t="s">
        <v>22</v>
      </c>
    </row>
  </sheetData>
  <sheetProtection/>
  <mergeCells count="13">
    <mergeCell ref="A13:F13"/>
    <mergeCell ref="A11:A12"/>
    <mergeCell ref="B5:L5"/>
    <mergeCell ref="B7:L7"/>
    <mergeCell ref="B9:L9"/>
    <mergeCell ref="B11:L11"/>
    <mergeCell ref="A5:A6"/>
    <mergeCell ref="A7:A8"/>
    <mergeCell ref="M5:M6"/>
    <mergeCell ref="M7:M8"/>
    <mergeCell ref="M9:M10"/>
    <mergeCell ref="M11:M12"/>
    <mergeCell ref="A9:A10"/>
  </mergeCells>
  <printOptions/>
  <pageMargins left="0.5905511811023623" right="0.3937007874015748" top="0.5905511811023623"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B050"/>
  </sheetPr>
  <dimension ref="A1:M23"/>
  <sheetViews>
    <sheetView zoomScalePageLayoutView="0" workbookViewId="0" topLeftCell="A1">
      <selection activeCell="G15" sqref="G15"/>
    </sheetView>
  </sheetViews>
  <sheetFormatPr defaultColWidth="8.8515625" defaultRowHeight="12.75"/>
  <cols>
    <col min="1" max="1" width="5.421875" style="17" customWidth="1"/>
    <col min="2" max="2" width="15.140625" style="17" customWidth="1"/>
    <col min="3" max="3" width="6.57421875" style="17" customWidth="1"/>
    <col min="4" max="4" width="7.140625" style="17" customWidth="1"/>
    <col min="5" max="6" width="9.00390625" style="17" customWidth="1"/>
    <col min="7" max="7" width="11.7109375" style="17" customWidth="1"/>
    <col min="8" max="8" width="8.28125" style="17" customWidth="1"/>
    <col min="9" max="9" width="14.421875" style="17" customWidth="1"/>
    <col min="10" max="10" width="12.421875" style="17" customWidth="1"/>
    <col min="11" max="11" width="13.140625" style="17" customWidth="1"/>
    <col min="12" max="12" width="21.00390625" style="17" customWidth="1"/>
    <col min="13" max="16384" width="8.8515625" style="17" customWidth="1"/>
  </cols>
  <sheetData>
    <row r="1" spans="1:9" ht="15">
      <c r="A1" s="47"/>
      <c r="B1" s="84" t="s">
        <v>372</v>
      </c>
      <c r="C1" s="85"/>
      <c r="D1" s="85"/>
      <c r="E1" s="85"/>
      <c r="F1" s="85"/>
      <c r="G1" s="85"/>
      <c r="H1" s="85"/>
      <c r="I1" s="47"/>
    </row>
    <row r="2" spans="1:9" ht="15">
      <c r="A2" s="47"/>
      <c r="B2" s="84"/>
      <c r="C2" s="85"/>
      <c r="D2" s="85"/>
      <c r="E2" s="85"/>
      <c r="F2" s="85"/>
      <c r="G2" s="85"/>
      <c r="H2" s="85"/>
      <c r="I2" s="47"/>
    </row>
    <row r="3" spans="1:13" ht="44.2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364</v>
      </c>
    </row>
    <row r="4" spans="1:13" ht="12.75">
      <c r="A4" s="112">
        <v>1</v>
      </c>
      <c r="B4" s="112">
        <v>2</v>
      </c>
      <c r="C4" s="112">
        <v>3</v>
      </c>
      <c r="D4" s="113">
        <v>4</v>
      </c>
      <c r="E4" s="112">
        <v>5</v>
      </c>
      <c r="F4" s="112">
        <v>6</v>
      </c>
      <c r="G4" s="112">
        <v>7</v>
      </c>
      <c r="H4" s="112">
        <v>8</v>
      </c>
      <c r="I4" s="112">
        <v>9</v>
      </c>
      <c r="J4" s="112">
        <v>10</v>
      </c>
      <c r="K4" s="112">
        <v>11</v>
      </c>
      <c r="L4" s="112">
        <v>12</v>
      </c>
      <c r="M4" s="112">
        <v>13</v>
      </c>
    </row>
    <row r="5" spans="1:13" ht="60.75" customHeight="1">
      <c r="A5" s="475">
        <v>1</v>
      </c>
      <c r="B5" s="469" t="s">
        <v>9</v>
      </c>
      <c r="C5" s="469"/>
      <c r="D5" s="469"/>
      <c r="E5" s="469"/>
      <c r="F5" s="469"/>
      <c r="G5" s="469"/>
      <c r="H5" s="469"/>
      <c r="I5" s="469"/>
      <c r="J5" s="469"/>
      <c r="K5" s="469"/>
      <c r="L5" s="469"/>
      <c r="M5" s="475"/>
    </row>
    <row r="6" spans="1:13" ht="15">
      <c r="A6" s="476"/>
      <c r="B6" s="35"/>
      <c r="C6" s="145" t="s">
        <v>50</v>
      </c>
      <c r="D6" s="144">
        <v>300</v>
      </c>
      <c r="E6" s="119"/>
      <c r="F6" s="105"/>
      <c r="G6" s="108"/>
      <c r="H6" s="158">
        <v>0.08</v>
      </c>
      <c r="I6" s="144"/>
      <c r="J6" s="108">
        <f>PRODUCT(G6*1.08)</f>
        <v>0</v>
      </c>
      <c r="K6" s="105"/>
      <c r="L6" s="105"/>
      <c r="M6" s="476"/>
    </row>
    <row r="7" spans="1:13" ht="33" customHeight="1">
      <c r="A7" s="473">
        <v>2</v>
      </c>
      <c r="B7" s="436" t="s">
        <v>133</v>
      </c>
      <c r="C7" s="436"/>
      <c r="D7" s="436"/>
      <c r="E7" s="436"/>
      <c r="F7" s="436"/>
      <c r="G7" s="436"/>
      <c r="H7" s="436"/>
      <c r="I7" s="436"/>
      <c r="J7" s="436"/>
      <c r="K7" s="436"/>
      <c r="L7" s="436"/>
      <c r="M7" s="473"/>
    </row>
    <row r="8" spans="1:13" ht="14.25">
      <c r="A8" s="474"/>
      <c r="B8" s="100"/>
      <c r="C8" s="71" t="s">
        <v>49</v>
      </c>
      <c r="D8" s="101">
        <v>50</v>
      </c>
      <c r="E8" s="102"/>
      <c r="F8" s="105"/>
      <c r="G8" s="108"/>
      <c r="H8" s="104">
        <v>0.08</v>
      </c>
      <c r="I8" s="105"/>
      <c r="J8" s="108">
        <f>PRODUCT(G8*1.08)</f>
        <v>0</v>
      </c>
      <c r="K8" s="105"/>
      <c r="L8" s="105"/>
      <c r="M8" s="474"/>
    </row>
    <row r="9" spans="1:13" ht="73.5" customHeight="1">
      <c r="A9" s="473">
        <v>3</v>
      </c>
      <c r="B9" s="436" t="s">
        <v>163</v>
      </c>
      <c r="C9" s="436"/>
      <c r="D9" s="436"/>
      <c r="E9" s="436"/>
      <c r="F9" s="436"/>
      <c r="G9" s="436"/>
      <c r="H9" s="436"/>
      <c r="I9" s="436"/>
      <c r="J9" s="436"/>
      <c r="K9" s="436"/>
      <c r="L9" s="436"/>
      <c r="M9" s="473"/>
    </row>
    <row r="10" spans="1:13" ht="14.25">
      <c r="A10" s="480"/>
      <c r="B10" s="100" t="s">
        <v>13</v>
      </c>
      <c r="C10" s="71" t="s">
        <v>49</v>
      </c>
      <c r="D10" s="101">
        <v>30</v>
      </c>
      <c r="E10" s="102"/>
      <c r="F10" s="105"/>
      <c r="G10" s="108"/>
      <c r="H10" s="104">
        <v>0.08</v>
      </c>
      <c r="I10" s="105"/>
      <c r="J10" s="108">
        <f>PRODUCT(G10*1.08)</f>
        <v>0</v>
      </c>
      <c r="K10" s="105"/>
      <c r="L10" s="105"/>
      <c r="M10" s="480"/>
    </row>
    <row r="11" spans="1:13" ht="14.25">
      <c r="A11" s="474"/>
      <c r="B11" s="100" t="s">
        <v>14</v>
      </c>
      <c r="C11" s="71" t="s">
        <v>49</v>
      </c>
      <c r="D11" s="101">
        <v>120</v>
      </c>
      <c r="E11" s="102"/>
      <c r="F11" s="105"/>
      <c r="G11" s="108"/>
      <c r="H11" s="104">
        <v>0.08</v>
      </c>
      <c r="I11" s="105"/>
      <c r="J11" s="108">
        <f>PRODUCT(G11*1.08)</f>
        <v>0</v>
      </c>
      <c r="K11" s="105"/>
      <c r="L11" s="105"/>
      <c r="M11" s="474"/>
    </row>
    <row r="12" spans="1:13" ht="45.75" customHeight="1">
      <c r="A12" s="473">
        <v>4</v>
      </c>
      <c r="B12" s="436" t="s">
        <v>132</v>
      </c>
      <c r="C12" s="436"/>
      <c r="D12" s="436"/>
      <c r="E12" s="436"/>
      <c r="F12" s="436"/>
      <c r="G12" s="436"/>
      <c r="H12" s="436"/>
      <c r="I12" s="436"/>
      <c r="J12" s="436"/>
      <c r="K12" s="436"/>
      <c r="L12" s="436"/>
      <c r="M12" s="473"/>
    </row>
    <row r="13" spans="1:13" ht="14.25">
      <c r="A13" s="474"/>
      <c r="B13" s="100"/>
      <c r="C13" s="71" t="s">
        <v>49</v>
      </c>
      <c r="D13" s="101">
        <v>20</v>
      </c>
      <c r="E13" s="102"/>
      <c r="F13" s="105"/>
      <c r="G13" s="108"/>
      <c r="H13" s="104">
        <v>0.08</v>
      </c>
      <c r="I13" s="105"/>
      <c r="J13" s="108">
        <f>PRODUCT(G13*1.08)</f>
        <v>0</v>
      </c>
      <c r="K13" s="105"/>
      <c r="L13" s="105"/>
      <c r="M13" s="474"/>
    </row>
    <row r="14" spans="1:13" ht="46.5" customHeight="1">
      <c r="A14" s="473">
        <v>5</v>
      </c>
      <c r="B14" s="477" t="s">
        <v>365</v>
      </c>
      <c r="C14" s="478"/>
      <c r="D14" s="478"/>
      <c r="E14" s="478"/>
      <c r="F14" s="478"/>
      <c r="G14" s="478"/>
      <c r="H14" s="478"/>
      <c r="I14" s="478"/>
      <c r="J14" s="478"/>
      <c r="K14" s="478"/>
      <c r="L14" s="479"/>
      <c r="M14" s="473"/>
    </row>
    <row r="15" spans="1:13" ht="14.25">
      <c r="A15" s="474"/>
      <c r="B15" s="100"/>
      <c r="C15" s="71" t="s">
        <v>49</v>
      </c>
      <c r="D15" s="101">
        <v>220</v>
      </c>
      <c r="E15" s="102"/>
      <c r="F15" s="105"/>
      <c r="G15" s="108"/>
      <c r="H15" s="104">
        <v>0.08</v>
      </c>
      <c r="I15" s="105"/>
      <c r="J15" s="108">
        <f>PRODUCT(G15*1.08)</f>
        <v>0</v>
      </c>
      <c r="K15" s="105"/>
      <c r="L15" s="105"/>
      <c r="M15" s="474"/>
    </row>
    <row r="16" spans="1:12" ht="15">
      <c r="A16" s="466" t="s">
        <v>348</v>
      </c>
      <c r="B16" s="466"/>
      <c r="C16" s="466"/>
      <c r="D16" s="466"/>
      <c r="E16" s="466"/>
      <c r="F16" s="466"/>
      <c r="G16" s="142">
        <f>SUM(G6:G15)</f>
        <v>0</v>
      </c>
      <c r="H16" s="162"/>
      <c r="I16" s="163"/>
      <c r="J16" s="142">
        <f>SUM(J6:J15)</f>
        <v>0</v>
      </c>
      <c r="K16" s="164"/>
      <c r="L16" s="164"/>
    </row>
    <row r="17" spans="1:12" ht="15">
      <c r="A17" s="52"/>
      <c r="B17" s="52"/>
      <c r="C17" s="52"/>
      <c r="D17" s="52"/>
      <c r="E17" s="52"/>
      <c r="F17" s="53"/>
      <c r="G17" s="53"/>
      <c r="H17" s="81"/>
      <c r="I17" s="82"/>
      <c r="J17" s="47"/>
      <c r="K17" s="47"/>
      <c r="L17" s="47"/>
    </row>
    <row r="18" spans="1:8" ht="12.75">
      <c r="A18" s="15"/>
      <c r="B18" s="20"/>
      <c r="C18" s="67"/>
      <c r="D18" s="68"/>
      <c r="E18" s="68"/>
      <c r="F18" s="68"/>
      <c r="G18" s="21"/>
      <c r="H18" s="15"/>
    </row>
    <row r="19" spans="1:8" ht="12.75">
      <c r="A19" s="15"/>
      <c r="B19" s="20"/>
      <c r="C19" s="67"/>
      <c r="D19" s="68"/>
      <c r="E19" s="68"/>
      <c r="F19" s="68"/>
      <c r="G19" s="21"/>
      <c r="H19" s="15"/>
    </row>
    <row r="20" spans="1:8" ht="12.75" customHeight="1">
      <c r="A20" s="15"/>
      <c r="B20" s="16" t="s">
        <v>38</v>
      </c>
      <c r="C20" s="16"/>
      <c r="D20" s="68"/>
      <c r="E20" s="68"/>
      <c r="F20" s="68"/>
      <c r="G20" s="21"/>
      <c r="H20" s="15"/>
    </row>
    <row r="21" spans="1:8" ht="12.75">
      <c r="A21" s="15"/>
      <c r="B21" s="20" t="s">
        <v>22</v>
      </c>
      <c r="C21" s="20"/>
      <c r="D21" s="68"/>
      <c r="E21" s="68"/>
      <c r="F21" s="68"/>
      <c r="G21" s="21"/>
      <c r="H21" s="15"/>
    </row>
    <row r="22" spans="1:9" ht="12.75">
      <c r="A22" s="15"/>
      <c r="B22" s="20"/>
      <c r="C22" s="67"/>
      <c r="D22" s="68"/>
      <c r="E22" s="68"/>
      <c r="F22" s="68"/>
      <c r="G22" s="21"/>
      <c r="H22" s="15"/>
      <c r="I22" s="69"/>
    </row>
    <row r="23" spans="1:8" ht="10.5" customHeight="1">
      <c r="A23" s="15"/>
      <c r="B23" s="16"/>
      <c r="C23" s="67"/>
      <c r="D23" s="68"/>
      <c r="E23" s="68"/>
      <c r="F23" s="68"/>
      <c r="G23" s="21"/>
      <c r="H23" s="15"/>
    </row>
    <row r="24" ht="25.5" customHeight="1"/>
  </sheetData>
  <sheetProtection/>
  <mergeCells count="16">
    <mergeCell ref="A9:A11"/>
    <mergeCell ref="M5:M6"/>
    <mergeCell ref="M7:M8"/>
    <mergeCell ref="M9:M11"/>
    <mergeCell ref="M12:M13"/>
    <mergeCell ref="M14:M15"/>
    <mergeCell ref="A16:F16"/>
    <mergeCell ref="A12:A13"/>
    <mergeCell ref="A14:A15"/>
    <mergeCell ref="A5:A6"/>
    <mergeCell ref="B5:L5"/>
    <mergeCell ref="B7:L7"/>
    <mergeCell ref="B9:L9"/>
    <mergeCell ref="B12:L12"/>
    <mergeCell ref="B14:L14"/>
    <mergeCell ref="A7:A8"/>
  </mergeCells>
  <printOptions/>
  <pageMargins left="0.5905511811023623" right="0.3937007874015748" top="0.5905511811023623"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92D050"/>
  </sheetPr>
  <dimension ref="A1:M38"/>
  <sheetViews>
    <sheetView zoomScalePageLayoutView="0" workbookViewId="0" topLeftCell="A10">
      <selection activeCell="G33" sqref="G33"/>
    </sheetView>
  </sheetViews>
  <sheetFormatPr defaultColWidth="9.140625" defaultRowHeight="12.75"/>
  <cols>
    <col min="1" max="1" width="6.28125" style="0" customWidth="1"/>
    <col min="2" max="2" width="16.140625" style="0" customWidth="1"/>
    <col min="3" max="3" width="6.8515625" style="0" customWidth="1"/>
    <col min="4" max="4" width="8.28125" style="0" customWidth="1"/>
    <col min="5" max="5" width="9.57421875" style="0" customWidth="1"/>
    <col min="6" max="6" width="9.421875" style="0" customWidth="1"/>
    <col min="7" max="7" width="11.57421875" style="0" customWidth="1"/>
    <col min="9" max="9" width="13.140625" style="0" customWidth="1"/>
    <col min="10" max="10" width="12.140625" style="0" customWidth="1"/>
    <col min="11" max="11" width="13.140625" style="0" customWidth="1"/>
    <col min="12" max="12" width="18.00390625" style="0" customWidth="1"/>
  </cols>
  <sheetData>
    <row r="1" spans="2:9" ht="15">
      <c r="B1" s="86" t="s">
        <v>395</v>
      </c>
      <c r="C1" s="86"/>
      <c r="D1" s="86"/>
      <c r="E1" s="54"/>
      <c r="F1" s="54"/>
      <c r="G1" s="54"/>
      <c r="H1" s="54"/>
      <c r="I1" s="33"/>
    </row>
    <row r="2" spans="1:9" ht="15">
      <c r="A2" s="86"/>
      <c r="B2" s="86"/>
      <c r="C2" s="86"/>
      <c r="D2" s="54"/>
      <c r="E2" s="54"/>
      <c r="F2" s="54"/>
      <c r="G2" s="54"/>
      <c r="H2" s="54"/>
      <c r="I2" s="33"/>
    </row>
    <row r="3" spans="1:13" ht="45" customHeight="1">
      <c r="A3" s="112" t="s">
        <v>57</v>
      </c>
      <c r="B3" s="112" t="s">
        <v>41</v>
      </c>
      <c r="C3" s="112" t="s">
        <v>123</v>
      </c>
      <c r="D3" s="113" t="s">
        <v>42</v>
      </c>
      <c r="E3" s="112" t="s">
        <v>124</v>
      </c>
      <c r="F3" s="112" t="s">
        <v>125</v>
      </c>
      <c r="G3" s="112" t="s">
        <v>126</v>
      </c>
      <c r="H3" s="112" t="s">
        <v>43</v>
      </c>
      <c r="I3" s="112" t="s">
        <v>127</v>
      </c>
      <c r="J3" s="112" t="s">
        <v>128</v>
      </c>
      <c r="K3" s="112" t="s">
        <v>129</v>
      </c>
      <c r="L3" s="112" t="s">
        <v>130</v>
      </c>
      <c r="M3" s="322" t="s">
        <v>364</v>
      </c>
    </row>
    <row r="4" spans="1:13" ht="12.75">
      <c r="A4" s="112">
        <v>1</v>
      </c>
      <c r="B4" s="112">
        <v>2</v>
      </c>
      <c r="C4" s="112">
        <v>3</v>
      </c>
      <c r="D4" s="113">
        <v>4</v>
      </c>
      <c r="E4" s="112">
        <v>5</v>
      </c>
      <c r="F4" s="112">
        <v>6</v>
      </c>
      <c r="G4" s="112">
        <v>7</v>
      </c>
      <c r="H4" s="112">
        <v>8</v>
      </c>
      <c r="I4" s="112">
        <v>9</v>
      </c>
      <c r="J4" s="112">
        <v>10</v>
      </c>
      <c r="K4" s="112">
        <v>11</v>
      </c>
      <c r="L4" s="112">
        <v>12</v>
      </c>
      <c r="M4" s="112">
        <v>13</v>
      </c>
    </row>
    <row r="5" spans="1:13" ht="15">
      <c r="A5" s="483" t="s">
        <v>109</v>
      </c>
      <c r="B5" s="483"/>
      <c r="C5" s="483"/>
      <c r="D5" s="483"/>
      <c r="E5" s="483"/>
      <c r="F5" s="483"/>
      <c r="G5" s="483"/>
      <c r="H5" s="483"/>
      <c r="I5" s="483"/>
      <c r="J5" s="483"/>
      <c r="K5" s="483"/>
      <c r="L5" s="483"/>
      <c r="M5" s="170"/>
    </row>
    <row r="6" spans="1:13" ht="33" customHeight="1">
      <c r="A6" s="484" t="s">
        <v>45</v>
      </c>
      <c r="B6" s="432" t="s">
        <v>110</v>
      </c>
      <c r="C6" s="432"/>
      <c r="D6" s="432"/>
      <c r="E6" s="432"/>
      <c r="F6" s="432"/>
      <c r="G6" s="432"/>
      <c r="H6" s="432"/>
      <c r="I6" s="432"/>
      <c r="J6" s="432"/>
      <c r="K6" s="432"/>
      <c r="L6" s="432"/>
      <c r="M6" s="484"/>
    </row>
    <row r="7" spans="1:13" ht="15">
      <c r="A7" s="484"/>
      <c r="B7" s="99"/>
      <c r="C7" s="109" t="s">
        <v>49</v>
      </c>
      <c r="D7" s="41">
        <v>25</v>
      </c>
      <c r="E7" s="165"/>
      <c r="F7" s="78"/>
      <c r="G7" s="50"/>
      <c r="H7" s="104">
        <v>0.08</v>
      </c>
      <c r="I7" s="89"/>
      <c r="J7" s="50">
        <f>PRODUCT(G7*1.08)</f>
        <v>0</v>
      </c>
      <c r="K7" s="78"/>
      <c r="L7" s="78"/>
      <c r="M7" s="484"/>
    </row>
    <row r="8" spans="1:13" ht="33" customHeight="1">
      <c r="A8" s="481" t="s">
        <v>46</v>
      </c>
      <c r="B8" s="485" t="s">
        <v>111</v>
      </c>
      <c r="C8" s="485"/>
      <c r="D8" s="485"/>
      <c r="E8" s="485"/>
      <c r="F8" s="485"/>
      <c r="G8" s="485"/>
      <c r="H8" s="485"/>
      <c r="I8" s="485"/>
      <c r="J8" s="485"/>
      <c r="K8" s="485"/>
      <c r="L8" s="485"/>
      <c r="M8" s="481"/>
    </row>
    <row r="9" spans="1:13" ht="14.25">
      <c r="A9" s="481"/>
      <c r="B9" s="99"/>
      <c r="C9" s="71" t="s">
        <v>49</v>
      </c>
      <c r="D9" s="101">
        <v>50</v>
      </c>
      <c r="E9" s="102"/>
      <c r="F9" s="78"/>
      <c r="G9" s="50"/>
      <c r="H9" s="104">
        <v>0.08</v>
      </c>
      <c r="I9" s="105"/>
      <c r="J9" s="50">
        <f>PRODUCT(G9*1.08)</f>
        <v>0</v>
      </c>
      <c r="K9" s="78"/>
      <c r="L9" s="78"/>
      <c r="M9" s="481"/>
    </row>
    <row r="10" spans="1:13" ht="31.5" customHeight="1">
      <c r="A10" s="481" t="s">
        <v>47</v>
      </c>
      <c r="B10" s="436" t="s">
        <v>112</v>
      </c>
      <c r="C10" s="436"/>
      <c r="D10" s="436"/>
      <c r="E10" s="436"/>
      <c r="F10" s="436"/>
      <c r="G10" s="436"/>
      <c r="H10" s="436"/>
      <c r="I10" s="436"/>
      <c r="J10" s="436"/>
      <c r="K10" s="436"/>
      <c r="L10" s="436"/>
      <c r="M10" s="481"/>
    </row>
    <row r="11" spans="1:13" ht="14.25">
      <c r="A11" s="481"/>
      <c r="B11" s="100"/>
      <c r="C11" s="71" t="s">
        <v>49</v>
      </c>
      <c r="D11" s="101">
        <v>25</v>
      </c>
      <c r="E11" s="102"/>
      <c r="F11" s="78"/>
      <c r="G11" s="50"/>
      <c r="H11" s="104">
        <v>0.08</v>
      </c>
      <c r="I11" s="105"/>
      <c r="J11" s="50">
        <f>PRODUCT(G11*1.08)</f>
        <v>0</v>
      </c>
      <c r="K11" s="78"/>
      <c r="L11" s="78"/>
      <c r="M11" s="481"/>
    </row>
    <row r="12" spans="1:13" ht="33" customHeight="1">
      <c r="A12" s="481" t="s">
        <v>48</v>
      </c>
      <c r="B12" s="436" t="s">
        <v>113</v>
      </c>
      <c r="C12" s="436"/>
      <c r="D12" s="436"/>
      <c r="E12" s="436"/>
      <c r="F12" s="436"/>
      <c r="G12" s="436"/>
      <c r="H12" s="436"/>
      <c r="I12" s="436"/>
      <c r="J12" s="436"/>
      <c r="K12" s="436"/>
      <c r="L12" s="436"/>
      <c r="M12" s="481"/>
    </row>
    <row r="13" spans="1:13" ht="14.25">
      <c r="A13" s="481"/>
      <c r="B13" s="100"/>
      <c r="C13" s="71" t="s">
        <v>49</v>
      </c>
      <c r="D13" s="101">
        <v>25</v>
      </c>
      <c r="E13" s="102"/>
      <c r="F13" s="78"/>
      <c r="G13" s="50"/>
      <c r="H13" s="104">
        <v>0.08</v>
      </c>
      <c r="I13" s="105"/>
      <c r="J13" s="50">
        <f>PRODUCT(G13*1.08)</f>
        <v>0</v>
      </c>
      <c r="K13" s="78"/>
      <c r="L13" s="78"/>
      <c r="M13" s="481"/>
    </row>
    <row r="14" spans="1:13" ht="33.75" customHeight="1">
      <c r="A14" s="484" t="s">
        <v>60</v>
      </c>
      <c r="B14" s="436" t="s">
        <v>2</v>
      </c>
      <c r="C14" s="436"/>
      <c r="D14" s="436"/>
      <c r="E14" s="436"/>
      <c r="F14" s="436"/>
      <c r="G14" s="436"/>
      <c r="H14" s="436"/>
      <c r="I14" s="436"/>
      <c r="J14" s="436"/>
      <c r="K14" s="436"/>
      <c r="L14" s="436"/>
      <c r="M14" s="484"/>
    </row>
    <row r="15" spans="1:13" ht="14.25">
      <c r="A15" s="484"/>
      <c r="B15" s="100"/>
      <c r="C15" s="71" t="s">
        <v>50</v>
      </c>
      <c r="D15" s="101">
        <v>20</v>
      </c>
      <c r="E15" s="102"/>
      <c r="F15" s="78"/>
      <c r="G15" s="50"/>
      <c r="H15" s="104">
        <v>0.08</v>
      </c>
      <c r="I15" s="105"/>
      <c r="J15" s="50">
        <f>PRODUCT(G15*1.08)</f>
        <v>0</v>
      </c>
      <c r="K15" s="78"/>
      <c r="L15" s="78"/>
      <c r="M15" s="484"/>
    </row>
    <row r="16" spans="1:13" ht="15">
      <c r="A16" s="482" t="s">
        <v>3</v>
      </c>
      <c r="B16" s="482"/>
      <c r="C16" s="482"/>
      <c r="D16" s="482"/>
      <c r="E16" s="482"/>
      <c r="F16" s="482"/>
      <c r="G16" s="482"/>
      <c r="H16" s="482"/>
      <c r="I16" s="482"/>
      <c r="J16" s="482"/>
      <c r="K16" s="482"/>
      <c r="L16" s="482"/>
      <c r="M16" s="170"/>
    </row>
    <row r="17" spans="1:13" ht="33.75" customHeight="1">
      <c r="A17" s="484">
        <v>6</v>
      </c>
      <c r="B17" s="486" t="s">
        <v>5</v>
      </c>
      <c r="C17" s="487"/>
      <c r="D17" s="487"/>
      <c r="E17" s="487"/>
      <c r="F17" s="487"/>
      <c r="G17" s="487"/>
      <c r="H17" s="487"/>
      <c r="I17" s="487"/>
      <c r="J17" s="487"/>
      <c r="K17" s="487"/>
      <c r="L17" s="488"/>
      <c r="M17" s="484"/>
    </row>
    <row r="18" spans="1:13" ht="15">
      <c r="A18" s="484"/>
      <c r="B18" s="99"/>
      <c r="C18" s="109" t="s">
        <v>49</v>
      </c>
      <c r="D18" s="41">
        <v>30</v>
      </c>
      <c r="E18" s="165"/>
      <c r="F18" s="78"/>
      <c r="G18" s="50"/>
      <c r="H18" s="104">
        <v>0.08</v>
      </c>
      <c r="I18" s="89"/>
      <c r="J18" s="50">
        <f>PRODUCT(G18*1.08)</f>
        <v>0</v>
      </c>
      <c r="K18" s="78"/>
      <c r="L18" s="78"/>
      <c r="M18" s="484"/>
    </row>
    <row r="19" spans="1:13" ht="32.25" customHeight="1">
      <c r="A19" s="481">
        <v>7</v>
      </c>
      <c r="B19" s="485" t="s">
        <v>4</v>
      </c>
      <c r="C19" s="485"/>
      <c r="D19" s="485"/>
      <c r="E19" s="485"/>
      <c r="F19" s="485"/>
      <c r="G19" s="485"/>
      <c r="H19" s="485"/>
      <c r="I19" s="485"/>
      <c r="J19" s="485"/>
      <c r="K19" s="485"/>
      <c r="L19" s="485"/>
      <c r="M19" s="481"/>
    </row>
    <row r="20" spans="1:13" ht="14.25">
      <c r="A20" s="481"/>
      <c r="B20" s="99"/>
      <c r="C20" s="71" t="s">
        <v>49</v>
      </c>
      <c r="D20" s="101">
        <v>50</v>
      </c>
      <c r="E20" s="102"/>
      <c r="F20" s="78"/>
      <c r="G20" s="50"/>
      <c r="H20" s="104">
        <v>0.08</v>
      </c>
      <c r="I20" s="105"/>
      <c r="J20" s="50">
        <f>PRODUCT(G20*1.08)</f>
        <v>0</v>
      </c>
      <c r="K20" s="78"/>
      <c r="L20" s="78"/>
      <c r="M20" s="481"/>
    </row>
    <row r="21" spans="1:13" ht="30.75" customHeight="1">
      <c r="A21" s="481">
        <v>8</v>
      </c>
      <c r="B21" s="436" t="s">
        <v>6</v>
      </c>
      <c r="C21" s="436"/>
      <c r="D21" s="436"/>
      <c r="E21" s="436"/>
      <c r="F21" s="436"/>
      <c r="G21" s="436"/>
      <c r="H21" s="436"/>
      <c r="I21" s="436"/>
      <c r="J21" s="436"/>
      <c r="K21" s="436"/>
      <c r="L21" s="436"/>
      <c r="M21" s="481"/>
    </row>
    <row r="22" spans="1:13" ht="14.25">
      <c r="A22" s="481"/>
      <c r="B22" s="100"/>
      <c r="C22" s="71" t="s">
        <v>49</v>
      </c>
      <c r="D22" s="101">
        <v>50</v>
      </c>
      <c r="E22" s="102"/>
      <c r="F22" s="78"/>
      <c r="G22" s="50"/>
      <c r="H22" s="104">
        <v>0.08</v>
      </c>
      <c r="I22" s="105"/>
      <c r="J22" s="50">
        <f>PRODUCT(G22*1.08)</f>
        <v>0</v>
      </c>
      <c r="K22" s="78"/>
      <c r="L22" s="78"/>
      <c r="M22" s="481"/>
    </row>
    <row r="23" spans="1:13" ht="31.5" customHeight="1">
      <c r="A23" s="481">
        <v>9</v>
      </c>
      <c r="B23" s="436" t="s">
        <v>7</v>
      </c>
      <c r="C23" s="436"/>
      <c r="D23" s="436"/>
      <c r="E23" s="436"/>
      <c r="F23" s="436"/>
      <c r="G23" s="436"/>
      <c r="H23" s="436"/>
      <c r="I23" s="436"/>
      <c r="J23" s="436"/>
      <c r="K23" s="436"/>
      <c r="L23" s="436"/>
      <c r="M23" s="481"/>
    </row>
    <row r="24" spans="1:13" ht="14.25">
      <c r="A24" s="481"/>
      <c r="B24" s="100"/>
      <c r="C24" s="71" t="s">
        <v>49</v>
      </c>
      <c r="D24" s="101">
        <v>30</v>
      </c>
      <c r="E24" s="102"/>
      <c r="F24" s="78"/>
      <c r="G24" s="50"/>
      <c r="H24" s="104">
        <v>0.08</v>
      </c>
      <c r="I24" s="105"/>
      <c r="J24" s="50">
        <f>PRODUCT(G24*1.08)</f>
        <v>0</v>
      </c>
      <c r="K24" s="78"/>
      <c r="L24" s="78"/>
      <c r="M24" s="481"/>
    </row>
    <row r="25" spans="1:13" ht="32.25" customHeight="1">
      <c r="A25" s="484">
        <v>10</v>
      </c>
      <c r="B25" s="477" t="s">
        <v>8</v>
      </c>
      <c r="C25" s="478"/>
      <c r="D25" s="478"/>
      <c r="E25" s="478"/>
      <c r="F25" s="478"/>
      <c r="G25" s="478"/>
      <c r="H25" s="478"/>
      <c r="I25" s="478"/>
      <c r="J25" s="478"/>
      <c r="K25" s="478"/>
      <c r="L25" s="479"/>
      <c r="M25" s="484"/>
    </row>
    <row r="26" spans="1:13" ht="14.25">
      <c r="A26" s="484"/>
      <c r="B26" s="100"/>
      <c r="C26" s="71" t="s">
        <v>50</v>
      </c>
      <c r="D26" s="101">
        <v>40</v>
      </c>
      <c r="E26" s="102"/>
      <c r="F26" s="78"/>
      <c r="G26" s="50"/>
      <c r="H26" s="104">
        <v>0.08</v>
      </c>
      <c r="I26" s="105"/>
      <c r="J26" s="50">
        <f>PRODUCT(G26*1.08)</f>
        <v>0</v>
      </c>
      <c r="K26" s="78"/>
      <c r="L26" s="78"/>
      <c r="M26" s="484"/>
    </row>
    <row r="27" spans="1:13" ht="15">
      <c r="A27" s="482" t="s">
        <v>488</v>
      </c>
      <c r="B27" s="482"/>
      <c r="C27" s="482"/>
      <c r="D27" s="482"/>
      <c r="E27" s="482"/>
      <c r="F27" s="482"/>
      <c r="G27" s="482"/>
      <c r="H27" s="482"/>
      <c r="I27" s="482"/>
      <c r="J27" s="482"/>
      <c r="K27" s="482"/>
      <c r="L27" s="482"/>
      <c r="M27" s="170"/>
    </row>
    <row r="28" spans="1:13" ht="33.75" customHeight="1">
      <c r="A28" s="484">
        <v>11</v>
      </c>
      <c r="B28" s="486" t="s">
        <v>489</v>
      </c>
      <c r="C28" s="487"/>
      <c r="D28" s="487"/>
      <c r="E28" s="487"/>
      <c r="F28" s="487"/>
      <c r="G28" s="487"/>
      <c r="H28" s="487"/>
      <c r="I28" s="487"/>
      <c r="J28" s="487"/>
      <c r="K28" s="487"/>
      <c r="L28" s="488"/>
      <c r="M28" s="170"/>
    </row>
    <row r="29" spans="1:13" ht="15">
      <c r="A29" s="484"/>
      <c r="B29" s="99"/>
      <c r="C29" s="109" t="s">
        <v>49</v>
      </c>
      <c r="D29" s="41">
        <v>8</v>
      </c>
      <c r="E29" s="165"/>
      <c r="F29" s="78"/>
      <c r="G29" s="50"/>
      <c r="H29" s="104">
        <v>0.08</v>
      </c>
      <c r="I29" s="89"/>
      <c r="J29" s="50">
        <f>PRODUCT(G29*1.08)</f>
        <v>0</v>
      </c>
      <c r="K29" s="78"/>
      <c r="L29" s="78"/>
      <c r="M29" s="170"/>
    </row>
    <row r="30" spans="1:12" ht="15">
      <c r="A30" s="466" t="s">
        <v>348</v>
      </c>
      <c r="B30" s="466"/>
      <c r="C30" s="466"/>
      <c r="D30" s="466"/>
      <c r="E30" s="466"/>
      <c r="F30" s="466"/>
      <c r="G30" s="157"/>
      <c r="H30" s="166"/>
      <c r="I30" s="146"/>
      <c r="J30" s="157">
        <f>SUM(J7:J26)</f>
        <v>0</v>
      </c>
      <c r="K30" s="114"/>
      <c r="L30" s="114"/>
    </row>
    <row r="31" spans="1:9" ht="14.25">
      <c r="A31" s="60"/>
      <c r="B31" s="57"/>
      <c r="C31" s="61"/>
      <c r="D31" s="62"/>
      <c r="E31" s="63"/>
      <c r="F31" s="45"/>
      <c r="G31" s="45"/>
      <c r="H31" s="42"/>
      <c r="I31" s="59"/>
    </row>
    <row r="32" spans="1:9" ht="14.25">
      <c r="A32" s="39"/>
      <c r="B32" s="43"/>
      <c r="C32" s="44"/>
      <c r="D32" s="45"/>
      <c r="E32" s="45"/>
      <c r="F32" s="45"/>
      <c r="G32" s="46"/>
      <c r="H32" s="39"/>
      <c r="I32" s="33"/>
    </row>
    <row r="33" spans="1:9" ht="14.25">
      <c r="A33" s="39"/>
      <c r="B33" s="43"/>
      <c r="C33" s="44"/>
      <c r="D33" s="45"/>
      <c r="E33" s="45"/>
      <c r="F33" s="45"/>
      <c r="G33" s="46"/>
      <c r="H33" s="39"/>
      <c r="I33" s="33"/>
    </row>
    <row r="34" spans="1:8" ht="14.25">
      <c r="A34" s="39"/>
      <c r="B34" s="43"/>
      <c r="C34" s="44"/>
      <c r="D34" s="45"/>
      <c r="E34" s="45"/>
      <c r="F34" s="45"/>
      <c r="G34" s="46"/>
      <c r="H34" s="39"/>
    </row>
    <row r="35" spans="1:9" ht="15">
      <c r="A35" s="39"/>
      <c r="B35" s="51" t="s">
        <v>38</v>
      </c>
      <c r="C35" s="56"/>
      <c r="D35" s="45"/>
      <c r="E35" s="45"/>
      <c r="F35" s="45"/>
      <c r="G35" s="46"/>
      <c r="H35" s="39"/>
      <c r="I35" s="33"/>
    </row>
    <row r="36" spans="1:9" ht="14.25">
      <c r="A36" s="39"/>
      <c r="B36" s="57" t="s">
        <v>35</v>
      </c>
      <c r="C36" s="56"/>
      <c r="D36" s="45"/>
      <c r="E36" s="45"/>
      <c r="F36" s="33"/>
      <c r="G36" s="33"/>
      <c r="H36" s="33"/>
      <c r="I36" s="33"/>
    </row>
    <row r="37" spans="1:9" ht="14.25">
      <c r="A37" s="33"/>
      <c r="B37" s="47"/>
      <c r="C37" s="47"/>
      <c r="D37" s="33"/>
      <c r="E37" s="33"/>
      <c r="F37" s="33"/>
      <c r="G37" s="33"/>
      <c r="H37" s="33"/>
      <c r="I37" s="33"/>
    </row>
    <row r="38" spans="1:9" ht="14.25">
      <c r="A38" s="33"/>
      <c r="B38" s="33"/>
      <c r="C38" s="33"/>
      <c r="D38" s="33"/>
      <c r="E38" s="33"/>
      <c r="F38" s="33"/>
      <c r="G38" s="33"/>
      <c r="H38" s="33"/>
      <c r="I38" s="33"/>
    </row>
  </sheetData>
  <sheetProtection/>
  <mergeCells count="36">
    <mergeCell ref="M19:M20"/>
    <mergeCell ref="M21:M22"/>
    <mergeCell ref="M23:M24"/>
    <mergeCell ref="M25:M26"/>
    <mergeCell ref="M6:M7"/>
    <mergeCell ref="M8:M9"/>
    <mergeCell ref="M10:M11"/>
    <mergeCell ref="M12:M13"/>
    <mergeCell ref="M14:M15"/>
    <mergeCell ref="M17:M18"/>
    <mergeCell ref="A27:L27"/>
    <mergeCell ref="A28:A29"/>
    <mergeCell ref="B28:L28"/>
    <mergeCell ref="B23:L23"/>
    <mergeCell ref="B25:L25"/>
    <mergeCell ref="A25:A26"/>
    <mergeCell ref="B14:L14"/>
    <mergeCell ref="A12:A13"/>
    <mergeCell ref="A14:A15"/>
    <mergeCell ref="B17:L17"/>
    <mergeCell ref="A30:F30"/>
    <mergeCell ref="A6:A7"/>
    <mergeCell ref="A8:A9"/>
    <mergeCell ref="A10:A11"/>
    <mergeCell ref="A23:A24"/>
    <mergeCell ref="B19:L19"/>
    <mergeCell ref="B21:L21"/>
    <mergeCell ref="A21:A22"/>
    <mergeCell ref="A19:A20"/>
    <mergeCell ref="A16:L16"/>
    <mergeCell ref="A5:L5"/>
    <mergeCell ref="B6:L6"/>
    <mergeCell ref="A17:A18"/>
    <mergeCell ref="B8:L8"/>
    <mergeCell ref="B10:L10"/>
    <mergeCell ref="B12:L1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ZOZMSWiA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Miłosz Cackowski</dc:creator>
  <cp:keywords/>
  <dc:description/>
  <cp:lastModifiedBy>mcackowski</cp:lastModifiedBy>
  <cp:lastPrinted>2022-05-04T06:29:34Z</cp:lastPrinted>
  <dcterms:created xsi:type="dcterms:W3CDTF">2009-01-30T06:27:18Z</dcterms:created>
  <dcterms:modified xsi:type="dcterms:W3CDTF">2022-05-17T11:10:36Z</dcterms:modified>
  <cp:category/>
  <cp:version/>
  <cp:contentType/>
  <cp:contentStatus/>
</cp:coreProperties>
</file>