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przetargi\2023\3. drogi gminne\"/>
    </mc:Choice>
  </mc:AlternateContent>
  <xr:revisionPtr revIDLastSave="0" documentId="13_ncr:1_{ABC3410C-C256-4D6B-AD20-4158730E31D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able 1" sheetId="1" r:id="rId1"/>
    <sheet name="załącznik nr 1 do WZP" sheetId="3" r:id="rId2"/>
  </sheets>
  <calcPr calcId="191029"/>
</workbook>
</file>

<file path=xl/calcChain.xml><?xml version="1.0" encoding="utf-8"?>
<calcChain xmlns="http://schemas.openxmlformats.org/spreadsheetml/2006/main">
  <c r="C9" i="3" l="1"/>
  <c r="C84" i="3"/>
  <c r="C77" i="3"/>
  <c r="C73" i="3"/>
  <c r="C62" i="3"/>
  <c r="C46" i="3"/>
  <c r="C39" i="3"/>
  <c r="C28" i="3"/>
  <c r="C80" i="3"/>
  <c r="C68" i="3"/>
  <c r="C65" i="3"/>
  <c r="C58" i="3"/>
  <c r="C55" i="3"/>
  <c r="C52" i="3"/>
  <c r="C49" i="3"/>
  <c r="C42" i="3"/>
  <c r="C34" i="3"/>
  <c r="C31" i="3"/>
  <c r="C24" i="3"/>
  <c r="C21" i="3"/>
  <c r="C18" i="3"/>
  <c r="C15" i="3"/>
  <c r="C12" i="3"/>
  <c r="C85" i="3" l="1"/>
  <c r="D103" i="1"/>
  <c r="D6" i="1"/>
  <c r="D7" i="1"/>
  <c r="D9" i="1"/>
  <c r="D10" i="1"/>
  <c r="D12" i="1"/>
  <c r="D13" i="1"/>
  <c r="D15" i="1"/>
  <c r="D16" i="1"/>
  <c r="D18" i="1"/>
  <c r="D19" i="1"/>
  <c r="D21" i="1"/>
  <c r="D22" i="1"/>
  <c r="D24" i="1"/>
  <c r="D25" i="1"/>
  <c r="D27" i="1"/>
  <c r="D28" i="1"/>
  <c r="D30" i="1"/>
  <c r="D31" i="1"/>
  <c r="D33" i="1"/>
  <c r="D34" i="1"/>
  <c r="D36" i="1"/>
  <c r="D37" i="1"/>
  <c r="D39" i="1"/>
  <c r="D40" i="1"/>
  <c r="D42" i="1"/>
  <c r="D43" i="1"/>
  <c r="D45" i="1"/>
  <c r="D46" i="1"/>
  <c r="D48" i="1"/>
  <c r="D49" i="1"/>
  <c r="D51" i="1"/>
  <c r="D52" i="1"/>
  <c r="D53" i="1"/>
  <c r="D54" i="1"/>
  <c r="D56" i="1"/>
  <c r="D57" i="1"/>
  <c r="D59" i="1"/>
  <c r="D60" i="1"/>
  <c r="D62" i="1"/>
  <c r="D63" i="1"/>
  <c r="D65" i="1"/>
  <c r="D66" i="1"/>
  <c r="D68" i="1"/>
  <c r="D69" i="1"/>
  <c r="D71" i="1"/>
  <c r="D72" i="1"/>
  <c r="D73" i="1"/>
  <c r="D75" i="1"/>
  <c r="D76" i="1"/>
  <c r="D78" i="1"/>
  <c r="D79" i="1"/>
  <c r="D81" i="1"/>
  <c r="D82" i="1"/>
  <c r="D84" i="1"/>
  <c r="D85" i="1"/>
  <c r="D87" i="1"/>
  <c r="D88" i="1"/>
  <c r="D89" i="1"/>
  <c r="D91" i="1"/>
  <c r="D92" i="1"/>
  <c r="D94" i="1"/>
  <c r="D95" i="1"/>
  <c r="D97" i="1"/>
  <c r="D98" i="1"/>
  <c r="D100" i="1"/>
  <c r="D101" i="1"/>
  <c r="E51" i="1" l="1"/>
  <c r="E52" i="1"/>
  <c r="E71" i="1"/>
  <c r="E87" i="1"/>
  <c r="C102" i="1"/>
  <c r="C99" i="1"/>
  <c r="C96" i="1"/>
  <c r="C93" i="1"/>
  <c r="C90" i="1"/>
  <c r="C86" i="1"/>
  <c r="C83" i="1"/>
  <c r="C80" i="1"/>
  <c r="C77" i="1"/>
  <c r="C74" i="1"/>
  <c r="C70" i="1"/>
  <c r="C67" i="1"/>
  <c r="C64" i="1"/>
  <c r="C61" i="1"/>
  <c r="C58" i="1"/>
  <c r="C55" i="1"/>
  <c r="C50" i="1"/>
  <c r="C47" i="1"/>
  <c r="C44" i="1"/>
  <c r="C41" i="1"/>
  <c r="C38" i="1"/>
  <c r="C35" i="1"/>
  <c r="C32" i="1"/>
  <c r="C29" i="1"/>
  <c r="C26" i="1"/>
  <c r="C23" i="1"/>
  <c r="C20" i="1"/>
  <c r="C17" i="1"/>
  <c r="C14" i="1"/>
  <c r="C11" i="1"/>
  <c r="C8" i="1"/>
  <c r="C5" i="1"/>
  <c r="D5" i="1" s="1"/>
  <c r="E5" i="1" s="1"/>
  <c r="D23" i="1" l="1"/>
  <c r="E23" i="1" s="1"/>
  <c r="E74" i="1"/>
  <c r="D74" i="1"/>
  <c r="D99" i="1"/>
  <c r="E99" i="1" s="1"/>
  <c r="D38" i="1"/>
  <c r="E38" i="1" s="1"/>
  <c r="D47" i="1"/>
  <c r="E47" i="1" s="1"/>
  <c r="E26" i="1"/>
  <c r="D26" i="1"/>
  <c r="D50" i="1"/>
  <c r="E50" i="1" s="1"/>
  <c r="D77" i="1"/>
  <c r="E77" i="1" s="1"/>
  <c r="D102" i="1"/>
  <c r="E102" i="1" s="1"/>
  <c r="E29" i="1"/>
  <c r="D29" i="1"/>
  <c r="D80" i="1"/>
  <c r="E80" i="1" s="1"/>
  <c r="D14" i="1"/>
  <c r="E14" i="1" s="1"/>
  <c r="D55" i="1"/>
  <c r="E55" i="1" s="1"/>
  <c r="E8" i="1"/>
  <c r="D8" i="1"/>
  <c r="D32" i="1"/>
  <c r="E32" i="1" s="1"/>
  <c r="D58" i="1"/>
  <c r="E58" i="1" s="1"/>
  <c r="D83" i="1"/>
  <c r="E83" i="1" s="1"/>
  <c r="E90" i="1"/>
  <c r="D90" i="1"/>
  <c r="D41" i="1"/>
  <c r="E41" i="1" s="1"/>
  <c r="D11" i="1"/>
  <c r="E11" i="1" s="1"/>
  <c r="D35" i="1"/>
  <c r="E35" i="1" s="1"/>
  <c r="D61" i="1"/>
  <c r="E61" i="1" s="1"/>
  <c r="D86" i="1"/>
  <c r="E86" i="1" s="1"/>
  <c r="D64" i="1"/>
  <c r="E64" i="1" s="1"/>
  <c r="D17" i="1"/>
  <c r="E17" i="1" s="1"/>
  <c r="D67" i="1"/>
  <c r="E67" i="1" s="1"/>
  <c r="D93" i="1"/>
  <c r="E93" i="1" s="1"/>
  <c r="D20" i="1"/>
  <c r="E20" i="1" s="1"/>
  <c r="D44" i="1"/>
  <c r="E44" i="1" s="1"/>
  <c r="D70" i="1"/>
  <c r="E70" i="1" s="1"/>
  <c r="D96" i="1"/>
  <c r="E96" i="1" s="1"/>
</calcChain>
</file>

<file path=xl/sharedStrings.xml><?xml version="1.0" encoding="utf-8"?>
<sst xmlns="http://schemas.openxmlformats.org/spreadsheetml/2006/main" count="262" uniqueCount="139">
  <si>
    <t>Modernizacja drogi nr 213008G w Janinie FS</t>
  </si>
  <si>
    <t>Modernizacja drogi nr 213008G w Janinie</t>
  </si>
  <si>
    <t>Modernizacja ul. Łąkowej w Brzeźnie Wielkim</t>
  </si>
  <si>
    <t>Modernizacja ul. Łąkowej w Brzeźnie Wielkim FS</t>
  </si>
  <si>
    <t>Modernizacja ul. Nad Stawem w Okolu</t>
  </si>
  <si>
    <t>Modernizacja ul. Nad Stawem w Okolu FS</t>
  </si>
  <si>
    <t>Modernizacja ul. Ziołowej w Rokocinie</t>
  </si>
  <si>
    <t>Modernizacja ul. Ziołowej w Rokocinie FS</t>
  </si>
  <si>
    <t>Modernizacja ul. Polnej w Kokoszkowach</t>
  </si>
  <si>
    <t>Modernizacja ul. Polnej w Kokoszkowach FS</t>
  </si>
  <si>
    <t>Modernizacja drogi w Ciecholewach przy posesji nr 19A FS</t>
  </si>
  <si>
    <t>Modernizacja drogi w Ciecholewach przy posesji nr 19A</t>
  </si>
  <si>
    <t>Modernizacja drogi nr 213018G w Zdunach FS</t>
  </si>
  <si>
    <t>Modernizacja drogi nr 213018G w Zdunach</t>
  </si>
  <si>
    <t>36.</t>
  </si>
  <si>
    <t>Modernizacja drogi Nr 213006G w Trzcińsku FS</t>
  </si>
  <si>
    <t>Modernizacja drogi Nr 213006G w Trzcińsku</t>
  </si>
  <si>
    <t>Modernizacja ul. Lipowej w Klonówce FS</t>
  </si>
  <si>
    <t>Modernizacja ul. Lipowej w Klonówce</t>
  </si>
  <si>
    <t>Modernizacja drogi Nr 213023G w Sucuminie w kierunku Starego Lasu FS</t>
  </si>
  <si>
    <t>Modernizacja drogi Nr 213023G w Sucuminie w kierunku Starego Lasu</t>
  </si>
  <si>
    <t>Modernizacja ul. Rzecznej w Barchnowach</t>
  </si>
  <si>
    <t>Modernizacja ul. Rzecznej w Barchnowach FS</t>
  </si>
  <si>
    <t>Modernizacja ul. Perłowej w Barchnowach FS</t>
  </si>
  <si>
    <t>Modernizacja ul. Perłowej w Barchnowach</t>
  </si>
  <si>
    <t>Modernizacja ul. Leśnej w Rywałdzie</t>
  </si>
  <si>
    <t>Modernizacja ul. Leśnej w Rywałdzie FS</t>
  </si>
  <si>
    <t>Modernizacja ul. Długiej w Rokocinie</t>
  </si>
  <si>
    <t>Modernizacja ul. Długiej w Rokocinie FS</t>
  </si>
  <si>
    <t>Modernizacja ul. Rybackiej w Rokocinie</t>
  </si>
  <si>
    <t>Modernizacja ul. Rybackiej w Rokocinie FS</t>
  </si>
  <si>
    <t>Modernizacja ul. Spokojnej w Koteżach</t>
  </si>
  <si>
    <t>Modernizacja ul. Spokojnej w Koteżach FS</t>
  </si>
  <si>
    <t>Modernizacja ul. Osiedlowej w Janowie FS</t>
  </si>
  <si>
    <t>Modernizacja ul. Osiedlowej w Janowie</t>
  </si>
  <si>
    <t>Modernizacja ul. Jana Pawła II w Kręgu</t>
  </si>
  <si>
    <t>Modernizacja ul. Jana Pawła II w Kręgu FS</t>
  </si>
  <si>
    <t>Modernizacja drogi w Linowcu dz. nr 52/8</t>
  </si>
  <si>
    <t>Modernizacja drogi w Linowcu dz. nr 52/8 FS</t>
  </si>
  <si>
    <t>Modernizacja drogi w Linowcu dz. nr 103/24</t>
  </si>
  <si>
    <t>Modernizacja drogi w Linowcu dz. nr 103/24 FS</t>
  </si>
  <si>
    <t>Modernizacja drogi w Starym Lesie w kierunku Nowej Wsi Rzecznej</t>
  </si>
  <si>
    <t>Modernizacja drogi w Starym Lesie w kierunku Nowej Wsi Rzecznej FS</t>
  </si>
  <si>
    <t>Modernizacja ul. Łąkowej w Lipinkach Szlacheckich FS</t>
  </si>
  <si>
    <t>Modernizacja ul. Łąkowej w Lipinkach Szlacheckich</t>
  </si>
  <si>
    <t>Modernizacja ul. Polnej w Kolinczu</t>
  </si>
  <si>
    <t>Modernizacja ul. Polnej w Kolinczu FS</t>
  </si>
  <si>
    <t>Modernizacja ul. Sosnowej w Kolinczu</t>
  </si>
  <si>
    <t>Modernizacja ul. Sosnowej w Kolinczu FS</t>
  </si>
  <si>
    <t>Modernizacja drogi dz. Nr 196 w Sucuminie FS</t>
  </si>
  <si>
    <t>Modernizacja drogi dz. Nr 196 w Sucuminie</t>
  </si>
  <si>
    <t>Modernizacja ul. Młyńskiej w Nowej Wsi Rzecznej</t>
  </si>
  <si>
    <t>Modernizacja ul. Młyńskiej w Nowej Wsi Rzecznej FS</t>
  </si>
  <si>
    <t>Modernizacja ul. Polnej w Owidzu FS</t>
  </si>
  <si>
    <t>Modernizacja ul. Polnej w Owidzu</t>
  </si>
  <si>
    <t>Modernizacja ul. Nad Jarem w Owidzu FS</t>
  </si>
  <si>
    <t>Modernizacja ul. Nad Jarem w Owidzu</t>
  </si>
  <si>
    <t>Modernizacja ul. Krótkiej w Jabłowie</t>
  </si>
  <si>
    <t>Modernizacja ul. Krótkiej w Jabłowie FS</t>
  </si>
  <si>
    <t>Modernizacja ul. Szerokiej w Dąbrówce</t>
  </si>
  <si>
    <t>Modernizacja ul. Szerokiej w Dąbrówce FS</t>
  </si>
  <si>
    <t>Modernizacja ul. Bocznej w Dąbrówce FS</t>
  </si>
  <si>
    <t>Modernizacja ul. Bocznej w Dąbrówce</t>
  </si>
  <si>
    <t>Modernizacja ul. Spokojnej w Kokoszkowach FS</t>
  </si>
  <si>
    <t>Modernizacja ul. Spokojnej w Kokoszkowach</t>
  </si>
  <si>
    <t>Modernizacja ul. Brzozowej w Kokoszkowach</t>
  </si>
  <si>
    <t>Wykaz modernizacji dróg gminnych w 2023 roku</t>
  </si>
  <si>
    <t>Lp.</t>
  </si>
  <si>
    <t>Nazwa zadania</t>
  </si>
  <si>
    <t>Wartość</t>
  </si>
  <si>
    <t xml:space="preserve">Modernizacja ul. Polnej w Kokoszkowach </t>
  </si>
  <si>
    <t xml:space="preserve">Modernizacja drogi nr 213008G w Janinie </t>
  </si>
  <si>
    <t xml:space="preserve">Modernizacja drogi nr 213018G w Zdunach </t>
  </si>
  <si>
    <t>Modernizacja ul. Jesionowej w Kokoszkowach</t>
  </si>
  <si>
    <t>Modernizacja ul. Wspólnej w Rywałdzie</t>
  </si>
  <si>
    <t>Modernizacja ul. Krętej w Kolinczu</t>
  </si>
  <si>
    <t xml:space="preserve">Modernizacja ul. Młyńskiej w Nowej Wsi Rzecznej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</si>
  <si>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</si>
  <si>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</si>
  <si>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</si>
  <si>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</si>
  <si>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</si>
  <si>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</si>
  <si>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</si>
  <si>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</si>
  <si>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</si>
  <si>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</si>
  <si>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</si>
  <si>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</si>
  <si>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</si>
  <si>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</si>
  <si>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</si>
  <si>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</si>
  <si>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</si>
  <si>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</si>
  <si>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</si>
  <si>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</si>
  <si>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</si>
  <si>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</si>
  <si>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</si>
  <si>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</si>
  <si>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</si>
  <si>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</si>
  <si>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</si>
  <si>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</si>
  <si>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</si>
  <si>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</si>
  <si>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</si>
  <si>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</si>
  <si>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</si>
  <si>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</si>
  <si>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</si>
  <si>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Powierzchnia do wykonania</t>
  </si>
  <si>
    <t>Cześć I:</t>
  </si>
  <si>
    <t>Cześć II:</t>
  </si>
  <si>
    <t>Cześć III:</t>
  </si>
  <si>
    <t>Cześć IV:</t>
  </si>
  <si>
    <t>Cześć V:</t>
  </si>
  <si>
    <t>Cześć VI:</t>
  </si>
  <si>
    <t>Cześć VII:</t>
  </si>
  <si>
    <t>Cześć VIII:</t>
  </si>
  <si>
    <t>Cześć IX:</t>
  </si>
  <si>
    <t>Cześć X:</t>
  </si>
  <si>
    <t>Cześć XI:</t>
  </si>
  <si>
    <t>Cześć XII:</t>
  </si>
  <si>
    <t>Cześć XIII:</t>
  </si>
  <si>
    <t>Cześć XIV:</t>
  </si>
  <si>
    <t>Cześć XV:</t>
  </si>
  <si>
    <t>Cześć XVI:</t>
  </si>
  <si>
    <t>Cześć XVII:</t>
  </si>
  <si>
    <t>Cześć XVIII:</t>
  </si>
  <si>
    <t>Cześć XIX:</t>
  </si>
  <si>
    <t>Cześć XX:</t>
  </si>
  <si>
    <t>Cześć XXI:</t>
  </si>
  <si>
    <t>Cześć XXII:</t>
  </si>
  <si>
    <t>Cześć XXIII:</t>
  </si>
  <si>
    <t>Łącznie:</t>
  </si>
  <si>
    <t>Łącznie modernizacje dróg gminnych w 2023 roku: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</si>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</sst>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color rgb="FF000000"/>
      <name val="Times New Roman"/>
      <charset val="204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charset val="204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67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" xfId="0" applyNumberFormat="1" applyFont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" xfId="0" applyNumberFormat="1" applyFont="1" applyFill="1" applyBorder="1" applyAlignment="1">
      <alignment horizontal="center" vertical="center" wrapText="1"/>
    </xf>
    <xf numFmtId="44" fontId="7" fillId="6" borderId="1" xfId="1" applyFont="1" applyFill="1" applyBorder="1" applyAlignment="1">
      <alignment horizontal="center" vertical="center"/>
    </xf>
    <xf numFmtId="44" fontId="7" fillId="7" borderId="1" xfId="1" applyFont="1" applyFill="1" applyBorder="1" applyAlignment="1" applyProtection="1">
      <alignment horizontal="right" vertical="center" wrapText="1"/>
      <protection locked="0"/>
    </xf>
    <xf numFmtId="44" fontId="7" fillId="6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2"/>
  <sheetViews>
    <sheetView topLeftCell="A55" zoomScale="120" zoomScaleNormal="120" workbookViewId="0">
      <selection activeCell="B109" sqref="B109:B110"/>
    </sheetView>
  </sheetViews>
  <sheetFormatPr defaultColWidth="9.33203125" defaultRowHeight="15.6" x14ac:dyDescent="0.25"/>
  <cols>
    <col min="1" max="1" width="4.6640625" style="2" customWidth="1"/>
    <col min="2" max="2" width="66.6640625" style="1" customWidth="1"/>
    <col min="3" max="3" width="23.109375" style="5" hidden="1" customWidth="1"/>
    <col min="4" max="4" width="15.33203125" style="5" customWidth="1"/>
    <col min="5" max="5" width="13.44140625" style="29" customWidth="1"/>
    <col min="6" max="16384" width="9.33203125" style="1"/>
  </cols>
  <sheetData>
    <row r="1" spans="1:5" ht="39.75" customHeight="1" x14ac:dyDescent="0.25">
      <c r="B1" s="3" t="s">
        <v>66</v>
      </c>
      <c r="C1" s="3"/>
      <c r="D1" s="3"/>
      <c r="E1" s="4"/>
    </row>
    <row r="2" spans="1:5" s="13" customFormat="1" ht="33" customHeight="1" x14ac:dyDescent="0.25">
      <c r="A2" s="9" t="s">
        <v>67</v>
      </c>
      <c r="B2" s="10" t="s">
        <v>68</v>
      </c>
      <c r="C2" s="11"/>
      <c r="D2" s="11" t="s">
        <v>69</v>
      </c>
      <c r="E2" s="12" t="s">
        <v>112</v>
      </c>
    </row>
    <row r="3" spans="1:5" s="17" customFormat="1" ht="15.75" hidden="1" customHeight="1" x14ac:dyDescent="0.25">
      <c r="A3" s="14"/>
      <c r="B3" s="15" t="s">
        <v>8</v>
      </c>
      <c r="C3" s="16">
        <v>32204.69</v>
      </c>
      <c r="D3" s="16"/>
      <c r="E3" s="26"/>
    </row>
    <row r="4" spans="1:5" s="17" customFormat="1" ht="16.5" hidden="1" customHeight="1" x14ac:dyDescent="0.25">
      <c r="A4" s="14"/>
      <c r="B4" s="15" t="s">
        <v>9</v>
      </c>
      <c r="C4" s="16">
        <v>4600</v>
      </c>
      <c r="D4" s="16"/>
      <c r="E4" s="26"/>
    </row>
    <row r="5" spans="1:5" s="17" customFormat="1" ht="16.5" customHeight="1" x14ac:dyDescent="0.25">
      <c r="A5" s="14" t="s">
        <v>77</v>
      </c>
      <c r="B5" s="18" t="s">
        <v>70</v>
      </c>
      <c r="C5" s="11">
        <f>SUM(C3:C4)</f>
        <v>36804.69</v>
      </c>
      <c r="D5" s="11">
        <f>C5-100</f>
        <v>36704.69</v>
      </c>
      <c r="E5" s="26">
        <f>D5/165</f>
        <v>222.45266666666669</v>
      </c>
    </row>
    <row r="6" spans="1:5" s="17" customFormat="1" ht="15.75" hidden="1" customHeight="1" x14ac:dyDescent="0.25">
      <c r="A6" s="30"/>
      <c r="B6" s="34" t="s">
        <v>11</v>
      </c>
      <c r="C6" s="35">
        <v>21177.5</v>
      </c>
      <c r="D6" s="11">
        <f t="shared" ref="D6:D69" si="0">C6-100</f>
        <v>21077.5</v>
      </c>
      <c r="E6" s="33"/>
    </row>
    <row r="7" spans="1:5" s="17" customFormat="1" ht="23.25" hidden="1" customHeight="1" x14ac:dyDescent="0.25">
      <c r="A7" s="30"/>
      <c r="B7" s="34" t="s">
        <v>10</v>
      </c>
      <c r="C7" s="35">
        <v>19000</v>
      </c>
      <c r="D7" s="11">
        <f t="shared" si="0"/>
        <v>18900</v>
      </c>
      <c r="E7" s="33"/>
    </row>
    <row r="8" spans="1:5" s="17" customFormat="1" ht="28.5" customHeight="1" x14ac:dyDescent="0.25">
      <c r="A8" s="30" t="s">
        <v>78</v>
      </c>
      <c r="B8" s="31" t="s">
        <v>11</v>
      </c>
      <c r="C8" s="32">
        <f>SUM(C6:C7)</f>
        <v>40177.5</v>
      </c>
      <c r="D8" s="11">
        <f t="shared" si="0"/>
        <v>40077.5</v>
      </c>
      <c r="E8" s="33">
        <f t="shared" ref="E8:E67" si="1">D8/165</f>
        <v>242.89393939393941</v>
      </c>
    </row>
    <row r="9" spans="1:5" s="17" customFormat="1" ht="17.100000000000001" hidden="1" customHeight="1" x14ac:dyDescent="0.25">
      <c r="A9" s="30"/>
      <c r="B9" s="34" t="s">
        <v>1</v>
      </c>
      <c r="C9" s="35">
        <v>14380</v>
      </c>
      <c r="D9" s="11">
        <f t="shared" si="0"/>
        <v>14280</v>
      </c>
      <c r="E9" s="33"/>
    </row>
    <row r="10" spans="1:5" s="17" customFormat="1" ht="17.100000000000001" hidden="1" customHeight="1" x14ac:dyDescent="0.25">
      <c r="A10" s="30"/>
      <c r="B10" s="34" t="s">
        <v>0</v>
      </c>
      <c r="C10" s="35">
        <v>1400</v>
      </c>
      <c r="D10" s="11">
        <f t="shared" si="0"/>
        <v>1300</v>
      </c>
      <c r="E10" s="33"/>
    </row>
    <row r="11" spans="1:5" s="17" customFormat="1" ht="17.100000000000001" customHeight="1" x14ac:dyDescent="0.25">
      <c r="A11" s="30" t="s">
        <v>79</v>
      </c>
      <c r="B11" s="31" t="s">
        <v>71</v>
      </c>
      <c r="C11" s="32">
        <f>SUM(C9:C10)</f>
        <v>15780</v>
      </c>
      <c r="D11" s="11">
        <f t="shared" si="0"/>
        <v>15680</v>
      </c>
      <c r="E11" s="33">
        <f t="shared" si="1"/>
        <v>95.030303030303031</v>
      </c>
    </row>
    <row r="12" spans="1:5" s="17" customFormat="1" ht="17.100000000000001" hidden="1" customHeight="1" x14ac:dyDescent="0.25">
      <c r="A12" s="30"/>
      <c r="B12" s="34" t="s">
        <v>13</v>
      </c>
      <c r="C12" s="35">
        <v>42490</v>
      </c>
      <c r="D12" s="11">
        <f t="shared" si="0"/>
        <v>42390</v>
      </c>
      <c r="E12" s="33"/>
    </row>
    <row r="13" spans="1:5" s="17" customFormat="1" ht="17.100000000000001" hidden="1" customHeight="1" x14ac:dyDescent="0.25">
      <c r="A13" s="30"/>
      <c r="B13" s="34" t="s">
        <v>12</v>
      </c>
      <c r="C13" s="35">
        <v>36190</v>
      </c>
      <c r="D13" s="11">
        <f t="shared" si="0"/>
        <v>36090</v>
      </c>
      <c r="E13" s="33"/>
    </row>
    <row r="14" spans="1:5" s="17" customFormat="1" ht="17.100000000000001" customHeight="1" x14ac:dyDescent="0.25">
      <c r="A14" s="30" t="s">
        <v>80</v>
      </c>
      <c r="B14" s="31" t="s">
        <v>72</v>
      </c>
      <c r="C14" s="32">
        <f>SUM(C12:C13)</f>
        <v>78680</v>
      </c>
      <c r="D14" s="11">
        <f t="shared" si="0"/>
        <v>78580</v>
      </c>
      <c r="E14" s="33">
        <f t="shared" si="1"/>
        <v>476.24242424242425</v>
      </c>
    </row>
    <row r="15" spans="1:5" s="17" customFormat="1" ht="17.100000000000001" hidden="1" customHeight="1" x14ac:dyDescent="0.25">
      <c r="A15" s="30"/>
      <c r="B15" s="36" t="s">
        <v>16</v>
      </c>
      <c r="C15" s="35">
        <v>24790</v>
      </c>
      <c r="D15" s="11">
        <f t="shared" si="0"/>
        <v>24690</v>
      </c>
      <c r="E15" s="33"/>
    </row>
    <row r="16" spans="1:5" s="17" customFormat="1" ht="17.100000000000001" hidden="1" customHeight="1" x14ac:dyDescent="0.25">
      <c r="A16" s="30"/>
      <c r="B16" s="36" t="s">
        <v>15</v>
      </c>
      <c r="C16" s="35">
        <v>15000</v>
      </c>
      <c r="D16" s="11">
        <f t="shared" si="0"/>
        <v>14900</v>
      </c>
      <c r="E16" s="33"/>
    </row>
    <row r="17" spans="1:5" s="17" customFormat="1" ht="17.100000000000001" customHeight="1" x14ac:dyDescent="0.25">
      <c r="A17" s="30" t="s">
        <v>81</v>
      </c>
      <c r="B17" s="37" t="s">
        <v>16</v>
      </c>
      <c r="C17" s="32">
        <f>SUM(C15:C16)</f>
        <v>39790</v>
      </c>
      <c r="D17" s="11">
        <f t="shared" si="0"/>
        <v>39690</v>
      </c>
      <c r="E17" s="33">
        <f t="shared" si="1"/>
        <v>240.54545454545453</v>
      </c>
    </row>
    <row r="18" spans="1:5" s="17" customFormat="1" ht="16.5" hidden="1" customHeight="1" x14ac:dyDescent="0.25">
      <c r="A18" s="30"/>
      <c r="B18" s="36" t="s">
        <v>18</v>
      </c>
      <c r="C18" s="35">
        <v>38854.5</v>
      </c>
      <c r="D18" s="11">
        <f t="shared" si="0"/>
        <v>38754.5</v>
      </c>
      <c r="E18" s="33"/>
    </row>
    <row r="19" spans="1:5" s="17" customFormat="1" ht="17.100000000000001" hidden="1" customHeight="1" x14ac:dyDescent="0.25">
      <c r="A19" s="30"/>
      <c r="B19" s="36" t="s">
        <v>17</v>
      </c>
      <c r="C19" s="35">
        <v>4250</v>
      </c>
      <c r="D19" s="11">
        <f t="shared" si="0"/>
        <v>4150</v>
      </c>
      <c r="E19" s="33"/>
    </row>
    <row r="20" spans="1:5" s="17" customFormat="1" ht="17.100000000000001" customHeight="1" x14ac:dyDescent="0.25">
      <c r="A20" s="30" t="s">
        <v>82</v>
      </c>
      <c r="B20" s="37" t="s">
        <v>18</v>
      </c>
      <c r="C20" s="32">
        <f>SUM(C18:C19)</f>
        <v>43104.5</v>
      </c>
      <c r="D20" s="11">
        <f t="shared" si="0"/>
        <v>43004.5</v>
      </c>
      <c r="E20" s="33">
        <f t="shared" si="1"/>
        <v>260.63333333333333</v>
      </c>
    </row>
    <row r="21" spans="1:5" s="17" customFormat="1" ht="17.100000000000001" hidden="1" customHeight="1" x14ac:dyDescent="0.25">
      <c r="A21" s="30"/>
      <c r="B21" s="36" t="s">
        <v>20</v>
      </c>
      <c r="C21" s="35">
        <v>21875</v>
      </c>
      <c r="D21" s="11">
        <f t="shared" si="0"/>
        <v>21775</v>
      </c>
      <c r="E21" s="33"/>
    </row>
    <row r="22" spans="1:5" s="17" customFormat="1" ht="17.100000000000001" hidden="1" customHeight="1" x14ac:dyDescent="0.25">
      <c r="A22" s="30"/>
      <c r="B22" s="36" t="s">
        <v>19</v>
      </c>
      <c r="C22" s="35">
        <v>12895.98</v>
      </c>
      <c r="D22" s="11">
        <f t="shared" si="0"/>
        <v>12795.98</v>
      </c>
      <c r="E22" s="33"/>
    </row>
    <row r="23" spans="1:5" s="17" customFormat="1" ht="16.5" customHeight="1" x14ac:dyDescent="0.25">
      <c r="A23" s="30" t="s">
        <v>83</v>
      </c>
      <c r="B23" s="37" t="s">
        <v>20</v>
      </c>
      <c r="C23" s="32">
        <f>SUM(C21:C22)</f>
        <v>34770.979999999996</v>
      </c>
      <c r="D23" s="11">
        <f t="shared" si="0"/>
        <v>34670.979999999996</v>
      </c>
      <c r="E23" s="33">
        <f t="shared" si="1"/>
        <v>210.1271515151515</v>
      </c>
    </row>
    <row r="24" spans="1:5" s="17" customFormat="1" ht="17.100000000000001" hidden="1" customHeight="1" x14ac:dyDescent="0.25">
      <c r="A24" s="30"/>
      <c r="B24" s="36" t="s">
        <v>2</v>
      </c>
      <c r="C24" s="35">
        <v>23816</v>
      </c>
      <c r="D24" s="11">
        <f t="shared" si="0"/>
        <v>23716</v>
      </c>
      <c r="E24" s="33"/>
    </row>
    <row r="25" spans="1:5" s="17" customFormat="1" ht="17.100000000000001" hidden="1" customHeight="1" x14ac:dyDescent="0.25">
      <c r="A25" s="30"/>
      <c r="B25" s="36" t="s">
        <v>3</v>
      </c>
      <c r="C25" s="35">
        <v>2900</v>
      </c>
      <c r="D25" s="11">
        <f t="shared" si="0"/>
        <v>2800</v>
      </c>
      <c r="E25" s="33"/>
    </row>
    <row r="26" spans="1:5" s="17" customFormat="1" ht="17.100000000000001" customHeight="1" x14ac:dyDescent="0.25">
      <c r="A26" s="30" t="s">
        <v>84</v>
      </c>
      <c r="B26" s="37" t="s">
        <v>2</v>
      </c>
      <c r="C26" s="32">
        <f>SUM(C24:C25)</f>
        <v>26716</v>
      </c>
      <c r="D26" s="11">
        <f t="shared" si="0"/>
        <v>26616</v>
      </c>
      <c r="E26" s="33">
        <f t="shared" si="1"/>
        <v>161.30909090909091</v>
      </c>
    </row>
    <row r="27" spans="1:5" s="17" customFormat="1" ht="17.100000000000001" hidden="1" customHeight="1" x14ac:dyDescent="0.25">
      <c r="A27" s="30"/>
      <c r="B27" s="36" t="s">
        <v>4</v>
      </c>
      <c r="C27" s="35">
        <v>24630</v>
      </c>
      <c r="D27" s="11">
        <f t="shared" si="0"/>
        <v>24530</v>
      </c>
      <c r="E27" s="33"/>
    </row>
    <row r="28" spans="1:5" s="17" customFormat="1" ht="17.100000000000001" hidden="1" customHeight="1" x14ac:dyDescent="0.25">
      <c r="A28" s="30"/>
      <c r="B28" s="36" t="s">
        <v>5</v>
      </c>
      <c r="C28" s="35">
        <v>14824.17</v>
      </c>
      <c r="D28" s="11">
        <f t="shared" si="0"/>
        <v>14724.17</v>
      </c>
      <c r="E28" s="33"/>
    </row>
    <row r="29" spans="1:5" s="17" customFormat="1" ht="17.100000000000001" customHeight="1" x14ac:dyDescent="0.25">
      <c r="A29" s="30" t="s">
        <v>85</v>
      </c>
      <c r="B29" s="37" t="s">
        <v>4</v>
      </c>
      <c r="C29" s="32">
        <f>SUM(C27:C28)</f>
        <v>39454.17</v>
      </c>
      <c r="D29" s="11">
        <f t="shared" si="0"/>
        <v>39354.17</v>
      </c>
      <c r="E29" s="33">
        <f t="shared" si="1"/>
        <v>238.51012121212119</v>
      </c>
    </row>
    <row r="30" spans="1:5" s="17" customFormat="1" ht="17.100000000000001" hidden="1" customHeight="1" x14ac:dyDescent="0.25">
      <c r="A30" s="30"/>
      <c r="B30" s="36" t="s">
        <v>6</v>
      </c>
      <c r="C30" s="35">
        <v>29913.33</v>
      </c>
      <c r="D30" s="11">
        <f t="shared" si="0"/>
        <v>29813.33</v>
      </c>
      <c r="E30" s="33"/>
    </row>
    <row r="31" spans="1:5" s="17" customFormat="1" ht="17.100000000000001" hidden="1" customHeight="1" x14ac:dyDescent="0.25">
      <c r="A31" s="30"/>
      <c r="B31" s="34" t="s">
        <v>7</v>
      </c>
      <c r="C31" s="35">
        <v>13268.17</v>
      </c>
      <c r="D31" s="11">
        <f t="shared" si="0"/>
        <v>13168.17</v>
      </c>
      <c r="E31" s="33"/>
    </row>
    <row r="32" spans="1:5" s="17" customFormat="1" ht="17.100000000000001" customHeight="1" x14ac:dyDescent="0.25">
      <c r="A32" s="30" t="s">
        <v>86</v>
      </c>
      <c r="B32" s="31" t="s">
        <v>6</v>
      </c>
      <c r="C32" s="32">
        <f>SUM(C30:C31)</f>
        <v>43181.5</v>
      </c>
      <c r="D32" s="11">
        <f t="shared" si="0"/>
        <v>43081.5</v>
      </c>
      <c r="E32" s="33">
        <f t="shared" si="1"/>
        <v>261.10000000000002</v>
      </c>
    </row>
    <row r="33" spans="1:5" s="21" customFormat="1" ht="17.100000000000001" hidden="1" customHeight="1" x14ac:dyDescent="0.25">
      <c r="A33" s="30"/>
      <c r="B33" s="34" t="s">
        <v>35</v>
      </c>
      <c r="C33" s="38">
        <v>54810</v>
      </c>
      <c r="D33" s="11">
        <f t="shared" si="0"/>
        <v>54710</v>
      </c>
      <c r="E33" s="33"/>
    </row>
    <row r="34" spans="1:5" s="21" customFormat="1" ht="17.100000000000001" hidden="1" customHeight="1" x14ac:dyDescent="0.25">
      <c r="A34" s="30"/>
      <c r="B34" s="34" t="s">
        <v>36</v>
      </c>
      <c r="C34" s="38">
        <v>39000</v>
      </c>
      <c r="D34" s="11">
        <f t="shared" si="0"/>
        <v>38900</v>
      </c>
      <c r="E34" s="33"/>
    </row>
    <row r="35" spans="1:5" s="21" customFormat="1" ht="17.100000000000001" customHeight="1" x14ac:dyDescent="0.25">
      <c r="A35" s="30" t="s">
        <v>87</v>
      </c>
      <c r="B35" s="31" t="s">
        <v>35</v>
      </c>
      <c r="C35" s="39">
        <f>SUM(C33:C34)</f>
        <v>93810</v>
      </c>
      <c r="D35" s="11">
        <f t="shared" si="0"/>
        <v>93710</v>
      </c>
      <c r="E35" s="33">
        <f t="shared" si="1"/>
        <v>567.93939393939399</v>
      </c>
    </row>
    <row r="36" spans="1:5" s="21" customFormat="1" ht="17.100000000000001" hidden="1" customHeight="1" x14ac:dyDescent="0.25">
      <c r="A36" s="30"/>
      <c r="B36" s="34" t="s">
        <v>37</v>
      </c>
      <c r="C36" s="38">
        <v>11981.38</v>
      </c>
      <c r="D36" s="11">
        <f t="shared" si="0"/>
        <v>11881.38</v>
      </c>
      <c r="E36" s="33"/>
    </row>
    <row r="37" spans="1:5" s="21" customFormat="1" ht="17.100000000000001" hidden="1" customHeight="1" x14ac:dyDescent="0.25">
      <c r="A37" s="30"/>
      <c r="B37" s="34" t="s">
        <v>38</v>
      </c>
      <c r="C37" s="38">
        <v>7000</v>
      </c>
      <c r="D37" s="11">
        <f t="shared" si="0"/>
        <v>6900</v>
      </c>
      <c r="E37" s="33"/>
    </row>
    <row r="38" spans="1:5" s="21" customFormat="1" ht="17.100000000000001" customHeight="1" x14ac:dyDescent="0.25">
      <c r="A38" s="30" t="s">
        <v>88</v>
      </c>
      <c r="B38" s="31" t="s">
        <v>37</v>
      </c>
      <c r="C38" s="39">
        <f>SUM(C36:C37)</f>
        <v>18981.379999999997</v>
      </c>
      <c r="D38" s="11">
        <f t="shared" si="0"/>
        <v>18881.379999999997</v>
      </c>
      <c r="E38" s="33">
        <f t="shared" si="1"/>
        <v>114.43260606060605</v>
      </c>
    </row>
    <row r="39" spans="1:5" s="21" customFormat="1" ht="19.2" hidden="1" customHeight="1" x14ac:dyDescent="0.25">
      <c r="A39" s="30"/>
      <c r="B39" s="34" t="s">
        <v>39</v>
      </c>
      <c r="C39" s="38">
        <v>22251.119999999999</v>
      </c>
      <c r="D39" s="11">
        <f t="shared" si="0"/>
        <v>22151.119999999999</v>
      </c>
      <c r="E39" s="33"/>
    </row>
    <row r="40" spans="1:5" s="21" customFormat="1" ht="18.600000000000001" hidden="1" customHeight="1" x14ac:dyDescent="0.25">
      <c r="A40" s="30"/>
      <c r="B40" s="34" t="s">
        <v>40</v>
      </c>
      <c r="C40" s="38">
        <v>13000</v>
      </c>
      <c r="D40" s="11">
        <f t="shared" si="0"/>
        <v>12900</v>
      </c>
      <c r="E40" s="33"/>
    </row>
    <row r="41" spans="1:5" s="21" customFormat="1" ht="18.600000000000001" customHeight="1" x14ac:dyDescent="0.25">
      <c r="A41" s="30" t="s">
        <v>89</v>
      </c>
      <c r="B41" s="31" t="s">
        <v>39</v>
      </c>
      <c r="C41" s="39">
        <f>SUM(C39:C40)</f>
        <v>35251.119999999995</v>
      </c>
      <c r="D41" s="11">
        <f t="shared" si="0"/>
        <v>35151.119999999995</v>
      </c>
      <c r="E41" s="33">
        <f t="shared" si="1"/>
        <v>213.03709090909089</v>
      </c>
    </row>
    <row r="42" spans="1:5" s="21" customFormat="1" ht="24" hidden="1" customHeight="1" x14ac:dyDescent="0.25">
      <c r="A42" s="30"/>
      <c r="B42" s="34" t="s">
        <v>41</v>
      </c>
      <c r="C42" s="38">
        <v>7220</v>
      </c>
      <c r="D42" s="11">
        <f t="shared" si="0"/>
        <v>7120</v>
      </c>
      <c r="E42" s="33"/>
    </row>
    <row r="43" spans="1:5" s="21" customFormat="1" ht="16.5" hidden="1" customHeight="1" x14ac:dyDescent="0.25">
      <c r="A43" s="30"/>
      <c r="B43" s="34" t="s">
        <v>42</v>
      </c>
      <c r="C43" s="38">
        <v>11758.74</v>
      </c>
      <c r="D43" s="11">
        <f t="shared" si="0"/>
        <v>11658.74</v>
      </c>
      <c r="E43" s="33"/>
    </row>
    <row r="44" spans="1:5" s="21" customFormat="1" ht="15.75" customHeight="1" x14ac:dyDescent="0.25">
      <c r="A44" s="30" t="s">
        <v>90</v>
      </c>
      <c r="B44" s="31" t="s">
        <v>41</v>
      </c>
      <c r="C44" s="39">
        <f>SUM(C42:C43)</f>
        <v>18978.739999999998</v>
      </c>
      <c r="D44" s="11">
        <f t="shared" si="0"/>
        <v>18878.739999999998</v>
      </c>
      <c r="E44" s="33">
        <f t="shared" si="1"/>
        <v>114.41660606060604</v>
      </c>
    </row>
    <row r="45" spans="1:5" s="21" customFormat="1" ht="17.100000000000001" hidden="1" customHeight="1" x14ac:dyDescent="0.25">
      <c r="A45" s="30"/>
      <c r="B45" s="36" t="s">
        <v>44</v>
      </c>
      <c r="C45" s="38">
        <v>34650</v>
      </c>
      <c r="D45" s="11">
        <f t="shared" si="0"/>
        <v>34550</v>
      </c>
      <c r="E45" s="33"/>
    </row>
    <row r="46" spans="1:5" s="21" customFormat="1" ht="17.100000000000001" hidden="1" customHeight="1" x14ac:dyDescent="0.25">
      <c r="A46" s="30"/>
      <c r="B46" s="36" t="s">
        <v>43</v>
      </c>
      <c r="C46" s="38">
        <v>28425.5</v>
      </c>
      <c r="D46" s="11">
        <f t="shared" si="0"/>
        <v>28325.5</v>
      </c>
      <c r="E46" s="33"/>
    </row>
    <row r="47" spans="1:5" s="21" customFormat="1" ht="17.100000000000001" customHeight="1" x14ac:dyDescent="0.25">
      <c r="A47" s="30" t="s">
        <v>91</v>
      </c>
      <c r="B47" s="37" t="s">
        <v>44</v>
      </c>
      <c r="C47" s="39">
        <f>SUM(C45:C46)</f>
        <v>63075.5</v>
      </c>
      <c r="D47" s="11">
        <f t="shared" si="0"/>
        <v>62975.5</v>
      </c>
      <c r="E47" s="33">
        <f t="shared" si="1"/>
        <v>381.66969696969699</v>
      </c>
    </row>
    <row r="48" spans="1:5" s="21" customFormat="1" ht="17.100000000000001" hidden="1" customHeight="1" x14ac:dyDescent="0.25">
      <c r="A48" s="30"/>
      <c r="B48" s="36" t="s">
        <v>64</v>
      </c>
      <c r="C48" s="38">
        <v>55226.78</v>
      </c>
      <c r="D48" s="11">
        <f t="shared" si="0"/>
        <v>55126.78</v>
      </c>
      <c r="E48" s="33"/>
    </row>
    <row r="49" spans="1:5" s="21" customFormat="1" ht="17.100000000000001" hidden="1" customHeight="1" x14ac:dyDescent="0.25">
      <c r="A49" s="30"/>
      <c r="B49" s="36" t="s">
        <v>63</v>
      </c>
      <c r="C49" s="38">
        <v>7890</v>
      </c>
      <c r="D49" s="11">
        <f t="shared" si="0"/>
        <v>7790</v>
      </c>
      <c r="E49" s="33"/>
    </row>
    <row r="50" spans="1:5" s="21" customFormat="1" ht="17.100000000000001" customHeight="1" x14ac:dyDescent="0.25">
      <c r="A50" s="14" t="s">
        <v>92</v>
      </c>
      <c r="B50" s="20" t="s">
        <v>64</v>
      </c>
      <c r="C50" s="22">
        <f>SUM(C48:C49)</f>
        <v>63116.78</v>
      </c>
      <c r="D50" s="11">
        <f t="shared" si="0"/>
        <v>63016.78</v>
      </c>
      <c r="E50" s="26">
        <f t="shared" si="1"/>
        <v>381.91987878787876</v>
      </c>
    </row>
    <row r="51" spans="1:5" s="21" customFormat="1" ht="17.100000000000001" customHeight="1" x14ac:dyDescent="0.25">
      <c r="A51" s="14" t="s">
        <v>93</v>
      </c>
      <c r="B51" s="20" t="s">
        <v>65</v>
      </c>
      <c r="C51" s="22">
        <v>43748.53</v>
      </c>
      <c r="D51" s="11">
        <f t="shared" si="0"/>
        <v>43648.53</v>
      </c>
      <c r="E51" s="26">
        <f t="shared" si="1"/>
        <v>264.53654545454543</v>
      </c>
    </row>
    <row r="52" spans="1:5" s="21" customFormat="1" ht="17.100000000000001" customHeight="1" x14ac:dyDescent="0.25">
      <c r="A52" s="14" t="s">
        <v>94</v>
      </c>
      <c r="B52" s="20" t="s">
        <v>73</v>
      </c>
      <c r="C52" s="22">
        <v>6250</v>
      </c>
      <c r="D52" s="11">
        <f t="shared" si="0"/>
        <v>6150</v>
      </c>
      <c r="E52" s="26">
        <f t="shared" si="1"/>
        <v>37.272727272727273</v>
      </c>
    </row>
    <row r="53" spans="1:5" s="21" customFormat="1" ht="17.100000000000001" hidden="1" customHeight="1" x14ac:dyDescent="0.25">
      <c r="A53" s="30"/>
      <c r="B53" s="36" t="s">
        <v>34</v>
      </c>
      <c r="C53" s="38">
        <v>38220</v>
      </c>
      <c r="D53" s="11">
        <f t="shared" si="0"/>
        <v>38120</v>
      </c>
      <c r="E53" s="33"/>
    </row>
    <row r="54" spans="1:5" s="21" customFormat="1" ht="17.100000000000001" hidden="1" customHeight="1" x14ac:dyDescent="0.25">
      <c r="A54" s="30"/>
      <c r="B54" s="36" t="s">
        <v>33</v>
      </c>
      <c r="C54" s="38">
        <v>22691.86</v>
      </c>
      <c r="D54" s="11">
        <f t="shared" si="0"/>
        <v>22591.86</v>
      </c>
      <c r="E54" s="33"/>
    </row>
    <row r="55" spans="1:5" s="21" customFormat="1" ht="17.100000000000001" customHeight="1" x14ac:dyDescent="0.25">
      <c r="A55" s="30" t="s">
        <v>95</v>
      </c>
      <c r="B55" s="37" t="s">
        <v>34</v>
      </c>
      <c r="C55" s="39">
        <f>SUM(C53:C54)</f>
        <v>60911.86</v>
      </c>
      <c r="D55" s="11">
        <f t="shared" si="0"/>
        <v>60811.86</v>
      </c>
      <c r="E55" s="33">
        <f t="shared" si="1"/>
        <v>368.5567272727273</v>
      </c>
    </row>
    <row r="56" spans="1:5" s="21" customFormat="1" ht="17.100000000000001" hidden="1" customHeight="1" x14ac:dyDescent="0.25">
      <c r="A56" s="30"/>
      <c r="B56" s="34" t="s">
        <v>27</v>
      </c>
      <c r="C56" s="38">
        <v>29913.34</v>
      </c>
      <c r="D56" s="11">
        <f t="shared" si="0"/>
        <v>29813.34</v>
      </c>
      <c r="E56" s="33"/>
    </row>
    <row r="57" spans="1:5" s="21" customFormat="1" ht="17.100000000000001" hidden="1" customHeight="1" x14ac:dyDescent="0.25">
      <c r="A57" s="30"/>
      <c r="B57" s="34" t="s">
        <v>28</v>
      </c>
      <c r="C57" s="38">
        <v>13268.17</v>
      </c>
      <c r="D57" s="11">
        <f t="shared" si="0"/>
        <v>13168.17</v>
      </c>
      <c r="E57" s="33"/>
    </row>
    <row r="58" spans="1:5" s="21" customFormat="1" ht="17.100000000000001" customHeight="1" x14ac:dyDescent="0.25">
      <c r="A58" s="30" t="s">
        <v>96</v>
      </c>
      <c r="B58" s="31" t="s">
        <v>27</v>
      </c>
      <c r="C58" s="39">
        <f>SUM(C56:C57)</f>
        <v>43181.51</v>
      </c>
      <c r="D58" s="11">
        <f t="shared" si="0"/>
        <v>43081.51</v>
      </c>
      <c r="E58" s="33">
        <f t="shared" si="1"/>
        <v>261.10006060606059</v>
      </c>
    </row>
    <row r="59" spans="1:5" s="21" customFormat="1" ht="17.100000000000001" hidden="1" customHeight="1" x14ac:dyDescent="0.25">
      <c r="A59" s="30"/>
      <c r="B59" s="34" t="s">
        <v>29</v>
      </c>
      <c r="C59" s="38">
        <v>29913.33</v>
      </c>
      <c r="D59" s="11">
        <f t="shared" si="0"/>
        <v>29813.33</v>
      </c>
      <c r="E59" s="33"/>
    </row>
    <row r="60" spans="1:5" s="21" customFormat="1" ht="17.100000000000001" hidden="1" customHeight="1" x14ac:dyDescent="0.25">
      <c r="A60" s="30"/>
      <c r="B60" s="34" t="s">
        <v>30</v>
      </c>
      <c r="C60" s="38">
        <v>13268.17</v>
      </c>
      <c r="D60" s="11">
        <f t="shared" si="0"/>
        <v>13168.17</v>
      </c>
      <c r="E60" s="33"/>
    </row>
    <row r="61" spans="1:5" s="21" customFormat="1" ht="17.100000000000001" customHeight="1" x14ac:dyDescent="0.25">
      <c r="A61" s="30" t="s">
        <v>97</v>
      </c>
      <c r="B61" s="31" t="s">
        <v>29</v>
      </c>
      <c r="C61" s="39">
        <f>SUM(C59:C60)</f>
        <v>43181.5</v>
      </c>
      <c r="D61" s="11">
        <f t="shared" si="0"/>
        <v>43081.5</v>
      </c>
      <c r="E61" s="33">
        <f t="shared" si="1"/>
        <v>261.10000000000002</v>
      </c>
    </row>
    <row r="62" spans="1:5" s="21" customFormat="1" ht="17.100000000000001" hidden="1" customHeight="1" x14ac:dyDescent="0.25">
      <c r="A62" s="30"/>
      <c r="B62" s="34" t="s">
        <v>57</v>
      </c>
      <c r="C62" s="38">
        <v>60900</v>
      </c>
      <c r="D62" s="11">
        <f t="shared" si="0"/>
        <v>60800</v>
      </c>
      <c r="E62" s="33"/>
    </row>
    <row r="63" spans="1:5" s="21" customFormat="1" ht="17.100000000000001" hidden="1" customHeight="1" x14ac:dyDescent="0.25">
      <c r="A63" s="30"/>
      <c r="B63" s="34" t="s">
        <v>58</v>
      </c>
      <c r="C63" s="38">
        <v>35804.51</v>
      </c>
      <c r="D63" s="11">
        <f t="shared" si="0"/>
        <v>35704.51</v>
      </c>
      <c r="E63" s="33"/>
    </row>
    <row r="64" spans="1:5" s="21" customFormat="1" ht="17.100000000000001" customHeight="1" x14ac:dyDescent="0.25">
      <c r="A64" s="30" t="s">
        <v>98</v>
      </c>
      <c r="B64" s="31" t="s">
        <v>57</v>
      </c>
      <c r="C64" s="39">
        <f>SUM(C62:C63)</f>
        <v>96704.510000000009</v>
      </c>
      <c r="D64" s="11">
        <f t="shared" si="0"/>
        <v>96604.510000000009</v>
      </c>
      <c r="E64" s="33">
        <f t="shared" si="1"/>
        <v>585.48187878787883</v>
      </c>
    </row>
    <row r="65" spans="1:5" s="21" customFormat="1" ht="17.100000000000001" hidden="1" customHeight="1" x14ac:dyDescent="0.25">
      <c r="A65" s="30"/>
      <c r="B65" s="36" t="s">
        <v>50</v>
      </c>
      <c r="C65" s="38">
        <v>21875</v>
      </c>
      <c r="D65" s="11">
        <f t="shared" si="0"/>
        <v>21775</v>
      </c>
      <c r="E65" s="33"/>
    </row>
    <row r="66" spans="1:5" s="21" customFormat="1" ht="17.100000000000001" hidden="1" customHeight="1" x14ac:dyDescent="0.25">
      <c r="A66" s="30"/>
      <c r="B66" s="36" t="s">
        <v>49</v>
      </c>
      <c r="C66" s="38">
        <v>12895.98</v>
      </c>
      <c r="D66" s="11">
        <f t="shared" si="0"/>
        <v>12795.98</v>
      </c>
      <c r="E66" s="33"/>
    </row>
    <row r="67" spans="1:5" s="21" customFormat="1" ht="17.100000000000001" customHeight="1" x14ac:dyDescent="0.25">
      <c r="A67" s="30" t="s">
        <v>99</v>
      </c>
      <c r="B67" s="37" t="s">
        <v>50</v>
      </c>
      <c r="C67" s="39">
        <f>SUM(C65:C66)</f>
        <v>34770.979999999996</v>
      </c>
      <c r="D67" s="11">
        <f t="shared" si="0"/>
        <v>34670.979999999996</v>
      </c>
      <c r="E67" s="33">
        <f t="shared" si="1"/>
        <v>210.1271515151515</v>
      </c>
    </row>
    <row r="68" spans="1:5" s="21" customFormat="1" ht="17.100000000000001" hidden="1" customHeight="1" x14ac:dyDescent="0.25">
      <c r="A68" s="30"/>
      <c r="B68" s="40" t="s">
        <v>25</v>
      </c>
      <c r="C68" s="41">
        <v>26388.43</v>
      </c>
      <c r="D68" s="11">
        <f t="shared" si="0"/>
        <v>26288.43</v>
      </c>
      <c r="E68" s="33"/>
    </row>
    <row r="69" spans="1:5" s="21" customFormat="1" ht="17.100000000000001" hidden="1" customHeight="1" x14ac:dyDescent="0.25">
      <c r="A69" s="30"/>
      <c r="B69" s="40" t="s">
        <v>26</v>
      </c>
      <c r="C69" s="41">
        <v>3770</v>
      </c>
      <c r="D69" s="11">
        <f t="shared" si="0"/>
        <v>3670</v>
      </c>
      <c r="E69" s="33"/>
    </row>
    <row r="70" spans="1:5" s="21" customFormat="1" ht="17.100000000000001" customHeight="1" x14ac:dyDescent="0.25">
      <c r="A70" s="30" t="s">
        <v>100</v>
      </c>
      <c r="B70" s="42" t="s">
        <v>25</v>
      </c>
      <c r="C70" s="43">
        <f>SUM(C68:C69)</f>
        <v>30158.43</v>
      </c>
      <c r="D70" s="11">
        <f t="shared" ref="D70:D102" si="2">C70-100</f>
        <v>30058.43</v>
      </c>
      <c r="E70" s="33">
        <f t="shared" ref="E70:E102" si="3">D70/165</f>
        <v>182.17230303030303</v>
      </c>
    </row>
    <row r="71" spans="1:5" s="21" customFormat="1" ht="17.100000000000001" customHeight="1" x14ac:dyDescent="0.25">
      <c r="A71" s="30" t="s">
        <v>101</v>
      </c>
      <c r="B71" s="42" t="s">
        <v>74</v>
      </c>
      <c r="C71" s="43">
        <v>16000</v>
      </c>
      <c r="D71" s="11">
        <f t="shared" si="2"/>
        <v>15900</v>
      </c>
      <c r="E71" s="33">
        <f t="shared" si="3"/>
        <v>96.36363636363636</v>
      </c>
    </row>
    <row r="72" spans="1:5" s="21" customFormat="1" ht="17.100000000000001" hidden="1" customHeight="1" x14ac:dyDescent="0.25">
      <c r="A72" s="30"/>
      <c r="B72" s="36" t="s">
        <v>54</v>
      </c>
      <c r="C72" s="38">
        <v>18165</v>
      </c>
      <c r="D72" s="11">
        <f t="shared" si="2"/>
        <v>18065</v>
      </c>
      <c r="E72" s="33"/>
    </row>
    <row r="73" spans="1:5" s="21" customFormat="1" ht="17.100000000000001" hidden="1" customHeight="1" x14ac:dyDescent="0.25">
      <c r="A73" s="30"/>
      <c r="B73" s="36" t="s">
        <v>53</v>
      </c>
      <c r="C73" s="38">
        <v>18730.5</v>
      </c>
      <c r="D73" s="11">
        <f t="shared" si="2"/>
        <v>18630.5</v>
      </c>
      <c r="E73" s="33"/>
    </row>
    <row r="74" spans="1:5" s="21" customFormat="1" ht="17.100000000000001" customHeight="1" x14ac:dyDescent="0.25">
      <c r="A74" s="30" t="s">
        <v>102</v>
      </c>
      <c r="B74" s="37" t="s">
        <v>54</v>
      </c>
      <c r="C74" s="39">
        <f>SUM(C72:C73)</f>
        <v>36895.5</v>
      </c>
      <c r="D74" s="11">
        <f t="shared" si="2"/>
        <v>36795.5</v>
      </c>
      <c r="E74" s="33">
        <f t="shared" si="3"/>
        <v>223.0030303030303</v>
      </c>
    </row>
    <row r="75" spans="1:5" s="21" customFormat="1" ht="17.100000000000001" hidden="1" customHeight="1" x14ac:dyDescent="0.25">
      <c r="A75" s="30"/>
      <c r="B75" s="36" t="s">
        <v>56</v>
      </c>
      <c r="C75" s="38">
        <v>18165</v>
      </c>
      <c r="D75" s="11">
        <f t="shared" si="2"/>
        <v>18065</v>
      </c>
      <c r="E75" s="33"/>
    </row>
    <row r="76" spans="1:5" s="21" customFormat="1" ht="17.100000000000001" hidden="1" customHeight="1" x14ac:dyDescent="0.25">
      <c r="A76" s="30"/>
      <c r="B76" s="36" t="s">
        <v>55</v>
      </c>
      <c r="C76" s="38">
        <v>17595</v>
      </c>
      <c r="D76" s="11">
        <f t="shared" si="2"/>
        <v>17495</v>
      </c>
      <c r="E76" s="33"/>
    </row>
    <row r="77" spans="1:5" s="21" customFormat="1" ht="17.100000000000001" customHeight="1" x14ac:dyDescent="0.25">
      <c r="A77" s="30" t="s">
        <v>103</v>
      </c>
      <c r="B77" s="37" t="s">
        <v>56</v>
      </c>
      <c r="C77" s="39">
        <f>SUM(C75:C76)</f>
        <v>35760</v>
      </c>
      <c r="D77" s="11">
        <f t="shared" si="2"/>
        <v>35660</v>
      </c>
      <c r="E77" s="33">
        <f t="shared" si="3"/>
        <v>216.12121212121212</v>
      </c>
    </row>
    <row r="78" spans="1:5" s="21" customFormat="1" ht="17.100000000000001" hidden="1" customHeight="1" x14ac:dyDescent="0.25">
      <c r="A78" s="30"/>
      <c r="B78" s="34" t="s">
        <v>31</v>
      </c>
      <c r="C78" s="38">
        <v>62440</v>
      </c>
      <c r="D78" s="11">
        <f t="shared" si="2"/>
        <v>62340</v>
      </c>
      <c r="E78" s="33"/>
    </row>
    <row r="79" spans="1:5" s="21" customFormat="1" ht="17.100000000000001" hidden="1" customHeight="1" x14ac:dyDescent="0.25">
      <c r="A79" s="30"/>
      <c r="B79" s="34" t="s">
        <v>32</v>
      </c>
      <c r="C79" s="38">
        <v>30304</v>
      </c>
      <c r="D79" s="11">
        <f t="shared" si="2"/>
        <v>30204</v>
      </c>
      <c r="E79" s="33"/>
    </row>
    <row r="80" spans="1:5" s="21" customFormat="1" ht="17.100000000000001" customHeight="1" x14ac:dyDescent="0.25">
      <c r="A80" s="30" t="s">
        <v>104</v>
      </c>
      <c r="B80" s="31" t="s">
        <v>31</v>
      </c>
      <c r="C80" s="39">
        <f>SUM(C78:C79)</f>
        <v>92744</v>
      </c>
      <c r="D80" s="11">
        <f t="shared" si="2"/>
        <v>92644</v>
      </c>
      <c r="E80" s="33">
        <f t="shared" si="3"/>
        <v>561.4787878787879</v>
      </c>
    </row>
    <row r="81" spans="1:5" s="21" customFormat="1" ht="17.100000000000001" hidden="1" customHeight="1" x14ac:dyDescent="0.25">
      <c r="A81" s="30"/>
      <c r="B81" s="34" t="s">
        <v>45</v>
      </c>
      <c r="C81" s="38">
        <v>32550</v>
      </c>
      <c r="D81" s="11">
        <f t="shared" si="2"/>
        <v>32450</v>
      </c>
      <c r="E81" s="33"/>
    </row>
    <row r="82" spans="1:5" s="21" customFormat="1" ht="17.100000000000001" hidden="1" customHeight="1" x14ac:dyDescent="0.25">
      <c r="A82" s="30"/>
      <c r="B82" s="34" t="s">
        <v>46</v>
      </c>
      <c r="C82" s="38">
        <v>4650</v>
      </c>
      <c r="D82" s="11">
        <f t="shared" si="2"/>
        <v>4550</v>
      </c>
      <c r="E82" s="33"/>
    </row>
    <row r="83" spans="1:5" s="21" customFormat="1" ht="17.100000000000001" customHeight="1" x14ac:dyDescent="0.25">
      <c r="A83" s="30" t="s">
        <v>105</v>
      </c>
      <c r="B83" s="31" t="s">
        <v>45</v>
      </c>
      <c r="C83" s="39">
        <f>SUM(C81:C82)</f>
        <v>37200</v>
      </c>
      <c r="D83" s="11">
        <f t="shared" si="2"/>
        <v>37100</v>
      </c>
      <c r="E83" s="33">
        <f t="shared" si="3"/>
        <v>224.84848484848484</v>
      </c>
    </row>
    <row r="84" spans="1:5" s="21" customFormat="1" ht="17.100000000000001" hidden="1" customHeight="1" x14ac:dyDescent="0.25">
      <c r="A84" s="30"/>
      <c r="B84" s="34" t="s">
        <v>47</v>
      </c>
      <c r="C84" s="38">
        <v>32550</v>
      </c>
      <c r="D84" s="11">
        <f t="shared" si="2"/>
        <v>32450</v>
      </c>
      <c r="E84" s="33"/>
    </row>
    <row r="85" spans="1:5" s="21" customFormat="1" ht="17.100000000000001" hidden="1" customHeight="1" x14ac:dyDescent="0.25">
      <c r="A85" s="30"/>
      <c r="B85" s="34" t="s">
        <v>48</v>
      </c>
      <c r="C85" s="38">
        <v>4650</v>
      </c>
      <c r="D85" s="11">
        <f t="shared" si="2"/>
        <v>4550</v>
      </c>
      <c r="E85" s="33"/>
    </row>
    <row r="86" spans="1:5" s="21" customFormat="1" ht="17.100000000000001" customHeight="1" x14ac:dyDescent="0.25">
      <c r="A86" s="30" t="s">
        <v>106</v>
      </c>
      <c r="B86" s="31" t="s">
        <v>47</v>
      </c>
      <c r="C86" s="39">
        <f>SUM(C84:C85)</f>
        <v>37200</v>
      </c>
      <c r="D86" s="11">
        <f t="shared" si="2"/>
        <v>37100</v>
      </c>
      <c r="E86" s="33">
        <f t="shared" si="3"/>
        <v>224.84848484848484</v>
      </c>
    </row>
    <row r="87" spans="1:5" s="21" customFormat="1" ht="17.100000000000001" customHeight="1" x14ac:dyDescent="0.25">
      <c r="A87" s="30" t="s">
        <v>107</v>
      </c>
      <c r="B87" s="37" t="s">
        <v>75</v>
      </c>
      <c r="C87" s="39">
        <v>25000</v>
      </c>
      <c r="D87" s="11">
        <f t="shared" si="2"/>
        <v>24900</v>
      </c>
      <c r="E87" s="33">
        <f t="shared" si="3"/>
        <v>150.90909090909091</v>
      </c>
    </row>
    <row r="88" spans="1:5" s="21" customFormat="1" ht="17.100000000000001" hidden="1" customHeight="1" x14ac:dyDescent="0.25">
      <c r="A88" s="30"/>
      <c r="B88" s="34" t="s">
        <v>21</v>
      </c>
      <c r="C88" s="38">
        <v>9041.25</v>
      </c>
      <c r="D88" s="11">
        <f t="shared" si="2"/>
        <v>8941.25</v>
      </c>
      <c r="E88" s="33"/>
    </row>
    <row r="89" spans="1:5" s="21" customFormat="1" ht="17.100000000000001" hidden="1" customHeight="1" x14ac:dyDescent="0.25">
      <c r="A89" s="30"/>
      <c r="B89" s="34" t="s">
        <v>22</v>
      </c>
      <c r="C89" s="38">
        <v>9041.82</v>
      </c>
      <c r="D89" s="11">
        <f t="shared" si="2"/>
        <v>8941.82</v>
      </c>
      <c r="E89" s="33"/>
    </row>
    <row r="90" spans="1:5" s="21" customFormat="1" ht="17.100000000000001" customHeight="1" x14ac:dyDescent="0.25">
      <c r="A90" s="30" t="s">
        <v>108</v>
      </c>
      <c r="B90" s="31" t="s">
        <v>21</v>
      </c>
      <c r="C90" s="39">
        <f>SUM(C88:C89)</f>
        <v>18083.07</v>
      </c>
      <c r="D90" s="11">
        <f t="shared" si="2"/>
        <v>17983.07</v>
      </c>
      <c r="E90" s="33">
        <f t="shared" si="3"/>
        <v>108.98830303030303</v>
      </c>
    </row>
    <row r="91" spans="1:5" s="21" customFormat="1" ht="17.100000000000001" hidden="1" customHeight="1" x14ac:dyDescent="0.25">
      <c r="A91" s="30"/>
      <c r="B91" s="36" t="s">
        <v>24</v>
      </c>
      <c r="C91" s="38">
        <v>9041.25</v>
      </c>
      <c r="D91" s="11">
        <f t="shared" si="2"/>
        <v>8941.25</v>
      </c>
      <c r="E91" s="33"/>
    </row>
    <row r="92" spans="1:5" s="21" customFormat="1" ht="17.100000000000001" hidden="1" customHeight="1" x14ac:dyDescent="0.25">
      <c r="A92" s="30"/>
      <c r="B92" s="36" t="s">
        <v>23</v>
      </c>
      <c r="C92" s="38">
        <v>9041.81</v>
      </c>
      <c r="D92" s="11">
        <f t="shared" si="2"/>
        <v>8941.81</v>
      </c>
      <c r="E92" s="33"/>
    </row>
    <row r="93" spans="1:5" s="21" customFormat="1" ht="17.100000000000001" customHeight="1" x14ac:dyDescent="0.25">
      <c r="A93" s="30" t="s">
        <v>109</v>
      </c>
      <c r="B93" s="37" t="s">
        <v>24</v>
      </c>
      <c r="C93" s="39">
        <f>SUM(C91:C92)</f>
        <v>18083.059999999998</v>
      </c>
      <c r="D93" s="11">
        <f t="shared" si="2"/>
        <v>17983.059999999998</v>
      </c>
      <c r="E93" s="33">
        <f t="shared" si="3"/>
        <v>108.98824242424242</v>
      </c>
    </row>
    <row r="94" spans="1:5" s="21" customFormat="1" ht="17.100000000000001" hidden="1" customHeight="1" x14ac:dyDescent="0.25">
      <c r="A94" s="30"/>
      <c r="B94" s="34" t="s">
        <v>51</v>
      </c>
      <c r="C94" s="38">
        <v>70280</v>
      </c>
      <c r="D94" s="11">
        <f t="shared" si="2"/>
        <v>70180</v>
      </c>
      <c r="E94" s="33"/>
    </row>
    <row r="95" spans="1:5" s="21" customFormat="1" ht="17.100000000000001" hidden="1" customHeight="1" x14ac:dyDescent="0.25">
      <c r="A95" s="30"/>
      <c r="B95" s="34" t="s">
        <v>52</v>
      </c>
      <c r="C95" s="38">
        <v>25000</v>
      </c>
      <c r="D95" s="11">
        <f t="shared" si="2"/>
        <v>24900</v>
      </c>
      <c r="E95" s="33"/>
    </row>
    <row r="96" spans="1:5" s="21" customFormat="1" ht="17.100000000000001" customHeight="1" x14ac:dyDescent="0.25">
      <c r="A96" s="30" t="s">
        <v>110</v>
      </c>
      <c r="B96" s="31" t="s">
        <v>76</v>
      </c>
      <c r="C96" s="39">
        <f>SUM(C94:C95)</f>
        <v>95280</v>
      </c>
      <c r="D96" s="11">
        <f t="shared" si="2"/>
        <v>95180</v>
      </c>
      <c r="E96" s="33">
        <f t="shared" si="3"/>
        <v>576.84848484848487</v>
      </c>
    </row>
    <row r="97" spans="1:5" s="21" customFormat="1" ht="17.100000000000001" hidden="1" customHeight="1" x14ac:dyDescent="0.25">
      <c r="A97" s="30"/>
      <c r="B97" s="34" t="s">
        <v>59</v>
      </c>
      <c r="C97" s="38">
        <v>33810</v>
      </c>
      <c r="D97" s="11">
        <f t="shared" si="2"/>
        <v>33710</v>
      </c>
      <c r="E97" s="33"/>
    </row>
    <row r="98" spans="1:5" s="21" customFormat="1" ht="17.100000000000001" hidden="1" customHeight="1" x14ac:dyDescent="0.25">
      <c r="A98" s="30"/>
      <c r="B98" s="34" t="s">
        <v>60</v>
      </c>
      <c r="C98" s="38">
        <v>12500</v>
      </c>
      <c r="D98" s="11">
        <f t="shared" si="2"/>
        <v>12400</v>
      </c>
      <c r="E98" s="33"/>
    </row>
    <row r="99" spans="1:5" s="21" customFormat="1" ht="17.100000000000001" customHeight="1" x14ac:dyDescent="0.25">
      <c r="A99" s="30" t="s">
        <v>111</v>
      </c>
      <c r="B99" s="31" t="s">
        <v>59</v>
      </c>
      <c r="C99" s="39">
        <f>SUM(C97:C98)</f>
        <v>46310</v>
      </c>
      <c r="D99" s="11">
        <f t="shared" si="2"/>
        <v>46210</v>
      </c>
      <c r="E99" s="33">
        <f t="shared" si="3"/>
        <v>280.06060606060606</v>
      </c>
    </row>
    <row r="100" spans="1:5" s="21" customFormat="1" ht="17.100000000000001" hidden="1" customHeight="1" x14ac:dyDescent="0.25">
      <c r="A100" s="30"/>
      <c r="B100" s="36" t="s">
        <v>62</v>
      </c>
      <c r="C100" s="38">
        <v>33810</v>
      </c>
      <c r="D100" s="11">
        <f t="shared" si="2"/>
        <v>33710</v>
      </c>
      <c r="E100" s="33"/>
    </row>
    <row r="101" spans="1:5" s="21" customFormat="1" ht="17.100000000000001" hidden="1" customHeight="1" x14ac:dyDescent="0.25">
      <c r="A101" s="30"/>
      <c r="B101" s="36" t="s">
        <v>61</v>
      </c>
      <c r="C101" s="38">
        <v>12500</v>
      </c>
      <c r="D101" s="11">
        <f t="shared" si="2"/>
        <v>12400</v>
      </c>
      <c r="E101" s="33"/>
    </row>
    <row r="102" spans="1:5" s="21" customFormat="1" ht="17.100000000000001" customHeight="1" x14ac:dyDescent="0.25">
      <c r="A102" s="30" t="s">
        <v>14</v>
      </c>
      <c r="B102" s="37" t="s">
        <v>62</v>
      </c>
      <c r="C102" s="39">
        <f>SUM(C100:C101)</f>
        <v>46310</v>
      </c>
      <c r="D102" s="11">
        <f t="shared" si="2"/>
        <v>46210</v>
      </c>
      <c r="E102" s="33">
        <f t="shared" si="3"/>
        <v>280.06060606060606</v>
      </c>
    </row>
    <row r="103" spans="1:5" s="21" customFormat="1" ht="13.2" x14ac:dyDescent="0.25">
      <c r="A103" s="24"/>
      <c r="C103" s="25"/>
      <c r="D103" s="25" t="e">
        <f>D5:D102</f>
        <v>#VALUE!</v>
      </c>
      <c r="E103" s="27"/>
    </row>
    <row r="104" spans="1:5" x14ac:dyDescent="0.25">
      <c r="A104" s="6"/>
      <c r="B104" s="7"/>
      <c r="C104" s="8"/>
      <c r="D104" s="8"/>
      <c r="E104" s="28"/>
    </row>
    <row r="105" spans="1:5" x14ac:dyDescent="0.25">
      <c r="A105" s="6"/>
      <c r="B105" s="7"/>
      <c r="C105" s="8"/>
      <c r="D105" s="8"/>
      <c r="E105" s="28"/>
    </row>
    <row r="106" spans="1:5" x14ac:dyDescent="0.25">
      <c r="A106" s="6"/>
      <c r="B106" s="7"/>
      <c r="C106" s="8"/>
      <c r="D106" s="8"/>
      <c r="E106" s="28"/>
    </row>
    <row r="107" spans="1:5" x14ac:dyDescent="0.25">
      <c r="A107" s="6"/>
      <c r="B107" s="7"/>
      <c r="C107" s="8"/>
      <c r="D107" s="8"/>
      <c r="E107" s="28"/>
    </row>
    <row r="108" spans="1:5" x14ac:dyDescent="0.25">
      <c r="A108" s="6"/>
      <c r="B108" s="7"/>
      <c r="C108" s="8"/>
      <c r="D108" s="8"/>
      <c r="E108" s="28"/>
    </row>
    <row r="109" spans="1:5" x14ac:dyDescent="0.25">
      <c r="A109" s="6"/>
      <c r="B109" s="7"/>
      <c r="C109" s="8"/>
      <c r="D109" s="8"/>
      <c r="E109" s="28"/>
    </row>
    <row r="110" spans="1:5" x14ac:dyDescent="0.25">
      <c r="A110" s="6"/>
      <c r="B110" s="7"/>
      <c r="C110" s="8"/>
      <c r="D110" s="8"/>
      <c r="E110" s="28"/>
    </row>
    <row r="111" spans="1:5" x14ac:dyDescent="0.25">
      <c r="A111" s="6"/>
      <c r="B111" s="7"/>
      <c r="C111" s="8"/>
      <c r="D111" s="8"/>
      <c r="E111" s="28"/>
    </row>
    <row r="112" spans="1:5" x14ac:dyDescent="0.25">
      <c r="A112" s="6"/>
      <c r="B112" s="7"/>
      <c r="C112" s="8"/>
      <c r="D112" s="8"/>
      <c r="E112" s="28"/>
    </row>
    <row r="113" spans="1:5" x14ac:dyDescent="0.25">
      <c r="A113" s="6"/>
      <c r="B113" s="7"/>
      <c r="C113" s="8"/>
      <c r="D113" s="8"/>
      <c r="E113" s="28"/>
    </row>
    <row r="114" spans="1:5" x14ac:dyDescent="0.25">
      <c r="A114" s="6"/>
      <c r="B114" s="7"/>
      <c r="C114" s="8"/>
      <c r="D114" s="8"/>
      <c r="E114" s="28"/>
    </row>
    <row r="115" spans="1:5" x14ac:dyDescent="0.25">
      <c r="A115" s="6"/>
      <c r="B115" s="7"/>
      <c r="C115" s="8"/>
      <c r="D115" s="8"/>
      <c r="E115" s="28"/>
    </row>
    <row r="116" spans="1:5" x14ac:dyDescent="0.25">
      <c r="A116" s="6"/>
      <c r="B116" s="7"/>
      <c r="C116" s="8"/>
      <c r="D116" s="8"/>
      <c r="E116" s="28"/>
    </row>
    <row r="117" spans="1:5" x14ac:dyDescent="0.25">
      <c r="A117" s="6"/>
      <c r="B117" s="7"/>
      <c r="C117" s="8"/>
      <c r="D117" s="8"/>
      <c r="E117" s="28"/>
    </row>
    <row r="118" spans="1:5" x14ac:dyDescent="0.25">
      <c r="A118" s="6"/>
      <c r="B118" s="7"/>
      <c r="C118" s="8"/>
      <c r="D118" s="8"/>
      <c r="E118" s="28"/>
    </row>
    <row r="119" spans="1:5" x14ac:dyDescent="0.25">
      <c r="A119" s="6"/>
      <c r="B119" s="7"/>
      <c r="C119" s="8"/>
      <c r="D119" s="8"/>
      <c r="E119" s="28"/>
    </row>
    <row r="120" spans="1:5" x14ac:dyDescent="0.25">
      <c r="A120" s="6"/>
      <c r="B120" s="7"/>
      <c r="C120" s="8"/>
      <c r="D120" s="8"/>
      <c r="E120" s="28"/>
    </row>
    <row r="121" spans="1:5" x14ac:dyDescent="0.25">
      <c r="A121" s="6"/>
      <c r="B121" s="7"/>
      <c r="C121" s="8"/>
      <c r="D121" s="8"/>
      <c r="E121" s="28"/>
    </row>
    <row r="122" spans="1:5" x14ac:dyDescent="0.25">
      <c r="A122" s="6"/>
      <c r="B122" s="7"/>
      <c r="C122" s="8"/>
      <c r="D122" s="8"/>
      <c r="E122" s="28"/>
    </row>
    <row r="123" spans="1:5" x14ac:dyDescent="0.25">
      <c r="A123" s="6"/>
      <c r="B123" s="7"/>
      <c r="C123" s="8"/>
      <c r="D123" s="8"/>
      <c r="E123" s="28"/>
    </row>
    <row r="124" spans="1:5" x14ac:dyDescent="0.25">
      <c r="A124" s="6"/>
      <c r="B124" s="7"/>
      <c r="C124" s="8"/>
      <c r="D124" s="8"/>
      <c r="E124" s="28"/>
    </row>
    <row r="125" spans="1:5" x14ac:dyDescent="0.25">
      <c r="A125" s="6"/>
      <c r="B125" s="7"/>
      <c r="C125" s="8"/>
      <c r="D125" s="8"/>
      <c r="E125" s="28"/>
    </row>
    <row r="126" spans="1:5" x14ac:dyDescent="0.25">
      <c r="A126" s="6"/>
      <c r="B126" s="7"/>
      <c r="C126" s="8"/>
      <c r="D126" s="8"/>
      <c r="E126" s="28"/>
    </row>
    <row r="127" spans="1:5" x14ac:dyDescent="0.25">
      <c r="A127" s="6"/>
      <c r="B127" s="7"/>
      <c r="C127" s="8"/>
      <c r="D127" s="8"/>
      <c r="E127" s="28"/>
    </row>
    <row r="128" spans="1:5" x14ac:dyDescent="0.25">
      <c r="A128" s="6"/>
      <c r="B128" s="7"/>
      <c r="C128" s="8"/>
      <c r="D128" s="8"/>
      <c r="E128" s="28"/>
    </row>
    <row r="129" spans="1:5" x14ac:dyDescent="0.25">
      <c r="A129" s="6"/>
      <c r="B129" s="7"/>
      <c r="C129" s="8"/>
      <c r="D129" s="8"/>
      <c r="E129" s="28"/>
    </row>
    <row r="130" spans="1:5" x14ac:dyDescent="0.25">
      <c r="A130" s="6"/>
      <c r="B130" s="7"/>
      <c r="C130" s="8"/>
      <c r="D130" s="8"/>
      <c r="E130" s="28"/>
    </row>
    <row r="131" spans="1:5" x14ac:dyDescent="0.25">
      <c r="A131" s="6"/>
      <c r="B131" s="7"/>
      <c r="C131" s="8"/>
      <c r="D131" s="8"/>
      <c r="E131" s="28"/>
    </row>
    <row r="132" spans="1:5" x14ac:dyDescent="0.25">
      <c r="A132" s="6"/>
      <c r="B132" s="7"/>
      <c r="C132" s="8"/>
      <c r="D132" s="8"/>
      <c r="E132" s="28"/>
    </row>
    <row r="133" spans="1:5" x14ac:dyDescent="0.25">
      <c r="A133" s="6"/>
      <c r="B133" s="7"/>
      <c r="C133" s="8"/>
      <c r="D133" s="8"/>
      <c r="E133" s="28"/>
    </row>
    <row r="134" spans="1:5" x14ac:dyDescent="0.25">
      <c r="A134" s="6"/>
      <c r="B134" s="7"/>
      <c r="C134" s="8"/>
      <c r="D134" s="8"/>
      <c r="E134" s="28"/>
    </row>
    <row r="135" spans="1:5" x14ac:dyDescent="0.25">
      <c r="A135" s="6"/>
      <c r="B135" s="7"/>
      <c r="C135" s="8"/>
      <c r="D135" s="8"/>
      <c r="E135" s="28"/>
    </row>
    <row r="136" spans="1:5" x14ac:dyDescent="0.25">
      <c r="A136" s="6"/>
      <c r="B136" s="7"/>
      <c r="C136" s="8"/>
      <c r="D136" s="8"/>
      <c r="E136" s="28"/>
    </row>
    <row r="137" spans="1:5" x14ac:dyDescent="0.25">
      <c r="A137" s="6"/>
      <c r="B137" s="7"/>
      <c r="C137" s="8"/>
      <c r="D137" s="8"/>
      <c r="E137" s="28"/>
    </row>
    <row r="138" spans="1:5" x14ac:dyDescent="0.25">
      <c r="A138" s="6"/>
      <c r="B138" s="7"/>
      <c r="C138" s="8"/>
      <c r="D138" s="8"/>
      <c r="E138" s="28"/>
    </row>
    <row r="139" spans="1:5" x14ac:dyDescent="0.25">
      <c r="A139" s="6"/>
      <c r="B139" s="7"/>
      <c r="C139" s="8"/>
      <c r="D139" s="8"/>
      <c r="E139" s="28"/>
    </row>
    <row r="140" spans="1:5" x14ac:dyDescent="0.25">
      <c r="A140" s="6"/>
      <c r="B140" s="7"/>
      <c r="C140" s="8"/>
      <c r="D140" s="8"/>
      <c r="E140" s="28"/>
    </row>
    <row r="141" spans="1:5" x14ac:dyDescent="0.25">
      <c r="A141" s="6"/>
      <c r="B141" s="7"/>
      <c r="C141" s="8"/>
      <c r="D141" s="8"/>
      <c r="E141" s="28"/>
    </row>
    <row r="142" spans="1:5" x14ac:dyDescent="0.25">
      <c r="A142" s="6"/>
      <c r="B142" s="7"/>
      <c r="C142" s="8"/>
      <c r="D142" s="8"/>
      <c r="E142" s="28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3"/>
  <sheetViews>
    <sheetView tabSelected="1" topLeftCell="A79" zoomScale="190" zoomScaleNormal="190" zoomScaleSheetLayoutView="106" workbookViewId="0">
      <selection activeCell="B3" sqref="B3"/>
    </sheetView>
  </sheetViews>
  <sheetFormatPr defaultColWidth="9.33203125" defaultRowHeight="15.6" x14ac:dyDescent="0.25"/>
  <cols>
    <col min="1" max="1" width="3.6640625" style="44" customWidth="1"/>
    <col min="2" max="2" width="66.6640625" style="45" customWidth="1"/>
    <col min="3" max="3" width="15.109375" style="51" customWidth="1"/>
    <col min="4" max="16384" width="9.33203125" style="45"/>
  </cols>
  <sheetData>
    <row r="1" spans="1:10" ht="18.75" customHeight="1" x14ac:dyDescent="0.25"/>
    <row r="2" spans="1:10" ht="39.75" customHeight="1" x14ac:dyDescent="0.25">
      <c r="A2" s="66" t="s">
        <v>66</v>
      </c>
      <c r="B2" s="66"/>
      <c r="C2" s="66"/>
    </row>
    <row r="3" spans="1:10" s="65" customFormat="1" ht="44.25" customHeight="1" x14ac:dyDescent="0.25">
      <c r="A3" s="62" t="s">
        <v>67</v>
      </c>
      <c r="B3" s="63" t="s">
        <v>68</v>
      </c>
      <c r="C3" s="64" t="s">
        <v>138</v>
      </c>
    </row>
    <row r="4" spans="1:10" s="47" customFormat="1" ht="18" customHeight="1" x14ac:dyDescent="0.25">
      <c r="A4" s="46"/>
      <c r="B4" s="18" t="s">
        <v>113</v>
      </c>
      <c r="C4" s="11"/>
    </row>
    <row r="5" spans="1:10" s="17" customFormat="1" ht="13.2" x14ac:dyDescent="0.25">
      <c r="A5" s="14" t="s">
        <v>77</v>
      </c>
      <c r="B5" s="15" t="s">
        <v>70</v>
      </c>
      <c r="C5" s="16">
        <v>36704.69</v>
      </c>
    </row>
    <row r="6" spans="1:10" s="17" customFormat="1" ht="13.2" x14ac:dyDescent="0.25">
      <c r="A6" s="14" t="s">
        <v>78</v>
      </c>
      <c r="B6" s="19" t="s">
        <v>64</v>
      </c>
      <c r="C6" s="16">
        <v>63016.78</v>
      </c>
    </row>
    <row r="7" spans="1:10" s="17" customFormat="1" ht="13.2" x14ac:dyDescent="0.25">
      <c r="A7" s="14" t="s">
        <v>79</v>
      </c>
      <c r="B7" s="19" t="s">
        <v>65</v>
      </c>
      <c r="C7" s="16">
        <v>43648.53</v>
      </c>
    </row>
    <row r="8" spans="1:10" s="17" customFormat="1" ht="13.2" x14ac:dyDescent="0.25">
      <c r="A8" s="14" t="s">
        <v>80</v>
      </c>
      <c r="B8" s="19" t="s">
        <v>73</v>
      </c>
      <c r="C8" s="16">
        <v>6150</v>
      </c>
    </row>
    <row r="9" spans="1:10" s="47" customFormat="1" ht="13.2" x14ac:dyDescent="0.25">
      <c r="A9" s="56"/>
      <c r="B9" s="57" t="s">
        <v>136</v>
      </c>
      <c r="C9" s="58">
        <f>SUM(C5:C8)</f>
        <v>149520</v>
      </c>
    </row>
    <row r="10" spans="1:10" s="47" customFormat="1" ht="18" customHeight="1" x14ac:dyDescent="0.25">
      <c r="A10" s="46"/>
      <c r="B10" s="18" t="s">
        <v>114</v>
      </c>
      <c r="C10" s="11"/>
    </row>
    <row r="11" spans="1:10" s="17" customFormat="1" ht="13.2" x14ac:dyDescent="0.25">
      <c r="A11" s="14" t="s">
        <v>81</v>
      </c>
      <c r="B11" s="15" t="s">
        <v>11</v>
      </c>
      <c r="C11" s="16">
        <v>40077.5</v>
      </c>
      <c r="J11" s="52"/>
    </row>
    <row r="12" spans="1:10" s="47" customFormat="1" ht="13.2" x14ac:dyDescent="0.25">
      <c r="A12" s="56"/>
      <c r="B12" s="57" t="s">
        <v>136</v>
      </c>
      <c r="C12" s="58">
        <f>SUM(C11)</f>
        <v>40077.5</v>
      </c>
    </row>
    <row r="13" spans="1:10" s="47" customFormat="1" ht="18" customHeight="1" x14ac:dyDescent="0.25">
      <c r="A13" s="46"/>
      <c r="B13" s="18" t="s">
        <v>115</v>
      </c>
      <c r="C13" s="11"/>
    </row>
    <row r="14" spans="1:10" s="17" customFormat="1" ht="13.2" x14ac:dyDescent="0.25">
      <c r="A14" s="14" t="s">
        <v>82</v>
      </c>
      <c r="B14" s="15" t="s">
        <v>71</v>
      </c>
      <c r="C14" s="16">
        <v>15680</v>
      </c>
    </row>
    <row r="15" spans="1:10" s="47" customFormat="1" ht="13.2" x14ac:dyDescent="0.25">
      <c r="A15" s="56"/>
      <c r="B15" s="57" t="s">
        <v>136</v>
      </c>
      <c r="C15" s="58">
        <f>SUM(C14)</f>
        <v>15680</v>
      </c>
    </row>
    <row r="16" spans="1:10" s="47" customFormat="1" ht="18" customHeight="1" x14ac:dyDescent="0.25">
      <c r="A16" s="46"/>
      <c r="B16" s="18" t="s">
        <v>116</v>
      </c>
      <c r="C16" s="11"/>
    </row>
    <row r="17" spans="1:3" s="17" customFormat="1" ht="13.2" x14ac:dyDescent="0.25">
      <c r="A17" s="14" t="s">
        <v>83</v>
      </c>
      <c r="B17" s="15" t="s">
        <v>72</v>
      </c>
      <c r="C17" s="16">
        <v>78580</v>
      </c>
    </row>
    <row r="18" spans="1:3" s="47" customFormat="1" ht="13.2" x14ac:dyDescent="0.25">
      <c r="A18" s="56"/>
      <c r="B18" s="57" t="s">
        <v>136</v>
      </c>
      <c r="C18" s="58">
        <f>SUM(C17)</f>
        <v>78580</v>
      </c>
    </row>
    <row r="19" spans="1:3" s="47" customFormat="1" ht="18" customHeight="1" x14ac:dyDescent="0.25">
      <c r="A19" s="46"/>
      <c r="B19" s="18" t="s">
        <v>117</v>
      </c>
      <c r="C19" s="11"/>
    </row>
    <row r="20" spans="1:3" s="17" customFormat="1" ht="13.2" x14ac:dyDescent="0.25">
      <c r="A20" s="14" t="s">
        <v>84</v>
      </c>
      <c r="B20" s="19" t="s">
        <v>16</v>
      </c>
      <c r="C20" s="16">
        <v>39690</v>
      </c>
    </row>
    <row r="21" spans="1:3" s="47" customFormat="1" ht="13.2" x14ac:dyDescent="0.25">
      <c r="A21" s="56"/>
      <c r="B21" s="57" t="s">
        <v>136</v>
      </c>
      <c r="C21" s="58">
        <f>SUM(C20)</f>
        <v>39690</v>
      </c>
    </row>
    <row r="22" spans="1:3" s="47" customFormat="1" ht="18" customHeight="1" x14ac:dyDescent="0.25">
      <c r="A22" s="46"/>
      <c r="B22" s="18" t="s">
        <v>118</v>
      </c>
      <c r="C22" s="11"/>
    </row>
    <row r="23" spans="1:3" s="17" customFormat="1" ht="13.2" x14ac:dyDescent="0.25">
      <c r="A23" s="14" t="s">
        <v>85</v>
      </c>
      <c r="B23" s="19" t="s">
        <v>18</v>
      </c>
      <c r="C23" s="16">
        <v>43004.5</v>
      </c>
    </row>
    <row r="24" spans="1:3" s="47" customFormat="1" ht="13.2" x14ac:dyDescent="0.25">
      <c r="A24" s="56"/>
      <c r="B24" s="57" t="s">
        <v>136</v>
      </c>
      <c r="C24" s="58">
        <f>SUM(C23)</f>
        <v>43004.5</v>
      </c>
    </row>
    <row r="25" spans="1:3" s="47" customFormat="1" ht="18" customHeight="1" x14ac:dyDescent="0.25">
      <c r="A25" s="46"/>
      <c r="B25" s="18" t="s">
        <v>119</v>
      </c>
      <c r="C25" s="11"/>
    </row>
    <row r="26" spans="1:3" s="17" customFormat="1" ht="13.2" x14ac:dyDescent="0.25">
      <c r="A26" s="14" t="s">
        <v>86</v>
      </c>
      <c r="B26" s="19" t="s">
        <v>20</v>
      </c>
      <c r="C26" s="16">
        <v>34670.979999999996</v>
      </c>
    </row>
    <row r="27" spans="1:3" s="17" customFormat="1" ht="13.2" x14ac:dyDescent="0.25">
      <c r="A27" s="14" t="s">
        <v>87</v>
      </c>
      <c r="B27" s="19" t="s">
        <v>50</v>
      </c>
      <c r="C27" s="16">
        <v>34670.979999999996</v>
      </c>
    </row>
    <row r="28" spans="1:3" s="47" customFormat="1" ht="13.2" x14ac:dyDescent="0.25">
      <c r="A28" s="56"/>
      <c r="B28" s="57" t="s">
        <v>136</v>
      </c>
      <c r="C28" s="58">
        <f>SUM(C26:C27)</f>
        <v>69341.959999999992</v>
      </c>
    </row>
    <row r="29" spans="1:3" s="47" customFormat="1" ht="18" customHeight="1" x14ac:dyDescent="0.25">
      <c r="A29" s="46"/>
      <c r="B29" s="18" t="s">
        <v>120</v>
      </c>
      <c r="C29" s="11"/>
    </row>
    <row r="30" spans="1:3" s="17" customFormat="1" ht="13.2" x14ac:dyDescent="0.25">
      <c r="A30" s="14" t="s">
        <v>88</v>
      </c>
      <c r="B30" s="19" t="s">
        <v>2</v>
      </c>
      <c r="C30" s="16">
        <v>26616</v>
      </c>
    </row>
    <row r="31" spans="1:3" s="47" customFormat="1" ht="13.2" x14ac:dyDescent="0.25">
      <c r="A31" s="56"/>
      <c r="B31" s="57" t="s">
        <v>136</v>
      </c>
      <c r="C31" s="58">
        <f>SUM(C30)</f>
        <v>26616</v>
      </c>
    </row>
    <row r="32" spans="1:3" s="47" customFormat="1" ht="18" customHeight="1" x14ac:dyDescent="0.25">
      <c r="A32" s="46"/>
      <c r="B32" s="18" t="s">
        <v>121</v>
      </c>
      <c r="C32" s="11"/>
    </row>
    <row r="33" spans="1:3" s="17" customFormat="1" ht="13.2" x14ac:dyDescent="0.25">
      <c r="A33" s="14" t="s">
        <v>89</v>
      </c>
      <c r="B33" s="19" t="s">
        <v>4</v>
      </c>
      <c r="C33" s="16">
        <v>39354.17</v>
      </c>
    </row>
    <row r="34" spans="1:3" s="47" customFormat="1" ht="13.2" x14ac:dyDescent="0.25">
      <c r="A34" s="56"/>
      <c r="B34" s="57" t="s">
        <v>136</v>
      </c>
      <c r="C34" s="58">
        <f>SUM(C33)</f>
        <v>39354.17</v>
      </c>
    </row>
    <row r="35" spans="1:3" s="47" customFormat="1" ht="18" customHeight="1" x14ac:dyDescent="0.25">
      <c r="A35" s="46"/>
      <c r="B35" s="18" t="s">
        <v>122</v>
      </c>
      <c r="C35" s="11"/>
    </row>
    <row r="36" spans="1:3" s="17" customFormat="1" ht="13.2" x14ac:dyDescent="0.25">
      <c r="A36" s="14" t="s">
        <v>90</v>
      </c>
      <c r="B36" s="15" t="s">
        <v>6</v>
      </c>
      <c r="C36" s="16">
        <v>43081.5</v>
      </c>
    </row>
    <row r="37" spans="1:3" s="17" customFormat="1" ht="13.2" x14ac:dyDescent="0.25">
      <c r="A37" s="14" t="s">
        <v>91</v>
      </c>
      <c r="B37" s="15" t="s">
        <v>27</v>
      </c>
      <c r="C37" s="16">
        <v>43081.51</v>
      </c>
    </row>
    <row r="38" spans="1:3" s="17" customFormat="1" ht="13.2" x14ac:dyDescent="0.25">
      <c r="A38" s="14" t="s">
        <v>92</v>
      </c>
      <c r="B38" s="15" t="s">
        <v>29</v>
      </c>
      <c r="C38" s="16">
        <v>43081.5</v>
      </c>
    </row>
    <row r="39" spans="1:3" s="47" customFormat="1" ht="13.2" x14ac:dyDescent="0.25">
      <c r="A39" s="59"/>
      <c r="B39" s="60" t="s">
        <v>136</v>
      </c>
      <c r="C39" s="61">
        <f>SUM(C36:C38)</f>
        <v>129244.51000000001</v>
      </c>
    </row>
    <row r="40" spans="1:3" s="47" customFormat="1" ht="18" customHeight="1" x14ac:dyDescent="0.25">
      <c r="A40" s="46"/>
      <c r="B40" s="18" t="s">
        <v>123</v>
      </c>
      <c r="C40" s="11"/>
    </row>
    <row r="41" spans="1:3" s="17" customFormat="1" ht="13.2" x14ac:dyDescent="0.25">
      <c r="A41" s="14" t="s">
        <v>93</v>
      </c>
      <c r="B41" s="15" t="s">
        <v>35</v>
      </c>
      <c r="C41" s="16">
        <v>93710</v>
      </c>
    </row>
    <row r="42" spans="1:3" s="47" customFormat="1" ht="13.2" x14ac:dyDescent="0.25">
      <c r="A42" s="59"/>
      <c r="B42" s="60" t="s">
        <v>136</v>
      </c>
      <c r="C42" s="61">
        <f>SUM(C41)</f>
        <v>93710</v>
      </c>
    </row>
    <row r="43" spans="1:3" s="47" customFormat="1" ht="18" customHeight="1" x14ac:dyDescent="0.25">
      <c r="A43" s="46"/>
      <c r="B43" s="18" t="s">
        <v>124</v>
      </c>
      <c r="C43" s="11"/>
    </row>
    <row r="44" spans="1:3" s="17" customFormat="1" ht="13.2" x14ac:dyDescent="0.25">
      <c r="A44" s="14" t="s">
        <v>94</v>
      </c>
      <c r="B44" s="15" t="s">
        <v>37</v>
      </c>
      <c r="C44" s="16">
        <v>18881.379999999997</v>
      </c>
    </row>
    <row r="45" spans="1:3" s="17" customFormat="1" ht="13.2" x14ac:dyDescent="0.25">
      <c r="A45" s="14" t="s">
        <v>95</v>
      </c>
      <c r="B45" s="15" t="s">
        <v>39</v>
      </c>
      <c r="C45" s="16">
        <v>35151.119999999995</v>
      </c>
    </row>
    <row r="46" spans="1:3" s="47" customFormat="1" ht="13.2" x14ac:dyDescent="0.25">
      <c r="A46" s="59"/>
      <c r="B46" s="60" t="s">
        <v>136</v>
      </c>
      <c r="C46" s="61">
        <f>SUM(C44:C45)</f>
        <v>54032.499999999993</v>
      </c>
    </row>
    <row r="47" spans="1:3" s="47" customFormat="1" ht="18" customHeight="1" x14ac:dyDescent="0.25">
      <c r="A47" s="46"/>
      <c r="B47" s="18" t="s">
        <v>125</v>
      </c>
      <c r="C47" s="11"/>
    </row>
    <row r="48" spans="1:3" s="17" customFormat="1" ht="13.2" x14ac:dyDescent="0.25">
      <c r="A48" s="14" t="s">
        <v>96</v>
      </c>
      <c r="B48" s="15" t="s">
        <v>41</v>
      </c>
      <c r="C48" s="16">
        <v>18878.739999999998</v>
      </c>
    </row>
    <row r="49" spans="1:3" s="47" customFormat="1" ht="13.2" x14ac:dyDescent="0.25">
      <c r="A49" s="59"/>
      <c r="B49" s="60" t="s">
        <v>136</v>
      </c>
      <c r="C49" s="61">
        <f>SUM(C48)</f>
        <v>18878.739999999998</v>
      </c>
    </row>
    <row r="50" spans="1:3" s="47" customFormat="1" ht="18" customHeight="1" x14ac:dyDescent="0.25">
      <c r="A50" s="46"/>
      <c r="B50" s="18" t="s">
        <v>126</v>
      </c>
      <c r="C50" s="11"/>
    </row>
    <row r="51" spans="1:3" s="17" customFormat="1" ht="13.2" x14ac:dyDescent="0.25">
      <c r="A51" s="14" t="s">
        <v>97</v>
      </c>
      <c r="B51" s="19" t="s">
        <v>44</v>
      </c>
      <c r="C51" s="16">
        <v>62975.5</v>
      </c>
    </row>
    <row r="52" spans="1:3" s="47" customFormat="1" ht="13.2" x14ac:dyDescent="0.25">
      <c r="A52" s="59"/>
      <c r="B52" s="60" t="s">
        <v>136</v>
      </c>
      <c r="C52" s="61">
        <f>SUM(C51)</f>
        <v>62975.5</v>
      </c>
    </row>
    <row r="53" spans="1:3" s="47" customFormat="1" ht="18" customHeight="1" x14ac:dyDescent="0.25">
      <c r="A53" s="46"/>
      <c r="B53" s="18" t="s">
        <v>127</v>
      </c>
      <c r="C53" s="11"/>
    </row>
    <row r="54" spans="1:3" s="17" customFormat="1" ht="13.2" x14ac:dyDescent="0.25">
      <c r="A54" s="14" t="s">
        <v>98</v>
      </c>
      <c r="B54" s="19" t="s">
        <v>34</v>
      </c>
      <c r="C54" s="16">
        <v>60811.86</v>
      </c>
    </row>
    <row r="55" spans="1:3" s="47" customFormat="1" ht="13.2" x14ac:dyDescent="0.25">
      <c r="A55" s="59"/>
      <c r="B55" s="60" t="s">
        <v>136</v>
      </c>
      <c r="C55" s="61">
        <f>SUM(C54)</f>
        <v>60811.86</v>
      </c>
    </row>
    <row r="56" spans="1:3" s="47" customFormat="1" ht="18" customHeight="1" x14ac:dyDescent="0.25">
      <c r="A56" s="46"/>
      <c r="B56" s="18" t="s">
        <v>128</v>
      </c>
      <c r="C56" s="11"/>
    </row>
    <row r="57" spans="1:3" s="17" customFormat="1" ht="13.2" x14ac:dyDescent="0.25">
      <c r="A57" s="14" t="s">
        <v>99</v>
      </c>
      <c r="B57" s="15" t="s">
        <v>57</v>
      </c>
      <c r="C57" s="16">
        <v>96604.510000000009</v>
      </c>
    </row>
    <row r="58" spans="1:3" s="47" customFormat="1" ht="13.2" x14ac:dyDescent="0.25">
      <c r="A58" s="59"/>
      <c r="B58" s="60" t="s">
        <v>136</v>
      </c>
      <c r="C58" s="61">
        <f>SUM(C57)</f>
        <v>96604.510000000009</v>
      </c>
    </row>
    <row r="59" spans="1:3" s="47" customFormat="1" ht="18" customHeight="1" x14ac:dyDescent="0.25">
      <c r="A59" s="46"/>
      <c r="B59" s="18" t="s">
        <v>129</v>
      </c>
      <c r="C59" s="11"/>
    </row>
    <row r="60" spans="1:3" s="17" customFormat="1" ht="13.2" x14ac:dyDescent="0.25">
      <c r="A60" s="14" t="s">
        <v>100</v>
      </c>
      <c r="B60" s="23" t="s">
        <v>25</v>
      </c>
      <c r="C60" s="16">
        <v>30058.43</v>
      </c>
    </row>
    <row r="61" spans="1:3" s="17" customFormat="1" ht="13.2" x14ac:dyDescent="0.25">
      <c r="A61" s="14" t="s">
        <v>101</v>
      </c>
      <c r="B61" s="23" t="s">
        <v>74</v>
      </c>
      <c r="C61" s="16">
        <v>15900</v>
      </c>
    </row>
    <row r="62" spans="1:3" s="47" customFormat="1" ht="13.2" x14ac:dyDescent="0.25">
      <c r="A62" s="59"/>
      <c r="B62" s="60" t="s">
        <v>136</v>
      </c>
      <c r="C62" s="61">
        <f>SUM(C60:C61)</f>
        <v>45958.43</v>
      </c>
    </row>
    <row r="63" spans="1:3" s="47" customFormat="1" ht="18" customHeight="1" x14ac:dyDescent="0.25">
      <c r="A63" s="46"/>
      <c r="B63" s="18" t="s">
        <v>130</v>
      </c>
      <c r="C63" s="11"/>
    </row>
    <row r="64" spans="1:3" s="17" customFormat="1" ht="13.2" x14ac:dyDescent="0.25">
      <c r="A64" s="14" t="s">
        <v>102</v>
      </c>
      <c r="B64" s="19" t="s">
        <v>54</v>
      </c>
      <c r="C64" s="16">
        <v>36795.5</v>
      </c>
    </row>
    <row r="65" spans="1:3" s="47" customFormat="1" ht="13.2" x14ac:dyDescent="0.25">
      <c r="A65" s="56"/>
      <c r="B65" s="57" t="s">
        <v>136</v>
      </c>
      <c r="C65" s="58">
        <f>SUM(C64)</f>
        <v>36795.5</v>
      </c>
    </row>
    <row r="66" spans="1:3" s="47" customFormat="1" ht="18" customHeight="1" x14ac:dyDescent="0.25">
      <c r="A66" s="46"/>
      <c r="B66" s="18" t="s">
        <v>131</v>
      </c>
      <c r="C66" s="11"/>
    </row>
    <row r="67" spans="1:3" s="17" customFormat="1" ht="13.2" x14ac:dyDescent="0.25">
      <c r="A67" s="14" t="s">
        <v>103</v>
      </c>
      <c r="B67" s="15" t="s">
        <v>31</v>
      </c>
      <c r="C67" s="16">
        <v>92644</v>
      </c>
    </row>
    <row r="68" spans="1:3" s="47" customFormat="1" ht="13.2" x14ac:dyDescent="0.25">
      <c r="A68" s="56"/>
      <c r="B68" s="57" t="s">
        <v>136</v>
      </c>
      <c r="C68" s="58">
        <f>SUM(C67)</f>
        <v>92644</v>
      </c>
    </row>
    <row r="69" spans="1:3" s="47" customFormat="1" ht="18" customHeight="1" x14ac:dyDescent="0.25">
      <c r="A69" s="46"/>
      <c r="B69" s="18" t="s">
        <v>132</v>
      </c>
      <c r="C69" s="11"/>
    </row>
    <row r="70" spans="1:3" s="17" customFormat="1" ht="13.2" x14ac:dyDescent="0.25">
      <c r="A70" s="14" t="s">
        <v>104</v>
      </c>
      <c r="B70" s="15" t="s">
        <v>45</v>
      </c>
      <c r="C70" s="16">
        <v>37100</v>
      </c>
    </row>
    <row r="71" spans="1:3" s="17" customFormat="1" ht="13.2" x14ac:dyDescent="0.25">
      <c r="A71" s="14" t="s">
        <v>105</v>
      </c>
      <c r="B71" s="15" t="s">
        <v>47</v>
      </c>
      <c r="C71" s="16">
        <v>37100</v>
      </c>
    </row>
    <row r="72" spans="1:3" s="17" customFormat="1" ht="13.2" x14ac:dyDescent="0.25">
      <c r="A72" s="14" t="s">
        <v>106</v>
      </c>
      <c r="B72" s="19" t="s">
        <v>75</v>
      </c>
      <c r="C72" s="16">
        <v>24900</v>
      </c>
    </row>
    <row r="73" spans="1:3" s="47" customFormat="1" ht="13.2" x14ac:dyDescent="0.25">
      <c r="A73" s="56"/>
      <c r="B73" s="57" t="s">
        <v>136</v>
      </c>
      <c r="C73" s="58">
        <f>SUM(C70:C72)</f>
        <v>99100</v>
      </c>
    </row>
    <row r="74" spans="1:3" s="47" customFormat="1" ht="18" customHeight="1" x14ac:dyDescent="0.25">
      <c r="A74" s="46"/>
      <c r="B74" s="18" t="s">
        <v>133</v>
      </c>
      <c r="C74" s="11"/>
    </row>
    <row r="75" spans="1:3" s="17" customFormat="1" ht="13.2" x14ac:dyDescent="0.25">
      <c r="A75" s="14" t="s">
        <v>107</v>
      </c>
      <c r="B75" s="15" t="s">
        <v>21</v>
      </c>
      <c r="C75" s="16">
        <v>17983.07</v>
      </c>
    </row>
    <row r="76" spans="1:3" s="17" customFormat="1" ht="13.2" x14ac:dyDescent="0.25">
      <c r="A76" s="14" t="s">
        <v>108</v>
      </c>
      <c r="B76" s="19" t="s">
        <v>24</v>
      </c>
      <c r="C76" s="16">
        <v>17983.059999999998</v>
      </c>
    </row>
    <row r="77" spans="1:3" s="47" customFormat="1" ht="13.2" x14ac:dyDescent="0.25">
      <c r="A77" s="56"/>
      <c r="B77" s="57" t="s">
        <v>136</v>
      </c>
      <c r="C77" s="58">
        <f>SUM(C75:C76)</f>
        <v>35966.129999999997</v>
      </c>
    </row>
    <row r="78" spans="1:3" s="47" customFormat="1" ht="18" customHeight="1" x14ac:dyDescent="0.25">
      <c r="A78" s="46"/>
      <c r="B78" s="18" t="s">
        <v>134</v>
      </c>
      <c r="C78" s="11"/>
    </row>
    <row r="79" spans="1:3" s="17" customFormat="1" ht="13.2" x14ac:dyDescent="0.25">
      <c r="A79" s="14" t="s">
        <v>109</v>
      </c>
      <c r="B79" s="15" t="s">
        <v>76</v>
      </c>
      <c r="C79" s="16">
        <v>95180</v>
      </c>
    </row>
    <row r="80" spans="1:3" s="47" customFormat="1" ht="13.2" x14ac:dyDescent="0.25">
      <c r="A80" s="56"/>
      <c r="B80" s="57" t="s">
        <v>136</v>
      </c>
      <c r="C80" s="58">
        <f>SUM(C79)</f>
        <v>95180</v>
      </c>
    </row>
    <row r="81" spans="1:3" s="47" customFormat="1" ht="18" customHeight="1" x14ac:dyDescent="0.25">
      <c r="A81" s="46"/>
      <c r="B81" s="18" t="s">
        <v>135</v>
      </c>
      <c r="C81" s="11"/>
    </row>
    <row r="82" spans="1:3" s="17" customFormat="1" ht="13.2" x14ac:dyDescent="0.25">
      <c r="A82" s="14" t="s">
        <v>110</v>
      </c>
      <c r="B82" s="15" t="s">
        <v>59</v>
      </c>
      <c r="C82" s="16">
        <v>46210</v>
      </c>
    </row>
    <row r="83" spans="1:3" s="17" customFormat="1" ht="13.2" x14ac:dyDescent="0.25">
      <c r="A83" s="14" t="s">
        <v>111</v>
      </c>
      <c r="B83" s="19" t="s">
        <v>62</v>
      </c>
      <c r="C83" s="16">
        <v>46210</v>
      </c>
    </row>
    <row r="84" spans="1:3" s="47" customFormat="1" ht="13.2" x14ac:dyDescent="0.25">
      <c r="A84" s="56"/>
      <c r="B84" s="57" t="s">
        <v>136</v>
      </c>
      <c r="C84" s="58">
        <f>SUM(C82:C83)</f>
        <v>92420</v>
      </c>
    </row>
    <row r="85" spans="1:3" s="47" customFormat="1" ht="23.25" customHeight="1" x14ac:dyDescent="0.25">
      <c r="A85" s="53"/>
      <c r="B85" s="54" t="s">
        <v>137</v>
      </c>
      <c r="C85" s="55">
        <f>C9+C12+C15+C18+C21+C24+C28+C31+C34+C39+C42+C46+C49+C52+C55+C58+C62+C65+C68+C73+C77+C80+C84</f>
        <v>1516185.8099999998</v>
      </c>
    </row>
    <row r="86" spans="1:3" x14ac:dyDescent="0.25">
      <c r="A86" s="48"/>
      <c r="B86" s="49"/>
      <c r="C86" s="50"/>
    </row>
    <row r="87" spans="1:3" x14ac:dyDescent="0.25">
      <c r="A87" s="48"/>
      <c r="B87" s="49"/>
      <c r="C87" s="50"/>
    </row>
    <row r="88" spans="1:3" x14ac:dyDescent="0.25">
      <c r="A88" s="48"/>
      <c r="B88" s="49"/>
      <c r="C88" s="50"/>
    </row>
    <row r="89" spans="1:3" x14ac:dyDescent="0.25">
      <c r="A89" s="48"/>
      <c r="B89" s="49"/>
      <c r="C89" s="50"/>
    </row>
    <row r="90" spans="1:3" x14ac:dyDescent="0.25">
      <c r="A90" s="48"/>
      <c r="B90" s="49"/>
      <c r="C90" s="50"/>
    </row>
    <row r="91" spans="1:3" x14ac:dyDescent="0.25">
      <c r="A91" s="48"/>
      <c r="B91" s="49"/>
      <c r="C91" s="50"/>
    </row>
    <row r="92" spans="1:3" x14ac:dyDescent="0.25">
      <c r="A92" s="48"/>
      <c r="B92" s="49"/>
      <c r="C92" s="50"/>
    </row>
    <row r="93" spans="1:3" x14ac:dyDescent="0.25">
      <c r="A93" s="48"/>
      <c r="B93" s="49"/>
      <c r="C93" s="50"/>
    </row>
    <row r="94" spans="1:3" x14ac:dyDescent="0.25">
      <c r="A94" s="48"/>
      <c r="B94" s="49"/>
      <c r="C94" s="50"/>
    </row>
    <row r="95" spans="1:3" x14ac:dyDescent="0.25">
      <c r="A95" s="48"/>
      <c r="B95" s="49"/>
      <c r="C95" s="50"/>
    </row>
    <row r="96" spans="1:3" x14ac:dyDescent="0.25">
      <c r="A96" s="48"/>
      <c r="B96" s="49"/>
      <c r="C96" s="50"/>
    </row>
    <row r="97" spans="1:3" x14ac:dyDescent="0.25">
      <c r="A97" s="48"/>
      <c r="B97" s="49"/>
      <c r="C97" s="50"/>
    </row>
    <row r="98" spans="1:3" x14ac:dyDescent="0.25">
      <c r="A98" s="48"/>
      <c r="B98" s="49"/>
      <c r="C98" s="50"/>
    </row>
    <row r="99" spans="1:3" x14ac:dyDescent="0.25">
      <c r="A99" s="48"/>
      <c r="B99" s="49"/>
      <c r="C99" s="50"/>
    </row>
    <row r="100" spans="1:3" x14ac:dyDescent="0.25">
      <c r="A100" s="48"/>
      <c r="B100" s="49"/>
      <c r="C100" s="50"/>
    </row>
    <row r="101" spans="1:3" x14ac:dyDescent="0.25">
      <c r="A101" s="48"/>
      <c r="B101" s="49"/>
      <c r="C101" s="50"/>
    </row>
    <row r="102" spans="1:3" x14ac:dyDescent="0.25">
      <c r="A102" s="48"/>
      <c r="B102" s="49"/>
      <c r="C102" s="50"/>
    </row>
    <row r="103" spans="1:3" x14ac:dyDescent="0.25">
      <c r="A103" s="48"/>
      <c r="B103" s="49"/>
      <c r="C103" s="50"/>
    </row>
    <row r="104" spans="1:3" x14ac:dyDescent="0.25">
      <c r="A104" s="48"/>
      <c r="B104" s="49"/>
      <c r="C104" s="50"/>
    </row>
    <row r="105" spans="1:3" x14ac:dyDescent="0.25">
      <c r="A105" s="48"/>
      <c r="B105" s="49"/>
      <c r="C105" s="50"/>
    </row>
    <row r="106" spans="1:3" x14ac:dyDescent="0.25">
      <c r="A106" s="48"/>
      <c r="B106" s="49"/>
      <c r="C106" s="50"/>
    </row>
    <row r="107" spans="1:3" x14ac:dyDescent="0.25">
      <c r="A107" s="48"/>
      <c r="B107" s="49"/>
      <c r="C107" s="50"/>
    </row>
    <row r="108" spans="1:3" x14ac:dyDescent="0.25">
      <c r="A108" s="48"/>
      <c r="B108" s="49"/>
      <c r="C108" s="50"/>
    </row>
    <row r="109" spans="1:3" x14ac:dyDescent="0.25">
      <c r="A109" s="48"/>
      <c r="B109" s="49"/>
      <c r="C109" s="50"/>
    </row>
    <row r="110" spans="1:3" x14ac:dyDescent="0.25">
      <c r="A110" s="48"/>
      <c r="B110" s="49"/>
      <c r="C110" s="50"/>
    </row>
    <row r="111" spans="1:3" x14ac:dyDescent="0.25">
      <c r="A111" s="48"/>
      <c r="B111" s="49"/>
      <c r="C111" s="50"/>
    </row>
    <row r="112" spans="1:3" x14ac:dyDescent="0.25">
      <c r="A112" s="48"/>
      <c r="B112" s="49"/>
      <c r="C112" s="50"/>
    </row>
    <row r="113" spans="1:3" x14ac:dyDescent="0.25">
      <c r="A113" s="48"/>
      <c r="B113" s="49"/>
      <c r="C113" s="50"/>
    </row>
    <row r="114" spans="1:3" x14ac:dyDescent="0.25">
      <c r="A114" s="48"/>
      <c r="B114" s="49"/>
      <c r="C114" s="50"/>
    </row>
    <row r="115" spans="1:3" x14ac:dyDescent="0.25">
      <c r="A115" s="48"/>
      <c r="B115" s="49"/>
      <c r="C115" s="50"/>
    </row>
    <row r="116" spans="1:3" x14ac:dyDescent="0.25">
      <c r="A116" s="48"/>
      <c r="B116" s="49"/>
      <c r="C116" s="50"/>
    </row>
    <row r="117" spans="1:3" x14ac:dyDescent="0.25">
      <c r="A117" s="48"/>
      <c r="B117" s="49"/>
      <c r="C117" s="50"/>
    </row>
    <row r="118" spans="1:3" x14ac:dyDescent="0.25">
      <c r="A118" s="48"/>
      <c r="B118" s="49"/>
      <c r="C118" s="50"/>
    </row>
    <row r="119" spans="1:3" x14ac:dyDescent="0.25">
      <c r="A119" s="48"/>
      <c r="B119" s="49"/>
      <c r="C119" s="50"/>
    </row>
    <row r="120" spans="1:3" x14ac:dyDescent="0.25">
      <c r="A120" s="48"/>
      <c r="B120" s="49"/>
      <c r="C120" s="50"/>
    </row>
    <row r="121" spans="1:3" x14ac:dyDescent="0.25">
      <c r="A121" s="48"/>
      <c r="B121" s="49"/>
      <c r="C121" s="50"/>
    </row>
    <row r="122" spans="1:3" x14ac:dyDescent="0.25">
      <c r="A122" s="48"/>
      <c r="B122" s="49"/>
      <c r="C122" s="50"/>
    </row>
    <row r="123" spans="1:3" x14ac:dyDescent="0.25">
      <c r="A123" s="48"/>
      <c r="B123" s="49"/>
      <c r="C123" s="50"/>
    </row>
  </sheetData>
  <mergeCells count="1">
    <mergeCell ref="A2:C2"/>
  </mergeCell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1</vt:lpstr>
      <vt:lpstr>załącznik nr 1 do WZP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A.Tomczyk</dc:creator>
  <cp:lastModifiedBy>M.Karpala</cp:lastModifiedBy>
  <cp:lastPrinted>2023-01-23T12:45:39Z</cp:lastPrinted>
  <dcterms:created xsi:type="dcterms:W3CDTF">2021-01-07T12:37:58Z</dcterms:created>
  <dcterms:modified xsi:type="dcterms:W3CDTF">2023-01-31T11:04:54Z</dcterms:modified>
</cp:coreProperties>
</file>