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4\11 AKUMULATORY\na stronkę\"/>
    </mc:Choice>
  </mc:AlternateContent>
  <xr:revisionPtr revIDLastSave="0" documentId="13_ncr:1_{CFDF3465-86E8-4667-9A19-80358E839077}" xr6:coauthVersionLast="36" xr6:coauthVersionMax="36" xr10:uidLastSave="{00000000-0000-0000-0000-000000000000}"/>
  <bookViews>
    <workbookView xWindow="0" yWindow="0" windowWidth="28800" windowHeight="11775" firstSheet="3" activeTab="3" xr2:uid="{00000000-000D-0000-FFFF-FFFF00000000}"/>
  </bookViews>
  <sheets>
    <sheet name="Formularz asortymentowo-cenowy" sheetId="3" r:id="rId1"/>
    <sheet name="1 BATCAR" sheetId="4" r:id="rId2"/>
    <sheet name="2 AUTOKOMPLEX" sheetId="5" r:id="rId3"/>
    <sheet name="Formularz a-c ak. 2023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6" l="1"/>
  <c r="J25" i="6" l="1"/>
  <c r="J27" i="6" s="1"/>
  <c r="J26" i="6" l="1"/>
  <c r="H14" i="5"/>
  <c r="H13" i="5"/>
  <c r="H12" i="5"/>
  <c r="H11" i="5"/>
  <c r="H10" i="5"/>
  <c r="H9" i="5"/>
  <c r="H8" i="5"/>
  <c r="H7" i="5"/>
  <c r="H6" i="5"/>
  <c r="H5" i="5"/>
  <c r="H4" i="5"/>
  <c r="H3" i="5"/>
  <c r="H4" i="4"/>
  <c r="H5" i="4"/>
  <c r="H6" i="4"/>
  <c r="H7" i="4"/>
  <c r="H8" i="4"/>
  <c r="H9" i="4"/>
  <c r="H10" i="4"/>
  <c r="H11" i="4"/>
  <c r="H12" i="4"/>
  <c r="H13" i="4"/>
  <c r="H14" i="4"/>
  <c r="H3" i="4"/>
  <c r="G15" i="4" l="1"/>
  <c r="G15" i="5"/>
  <c r="G16" i="5" s="1"/>
  <c r="G16" i="4" l="1"/>
</calcChain>
</file>

<file path=xl/sharedStrings.xml><?xml version="1.0" encoding="utf-8"?>
<sst xmlns="http://schemas.openxmlformats.org/spreadsheetml/2006/main" count="423" uniqueCount="143">
  <si>
    <t>Ilość</t>
  </si>
  <si>
    <t>L.p.</t>
  </si>
  <si>
    <t xml:space="preserve">Wartość netto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</si>
  <si>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</si>
  <si>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</si>
  <si>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</si>
  <si>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</si>
  <si>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</si>
  <si>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</si>
  <si>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</si>
  <si>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</si>
  <si>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</si>
  <si>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Ogółem wartość  netto </t>
  </si>
  <si>
    <t>Wartość podatku VAT</t>
  </si>
  <si>
    <t>Ogółem wartość  brutto</t>
  </si>
  <si>
    <t>10.</t>
  </si>
  <si>
    <t>…………………………………………………………………………..</t>
  </si>
  <si>
    <t>Pieczęć i podpis Wykonawcy</t>
  </si>
  <si>
    <t>P+</t>
  </si>
  <si>
    <t>Bieguno-wość</t>
  </si>
  <si>
    <t>Podstawa</t>
  </si>
  <si>
    <t xml:space="preserve">poj. 44 Ah 
prąd rozruch. min. 360 A </t>
  </si>
  <si>
    <t>B13</t>
  </si>
  <si>
    <t>207x175x175</t>
  </si>
  <si>
    <t>poj. 60 Ah 
prąd rozruch. min. 540 A</t>
  </si>
  <si>
    <t>242x175x175</t>
  </si>
  <si>
    <t>poj. 70 Ah 
prąd rozruch. min. 640 A</t>
  </si>
  <si>
    <t>260x175x225</t>
  </si>
  <si>
    <t>poj. 80 Ah 
prąd rozruch. min. 630 A</t>
  </si>
  <si>
    <t>poj. 90 Ah 
prąd rozruch. min. 760 A</t>
  </si>
  <si>
    <t>353x175x190</t>
  </si>
  <si>
    <t>poj. 100 Ah 
prąd rozruch. min. 900 A</t>
  </si>
  <si>
    <t>B00</t>
  </si>
  <si>
    <t xml:space="preserve">poj. 120 Ah, 
prąd rozruch. min. 870 A </t>
  </si>
  <si>
    <t>L+</t>
  </si>
  <si>
    <t>513x190x240</t>
  </si>
  <si>
    <t xml:space="preserve">poj. 180 Ah 
prąd rozruch. min. 1100 A </t>
  </si>
  <si>
    <t>513x223x223</t>
  </si>
  <si>
    <t>278x175x190</t>
  </si>
  <si>
    <t>Producent</t>
  </si>
  <si>
    <t xml:space="preserve">FORMULARZ ASORTYMENTOWO-CENOWY NA DOSTAWY AKUMULATORÓW DLA KWP W ŁODZI </t>
  </si>
  <si>
    <t>Minimalne parametry pojemności i prądu rozruchowego</t>
  </si>
  <si>
    <t>Oznaczenie handlowe / numer katalogowy wyrobu</t>
  </si>
  <si>
    <r>
      <t xml:space="preserve"> Wymiary maksymalne 
dł.</t>
    </r>
    <r>
      <rPr>
        <b/>
        <vertAlign val="superscript"/>
        <sz val="11"/>
        <rFont val="Arial Narrow"/>
        <family val="2"/>
        <charset val="238"/>
      </rPr>
      <t>/</t>
    </r>
    <r>
      <rPr>
        <b/>
        <sz val="11"/>
        <rFont val="Arial Narrow"/>
        <family val="2"/>
        <charset val="238"/>
      </rPr>
      <t xml:space="preserve">szer./wys.              </t>
    </r>
  </si>
  <si>
    <t>11.</t>
  </si>
  <si>
    <t>12.</t>
  </si>
  <si>
    <t>żelowy, poj. 120 Ah prąd rozruch. min. 620</t>
  </si>
  <si>
    <t>żelowy, poj. 120 Ah prąd rozruch. min. 750</t>
  </si>
  <si>
    <t>513x189x223</t>
  </si>
  <si>
    <t>353x175x290</t>
  </si>
  <si>
    <r>
      <t>Zał. nr 3 do WNIOSKU 
Kt-0151</t>
    </r>
    <r>
      <rPr>
        <sz val="9"/>
        <rFont val="Arial Narrow"/>
        <family val="2"/>
        <charset val="238"/>
      </rPr>
      <t>/14/20</t>
    </r>
    <r>
      <rPr>
        <sz val="9"/>
        <color indexed="8"/>
        <rFont val="Arial Narrow"/>
        <family val="2"/>
        <charset val="238"/>
      </rPr>
      <t>/MS</t>
    </r>
  </si>
  <si>
    <t>Cena jednostkowa netto</t>
  </si>
  <si>
    <t>AGM, poj. 70 Ah
prąd rozruch. min. 760 A</t>
  </si>
  <si>
    <t>335 x175x190</t>
  </si>
  <si>
    <t>winno być 353x175x190</t>
  </si>
  <si>
    <t>polaryzacja bez zmian</t>
  </si>
  <si>
    <t>wykreślamy prąd rozruchowy</t>
  </si>
  <si>
    <t>353 x175x190</t>
  </si>
  <si>
    <t>Gwarancja 24 miesiące</t>
  </si>
  <si>
    <t>BATCAR</t>
  </si>
  <si>
    <t>Prąd rozruchowy</t>
  </si>
  <si>
    <t>AUTOKOMPLEKS Sp. z o.o.</t>
  </si>
  <si>
    <t>EXIDE</t>
  </si>
  <si>
    <t>SIAP</t>
  </si>
  <si>
    <t>Termin dostawy 1 dzień</t>
  </si>
  <si>
    <t>ES1350</t>
  </si>
  <si>
    <t>Termin dostawy1 dzień</t>
  </si>
  <si>
    <t>YUASA</t>
  </si>
  <si>
    <t>SEBANG ROCKET</t>
  </si>
  <si>
    <t>VARTA Clarios</t>
  </si>
  <si>
    <t>AUTOPART</t>
  </si>
  <si>
    <t>HAZE</t>
  </si>
  <si>
    <t>PROMOTIVE/M11</t>
  </si>
  <si>
    <t>PROMOTIVE/M12</t>
  </si>
  <si>
    <t>EXIDE GEL ES1350</t>
  </si>
  <si>
    <t>HZY-EV 12-135</t>
  </si>
  <si>
    <t>GALAXY AGM 570-375</t>
  </si>
  <si>
    <t>AKCEL 44-1 / 544402044</t>
  </si>
  <si>
    <t>AKCEL 60-1-N / 560409054</t>
  </si>
  <si>
    <t>ROCKET/BAT080RANBL</t>
  </si>
  <si>
    <t>AKCEL 100-1 /600402083</t>
  </si>
  <si>
    <t>GALAXY DUPLEX/ 610-550</t>
  </si>
  <si>
    <t>YBX5068</t>
  </si>
  <si>
    <t>SEBANG</t>
  </si>
  <si>
    <t>FIAMM</t>
  </si>
  <si>
    <t>SMF 54316</t>
  </si>
  <si>
    <t>SMF 56220</t>
  </si>
  <si>
    <t>D26 75</t>
  </si>
  <si>
    <t>SMF 80D26</t>
  </si>
  <si>
    <t>SMF 60044L</t>
  </si>
  <si>
    <t>A140 EHD</t>
  </si>
  <si>
    <t>B180 EHD</t>
  </si>
  <si>
    <t>VR 760</t>
  </si>
  <si>
    <t>6GEL 120</t>
  </si>
  <si>
    <t>L5 90P</t>
  </si>
  <si>
    <t>brak podpisu na ostatniej (trzeciej) stronie formularza ofertowego</t>
  </si>
  <si>
    <t>269x175x225</t>
  </si>
  <si>
    <t>Ceny CARUSA producenta VARTA</t>
  </si>
  <si>
    <t>Rodzaj akumulatora</t>
  </si>
  <si>
    <r>
      <t xml:space="preserve"> Wymiary maksymalne 
dł.</t>
    </r>
    <r>
      <rPr>
        <b/>
        <vertAlign val="superscript"/>
        <sz val="9"/>
        <rFont val="Arial"/>
        <family val="2"/>
        <charset val="238"/>
      </rPr>
      <t>/</t>
    </r>
    <r>
      <rPr>
        <b/>
        <sz val="9"/>
        <rFont val="Arial"/>
        <family val="2"/>
        <charset val="238"/>
      </rPr>
      <t xml:space="preserve">szer./wys.              </t>
    </r>
  </si>
  <si>
    <t>Kwasowo-ołowiowe bezobsługowe</t>
  </si>
  <si>
    <t xml:space="preserve">poj. 52 Ah 
prąd rozruch. min. 470 A </t>
  </si>
  <si>
    <t>207x175x190</t>
  </si>
  <si>
    <t>AGM</t>
  </si>
  <si>
    <t>242x175x190</t>
  </si>
  <si>
    <t>EFB</t>
  </si>
  <si>
    <t>315x175x175</t>
  </si>
  <si>
    <t>315x175x190</t>
  </si>
  <si>
    <t>13.</t>
  </si>
  <si>
    <t>14.</t>
  </si>
  <si>
    <t>15.</t>
  </si>
  <si>
    <t>żelowy</t>
  </si>
  <si>
    <t>16.</t>
  </si>
  <si>
    <t>17.</t>
  </si>
  <si>
    <t>18.</t>
  </si>
  <si>
    <t>150x87x95</t>
  </si>
  <si>
    <t>19.</t>
  </si>
  <si>
    <t>145x70x152</t>
  </si>
  <si>
    <t>20.</t>
  </si>
  <si>
    <t>245x85x160</t>
  </si>
  <si>
    <t>Oznaczenie handlowe/numer katalogowy umożliwiający identyfikację</t>
  </si>
  <si>
    <t xml:space="preserve">Formularz asortymentowo - cenowy na dostawy akumulatorów dla KWP w Łodzi </t>
  </si>
  <si>
    <t xml:space="preserve">12V, poj. 44 Ah 
prąd rozruch. min. 360 A </t>
  </si>
  <si>
    <t>12V, poj. 60 Ah 
prąd rozruch. min. 540 A</t>
  </si>
  <si>
    <t>12V, poj. 70 Ah 
prąd rozruch. min. 640 A</t>
  </si>
  <si>
    <t>12V, poj. 70 Ah
prąd rozruch. min. 760 A</t>
  </si>
  <si>
    <t>12V, poj. 75 Ah 
prąd rozruch. min. 730 A</t>
  </si>
  <si>
    <t>12V, poj. 80 Ah 
prąd rozruch. min. 630 A</t>
  </si>
  <si>
    <t>12V, poj. 90 Ah 
prąd rozruch. min. 760 A</t>
  </si>
  <si>
    <t>12V, poj. 100 Ah 
prąd rozruch. min. 900 A</t>
  </si>
  <si>
    <t xml:space="preserve">12V, poj. 120 Ah, 
prąd rozruch. min. 870 A </t>
  </si>
  <si>
    <t xml:space="preserve">12V, poj. 180 Ah 
prąd rozruch. min. 1100 A </t>
  </si>
  <si>
    <t xml:space="preserve">12V, poj. 120 Ah </t>
  </si>
  <si>
    <t xml:space="preserve">12V, poj. 240 Ah </t>
  </si>
  <si>
    <t xml:space="preserve">motocyklowy, 12V, 
poj. 8,6 Ah, 
min. prąd rozruchowy 190A </t>
  </si>
  <si>
    <t>motocyklowy, 12V,
 poj. 12Ah</t>
  </si>
  <si>
    <t>motocyklowy, 12V, 
poj. 16Ah, 
min. prąd rozruchowy  220A</t>
  </si>
  <si>
    <t xml:space="preserve">Wartość 
netto </t>
  </si>
  <si>
    <t>20% na zakupy nieprzewidziane</t>
  </si>
  <si>
    <t>Razem wartość netto</t>
  </si>
  <si>
    <t>Wartość brutto</t>
  </si>
  <si>
    <t>Wartość netto</t>
  </si>
  <si>
    <t xml:space="preserve">Załącznik nr 2 do SWZ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</si>
</sst>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\ _z_ł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charset val="238"/>
    </font>
    <font>
      <sz val="10.5"/>
      <name val="Arial"/>
      <family val="2"/>
      <charset val="238"/>
    </font>
    <font>
      <b/>
      <sz val="9"/>
      <name val="Arial"/>
      <family val="2"/>
      <charset val="238"/>
    </font>
    <font>
      <b/>
      <vertAlign val="subscript"/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vertAlign val="superscript"/>
      <sz val="11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0"/>
      <name val="Arial Narrow"/>
      <family val="2"/>
      <charset val="238"/>
    </font>
    <font>
      <sz val="11"/>
      <color rgb="FF0070C0"/>
      <name val="Arial Narrow"/>
      <family val="2"/>
      <charset val="238"/>
    </font>
    <font>
      <b/>
      <sz val="16"/>
      <color rgb="FF0070C0"/>
      <name val="Arial Narrow"/>
      <family val="2"/>
      <charset val="238"/>
    </font>
    <font>
      <b/>
      <sz val="11"/>
      <color rgb="FF0070C0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10"/>
      <color rgb="FF0070C0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98">
    <xf numFmtId="0" fontId="0" fillId="0" borderId="0" xfId="0"/>
    <xf numFmtId="43" fontId="4" fillId="0" borderId="1" xfId="2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/>
    <xf numFmtId="0" fontId="6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1" xfId="2" applyFont="1" applyFill="1" applyBorder="1" applyAlignment="1">
      <alignment horizontal="center" vertical="center" wrapText="1"/>
    </xf>
    <xf numFmtId="43" fontId="11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43" fontId="12" fillId="0" borderId="0" xfId="2" applyNumberFormat="1" applyFont="1" applyFill="1" applyBorder="1" applyAlignment="1">
      <alignment horizontal="center" vertical="center" wrapText="1"/>
    </xf>
    <xf numFmtId="164" fontId="12" fillId="0" borderId="1" xfId="2" applyNumberFormat="1" applyFont="1" applyFill="1" applyBorder="1" applyAlignment="1">
      <alignment horizontal="center" vertical="center" wrapText="1"/>
    </xf>
    <xf numFmtId="164" fontId="12" fillId="0" borderId="1" xfId="2" applyNumberFormat="1" applyFont="1" applyFill="1" applyBorder="1" applyAlignment="1">
      <alignment horizontal="right" vertical="center" wrapText="1"/>
    </xf>
    <xf numFmtId="43" fontId="12" fillId="0" borderId="5" xfId="2" applyNumberFormat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3" fontId="12" fillId="0" borderId="1" xfId="2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43" fontId="16" fillId="0" borderId="5" xfId="2" applyNumberFormat="1" applyFont="1" applyFill="1" applyBorder="1" applyAlignment="1">
      <alignment horizontal="center" vertical="center" wrapText="1"/>
    </xf>
    <xf numFmtId="164" fontId="17" fillId="0" borderId="1" xfId="2" applyNumberFormat="1" applyFont="1" applyFill="1" applyBorder="1" applyAlignment="1">
      <alignment horizontal="center" vertical="center" wrapText="1"/>
    </xf>
    <xf numFmtId="164" fontId="17" fillId="2" borderId="1" xfId="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3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43" fontId="20" fillId="0" borderId="1" xfId="2" applyNumberFormat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164" fontId="12" fillId="2" borderId="1" xfId="2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164" fontId="1" fillId="0" borderId="1" xfId="2" applyNumberFormat="1" applyFont="1" applyFill="1" applyBorder="1" applyAlignment="1">
      <alignment horizontal="right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43" fontId="25" fillId="0" borderId="5" xfId="2" applyNumberFormat="1" applyFont="1" applyFill="1" applyBorder="1" applyAlignment="1">
      <alignment horizontal="center" vertical="center" wrapText="1"/>
    </xf>
    <xf numFmtId="1" fontId="25" fillId="0" borderId="9" xfId="0" applyNumberFormat="1" applyFont="1" applyFill="1" applyBorder="1" applyAlignment="1">
      <alignment horizontal="center" vertical="center" wrapText="1"/>
    </xf>
    <xf numFmtId="0" fontId="25" fillId="0" borderId="7" xfId="1" applyFont="1" applyFill="1" applyBorder="1" applyAlignment="1">
      <alignment horizontal="center" vertical="center" wrapText="1"/>
    </xf>
    <xf numFmtId="1" fontId="26" fillId="0" borderId="9" xfId="0" applyNumberFormat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25" fillId="0" borderId="5" xfId="1" applyFont="1" applyFill="1" applyBorder="1" applyAlignment="1">
      <alignment horizontal="center" vertical="center" wrapText="1"/>
    </xf>
    <xf numFmtId="43" fontId="25" fillId="0" borderId="1" xfId="2" applyNumberFormat="1" applyFont="1" applyFill="1" applyBorder="1" applyAlignment="1">
      <alignment horizontal="center" vertical="center" wrapText="1"/>
    </xf>
    <xf numFmtId="1" fontId="25" fillId="0" borderId="3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43" fontId="8" fillId="0" borderId="14" xfId="2" applyNumberFormat="1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43" fontId="8" fillId="0" borderId="15" xfId="2" applyNumberFormat="1" applyFont="1" applyFill="1" applyBorder="1" applyAlignment="1">
      <alignment horizontal="center" vertical="center" wrapText="1"/>
    </xf>
    <xf numFmtId="0" fontId="25" fillId="0" borderId="16" xfId="2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7" xfId="1" applyFont="1" applyFill="1" applyBorder="1" applyAlignment="1">
      <alignment horizontal="center" vertical="center" wrapText="1"/>
    </xf>
    <xf numFmtId="43" fontId="25" fillId="0" borderId="18" xfId="2" applyNumberFormat="1" applyFont="1" applyFill="1" applyBorder="1" applyAlignment="1">
      <alignment horizontal="center" vertical="center" wrapText="1"/>
    </xf>
    <xf numFmtId="0" fontId="25" fillId="0" borderId="17" xfId="2" applyFont="1" applyFill="1" applyBorder="1" applyAlignment="1">
      <alignment horizontal="center" vertical="center" wrapText="1"/>
    </xf>
    <xf numFmtId="164" fontId="1" fillId="0" borderId="17" xfId="2" applyNumberFormat="1" applyFont="1" applyFill="1" applyBorder="1" applyAlignment="1">
      <alignment horizontal="right" vertical="center" wrapText="1"/>
    </xf>
    <xf numFmtId="0" fontId="25" fillId="0" borderId="19" xfId="2" applyFont="1" applyFill="1" applyBorder="1" applyAlignment="1">
      <alignment horizontal="center" vertical="center" wrapText="1"/>
    </xf>
    <xf numFmtId="0" fontId="25" fillId="0" borderId="20" xfId="2" applyFont="1" applyFill="1" applyBorder="1" applyAlignment="1">
      <alignment horizontal="center" vertical="center" wrapText="1"/>
    </xf>
    <xf numFmtId="0" fontId="25" fillId="0" borderId="21" xfId="1" applyFont="1" applyFill="1" applyBorder="1" applyAlignment="1">
      <alignment horizontal="center" vertical="center" wrapText="1"/>
    </xf>
    <xf numFmtId="1" fontId="25" fillId="0" borderId="26" xfId="0" applyNumberFormat="1" applyFont="1" applyFill="1" applyBorder="1" applyAlignment="1">
      <alignment horizontal="center" vertical="center" wrapText="1"/>
    </xf>
    <xf numFmtId="0" fontId="25" fillId="0" borderId="22" xfId="1" applyFont="1" applyFill="1" applyBorder="1" applyAlignment="1">
      <alignment horizontal="center" vertical="center" wrapText="1"/>
    </xf>
    <xf numFmtId="1" fontId="25" fillId="0" borderId="27" xfId="0" applyNumberFormat="1" applyFont="1" applyFill="1" applyBorder="1" applyAlignment="1">
      <alignment horizontal="center" vertical="center" wrapText="1"/>
    </xf>
    <xf numFmtId="0" fontId="25" fillId="0" borderId="21" xfId="2" applyFont="1" applyFill="1" applyBorder="1" applyAlignment="1">
      <alignment horizontal="center" vertical="center" wrapText="1"/>
    </xf>
    <xf numFmtId="164" fontId="1" fillId="0" borderId="21" xfId="2" applyNumberFormat="1" applyFont="1" applyFill="1" applyBorder="1" applyAlignment="1">
      <alignment horizontal="right" vertical="center" wrapText="1"/>
    </xf>
    <xf numFmtId="0" fontId="23" fillId="0" borderId="0" xfId="0" applyFont="1" applyBorder="1"/>
    <xf numFmtId="0" fontId="8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8" fillId="0" borderId="17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4" fontId="1" fillId="0" borderId="24" xfId="2" applyNumberFormat="1" applyFont="1" applyFill="1" applyBorder="1" applyAlignment="1">
      <alignment horizontal="right" vertical="center" wrapText="1"/>
    </xf>
    <xf numFmtId="164" fontId="1" fillId="0" borderId="25" xfId="2" applyNumberFormat="1" applyFont="1" applyFill="1" applyBorder="1" applyAlignment="1">
      <alignment horizontal="right" vertical="center" wrapText="1"/>
    </xf>
    <xf numFmtId="0" fontId="8" fillId="0" borderId="21" xfId="2" applyFont="1" applyFill="1" applyBorder="1" applyAlignment="1">
      <alignment horizontal="center" vertical="center" wrapText="1"/>
    </xf>
    <xf numFmtId="164" fontId="1" fillId="0" borderId="28" xfId="2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4" fontId="27" fillId="0" borderId="8" xfId="0" applyNumberFormat="1" applyFont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</cellXfs>
  <cellStyles count="4">
    <cellStyle name="Dziesiętny 2" xfId="3" xr:uid="{00000000-0005-0000-0000-000000000000}"/>
    <cellStyle name="Normalny" xfId="0" builtinId="0"/>
    <cellStyle name="Normalny 2" xfId="1" xr:uid="{00000000-0005-0000-0000-000002000000}"/>
    <cellStyle name="Normalny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workbookViewId="0">
      <selection activeCell="N3" sqref="N3"/>
    </sheetView>
  </sheetViews>
  <sheetFormatPr defaultRowHeight="15" x14ac:dyDescent="0.25"/>
  <cols>
    <col min="1" max="1" width="4.42578125" style="22" customWidth="1"/>
    <col min="2" max="2" width="23.7109375" customWidth="1"/>
    <col min="3" max="3" width="9.28515625" customWidth="1"/>
    <col min="4" max="4" width="9.42578125" bestFit="1" customWidth="1"/>
    <col min="5" max="5" width="13.42578125" customWidth="1"/>
    <col min="6" max="6" width="9.5703125" customWidth="1"/>
    <col min="7" max="7" width="14.140625" customWidth="1"/>
    <col min="8" max="8" width="13.28515625" customWidth="1"/>
    <col min="9" max="9" width="20.85546875" customWidth="1"/>
    <col min="10" max="10" width="18" customWidth="1"/>
    <col min="11" max="11" width="13.85546875" customWidth="1"/>
  </cols>
  <sheetData>
    <row r="1" spans="1:11" ht="24.75" customHeight="1" x14ac:dyDescent="0.25">
      <c r="J1" s="26" t="s">
        <v>50</v>
      </c>
    </row>
    <row r="2" spans="1:11" ht="23.25" customHeight="1" x14ac:dyDescent="0.25">
      <c r="A2" s="86" t="s">
        <v>40</v>
      </c>
      <c r="B2" s="86"/>
      <c r="C2" s="86"/>
      <c r="D2" s="86"/>
      <c r="E2" s="86"/>
      <c r="F2" s="86"/>
      <c r="G2" s="86"/>
      <c r="H2" s="86"/>
      <c r="I2" s="86"/>
      <c r="J2" s="86"/>
    </row>
    <row r="3" spans="1:11" ht="50.25" customHeight="1" x14ac:dyDescent="0.25">
      <c r="A3" s="9" t="s">
        <v>1</v>
      </c>
      <c r="B3" s="10" t="s">
        <v>41</v>
      </c>
      <c r="C3" s="10" t="s">
        <v>19</v>
      </c>
      <c r="D3" s="10" t="s">
        <v>20</v>
      </c>
      <c r="E3" s="10" t="s">
        <v>43</v>
      </c>
      <c r="F3" s="10" t="s">
        <v>0</v>
      </c>
      <c r="G3" s="9" t="s">
        <v>51</v>
      </c>
      <c r="H3" s="10" t="s">
        <v>2</v>
      </c>
      <c r="I3" s="10" t="s">
        <v>39</v>
      </c>
      <c r="J3" s="1" t="s">
        <v>42</v>
      </c>
    </row>
    <row r="4" spans="1:11" ht="30" customHeight="1" x14ac:dyDescent="0.25">
      <c r="A4" s="11" t="s">
        <v>3</v>
      </c>
      <c r="B4" s="12" t="s">
        <v>21</v>
      </c>
      <c r="C4" s="13" t="s">
        <v>18</v>
      </c>
      <c r="D4" s="13" t="s">
        <v>22</v>
      </c>
      <c r="E4" s="14" t="s">
        <v>23</v>
      </c>
      <c r="F4" s="11">
        <v>25</v>
      </c>
      <c r="G4" s="15"/>
      <c r="H4" s="16"/>
      <c r="I4" s="15">
        <v>104</v>
      </c>
      <c r="J4" s="15">
        <v>175.55</v>
      </c>
      <c r="K4" s="15">
        <v>170</v>
      </c>
    </row>
    <row r="5" spans="1:11" ht="30" customHeight="1" x14ac:dyDescent="0.25">
      <c r="A5" s="11" t="s">
        <v>4</v>
      </c>
      <c r="B5" s="12" t="s">
        <v>24</v>
      </c>
      <c r="C5" s="13" t="s">
        <v>18</v>
      </c>
      <c r="D5" s="13" t="s">
        <v>22</v>
      </c>
      <c r="E5" s="17" t="s">
        <v>25</v>
      </c>
      <c r="F5" s="11">
        <v>400</v>
      </c>
      <c r="G5" s="15"/>
      <c r="H5" s="16"/>
      <c r="I5" s="15">
        <v>131</v>
      </c>
      <c r="J5" s="15">
        <v>268.10000000000002</v>
      </c>
      <c r="K5" s="15">
        <v>205</v>
      </c>
    </row>
    <row r="6" spans="1:11" ht="30" customHeight="1" x14ac:dyDescent="0.25">
      <c r="A6" s="11" t="s">
        <v>5</v>
      </c>
      <c r="B6" s="18" t="s">
        <v>26</v>
      </c>
      <c r="C6" s="13" t="s">
        <v>18</v>
      </c>
      <c r="D6" s="13" t="s">
        <v>22</v>
      </c>
      <c r="E6" s="17" t="s">
        <v>27</v>
      </c>
      <c r="F6" s="11">
        <v>100</v>
      </c>
      <c r="G6" s="15"/>
      <c r="H6" s="16"/>
      <c r="I6" s="15"/>
      <c r="J6" s="9"/>
      <c r="K6" s="15"/>
    </row>
    <row r="7" spans="1:11" ht="30" customHeight="1" x14ac:dyDescent="0.25">
      <c r="A7" s="27" t="s">
        <v>6</v>
      </c>
      <c r="B7" s="19" t="s">
        <v>28</v>
      </c>
      <c r="C7" s="13" t="s">
        <v>18</v>
      </c>
      <c r="D7" s="13" t="s">
        <v>22</v>
      </c>
      <c r="E7" s="17" t="s">
        <v>27</v>
      </c>
      <c r="F7" s="11">
        <v>400</v>
      </c>
      <c r="G7" s="29" t="s">
        <v>55</v>
      </c>
      <c r="H7" s="16"/>
      <c r="I7" s="15"/>
      <c r="J7" s="9"/>
      <c r="K7" s="15"/>
    </row>
    <row r="8" spans="1:11" ht="30" customHeight="1" x14ac:dyDescent="0.25">
      <c r="A8" s="11" t="s">
        <v>7</v>
      </c>
      <c r="B8" s="19" t="s">
        <v>29</v>
      </c>
      <c r="C8" s="13" t="s">
        <v>18</v>
      </c>
      <c r="D8" s="13" t="s">
        <v>22</v>
      </c>
      <c r="E8" s="17" t="s">
        <v>30</v>
      </c>
      <c r="F8" s="11">
        <v>50</v>
      </c>
      <c r="G8" s="15"/>
      <c r="H8" s="16"/>
      <c r="I8" s="15">
        <v>211</v>
      </c>
      <c r="J8" s="15">
        <v>364.46</v>
      </c>
      <c r="K8" s="15">
        <v>350</v>
      </c>
    </row>
    <row r="9" spans="1:11" ht="30" customHeight="1" x14ac:dyDescent="0.25">
      <c r="A9" s="11" t="s">
        <v>8</v>
      </c>
      <c r="B9" s="20" t="s">
        <v>31</v>
      </c>
      <c r="C9" s="13" t="s">
        <v>18</v>
      </c>
      <c r="D9" s="13" t="s">
        <v>22</v>
      </c>
      <c r="E9" s="17" t="s">
        <v>30</v>
      </c>
      <c r="F9" s="11">
        <v>300</v>
      </c>
      <c r="G9" s="15"/>
      <c r="H9" s="16"/>
      <c r="I9" s="15"/>
      <c r="J9" s="9"/>
      <c r="K9" s="15"/>
    </row>
    <row r="10" spans="1:11" ht="30" customHeight="1" x14ac:dyDescent="0.25">
      <c r="A10" s="27" t="s">
        <v>9</v>
      </c>
      <c r="B10" s="20" t="s">
        <v>31</v>
      </c>
      <c r="C10" s="13" t="s">
        <v>18</v>
      </c>
      <c r="D10" s="21" t="s">
        <v>32</v>
      </c>
      <c r="E10" s="28" t="s">
        <v>53</v>
      </c>
      <c r="F10" s="11">
        <v>60</v>
      </c>
      <c r="G10" s="30" t="s">
        <v>54</v>
      </c>
      <c r="H10" s="16"/>
      <c r="I10" s="15">
        <v>248</v>
      </c>
      <c r="J10" s="15">
        <v>368.85</v>
      </c>
      <c r="K10" s="15">
        <v>400</v>
      </c>
    </row>
    <row r="11" spans="1:11" ht="30" customHeight="1" x14ac:dyDescent="0.25">
      <c r="A11" s="11" t="s">
        <v>10</v>
      </c>
      <c r="B11" s="12" t="s">
        <v>33</v>
      </c>
      <c r="C11" s="13" t="s">
        <v>34</v>
      </c>
      <c r="D11" s="21" t="s">
        <v>32</v>
      </c>
      <c r="E11" s="17" t="s">
        <v>35</v>
      </c>
      <c r="F11" s="11">
        <v>30</v>
      </c>
      <c r="G11" s="15"/>
      <c r="H11" s="16"/>
      <c r="I11" s="15">
        <v>418</v>
      </c>
      <c r="J11" s="15">
        <v>505.06</v>
      </c>
      <c r="K11" s="15">
        <v>500</v>
      </c>
    </row>
    <row r="12" spans="1:11" ht="30" customHeight="1" x14ac:dyDescent="0.25">
      <c r="A12" s="11" t="s">
        <v>11</v>
      </c>
      <c r="B12" s="19" t="s">
        <v>36</v>
      </c>
      <c r="C12" s="13" t="s">
        <v>34</v>
      </c>
      <c r="D12" s="21" t="s">
        <v>32</v>
      </c>
      <c r="E12" s="17" t="s">
        <v>37</v>
      </c>
      <c r="F12" s="11">
        <v>40</v>
      </c>
      <c r="G12" s="15"/>
      <c r="H12" s="16"/>
      <c r="I12" s="9"/>
      <c r="J12" s="9"/>
      <c r="K12" s="15"/>
    </row>
    <row r="13" spans="1:11" ht="30" customHeight="1" x14ac:dyDescent="0.25">
      <c r="A13" s="11" t="s">
        <v>15</v>
      </c>
      <c r="B13" s="13" t="s">
        <v>46</v>
      </c>
      <c r="C13" s="13" t="s">
        <v>34</v>
      </c>
      <c r="D13" s="21" t="s">
        <v>32</v>
      </c>
      <c r="E13" s="25" t="s">
        <v>48</v>
      </c>
      <c r="F13" s="11">
        <v>20</v>
      </c>
      <c r="G13" s="15"/>
      <c r="H13" s="29" t="s">
        <v>56</v>
      </c>
      <c r="I13" s="9"/>
      <c r="J13" s="9"/>
      <c r="K13" s="15"/>
    </row>
    <row r="14" spans="1:11" ht="30" customHeight="1" x14ac:dyDescent="0.25">
      <c r="A14" s="27" t="s">
        <v>44</v>
      </c>
      <c r="B14" s="13" t="s">
        <v>47</v>
      </c>
      <c r="C14" s="13" t="s">
        <v>34</v>
      </c>
      <c r="D14" s="21" t="s">
        <v>32</v>
      </c>
      <c r="E14" s="25" t="s">
        <v>49</v>
      </c>
      <c r="F14" s="11">
        <v>20</v>
      </c>
      <c r="G14" s="29" t="s">
        <v>55</v>
      </c>
      <c r="H14" s="29" t="s">
        <v>56</v>
      </c>
      <c r="I14" s="9"/>
      <c r="J14" s="9"/>
      <c r="K14" s="15"/>
    </row>
    <row r="15" spans="1:11" ht="30" customHeight="1" x14ac:dyDescent="0.25">
      <c r="A15" s="11" t="s">
        <v>45</v>
      </c>
      <c r="B15" s="19" t="s">
        <v>52</v>
      </c>
      <c r="C15" s="13" t="s">
        <v>18</v>
      </c>
      <c r="D15" s="13" t="s">
        <v>22</v>
      </c>
      <c r="E15" s="17" t="s">
        <v>38</v>
      </c>
      <c r="F15" s="11">
        <v>40</v>
      </c>
      <c r="G15" s="15"/>
      <c r="H15" s="16"/>
      <c r="I15" s="9"/>
      <c r="J15" s="9"/>
      <c r="K15" s="15"/>
    </row>
    <row r="16" spans="1:11" ht="24.95" customHeight="1" x14ac:dyDescent="0.25">
      <c r="A16" s="3"/>
      <c r="B16" s="4"/>
      <c r="C16" s="8"/>
      <c r="E16" s="89" t="s">
        <v>12</v>
      </c>
      <c r="F16" s="89"/>
      <c r="G16" s="87"/>
      <c r="H16" s="87"/>
      <c r="I16" s="7"/>
    </row>
    <row r="17" spans="1:10" ht="24.95" customHeight="1" x14ac:dyDescent="0.25">
      <c r="A17" s="23"/>
      <c r="B17" s="4"/>
      <c r="E17" s="90" t="s">
        <v>13</v>
      </c>
      <c r="F17" s="90"/>
      <c r="G17" s="88"/>
      <c r="H17" s="88"/>
      <c r="I17" s="7"/>
    </row>
    <row r="18" spans="1:10" ht="24.95" customHeight="1" x14ac:dyDescent="0.25">
      <c r="A18" s="24"/>
      <c r="B18" s="4"/>
      <c r="E18" s="90" t="s">
        <v>14</v>
      </c>
      <c r="F18" s="90"/>
      <c r="G18" s="88"/>
      <c r="H18" s="88"/>
      <c r="I18" s="85" t="s">
        <v>16</v>
      </c>
      <c r="J18" s="85"/>
    </row>
    <row r="19" spans="1:10" ht="30.75" customHeight="1" x14ac:dyDescent="0.25">
      <c r="B19" s="2"/>
      <c r="D19" s="5"/>
      <c r="E19" s="5"/>
      <c r="F19" s="5"/>
      <c r="G19" s="5"/>
      <c r="I19" s="84" t="s">
        <v>17</v>
      </c>
      <c r="J19" s="84"/>
    </row>
    <row r="20" spans="1:10" x14ac:dyDescent="0.25">
      <c r="B20" s="2"/>
      <c r="D20" s="6"/>
      <c r="E20" s="6"/>
      <c r="F20" s="6"/>
      <c r="G20" s="6"/>
    </row>
  </sheetData>
  <mergeCells count="9">
    <mergeCell ref="I19:J19"/>
    <mergeCell ref="I18:J18"/>
    <mergeCell ref="A2:J2"/>
    <mergeCell ref="G16:H16"/>
    <mergeCell ref="G17:H17"/>
    <mergeCell ref="G18:H18"/>
    <mergeCell ref="E16:F16"/>
    <mergeCell ref="E17:F17"/>
    <mergeCell ref="E18:F18"/>
  </mergeCells>
  <printOptions horizontalCentered="1"/>
  <pageMargins left="0.11811023622047245" right="0.11811023622047245" top="0.35433070866141736" bottom="0.19685039370078741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workbookViewId="0">
      <selection activeCell="G7" sqref="G7"/>
    </sheetView>
  </sheetViews>
  <sheetFormatPr defaultRowHeight="15" x14ac:dyDescent="0.25"/>
  <cols>
    <col min="1" max="1" width="4.42578125" customWidth="1"/>
    <col min="2" max="2" width="23.7109375" customWidth="1"/>
    <col min="3" max="3" width="9.28515625" customWidth="1"/>
    <col min="4" max="4" width="9.42578125" bestFit="1" customWidth="1"/>
    <col min="5" max="5" width="13.42578125" customWidth="1"/>
    <col min="6" max="6" width="9.5703125" customWidth="1"/>
    <col min="7" max="7" width="14.140625" customWidth="1"/>
    <col min="8" max="8" width="13.28515625" customWidth="1"/>
    <col min="9" max="9" width="20.85546875" customWidth="1"/>
    <col min="10" max="10" width="18" customWidth="1"/>
    <col min="11" max="11" width="11.85546875" customWidth="1"/>
  </cols>
  <sheetData>
    <row r="1" spans="1:11" ht="31.5" customHeight="1" x14ac:dyDescent="0.25">
      <c r="A1" s="31">
        <v>1</v>
      </c>
      <c r="B1" s="32" t="s">
        <v>59</v>
      </c>
      <c r="C1" s="91" t="s">
        <v>95</v>
      </c>
      <c r="D1" s="91"/>
      <c r="E1" s="91"/>
      <c r="F1" s="91"/>
    </row>
    <row r="2" spans="1:11" ht="51" x14ac:dyDescent="0.25">
      <c r="A2" s="9" t="s">
        <v>1</v>
      </c>
      <c r="B2" s="10" t="s">
        <v>41</v>
      </c>
      <c r="C2" s="10" t="s">
        <v>19</v>
      </c>
      <c r="D2" s="10" t="s">
        <v>20</v>
      </c>
      <c r="E2" s="10" t="s">
        <v>43</v>
      </c>
      <c r="F2" s="10" t="s">
        <v>0</v>
      </c>
      <c r="G2" s="9" t="s">
        <v>51</v>
      </c>
      <c r="H2" s="10" t="s">
        <v>2</v>
      </c>
      <c r="I2" s="10" t="s">
        <v>39</v>
      </c>
      <c r="J2" s="1" t="s">
        <v>42</v>
      </c>
      <c r="K2" s="34" t="s">
        <v>60</v>
      </c>
    </row>
    <row r="3" spans="1:11" ht="33" x14ac:dyDescent="0.25">
      <c r="A3" s="11" t="s">
        <v>3</v>
      </c>
      <c r="B3" s="12" t="s">
        <v>21</v>
      </c>
      <c r="C3" s="13" t="s">
        <v>18</v>
      </c>
      <c r="D3" s="13" t="s">
        <v>22</v>
      </c>
      <c r="E3" s="14" t="s">
        <v>23</v>
      </c>
      <c r="F3" s="11">
        <v>25</v>
      </c>
      <c r="G3" s="15">
        <v>127.08</v>
      </c>
      <c r="H3" s="16">
        <f>F3*G3</f>
        <v>3177</v>
      </c>
      <c r="I3" s="11" t="s">
        <v>83</v>
      </c>
      <c r="J3" s="9" t="s">
        <v>85</v>
      </c>
      <c r="K3" s="35"/>
    </row>
    <row r="4" spans="1:11" ht="33" x14ac:dyDescent="0.25">
      <c r="A4" s="11" t="s">
        <v>4</v>
      </c>
      <c r="B4" s="12" t="s">
        <v>24</v>
      </c>
      <c r="C4" s="13" t="s">
        <v>18</v>
      </c>
      <c r="D4" s="13" t="s">
        <v>22</v>
      </c>
      <c r="E4" s="17" t="s">
        <v>25</v>
      </c>
      <c r="F4" s="11">
        <v>400</v>
      </c>
      <c r="G4" s="15">
        <v>165.16</v>
      </c>
      <c r="H4" s="16">
        <f t="shared" ref="H4:H14" si="0">F4*G4</f>
        <v>66064</v>
      </c>
      <c r="I4" s="11" t="s">
        <v>83</v>
      </c>
      <c r="J4" s="9" t="s">
        <v>86</v>
      </c>
      <c r="K4" s="35">
        <v>540</v>
      </c>
    </row>
    <row r="5" spans="1:11" ht="33" x14ac:dyDescent="0.25">
      <c r="A5" s="11" t="s">
        <v>5</v>
      </c>
      <c r="B5" s="18" t="s">
        <v>26</v>
      </c>
      <c r="C5" s="13" t="s">
        <v>18</v>
      </c>
      <c r="D5" s="13" t="s">
        <v>22</v>
      </c>
      <c r="E5" s="17" t="s">
        <v>27</v>
      </c>
      <c r="F5" s="11">
        <v>100</v>
      </c>
      <c r="G5" s="15">
        <v>261</v>
      </c>
      <c r="H5" s="16">
        <f t="shared" si="0"/>
        <v>26100</v>
      </c>
      <c r="I5" s="11" t="s">
        <v>84</v>
      </c>
      <c r="J5" s="9" t="s">
        <v>87</v>
      </c>
      <c r="K5" s="35">
        <v>640</v>
      </c>
    </row>
    <row r="6" spans="1:11" ht="33" x14ac:dyDescent="0.25">
      <c r="A6" s="11" t="s">
        <v>6</v>
      </c>
      <c r="B6" s="19" t="s">
        <v>28</v>
      </c>
      <c r="C6" s="13" t="s">
        <v>18</v>
      </c>
      <c r="D6" s="13" t="s">
        <v>22</v>
      </c>
      <c r="E6" s="17" t="s">
        <v>27</v>
      </c>
      <c r="F6" s="11">
        <v>400</v>
      </c>
      <c r="G6" s="29">
        <v>230.03</v>
      </c>
      <c r="H6" s="16">
        <f t="shared" si="0"/>
        <v>92012</v>
      </c>
      <c r="I6" s="11" t="s">
        <v>83</v>
      </c>
      <c r="J6" s="9" t="s">
        <v>88</v>
      </c>
      <c r="K6" s="35">
        <v>630</v>
      </c>
    </row>
    <row r="7" spans="1:11" ht="33" x14ac:dyDescent="0.25">
      <c r="A7" s="11" t="s">
        <v>7</v>
      </c>
      <c r="B7" s="19" t="s">
        <v>29</v>
      </c>
      <c r="C7" s="13" t="s">
        <v>18</v>
      </c>
      <c r="D7" s="13" t="s">
        <v>22</v>
      </c>
      <c r="E7" s="17" t="s">
        <v>30</v>
      </c>
      <c r="F7" s="11">
        <v>50</v>
      </c>
      <c r="G7" s="15">
        <v>273.92</v>
      </c>
      <c r="H7" s="16">
        <f t="shared" si="0"/>
        <v>13696</v>
      </c>
      <c r="I7" s="11" t="s">
        <v>84</v>
      </c>
      <c r="J7" s="9" t="s">
        <v>94</v>
      </c>
      <c r="K7" s="35"/>
    </row>
    <row r="8" spans="1:11" ht="33" x14ac:dyDescent="0.25">
      <c r="A8" s="11" t="s">
        <v>8</v>
      </c>
      <c r="B8" s="20" t="s">
        <v>31</v>
      </c>
      <c r="C8" s="13" t="s">
        <v>18</v>
      </c>
      <c r="D8" s="13" t="s">
        <v>22</v>
      </c>
      <c r="E8" s="17" t="s">
        <v>30</v>
      </c>
      <c r="F8" s="11">
        <v>300</v>
      </c>
      <c r="G8" s="15">
        <v>281.17</v>
      </c>
      <c r="H8" s="16">
        <f t="shared" si="0"/>
        <v>84351</v>
      </c>
      <c r="I8" s="11" t="s">
        <v>83</v>
      </c>
      <c r="J8" s="9" t="s">
        <v>89</v>
      </c>
      <c r="K8" s="35">
        <v>900</v>
      </c>
    </row>
    <row r="9" spans="1:11" ht="33" x14ac:dyDescent="0.25">
      <c r="A9" s="11" t="s">
        <v>9</v>
      </c>
      <c r="B9" s="20" t="s">
        <v>31</v>
      </c>
      <c r="C9" s="13" t="s">
        <v>18</v>
      </c>
      <c r="D9" s="21" t="s">
        <v>32</v>
      </c>
      <c r="E9" s="17" t="s">
        <v>57</v>
      </c>
      <c r="F9" s="11">
        <v>60</v>
      </c>
      <c r="G9" s="15">
        <v>281.17</v>
      </c>
      <c r="H9" s="16">
        <f t="shared" si="0"/>
        <v>16870.2</v>
      </c>
      <c r="I9" s="11" t="s">
        <v>83</v>
      </c>
      <c r="J9" s="9" t="s">
        <v>89</v>
      </c>
      <c r="K9" s="35"/>
    </row>
    <row r="10" spans="1:11" ht="33" x14ac:dyDescent="0.25">
      <c r="A10" s="11" t="s">
        <v>10</v>
      </c>
      <c r="B10" s="12" t="s">
        <v>33</v>
      </c>
      <c r="C10" s="13" t="s">
        <v>34</v>
      </c>
      <c r="D10" s="21" t="s">
        <v>32</v>
      </c>
      <c r="E10" s="17" t="s">
        <v>35</v>
      </c>
      <c r="F10" s="11">
        <v>30</v>
      </c>
      <c r="G10" s="15">
        <v>440.02</v>
      </c>
      <c r="H10" s="16">
        <f t="shared" si="0"/>
        <v>13200.599999999999</v>
      </c>
      <c r="I10" s="11" t="s">
        <v>84</v>
      </c>
      <c r="J10" s="9" t="s">
        <v>90</v>
      </c>
      <c r="K10" s="35"/>
    </row>
    <row r="11" spans="1:11" ht="33" x14ac:dyDescent="0.25">
      <c r="A11" s="11" t="s">
        <v>11</v>
      </c>
      <c r="B11" s="19" t="s">
        <v>36</v>
      </c>
      <c r="C11" s="13" t="s">
        <v>34</v>
      </c>
      <c r="D11" s="21" t="s">
        <v>32</v>
      </c>
      <c r="E11" s="17" t="s">
        <v>37</v>
      </c>
      <c r="F11" s="11">
        <v>40</v>
      </c>
      <c r="G11" s="15">
        <v>546.13</v>
      </c>
      <c r="H11" s="16">
        <f t="shared" si="0"/>
        <v>21845.200000000001</v>
      </c>
      <c r="I11" s="11" t="s">
        <v>84</v>
      </c>
      <c r="J11" s="9" t="s">
        <v>91</v>
      </c>
      <c r="K11" s="35"/>
    </row>
    <row r="12" spans="1:11" ht="33" x14ac:dyDescent="0.25">
      <c r="A12" s="11" t="s">
        <v>15</v>
      </c>
      <c r="B12" s="13" t="s">
        <v>46</v>
      </c>
      <c r="C12" s="13" t="s">
        <v>34</v>
      </c>
      <c r="D12" s="21" t="s">
        <v>32</v>
      </c>
      <c r="E12" s="25" t="s">
        <v>48</v>
      </c>
      <c r="F12" s="11">
        <v>20</v>
      </c>
      <c r="G12" s="15">
        <v>1000</v>
      </c>
      <c r="H12" s="16">
        <f t="shared" si="0"/>
        <v>20000</v>
      </c>
      <c r="I12" s="11" t="s">
        <v>62</v>
      </c>
      <c r="J12" s="9" t="s">
        <v>65</v>
      </c>
      <c r="K12" s="35"/>
    </row>
    <row r="13" spans="1:11" ht="33" x14ac:dyDescent="0.25">
      <c r="A13" s="11" t="s">
        <v>44</v>
      </c>
      <c r="B13" s="13" t="s">
        <v>47</v>
      </c>
      <c r="C13" s="13" t="s">
        <v>34</v>
      </c>
      <c r="D13" s="21" t="s">
        <v>32</v>
      </c>
      <c r="E13" s="25" t="s">
        <v>49</v>
      </c>
      <c r="F13" s="11">
        <v>20</v>
      </c>
      <c r="G13" s="15">
        <v>950</v>
      </c>
      <c r="H13" s="16">
        <f t="shared" si="0"/>
        <v>19000</v>
      </c>
      <c r="I13" s="11" t="s">
        <v>63</v>
      </c>
      <c r="J13" s="9" t="s">
        <v>93</v>
      </c>
      <c r="K13" s="35"/>
    </row>
    <row r="14" spans="1:11" ht="33" x14ac:dyDescent="0.25">
      <c r="A14" s="11" t="s">
        <v>45</v>
      </c>
      <c r="B14" s="19" t="s">
        <v>52</v>
      </c>
      <c r="C14" s="13" t="s">
        <v>18</v>
      </c>
      <c r="D14" s="13" t="s">
        <v>22</v>
      </c>
      <c r="E14" s="17" t="s">
        <v>38</v>
      </c>
      <c r="F14" s="11">
        <v>40</v>
      </c>
      <c r="G14" s="15">
        <v>338.43</v>
      </c>
      <c r="H14" s="16">
        <f t="shared" si="0"/>
        <v>13537.2</v>
      </c>
      <c r="I14" s="11" t="s">
        <v>84</v>
      </c>
      <c r="J14" s="9" t="s">
        <v>92</v>
      </c>
      <c r="K14" s="35"/>
    </row>
    <row r="15" spans="1:11" ht="30.75" customHeight="1" x14ac:dyDescent="0.25">
      <c r="A15" s="3"/>
      <c r="B15" s="33" t="s">
        <v>58</v>
      </c>
      <c r="C15" s="8"/>
      <c r="E15" s="89" t="s">
        <v>12</v>
      </c>
      <c r="F15" s="89"/>
      <c r="G15" s="87">
        <f>H3+H4+H5+H6+H7+H8+H9+H10+H11+H12+H13+H14</f>
        <v>389853.2</v>
      </c>
      <c r="H15" s="87"/>
      <c r="I15" s="7"/>
    </row>
    <row r="16" spans="1:11" ht="30.75" customHeight="1" x14ac:dyDescent="0.25">
      <c r="A16" s="3"/>
      <c r="B16" s="33" t="s">
        <v>64</v>
      </c>
      <c r="C16" s="8"/>
      <c r="E16" s="89" t="s">
        <v>14</v>
      </c>
      <c r="F16" s="89"/>
      <c r="G16" s="87">
        <f>1.23*G15</f>
        <v>479519.43599999999</v>
      </c>
      <c r="H16" s="87"/>
      <c r="I16" s="7"/>
    </row>
    <row r="17" spans="1:9" ht="30.75" customHeight="1" x14ac:dyDescent="0.25">
      <c r="A17" s="3"/>
      <c r="B17" s="4"/>
      <c r="C17" s="8"/>
      <c r="I17" s="7"/>
    </row>
  </sheetData>
  <mergeCells count="5">
    <mergeCell ref="C1:F1"/>
    <mergeCell ref="E15:F15"/>
    <mergeCell ref="G15:H15"/>
    <mergeCell ref="E16:F16"/>
    <mergeCell ref="G16:H16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7"/>
  <sheetViews>
    <sheetView workbookViewId="0">
      <selection activeCell="B14" sqref="B14"/>
    </sheetView>
  </sheetViews>
  <sheetFormatPr defaultRowHeight="15" x14ac:dyDescent="0.25"/>
  <cols>
    <col min="1" max="1" width="4.42578125" customWidth="1"/>
    <col min="2" max="2" width="25.7109375" customWidth="1"/>
    <col min="3" max="3" width="9.28515625" customWidth="1"/>
    <col min="4" max="4" width="9.42578125" bestFit="1" customWidth="1"/>
    <col min="5" max="5" width="13.42578125" customWidth="1"/>
    <col min="6" max="6" width="9.5703125" customWidth="1"/>
    <col min="7" max="7" width="14.140625" customWidth="1"/>
    <col min="8" max="8" width="13.28515625" customWidth="1"/>
    <col min="9" max="9" width="20.85546875" customWidth="1"/>
    <col min="10" max="10" width="18" customWidth="1"/>
    <col min="11" max="11" width="11.85546875" customWidth="1"/>
    <col min="12" max="12" width="12.7109375" customWidth="1"/>
    <col min="15" max="15" width="15.7109375" customWidth="1"/>
  </cols>
  <sheetData>
    <row r="1" spans="1:16" ht="33" x14ac:dyDescent="0.25">
      <c r="A1" s="31">
        <v>2</v>
      </c>
      <c r="B1" s="32" t="s">
        <v>61</v>
      </c>
    </row>
    <row r="2" spans="1:16" ht="51" x14ac:dyDescent="0.25">
      <c r="A2" s="9" t="s">
        <v>1</v>
      </c>
      <c r="B2" s="10" t="s">
        <v>41</v>
      </c>
      <c r="C2" s="10" t="s">
        <v>19</v>
      </c>
      <c r="D2" s="10" t="s">
        <v>20</v>
      </c>
      <c r="E2" s="10" t="s">
        <v>43</v>
      </c>
      <c r="F2" s="10" t="s">
        <v>0</v>
      </c>
      <c r="G2" s="9" t="s">
        <v>51</v>
      </c>
      <c r="H2" s="10" t="s">
        <v>2</v>
      </c>
      <c r="I2" s="10" t="s">
        <v>39</v>
      </c>
      <c r="J2" s="1" t="s">
        <v>42</v>
      </c>
      <c r="K2" s="34" t="s">
        <v>60</v>
      </c>
      <c r="O2" s="25" t="s">
        <v>97</v>
      </c>
    </row>
    <row r="3" spans="1:16" ht="33" x14ac:dyDescent="0.25">
      <c r="A3" s="11" t="s">
        <v>3</v>
      </c>
      <c r="B3" s="12" t="s">
        <v>21</v>
      </c>
      <c r="C3" s="13" t="s">
        <v>18</v>
      </c>
      <c r="D3" s="13" t="s">
        <v>22</v>
      </c>
      <c r="E3" s="14" t="s">
        <v>23</v>
      </c>
      <c r="F3" s="11">
        <v>25</v>
      </c>
      <c r="G3" s="15">
        <v>104</v>
      </c>
      <c r="H3" s="16">
        <f>F3*G3</f>
        <v>2600</v>
      </c>
      <c r="I3" s="11" t="s">
        <v>69</v>
      </c>
      <c r="J3" s="9" t="s">
        <v>77</v>
      </c>
      <c r="K3" s="35"/>
      <c r="O3" s="36">
        <v>175.55</v>
      </c>
      <c r="P3" s="15">
        <v>170</v>
      </c>
    </row>
    <row r="4" spans="1:16" ht="33" x14ac:dyDescent="0.25">
      <c r="A4" s="11" t="s">
        <v>4</v>
      </c>
      <c r="B4" s="12" t="s">
        <v>24</v>
      </c>
      <c r="C4" s="13" t="s">
        <v>18</v>
      </c>
      <c r="D4" s="13" t="s">
        <v>22</v>
      </c>
      <c r="E4" s="17" t="s">
        <v>25</v>
      </c>
      <c r="F4" s="11">
        <v>400</v>
      </c>
      <c r="G4" s="15">
        <v>131</v>
      </c>
      <c r="H4" s="16">
        <f t="shared" ref="H4:H14" si="0">F4*G4</f>
        <v>52400</v>
      </c>
      <c r="I4" s="11" t="s">
        <v>69</v>
      </c>
      <c r="J4" s="9" t="s">
        <v>78</v>
      </c>
      <c r="K4" s="35">
        <v>540</v>
      </c>
      <c r="O4" s="36">
        <v>268.10000000000002</v>
      </c>
      <c r="P4" s="15">
        <v>205</v>
      </c>
    </row>
    <row r="5" spans="1:16" ht="33" x14ac:dyDescent="0.25">
      <c r="A5" s="11" t="s">
        <v>5</v>
      </c>
      <c r="B5" s="18" t="s">
        <v>26</v>
      </c>
      <c r="C5" s="13" t="s">
        <v>18</v>
      </c>
      <c r="D5" s="13" t="s">
        <v>22</v>
      </c>
      <c r="E5" s="17" t="s">
        <v>27</v>
      </c>
      <c r="F5" s="11">
        <v>100</v>
      </c>
      <c r="G5" s="15">
        <v>210</v>
      </c>
      <c r="H5" s="16">
        <f t="shared" si="0"/>
        <v>21000</v>
      </c>
      <c r="I5" s="35" t="s">
        <v>67</v>
      </c>
      <c r="J5" s="9" t="s">
        <v>82</v>
      </c>
      <c r="K5" s="35">
        <v>650</v>
      </c>
      <c r="L5" s="28" t="s">
        <v>96</v>
      </c>
      <c r="O5" s="15">
        <v>378.45</v>
      </c>
      <c r="P5" s="15">
        <v>320</v>
      </c>
    </row>
    <row r="6" spans="1:16" ht="33" x14ac:dyDescent="0.25">
      <c r="A6" s="11" t="s">
        <v>6</v>
      </c>
      <c r="B6" s="19" t="s">
        <v>28</v>
      </c>
      <c r="C6" s="13" t="s">
        <v>18</v>
      </c>
      <c r="D6" s="13" t="s">
        <v>22</v>
      </c>
      <c r="E6" s="17" t="s">
        <v>27</v>
      </c>
      <c r="F6" s="11">
        <v>400</v>
      </c>
      <c r="G6" s="15">
        <v>255</v>
      </c>
      <c r="H6" s="16">
        <f t="shared" si="0"/>
        <v>102000</v>
      </c>
      <c r="I6" s="11" t="s">
        <v>68</v>
      </c>
      <c r="J6" s="9" t="s">
        <v>79</v>
      </c>
      <c r="K6" s="35">
        <v>630</v>
      </c>
      <c r="L6" s="17" t="s">
        <v>27</v>
      </c>
      <c r="M6" s="13">
        <v>630</v>
      </c>
      <c r="N6" s="19">
        <v>80</v>
      </c>
      <c r="O6" s="36">
        <v>364.46</v>
      </c>
      <c r="P6" s="15">
        <v>340</v>
      </c>
    </row>
    <row r="7" spans="1:16" ht="33" x14ac:dyDescent="0.25">
      <c r="A7" s="11" t="s">
        <v>7</v>
      </c>
      <c r="B7" s="19" t="s">
        <v>29</v>
      </c>
      <c r="C7" s="13" t="s">
        <v>18</v>
      </c>
      <c r="D7" s="13" t="s">
        <v>22</v>
      </c>
      <c r="E7" s="17" t="s">
        <v>30</v>
      </c>
      <c r="F7" s="11">
        <v>50</v>
      </c>
      <c r="G7" s="15">
        <v>211</v>
      </c>
      <c r="H7" s="16">
        <f t="shared" si="0"/>
        <v>10550</v>
      </c>
      <c r="I7" s="11" t="s">
        <v>69</v>
      </c>
      <c r="J7" s="9" t="s">
        <v>80</v>
      </c>
      <c r="K7" s="35"/>
      <c r="O7" s="15">
        <v>364.46</v>
      </c>
      <c r="P7" s="15">
        <v>350</v>
      </c>
    </row>
    <row r="8" spans="1:16" ht="33" x14ac:dyDescent="0.25">
      <c r="A8" s="11" t="s">
        <v>8</v>
      </c>
      <c r="B8" s="20" t="s">
        <v>31</v>
      </c>
      <c r="C8" s="13" t="s">
        <v>18</v>
      </c>
      <c r="D8" s="13" t="s">
        <v>22</v>
      </c>
      <c r="E8" s="17" t="s">
        <v>30</v>
      </c>
      <c r="F8" s="11">
        <v>300</v>
      </c>
      <c r="G8" s="15">
        <v>248</v>
      </c>
      <c r="H8" s="16">
        <f t="shared" si="0"/>
        <v>74400</v>
      </c>
      <c r="I8" s="11" t="s">
        <v>70</v>
      </c>
      <c r="J8" s="9" t="s">
        <v>81</v>
      </c>
      <c r="K8" s="35">
        <v>950</v>
      </c>
      <c r="O8" s="15">
        <v>382.07</v>
      </c>
      <c r="P8" s="15">
        <v>360</v>
      </c>
    </row>
    <row r="9" spans="1:16" ht="33" x14ac:dyDescent="0.25">
      <c r="A9" s="11" t="s">
        <v>9</v>
      </c>
      <c r="B9" s="20" t="s">
        <v>31</v>
      </c>
      <c r="C9" s="13" t="s">
        <v>18</v>
      </c>
      <c r="D9" s="21" t="s">
        <v>32</v>
      </c>
      <c r="E9" s="17" t="s">
        <v>57</v>
      </c>
      <c r="F9" s="11">
        <v>60</v>
      </c>
      <c r="G9" s="15">
        <v>248</v>
      </c>
      <c r="H9" s="16">
        <f t="shared" si="0"/>
        <v>14880</v>
      </c>
      <c r="I9" s="11" t="s">
        <v>70</v>
      </c>
      <c r="J9" s="9" t="s">
        <v>81</v>
      </c>
      <c r="K9" s="35"/>
      <c r="O9" s="15">
        <v>368.85</v>
      </c>
      <c r="P9" s="15">
        <v>400</v>
      </c>
    </row>
    <row r="10" spans="1:16" ht="33" x14ac:dyDescent="0.25">
      <c r="A10" s="11" t="s">
        <v>10</v>
      </c>
      <c r="B10" s="12" t="s">
        <v>33</v>
      </c>
      <c r="C10" s="13" t="s">
        <v>34</v>
      </c>
      <c r="D10" s="21" t="s">
        <v>32</v>
      </c>
      <c r="E10" s="17" t="s">
        <v>35</v>
      </c>
      <c r="F10" s="11">
        <v>30</v>
      </c>
      <c r="G10" s="15">
        <v>418</v>
      </c>
      <c r="H10" s="16">
        <f t="shared" si="0"/>
        <v>12540</v>
      </c>
      <c r="I10" s="11" t="s">
        <v>69</v>
      </c>
      <c r="J10" s="9" t="s">
        <v>72</v>
      </c>
      <c r="K10" s="35"/>
      <c r="O10" s="15">
        <v>505.06</v>
      </c>
      <c r="P10" s="15">
        <v>500</v>
      </c>
    </row>
    <row r="11" spans="1:16" ht="33" x14ac:dyDescent="0.25">
      <c r="A11" s="11" t="s">
        <v>11</v>
      </c>
      <c r="B11" s="19" t="s">
        <v>36</v>
      </c>
      <c r="C11" s="13" t="s">
        <v>34</v>
      </c>
      <c r="D11" s="21" t="s">
        <v>32</v>
      </c>
      <c r="E11" s="17" t="s">
        <v>37</v>
      </c>
      <c r="F11" s="11">
        <v>40</v>
      </c>
      <c r="G11" s="15">
        <v>499</v>
      </c>
      <c r="H11" s="16">
        <f t="shared" si="0"/>
        <v>19960</v>
      </c>
      <c r="I11" s="11" t="s">
        <v>69</v>
      </c>
      <c r="J11" s="9" t="s">
        <v>73</v>
      </c>
      <c r="K11" s="35"/>
      <c r="O11" s="36">
        <v>599.45000000000005</v>
      </c>
      <c r="P11" s="15">
        <v>700</v>
      </c>
    </row>
    <row r="12" spans="1:16" ht="33" x14ac:dyDescent="0.25">
      <c r="A12" s="11" t="s">
        <v>15</v>
      </c>
      <c r="B12" s="13" t="s">
        <v>46</v>
      </c>
      <c r="C12" s="13" t="s">
        <v>34</v>
      </c>
      <c r="D12" s="21" t="s">
        <v>32</v>
      </c>
      <c r="E12" s="25" t="s">
        <v>48</v>
      </c>
      <c r="F12" s="11">
        <v>20</v>
      </c>
      <c r="G12" s="15">
        <v>869</v>
      </c>
      <c r="H12" s="16">
        <f t="shared" si="0"/>
        <v>17380</v>
      </c>
      <c r="I12" s="11" t="s">
        <v>62</v>
      </c>
      <c r="J12" s="9" t="s">
        <v>74</v>
      </c>
      <c r="K12" s="35"/>
      <c r="O12" s="15">
        <v>1050.45</v>
      </c>
      <c r="P12" s="15">
        <v>1400</v>
      </c>
    </row>
    <row r="13" spans="1:16" ht="33" x14ac:dyDescent="0.25">
      <c r="A13" s="11" t="s">
        <v>44</v>
      </c>
      <c r="B13" s="13" t="s">
        <v>47</v>
      </c>
      <c r="C13" s="13" t="s">
        <v>34</v>
      </c>
      <c r="D13" s="21" t="s">
        <v>32</v>
      </c>
      <c r="E13" s="25" t="s">
        <v>49</v>
      </c>
      <c r="F13" s="11">
        <v>20</v>
      </c>
      <c r="G13" s="15">
        <v>988</v>
      </c>
      <c r="H13" s="16">
        <f t="shared" si="0"/>
        <v>19760</v>
      </c>
      <c r="I13" s="11" t="s">
        <v>71</v>
      </c>
      <c r="J13" s="9" t="s">
        <v>75</v>
      </c>
      <c r="K13" s="35"/>
      <c r="O13" s="15">
        <v>998.45</v>
      </c>
      <c r="P13" s="15">
        <v>1350</v>
      </c>
    </row>
    <row r="14" spans="1:16" ht="33" x14ac:dyDescent="0.25">
      <c r="A14" s="11" t="s">
        <v>45</v>
      </c>
      <c r="B14" s="19" t="s">
        <v>52</v>
      </c>
      <c r="C14" s="13" t="s">
        <v>18</v>
      </c>
      <c r="D14" s="13" t="s">
        <v>22</v>
      </c>
      <c r="E14" s="17" t="s">
        <v>38</v>
      </c>
      <c r="F14" s="11">
        <v>40</v>
      </c>
      <c r="G14" s="15">
        <v>346</v>
      </c>
      <c r="H14" s="16">
        <f t="shared" si="0"/>
        <v>13840</v>
      </c>
      <c r="I14" s="11" t="s">
        <v>70</v>
      </c>
      <c r="J14" s="9" t="s">
        <v>76</v>
      </c>
      <c r="K14" s="35"/>
      <c r="O14" s="15">
        <v>486.62</v>
      </c>
      <c r="P14" s="15">
        <v>1000</v>
      </c>
    </row>
    <row r="15" spans="1:16" ht="30" customHeight="1" x14ac:dyDescent="0.25">
      <c r="A15" s="3"/>
      <c r="B15" s="33" t="s">
        <v>58</v>
      </c>
      <c r="C15" s="8"/>
      <c r="E15" s="89" t="s">
        <v>12</v>
      </c>
      <c r="F15" s="89"/>
      <c r="G15" s="87">
        <f>H3+H4+H5+H6+H7+H8+H9+H10+H11+H12+H13+H14</f>
        <v>361310</v>
      </c>
      <c r="H15" s="87"/>
      <c r="I15" s="7"/>
    </row>
    <row r="16" spans="1:16" ht="30" customHeight="1" x14ac:dyDescent="0.25">
      <c r="A16" s="3"/>
      <c r="B16" s="33" t="s">
        <v>66</v>
      </c>
      <c r="C16" s="8"/>
      <c r="E16" s="89" t="s">
        <v>14</v>
      </c>
      <c r="F16" s="89"/>
      <c r="G16" s="87">
        <f>1.23*G15</f>
        <v>444411.3</v>
      </c>
      <c r="H16" s="87"/>
      <c r="I16" s="7"/>
    </row>
    <row r="17" spans="1:9" ht="30" customHeight="1" x14ac:dyDescent="0.25">
      <c r="A17" s="3"/>
      <c r="B17" s="4"/>
      <c r="C17" s="8"/>
      <c r="I17" s="7"/>
    </row>
  </sheetData>
  <mergeCells count="4">
    <mergeCell ref="E15:F15"/>
    <mergeCell ref="G15:H15"/>
    <mergeCell ref="E16:F16"/>
    <mergeCell ref="G16:H16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"/>
  <sheetViews>
    <sheetView tabSelected="1" workbookViewId="0">
      <selection activeCell="P6" sqref="P6"/>
    </sheetView>
  </sheetViews>
  <sheetFormatPr defaultRowHeight="12.75" x14ac:dyDescent="0.2"/>
  <cols>
    <col min="1" max="1" width="4.42578125" style="38" customWidth="1"/>
    <col min="2" max="2" width="23.7109375" style="38" customWidth="1"/>
    <col min="3" max="3" width="15" style="38" customWidth="1"/>
    <col min="4" max="4" width="9.28515625" style="38" customWidth="1"/>
    <col min="5" max="5" width="9.42578125" style="38" bestFit="1" customWidth="1"/>
    <col min="6" max="6" width="13.42578125" style="38" customWidth="1"/>
    <col min="7" max="7" width="7.5703125" style="38" customWidth="1"/>
    <col min="8" max="8" width="17.140625" style="38" customWidth="1"/>
    <col min="9" max="9" width="14" style="38" customWidth="1"/>
    <col min="10" max="11" width="11.7109375" style="38" customWidth="1"/>
    <col min="12" max="16384" width="9.140625" style="38"/>
  </cols>
  <sheetData>
    <row r="1" spans="1:11" ht="37.5" customHeight="1" x14ac:dyDescent="0.2">
      <c r="A1" s="37"/>
      <c r="J1" s="97" t="s">
        <v>142</v>
      </c>
      <c r="K1" s="97"/>
    </row>
    <row r="2" spans="1:11" ht="37.5" customHeight="1" thickBot="1" x14ac:dyDescent="0.25">
      <c r="A2" s="94" t="s">
        <v>121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60.75" thickBot="1" x14ac:dyDescent="0.25">
      <c r="A3" s="56" t="s">
        <v>1</v>
      </c>
      <c r="B3" s="57" t="s">
        <v>41</v>
      </c>
      <c r="C3" s="57" t="s">
        <v>98</v>
      </c>
      <c r="D3" s="57" t="s">
        <v>19</v>
      </c>
      <c r="E3" s="57" t="s">
        <v>20</v>
      </c>
      <c r="F3" s="57" t="s">
        <v>99</v>
      </c>
      <c r="G3" s="57" t="s">
        <v>0</v>
      </c>
      <c r="H3" s="57" t="s">
        <v>120</v>
      </c>
      <c r="I3" s="59" t="s">
        <v>39</v>
      </c>
      <c r="J3" s="58" t="s">
        <v>51</v>
      </c>
      <c r="K3" s="59" t="s">
        <v>137</v>
      </c>
    </row>
    <row r="4" spans="1:11" ht="35.1" customHeight="1" x14ac:dyDescent="0.2">
      <c r="A4" s="60" t="s">
        <v>3</v>
      </c>
      <c r="B4" s="54" t="s">
        <v>122</v>
      </c>
      <c r="C4" s="61" t="s">
        <v>100</v>
      </c>
      <c r="D4" s="62" t="s">
        <v>18</v>
      </c>
      <c r="E4" s="62" t="s">
        <v>22</v>
      </c>
      <c r="F4" s="63" t="s">
        <v>23</v>
      </c>
      <c r="G4" s="77">
        <v>15</v>
      </c>
      <c r="H4" s="64"/>
      <c r="I4" s="64"/>
      <c r="J4" s="65"/>
      <c r="K4" s="80"/>
    </row>
    <row r="5" spans="1:11" ht="35.1" customHeight="1" x14ac:dyDescent="0.2">
      <c r="A5" s="66" t="s">
        <v>4</v>
      </c>
      <c r="B5" s="41" t="s">
        <v>101</v>
      </c>
      <c r="C5" s="42" t="s">
        <v>100</v>
      </c>
      <c r="D5" s="43" t="s">
        <v>18</v>
      </c>
      <c r="E5" s="43" t="s">
        <v>22</v>
      </c>
      <c r="F5" s="45" t="s">
        <v>102</v>
      </c>
      <c r="G5" s="78">
        <v>10</v>
      </c>
      <c r="H5" s="40"/>
      <c r="I5" s="40"/>
      <c r="J5" s="39"/>
      <c r="K5" s="81"/>
    </row>
    <row r="6" spans="1:11" ht="35.1" customHeight="1" x14ac:dyDescent="0.2">
      <c r="A6" s="66" t="s">
        <v>5</v>
      </c>
      <c r="B6" s="41" t="s">
        <v>123</v>
      </c>
      <c r="C6" s="42" t="s">
        <v>100</v>
      </c>
      <c r="D6" s="43" t="s">
        <v>18</v>
      </c>
      <c r="E6" s="43" t="s">
        <v>22</v>
      </c>
      <c r="F6" s="44" t="s">
        <v>25</v>
      </c>
      <c r="G6" s="78">
        <v>300</v>
      </c>
      <c r="H6" s="40"/>
      <c r="I6" s="40"/>
      <c r="J6" s="39"/>
      <c r="K6" s="81"/>
    </row>
    <row r="7" spans="1:11" ht="35.1" customHeight="1" x14ac:dyDescent="0.2">
      <c r="A7" s="66" t="s">
        <v>6</v>
      </c>
      <c r="B7" s="41" t="s">
        <v>123</v>
      </c>
      <c r="C7" s="43" t="s">
        <v>103</v>
      </c>
      <c r="D7" s="43" t="s">
        <v>18</v>
      </c>
      <c r="E7" s="43" t="s">
        <v>22</v>
      </c>
      <c r="F7" s="44" t="s">
        <v>104</v>
      </c>
      <c r="G7" s="78">
        <v>40</v>
      </c>
      <c r="H7" s="40"/>
      <c r="I7" s="40"/>
      <c r="J7" s="39"/>
      <c r="K7" s="81"/>
    </row>
    <row r="8" spans="1:11" ht="35.1" customHeight="1" x14ac:dyDescent="0.2">
      <c r="A8" s="66" t="s">
        <v>7</v>
      </c>
      <c r="B8" s="41" t="s">
        <v>124</v>
      </c>
      <c r="C8" s="42" t="s">
        <v>100</v>
      </c>
      <c r="D8" s="43" t="s">
        <v>18</v>
      </c>
      <c r="E8" s="43" t="s">
        <v>22</v>
      </c>
      <c r="F8" s="44" t="s">
        <v>27</v>
      </c>
      <c r="G8" s="78">
        <v>50</v>
      </c>
      <c r="H8" s="40"/>
      <c r="I8" s="40"/>
      <c r="J8" s="39"/>
      <c r="K8" s="81"/>
    </row>
    <row r="9" spans="1:11" ht="35.1" customHeight="1" x14ac:dyDescent="0.2">
      <c r="A9" s="66" t="s">
        <v>8</v>
      </c>
      <c r="B9" s="46" t="s">
        <v>125</v>
      </c>
      <c r="C9" s="43" t="s">
        <v>103</v>
      </c>
      <c r="D9" s="43" t="s">
        <v>18</v>
      </c>
      <c r="E9" s="43" t="s">
        <v>22</v>
      </c>
      <c r="F9" s="44" t="s">
        <v>38</v>
      </c>
      <c r="G9" s="78">
        <v>50</v>
      </c>
      <c r="H9" s="40"/>
      <c r="I9" s="40"/>
      <c r="J9" s="39"/>
      <c r="K9" s="81"/>
    </row>
    <row r="10" spans="1:11" ht="35.1" customHeight="1" x14ac:dyDescent="0.2">
      <c r="A10" s="66" t="s">
        <v>9</v>
      </c>
      <c r="B10" s="41" t="s">
        <v>126</v>
      </c>
      <c r="C10" s="42" t="s">
        <v>105</v>
      </c>
      <c r="D10" s="43" t="s">
        <v>18</v>
      </c>
      <c r="E10" s="43" t="s">
        <v>22</v>
      </c>
      <c r="F10" s="47" t="s">
        <v>106</v>
      </c>
      <c r="G10" s="78">
        <v>10</v>
      </c>
      <c r="H10" s="40"/>
      <c r="I10" s="40"/>
      <c r="J10" s="39"/>
      <c r="K10" s="81"/>
    </row>
    <row r="11" spans="1:11" ht="35.1" customHeight="1" x14ac:dyDescent="0.2">
      <c r="A11" s="66" t="s">
        <v>10</v>
      </c>
      <c r="B11" s="41" t="s">
        <v>127</v>
      </c>
      <c r="C11" s="42" t="s">
        <v>100</v>
      </c>
      <c r="D11" s="43" t="s">
        <v>18</v>
      </c>
      <c r="E11" s="43" t="s">
        <v>22</v>
      </c>
      <c r="F11" s="44" t="s">
        <v>27</v>
      </c>
      <c r="G11" s="78">
        <v>190</v>
      </c>
      <c r="H11" s="40"/>
      <c r="I11" s="40"/>
      <c r="J11" s="39"/>
      <c r="K11" s="81"/>
    </row>
    <row r="12" spans="1:11" ht="35.1" customHeight="1" x14ac:dyDescent="0.2">
      <c r="A12" s="66" t="s">
        <v>11</v>
      </c>
      <c r="B12" s="41" t="s">
        <v>127</v>
      </c>
      <c r="C12" s="43" t="s">
        <v>103</v>
      </c>
      <c r="D12" s="43" t="s">
        <v>18</v>
      </c>
      <c r="E12" s="43" t="s">
        <v>22</v>
      </c>
      <c r="F12" s="47" t="s">
        <v>107</v>
      </c>
      <c r="G12" s="78">
        <v>20</v>
      </c>
      <c r="H12" s="40"/>
      <c r="I12" s="40"/>
      <c r="J12" s="39"/>
      <c r="K12" s="81"/>
    </row>
    <row r="13" spans="1:11" ht="35.1" customHeight="1" x14ac:dyDescent="0.2">
      <c r="A13" s="66" t="s">
        <v>15</v>
      </c>
      <c r="B13" s="46" t="s">
        <v>128</v>
      </c>
      <c r="C13" s="42" t="s">
        <v>100</v>
      </c>
      <c r="D13" s="43" t="s">
        <v>18</v>
      </c>
      <c r="E13" s="43" t="s">
        <v>22</v>
      </c>
      <c r="F13" s="44" t="s">
        <v>30</v>
      </c>
      <c r="G13" s="78">
        <v>45</v>
      </c>
      <c r="H13" s="40"/>
      <c r="I13" s="40"/>
      <c r="J13" s="39"/>
      <c r="K13" s="81"/>
    </row>
    <row r="14" spans="1:11" ht="35.1" customHeight="1" x14ac:dyDescent="0.2">
      <c r="A14" s="66" t="s">
        <v>44</v>
      </c>
      <c r="B14" s="48" t="s">
        <v>129</v>
      </c>
      <c r="C14" s="42" t="s">
        <v>100</v>
      </c>
      <c r="D14" s="43" t="s">
        <v>18</v>
      </c>
      <c r="E14" s="43" t="s">
        <v>22</v>
      </c>
      <c r="F14" s="44" t="s">
        <v>30</v>
      </c>
      <c r="G14" s="78">
        <v>160</v>
      </c>
      <c r="H14" s="40"/>
      <c r="I14" s="40"/>
      <c r="J14" s="39"/>
      <c r="K14" s="81"/>
    </row>
    <row r="15" spans="1:11" ht="35.1" customHeight="1" x14ac:dyDescent="0.2">
      <c r="A15" s="66" t="s">
        <v>45</v>
      </c>
      <c r="B15" s="48" t="s">
        <v>129</v>
      </c>
      <c r="C15" s="42" t="s">
        <v>100</v>
      </c>
      <c r="D15" s="43" t="s">
        <v>18</v>
      </c>
      <c r="E15" s="49" t="s">
        <v>32</v>
      </c>
      <c r="F15" s="44" t="s">
        <v>53</v>
      </c>
      <c r="G15" s="78">
        <v>10</v>
      </c>
      <c r="H15" s="40"/>
      <c r="I15" s="40"/>
      <c r="J15" s="39"/>
      <c r="K15" s="81"/>
    </row>
    <row r="16" spans="1:11" ht="35.1" customHeight="1" x14ac:dyDescent="0.2">
      <c r="A16" s="66" t="s">
        <v>108</v>
      </c>
      <c r="B16" s="41" t="s">
        <v>130</v>
      </c>
      <c r="C16" s="42" t="s">
        <v>100</v>
      </c>
      <c r="D16" s="43" t="s">
        <v>34</v>
      </c>
      <c r="E16" s="49" t="s">
        <v>32</v>
      </c>
      <c r="F16" s="44" t="s">
        <v>35</v>
      </c>
      <c r="G16" s="78">
        <v>30</v>
      </c>
      <c r="H16" s="40"/>
      <c r="I16" s="40"/>
      <c r="J16" s="39"/>
      <c r="K16" s="81"/>
    </row>
    <row r="17" spans="1:11" ht="35.1" customHeight="1" x14ac:dyDescent="0.2">
      <c r="A17" s="66" t="s">
        <v>109</v>
      </c>
      <c r="B17" s="46" t="s">
        <v>131</v>
      </c>
      <c r="C17" s="42" t="s">
        <v>100</v>
      </c>
      <c r="D17" s="43" t="s">
        <v>34</v>
      </c>
      <c r="E17" s="49" t="s">
        <v>32</v>
      </c>
      <c r="F17" s="44" t="s">
        <v>37</v>
      </c>
      <c r="G17" s="78">
        <v>40</v>
      </c>
      <c r="H17" s="40"/>
      <c r="I17" s="40"/>
      <c r="J17" s="39"/>
      <c r="K17" s="81"/>
    </row>
    <row r="18" spans="1:11" ht="35.1" customHeight="1" x14ac:dyDescent="0.2">
      <c r="A18" s="66" t="s">
        <v>110</v>
      </c>
      <c r="B18" s="43" t="s">
        <v>132</v>
      </c>
      <c r="C18" s="43" t="s">
        <v>111</v>
      </c>
      <c r="D18" s="43" t="s">
        <v>34</v>
      </c>
      <c r="E18" s="49" t="s">
        <v>32</v>
      </c>
      <c r="F18" s="50" t="s">
        <v>48</v>
      </c>
      <c r="G18" s="78">
        <v>15</v>
      </c>
      <c r="H18" s="40"/>
      <c r="I18" s="40"/>
      <c r="J18" s="39"/>
      <c r="K18" s="81"/>
    </row>
    <row r="19" spans="1:11" ht="35.1" customHeight="1" x14ac:dyDescent="0.2">
      <c r="A19" s="66" t="s">
        <v>112</v>
      </c>
      <c r="B19" s="43" t="s">
        <v>132</v>
      </c>
      <c r="C19" s="43" t="s">
        <v>111</v>
      </c>
      <c r="D19" s="43" t="s">
        <v>34</v>
      </c>
      <c r="E19" s="49" t="s">
        <v>32</v>
      </c>
      <c r="F19" s="50" t="s">
        <v>49</v>
      </c>
      <c r="G19" s="78">
        <v>15</v>
      </c>
      <c r="H19" s="40"/>
      <c r="I19" s="40"/>
      <c r="J19" s="39"/>
      <c r="K19" s="81"/>
    </row>
    <row r="20" spans="1:11" ht="35.1" customHeight="1" x14ac:dyDescent="0.2">
      <c r="A20" s="66" t="s">
        <v>113</v>
      </c>
      <c r="B20" s="43" t="s">
        <v>133</v>
      </c>
      <c r="C20" s="43" t="s">
        <v>111</v>
      </c>
      <c r="D20" s="43" t="s">
        <v>34</v>
      </c>
      <c r="E20" s="49" t="s">
        <v>32</v>
      </c>
      <c r="F20" s="50" t="s">
        <v>48</v>
      </c>
      <c r="G20" s="78">
        <v>10</v>
      </c>
      <c r="H20" s="40"/>
      <c r="I20" s="40"/>
      <c r="J20" s="39"/>
      <c r="K20" s="81"/>
    </row>
    <row r="21" spans="1:11" ht="35.1" customHeight="1" x14ac:dyDescent="0.2">
      <c r="A21" s="66" t="s">
        <v>114</v>
      </c>
      <c r="B21" s="42" t="s">
        <v>134</v>
      </c>
      <c r="C21" s="42" t="s">
        <v>100</v>
      </c>
      <c r="D21" s="45" t="s">
        <v>34</v>
      </c>
      <c r="E21" s="49" t="s">
        <v>32</v>
      </c>
      <c r="F21" s="51" t="s">
        <v>115</v>
      </c>
      <c r="G21" s="79">
        <v>12</v>
      </c>
      <c r="H21" s="52"/>
      <c r="I21" s="52"/>
      <c r="J21" s="39"/>
      <c r="K21" s="81"/>
    </row>
    <row r="22" spans="1:11" ht="35.1" customHeight="1" x14ac:dyDescent="0.2">
      <c r="A22" s="66" t="s">
        <v>116</v>
      </c>
      <c r="B22" s="53" t="s">
        <v>135</v>
      </c>
      <c r="C22" s="43" t="s">
        <v>111</v>
      </c>
      <c r="D22" s="45" t="s">
        <v>34</v>
      </c>
      <c r="E22" s="49" t="s">
        <v>32</v>
      </c>
      <c r="F22" s="51" t="s">
        <v>117</v>
      </c>
      <c r="G22" s="79">
        <v>6</v>
      </c>
      <c r="H22" s="52"/>
      <c r="I22" s="52"/>
      <c r="J22" s="39"/>
      <c r="K22" s="81"/>
    </row>
    <row r="23" spans="1:11" ht="35.1" customHeight="1" thickBot="1" x14ac:dyDescent="0.25">
      <c r="A23" s="67" t="s">
        <v>118</v>
      </c>
      <c r="B23" s="55" t="s">
        <v>136</v>
      </c>
      <c r="C23" s="68" t="s">
        <v>103</v>
      </c>
      <c r="D23" s="69" t="s">
        <v>34</v>
      </c>
      <c r="E23" s="70" t="s">
        <v>32</v>
      </c>
      <c r="F23" s="71" t="s">
        <v>119</v>
      </c>
      <c r="G23" s="82">
        <v>20</v>
      </c>
      <c r="H23" s="72"/>
      <c r="I23" s="72"/>
      <c r="J23" s="73"/>
      <c r="K23" s="83"/>
    </row>
    <row r="24" spans="1:11" ht="24.95" customHeight="1" x14ac:dyDescent="0.2">
      <c r="A24" s="74"/>
      <c r="B24" s="75"/>
      <c r="C24" s="75"/>
      <c r="D24" s="75"/>
      <c r="E24" s="75"/>
      <c r="F24" s="75"/>
      <c r="G24" s="75"/>
      <c r="H24" s="92" t="s">
        <v>141</v>
      </c>
      <c r="I24" s="92"/>
      <c r="J24" s="96">
        <f>SUM(K3:K22)</f>
        <v>0</v>
      </c>
      <c r="K24" s="96"/>
    </row>
    <row r="25" spans="1:11" ht="24.95" customHeight="1" x14ac:dyDescent="0.2">
      <c r="A25" s="76"/>
      <c r="B25" s="75"/>
      <c r="C25" s="75"/>
      <c r="D25" s="75"/>
      <c r="E25" s="75"/>
      <c r="F25" s="75"/>
      <c r="G25" s="75"/>
      <c r="H25" s="93" t="s">
        <v>138</v>
      </c>
      <c r="I25" s="93"/>
      <c r="J25" s="95">
        <f>SUM(K4:K23)</f>
        <v>0</v>
      </c>
      <c r="K25" s="95"/>
    </row>
    <row r="26" spans="1:11" ht="24.95" customHeight="1" x14ac:dyDescent="0.2">
      <c r="A26" s="75"/>
      <c r="B26" s="75"/>
      <c r="C26" s="75"/>
      <c r="D26" s="75"/>
      <c r="E26" s="75"/>
      <c r="F26" s="75"/>
      <c r="G26" s="75"/>
      <c r="H26" s="93" t="s">
        <v>139</v>
      </c>
      <c r="I26" s="93"/>
      <c r="J26" s="95">
        <f>0.23*J25</f>
        <v>0</v>
      </c>
      <c r="K26" s="95"/>
    </row>
    <row r="27" spans="1:11" ht="24.95" customHeight="1" x14ac:dyDescent="0.2">
      <c r="A27" s="74"/>
      <c r="B27" s="75"/>
      <c r="C27" s="75"/>
      <c r="D27" s="75"/>
      <c r="E27" s="75"/>
      <c r="F27" s="75"/>
      <c r="G27" s="75"/>
      <c r="H27" s="93" t="s">
        <v>140</v>
      </c>
      <c r="I27" s="93"/>
      <c r="J27" s="95">
        <f>1.23*J25</f>
        <v>0</v>
      </c>
      <c r="K27" s="95"/>
    </row>
  </sheetData>
  <mergeCells count="10">
    <mergeCell ref="J1:K1"/>
    <mergeCell ref="H24:I24"/>
    <mergeCell ref="H25:I25"/>
    <mergeCell ref="H26:I26"/>
    <mergeCell ref="H27:I27"/>
    <mergeCell ref="A2:K2"/>
    <mergeCell ref="J25:K25"/>
    <mergeCell ref="J26:K26"/>
    <mergeCell ref="J27:K27"/>
    <mergeCell ref="J24:K24"/>
  </mergeCells>
  <printOptions horizontalCentered="1" verticalCentered="1"/>
  <pageMargins left="0.19685039370078741" right="0.11811023622047245" top="0.35433070866141736" bottom="0.35433070866141736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Formularz asortymentowo-cenowy</vt:lpstr>
      <vt:lpstr>1 BATCAR</vt:lpstr>
      <vt:lpstr>2 AUTOKOMPLEX</vt:lpstr>
      <vt:lpstr>Formularz a-c ak.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MałgorzataSobala</dc:creator>
  <cp:lastModifiedBy>A50589</cp:lastModifiedBy>
  <cp:lastPrinted>2024-02-27T10:56:36Z</cp:lastPrinted>
  <dcterms:created xsi:type="dcterms:W3CDTF">2014-12-18T08:28:03Z</dcterms:created>
  <dcterms:modified xsi:type="dcterms:W3CDTF">2024-06-04T09:47:08Z</dcterms:modified>
</cp:coreProperties>
</file>