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945" windowWidth="12000" windowHeight="2760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'auta'!$A$1:$V$53</definedName>
    <definedName name="_xlnm.Print_Area" localSheetId="1">'budynki'!$A$1:$AB$86</definedName>
    <definedName name="_xlnm.Print_Area" localSheetId="2">'elektronika '!$A$1:$D$568</definedName>
    <definedName name="_xlnm.Print_Area" localSheetId="7">'lokalizacje'!$A$1:$C$24</definedName>
    <definedName name="_xlnm.Print_Area" localSheetId="6">'maszyny'!$A$1:$I$27</definedName>
    <definedName name="_xlnm.Print_Area" localSheetId="4">'szkody'!$A$1:$D$21</definedName>
    <definedName name="_xlnm.Print_Area" localSheetId="5">'środki trwałe'!$A$1:$E$20</definedName>
  </definedNames>
  <calcPr fullCalcOnLoad="1"/>
</workbook>
</file>

<file path=xl/sharedStrings.xml><?xml version="1.0" encoding="utf-8"?>
<sst xmlns="http://schemas.openxmlformats.org/spreadsheetml/2006/main" count="2447" uniqueCount="1204">
  <si>
    <t>RAZEM</t>
  </si>
  <si>
    <t>L.p.</t>
  </si>
  <si>
    <t>Nazwa jednostki</t>
  </si>
  <si>
    <t>NIP</t>
  </si>
  <si>
    <t>REGON</t>
  </si>
  <si>
    <t>lokalizacja (adres)</t>
  </si>
  <si>
    <t>Data I rejestracji</t>
  </si>
  <si>
    <t>Ilość miejsc</t>
  </si>
  <si>
    <t>Ładowność</t>
  </si>
  <si>
    <t>Przebieg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</si>
  <si>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</si>
  <si>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</si>
  <si>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</si>
  <si>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</si>
  <si>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</si>
  <si>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</si>
  <si>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</si>
  <si>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</si>
  <si>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</si>
  <si>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</si>
  <si>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</si>
  <si>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</si>
  <si>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</si>
  <si>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</si>
  <si>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</si>
  <si>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</si>
  <si>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</si>
  <si>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</si>
  <si>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</si>
  <si>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</si>
  <si>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</si>
  <si>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</si>
  <si>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</si>
  <si>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</si>
  <si>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</si>
  <si>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</si>
  <si>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Miejsce ubezpieczenia (adres)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</si>
  <si>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</si>
  <si>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</si>
  <si>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</si>
  <si>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</si>
  <si>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</si>
  <si>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</si>
  <si>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</si>
  <si>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</si>
  <si>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mury</t>
  </si>
  <si>
    <t>stropy</t>
  </si>
  <si>
    <t>dach (konstrukcja i pokrycie)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</si>
  <si>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</si>
  <si>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</si>
  <si>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</si>
  <si>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</si>
  <si>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</si>
  <si>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</si>
  <si>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</si>
  <si>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</si>
  <si>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</si>
  <si>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OC</t>
  </si>
  <si>
    <t>NW</t>
  </si>
  <si>
    <t>AC/KR</t>
  </si>
  <si>
    <t>ASS</t>
  </si>
  <si>
    <t>powierzchnia użytkowa (w m²)</t>
  </si>
  <si>
    <t>zabezpieczenia
(znane zabiezpieczenia p-poż i przeciw kradzieżowe)</t>
  </si>
  <si>
    <t>rodzaj wartości</t>
  </si>
  <si>
    <t>Rodzaj pojazdu zgodnie z dowodem rejestracyjnym lub innymi dokumentami</t>
  </si>
  <si>
    <t>Adres</t>
  </si>
  <si>
    <t>Tabela nr 1 - Informacje ogólne do oceny ryzyka w Powiecie Radziejowskim</t>
  </si>
  <si>
    <t>001058438</t>
  </si>
  <si>
    <t>000843721</t>
  </si>
  <si>
    <t>000191508</t>
  </si>
  <si>
    <t>000228306</t>
  </si>
  <si>
    <t xml:space="preserve">889-15-12-259 </t>
  </si>
  <si>
    <t>Tabela nr 2 - Wykaz budynków i budowli w Powiecie Radziejowskim</t>
  </si>
  <si>
    <t>Tabela nr 3 - Wykaz sprzętu elektronicznego w Powiecie Radziejowskim</t>
  </si>
  <si>
    <t>Tabela nr 4 - Wykaz pojazdów w Powiecie Radziejowskim</t>
  </si>
  <si>
    <t>WYKAZ LOKALIZACJI, W KTÓRYCH PROWADZONA JEST DZIAŁALNOŚĆ ORAZ LOKALIZACJI, GDZIE ZNAJDUJE SIĘ MIENIE NALEŻĄCE DO JEDNOSTEK POWIATU RADZIEJOWSKIEGO. (nie wykazane w załączniku nr 1 - poniższy wykaz nie musi być pełnym wykazem lokalizacji)</t>
  </si>
  <si>
    <t>Starostwo Powiatowe</t>
  </si>
  <si>
    <t xml:space="preserve">ul. Kościuszki 17, 88-200 Radziejów </t>
  </si>
  <si>
    <t>ul. Kościuszki 20/22, 88-200 Radziejów</t>
  </si>
  <si>
    <t>Powiatowy Urząd Pracy w Radziejowie</t>
  </si>
  <si>
    <t>Zarząd Dróg Powiatowych</t>
  </si>
  <si>
    <t>Poradnia Psychologiczno-Pedagogiczna</t>
  </si>
  <si>
    <t>Dom Pomocy Społecznej</t>
  </si>
  <si>
    <t>ul. Poznańska 98, 88-230 Piotrków Kujawski</t>
  </si>
  <si>
    <t>Powiatowe Centrum Pomocy Rodzinie</t>
  </si>
  <si>
    <t>ul. Kościuszki 58, 88-200 Radziejów</t>
  </si>
  <si>
    <t>Powiatowy Zespół ds. Orzekania o Niepełnosprawności</t>
  </si>
  <si>
    <t>ul. Szpitalna 3, 88-200 Radziejów</t>
  </si>
  <si>
    <t>Środowiskowy Dom Samopomocy</t>
  </si>
  <si>
    <t xml:space="preserve">ul. Kościuszki 58, 88-200 Radziejów </t>
  </si>
  <si>
    <t xml:space="preserve">Przemystka 21, 88-200 Radziejów </t>
  </si>
  <si>
    <t>Zespół Szkół Mechanicznych</t>
  </si>
  <si>
    <t>Powiatowy Inspektorat Nadzoru Budowlanego</t>
  </si>
  <si>
    <t>Szkoła Muzyczna I stopnia</t>
  </si>
  <si>
    <t>ul. Dolna 20, 88-200 Radziejów</t>
  </si>
  <si>
    <t xml:space="preserve">Zespół Szkół i Placówek w Radziejowie </t>
  </si>
  <si>
    <t>ul. Szkolna 12, 88-200 Radziejów</t>
  </si>
  <si>
    <t>Zakład Aktywności Zawodowej</t>
  </si>
  <si>
    <t>000100049</t>
  </si>
  <si>
    <t>1. Starostwo Powiatowe</t>
  </si>
  <si>
    <t>2. Powiatowy Urząd Pracy w Radziejowie</t>
  </si>
  <si>
    <t>3. Zarząd Dróg Powiatowych</t>
  </si>
  <si>
    <t>5. Poradnia Psychologiczno-Pedagogiczna</t>
  </si>
  <si>
    <t>6. Dom Pomocy Społecznej</t>
  </si>
  <si>
    <t>7. Powiatowe Centrum Pomocy Rodzinie</t>
  </si>
  <si>
    <t>8. Powiatowy Zespół ds. Orzekania o Niepełnosprawności</t>
  </si>
  <si>
    <t>Ryzyka podlegające ubezpieczeniu w danym pojeździe (wybrane ryzyka zaznaczone X)</t>
  </si>
  <si>
    <t>Zespół Szkół Rolnicze Centrum Kształcenia Ustawicznego</t>
  </si>
  <si>
    <t>889-12-06-373</t>
  </si>
  <si>
    <t>-</t>
  </si>
  <si>
    <t>tak</t>
  </si>
  <si>
    <t>nie</t>
  </si>
  <si>
    <t>nie dotyczy</t>
  </si>
  <si>
    <t>4. Dom Pomocy Społecznej</t>
  </si>
  <si>
    <t>WV2ZZZ7HZ6X013462</t>
  </si>
  <si>
    <t>osobowy</t>
  </si>
  <si>
    <t>Volkswagen</t>
  </si>
  <si>
    <t>Kocioł Vitoplex 100 PV1</t>
  </si>
  <si>
    <t>150 – 200 kW</t>
  </si>
  <si>
    <t>Viessmann</t>
  </si>
  <si>
    <t>Piotrków Kujawski ul. Poznanska 98</t>
  </si>
  <si>
    <t>Kocioł Paromat Duplex</t>
  </si>
  <si>
    <t>150 – 170 kW</t>
  </si>
  <si>
    <t>Zbiorniki Rotex 2000 L – 5 szt</t>
  </si>
  <si>
    <t>Naczynie zbiorcze</t>
  </si>
  <si>
    <t>Podgrzewacz RVDOCELL 500 -2</t>
  </si>
  <si>
    <t xml:space="preserve">Pompa VPC 50-60 </t>
  </si>
  <si>
    <t>380V</t>
  </si>
  <si>
    <t>Palnik WL 30-ZA – 2 szt</t>
  </si>
  <si>
    <t>889-13-46-878</t>
  </si>
  <si>
    <t>brak</t>
  </si>
  <si>
    <t>MERCEDES</t>
  </si>
  <si>
    <t>BENZ VITO 110CDI</t>
  </si>
  <si>
    <t>VSA63819413410584</t>
  </si>
  <si>
    <t>CRA 66ST</t>
  </si>
  <si>
    <t>ciężarowy</t>
  </si>
  <si>
    <t>1 896 cm3</t>
  </si>
  <si>
    <t>889-15-04-165</t>
  </si>
  <si>
    <t>VOLKSWAGEN</t>
  </si>
  <si>
    <t>T5 Caravelle Trendline</t>
  </si>
  <si>
    <t>WV2ZZZ7HZCH118246</t>
  </si>
  <si>
    <t>CRA 69TP</t>
  </si>
  <si>
    <t>1 968 cm3</t>
  </si>
  <si>
    <t>19.04.2012</t>
  </si>
  <si>
    <t>3000 kg</t>
  </si>
  <si>
    <t>930 kg</t>
  </si>
  <si>
    <t>889-13-50-437</t>
  </si>
  <si>
    <t>Fiat</t>
  </si>
  <si>
    <t>Panda 1.1</t>
  </si>
  <si>
    <t>ZFA16900000304211</t>
  </si>
  <si>
    <t>17.12.2004</t>
  </si>
  <si>
    <t>1 108 cm3</t>
  </si>
  <si>
    <t>889-14-36-280</t>
  </si>
  <si>
    <t>889-12-48-443</t>
  </si>
  <si>
    <t>889-14-78-054</t>
  </si>
  <si>
    <t>889-13-85-370</t>
  </si>
  <si>
    <t>Caravelle</t>
  </si>
  <si>
    <t>WV2ZZZ7HZCH069599</t>
  </si>
  <si>
    <t>CRA 07TF</t>
  </si>
  <si>
    <t>WDB9066571S628297</t>
  </si>
  <si>
    <t>CRA 59TH</t>
  </si>
  <si>
    <t>autobus</t>
  </si>
  <si>
    <t>16.12.2011</t>
  </si>
  <si>
    <t>3 000 kg</t>
  </si>
  <si>
    <t>5 000 kg</t>
  </si>
  <si>
    <t>889-13-32-356</t>
  </si>
  <si>
    <t>Panda 169</t>
  </si>
  <si>
    <t>ZFA16900000047023</t>
  </si>
  <si>
    <t>CRA R175</t>
  </si>
  <si>
    <t xml:space="preserve"> osobowy</t>
  </si>
  <si>
    <t>Lublin</t>
  </si>
  <si>
    <t>3N</t>
  </si>
  <si>
    <t>SUL33543230073632</t>
  </si>
  <si>
    <t>CRA N950</t>
  </si>
  <si>
    <t xml:space="preserve"> ciężarowy</t>
  </si>
  <si>
    <t>ursus</t>
  </si>
  <si>
    <t>C-355</t>
  </si>
  <si>
    <t>WKO 2384</t>
  </si>
  <si>
    <t>ciągnik</t>
  </si>
  <si>
    <t>C-360</t>
  </si>
  <si>
    <t>CRA 70FC</t>
  </si>
  <si>
    <t>Autosan</t>
  </si>
  <si>
    <t>D 732/03</t>
  </si>
  <si>
    <t>WKO 1837</t>
  </si>
  <si>
    <t>WKO 1838</t>
  </si>
  <si>
    <t>Świdnik</t>
  </si>
  <si>
    <t>2.37</t>
  </si>
  <si>
    <t>WEZ 0614</t>
  </si>
  <si>
    <t>przyczepa lekka</t>
  </si>
  <si>
    <t>WARFAMA</t>
  </si>
  <si>
    <t>T 610</t>
  </si>
  <si>
    <t>CRA 70CF</t>
  </si>
  <si>
    <t>TEKNAMOTOR</t>
  </si>
  <si>
    <t>Skorpion 120 SD</t>
  </si>
  <si>
    <t>SVA100R123D000059</t>
  </si>
  <si>
    <t>CRA 11CF</t>
  </si>
  <si>
    <t>PRONAR</t>
  </si>
  <si>
    <t>P2 82TSA II</t>
  </si>
  <si>
    <t>SZBA4C22X91X00102</t>
  </si>
  <si>
    <t>CRA 61FV</t>
  </si>
  <si>
    <t xml:space="preserve">Fiat </t>
  </si>
  <si>
    <t>Ducato</t>
  </si>
  <si>
    <t>ZFA25000001991549</t>
  </si>
  <si>
    <t>590 kg</t>
  </si>
  <si>
    <t>przyczepa specjalna</t>
  </si>
  <si>
    <t>889-12-57-904</t>
  </si>
  <si>
    <t>T – 4</t>
  </si>
  <si>
    <t>2 600 kg</t>
  </si>
  <si>
    <t>CRA J887</t>
  </si>
  <si>
    <t>889-10-32-714</t>
  </si>
  <si>
    <t>Zbiorniki na ciepłą wodę</t>
  </si>
  <si>
    <t>Przemystka</t>
  </si>
  <si>
    <t>2. Zespół Szkół Rolnicze Centrum Kształcenia Ustawicznego</t>
  </si>
  <si>
    <t>WV2ZZZ7HZ6X028754</t>
  </si>
  <si>
    <t>CRA 50AK</t>
  </si>
  <si>
    <t>Ursus Ferguson</t>
  </si>
  <si>
    <t>MF-235</t>
  </si>
  <si>
    <t>WLN 238B</t>
  </si>
  <si>
    <t>Ursus</t>
  </si>
  <si>
    <t>WKO 2470</t>
  </si>
  <si>
    <t>WKO 2386</t>
  </si>
  <si>
    <t>D 7320</t>
  </si>
  <si>
    <t>przyczepa</t>
  </si>
  <si>
    <t>D-47A</t>
  </si>
  <si>
    <t>Przyczepa</t>
  </si>
  <si>
    <t>dwukółka</t>
  </si>
  <si>
    <t>15.09.2006</t>
  </si>
  <si>
    <t>01.01.1980</t>
  </si>
  <si>
    <t>02.03.1998</t>
  </si>
  <si>
    <t>06.02.1975</t>
  </si>
  <si>
    <t>13.02.1985</t>
  </si>
  <si>
    <t>01.01.1982</t>
  </si>
  <si>
    <t>28.06.1994</t>
  </si>
  <si>
    <t>2 502 cm3</t>
  </si>
  <si>
    <t>3 865 cm3</t>
  </si>
  <si>
    <t>3 120 cm3</t>
  </si>
  <si>
    <t>4 000 kg</t>
  </si>
  <si>
    <t>650 kg</t>
  </si>
  <si>
    <t>garaż</t>
  </si>
  <si>
    <t>2 736 kg</t>
  </si>
  <si>
    <t>1 920 kg</t>
  </si>
  <si>
    <t>2 100 kg</t>
  </si>
  <si>
    <t>5 750 kg</t>
  </si>
  <si>
    <t>6 040 kg</t>
  </si>
  <si>
    <t>889-14-12-598</t>
  </si>
  <si>
    <t>5. Zakład Aktywności Zawodowej</t>
  </si>
  <si>
    <t xml:space="preserve">Volkswagen </t>
  </si>
  <si>
    <t>CARAVELLE</t>
  </si>
  <si>
    <t>29.11.2013</t>
  </si>
  <si>
    <t>1 093 kg</t>
  </si>
  <si>
    <t>889-13-30-877</t>
  </si>
  <si>
    <t>1a. Starostwo Powiatowe - cesja na Polską Wytwórnię Papierów Wartościowych</t>
  </si>
  <si>
    <t>Skoda</t>
  </si>
  <si>
    <t xml:space="preserve">Octavia </t>
  </si>
  <si>
    <t>TMBCB21Z482197755</t>
  </si>
  <si>
    <t>CRA 01KK</t>
  </si>
  <si>
    <t>2. Powiatowy Inspektorat Nadzoru Budowlanego</t>
  </si>
  <si>
    <t>3. Poradnia Psychologiczno-Pedagogiczna</t>
  </si>
  <si>
    <t>4. Powiatowy Urząd Pracy w Radziejowie</t>
  </si>
  <si>
    <t>6. Zarząd Dróg Powiatowych</t>
  </si>
  <si>
    <t>1. Zespół Szkół Rolnicze Centrum Kształcenia Ustawicznego</t>
  </si>
  <si>
    <t>zainstalowane w kotłowni</t>
  </si>
  <si>
    <t>2 417 cm3</t>
  </si>
  <si>
    <t>4 750 cm3</t>
  </si>
  <si>
    <t>2 287 cm3</t>
  </si>
  <si>
    <t>6 000 kg</t>
  </si>
  <si>
    <t>CRA 88SL</t>
  </si>
  <si>
    <t>WKO 1699</t>
  </si>
  <si>
    <t>WLN 128P</t>
  </si>
  <si>
    <t>CRA 57CG</t>
  </si>
  <si>
    <t>CRA 96WX</t>
  </si>
  <si>
    <t>CRA U360</t>
  </si>
  <si>
    <t>1 275 kg</t>
  </si>
  <si>
    <t>x</t>
  </si>
  <si>
    <t>2 148cm3</t>
  </si>
  <si>
    <t>3. Zespół Szkół Mechanicznych</t>
  </si>
  <si>
    <t>budynek główny</t>
  </si>
  <si>
    <t>mieszkalny</t>
  </si>
  <si>
    <t>pawilon z łącznikiem</t>
  </si>
  <si>
    <t>budynek administracyjny</t>
  </si>
  <si>
    <t>biurowy, magazynowy</t>
  </si>
  <si>
    <t>budynek gospodarczy</t>
  </si>
  <si>
    <t>gospodarczy</t>
  </si>
  <si>
    <t>agregatornia</t>
  </si>
  <si>
    <t>pomieszczenia agregatu prądotwórczego</t>
  </si>
  <si>
    <t>stodoła</t>
  </si>
  <si>
    <t>hydrofornia</t>
  </si>
  <si>
    <t>pomieszczenia hydroforni</t>
  </si>
  <si>
    <t>kostnica</t>
  </si>
  <si>
    <t>wiata</t>
  </si>
  <si>
    <t>dźwig platformowy Cibes A 5000 dla osób niepełnosprawnych zewnętrzny dobudowany do budynku głównego</t>
  </si>
  <si>
    <t>dźwig platformowy Cibes A 5000 dla osób niepełnosprawnych zewnętrzny dobudowany do pawilonu z łącznikiem</t>
  </si>
  <si>
    <t>księgowa brutto</t>
  </si>
  <si>
    <t>Piotrków Kujawski ul. Poznańska 98</t>
  </si>
  <si>
    <t>cegła</t>
  </si>
  <si>
    <t>żelbet</t>
  </si>
  <si>
    <t>drewno,blacha</t>
  </si>
  <si>
    <t>żelbet, papa</t>
  </si>
  <si>
    <t>drewno, płyty-prefabrykaty</t>
  </si>
  <si>
    <t>drewno, blacha, papa</t>
  </si>
  <si>
    <t>drewno, polepa z gliny</t>
  </si>
  <si>
    <t>drewno, blacha</t>
  </si>
  <si>
    <t>papa</t>
  </si>
  <si>
    <t>drewno, żelbet</t>
  </si>
  <si>
    <t>drewno, papa</t>
  </si>
  <si>
    <t>blacha</t>
  </si>
  <si>
    <t>dobry</t>
  </si>
  <si>
    <t>komputer</t>
  </si>
  <si>
    <t>zestaw komputerowy</t>
  </si>
  <si>
    <t>19.09.2001</t>
  </si>
  <si>
    <t>1. Dom Pomocy Społecznej</t>
  </si>
  <si>
    <t>Zestaw komputerowy</t>
  </si>
  <si>
    <t>Urządzenie wielofunkcyjne</t>
  </si>
  <si>
    <t>dostateczny</t>
  </si>
  <si>
    <t>ul. Kościuszki 20/22 , 88-200 Radziejów</t>
  </si>
  <si>
    <t>szkoła</t>
  </si>
  <si>
    <t>ul.Dolna 20 88-200 Radziejów</t>
  </si>
  <si>
    <t>lany betonowy</t>
  </si>
  <si>
    <t>strop, dach papa termozgrzewalna</t>
  </si>
  <si>
    <t>cegła czerwona</t>
  </si>
  <si>
    <t>bardzo dobry</t>
  </si>
  <si>
    <t>hotel, restauracja</t>
  </si>
  <si>
    <t>Altana ogrodowa</t>
  </si>
  <si>
    <t>rekreacja, grill</t>
  </si>
  <si>
    <t>ul. Kościuszki 58 88-200 Radziejów</t>
  </si>
  <si>
    <t>pustak gazobeton</t>
  </si>
  <si>
    <t>żelbetowy</t>
  </si>
  <si>
    <t>stropodach pokryty papą</t>
  </si>
  <si>
    <t>drewno</t>
  </si>
  <si>
    <t>ZFA16900000417388</t>
  </si>
  <si>
    <t>02.09.2005</t>
  </si>
  <si>
    <t>1 360 kg</t>
  </si>
  <si>
    <t>169 Panda VAN</t>
  </si>
  <si>
    <t>505 kg</t>
  </si>
  <si>
    <t>Liceum Ogólnokształcące</t>
  </si>
  <si>
    <t>Ogrodzenie szkoły</t>
  </si>
  <si>
    <t>Budynek internatu</t>
  </si>
  <si>
    <t>Sala gimnastyczna</t>
  </si>
  <si>
    <t>Plac zabaw</t>
  </si>
  <si>
    <t>ul. Szkolna 12, Radziejów</t>
  </si>
  <si>
    <t>ul. Szkolna, Radziejów</t>
  </si>
  <si>
    <t>1932 (modernizacja 2002, 2003, 2004, 2007, 2008, 2011)</t>
  </si>
  <si>
    <t>drewno, kleina</t>
  </si>
  <si>
    <t>drewno, blachodachówka</t>
  </si>
  <si>
    <t>cegła klinkierowa, elementy metalowe</t>
  </si>
  <si>
    <t>płyty kanałowe</t>
  </si>
  <si>
    <t>prafabrykowane płyty stropowe kanałowe</t>
  </si>
  <si>
    <t>bloczki gazobetonowe na zaprawie cementowo-wapiennej</t>
  </si>
  <si>
    <t>bardzo dobra</t>
  </si>
  <si>
    <t>Szkoła Kompleks</t>
  </si>
  <si>
    <t>do zajęć dydaktycznych</t>
  </si>
  <si>
    <t>Warsztaty budynek</t>
  </si>
  <si>
    <t>do praktycznej nauki zawodu</t>
  </si>
  <si>
    <t>Hala warsztatowa budynek</t>
  </si>
  <si>
    <t>Warsztaty – budynek administracji</t>
  </si>
  <si>
    <t>Sala – gimnastyczna łącznik</t>
  </si>
  <si>
    <t>do zajęć w- f</t>
  </si>
  <si>
    <t>Kryta pływalnia</t>
  </si>
  <si>
    <t>cegła palona sitówka docieplana  supremą ,ściany zewnętrzne i działowe z cegły sitówki, tynki zewnętrzne mineralne</t>
  </si>
  <si>
    <t>strop DZ- 3</t>
  </si>
  <si>
    <t>3- drzwi wejściowe każde drzwi po dwa zamki – okna bez krat</t>
  </si>
  <si>
    <t>płyty korytkowe</t>
  </si>
  <si>
    <t>pokryte papą wbudowane świetliki, konstrukcja metalowa szyby hartowane zbrojone</t>
  </si>
  <si>
    <t>2-  drzwi wejściowych każde drzwi po dwa zamki – okna bez krat</t>
  </si>
  <si>
    <t xml:space="preserve">drzwi wejściowe zamykane na  dwa zamki </t>
  </si>
  <si>
    <t>cegła cementowo wapienna tynki zewnętrzne i wewnętrzne mineralne</t>
  </si>
  <si>
    <t>konstrukcja z wylewką cementową</t>
  </si>
  <si>
    <t>4 drzwi  wejściowe zamykane na dwa zamki, okna bez krat</t>
  </si>
  <si>
    <t>gazobeton docieplony styropianem tynk mineralny</t>
  </si>
  <si>
    <t xml:space="preserve">płyty korytkowe docieplane styropianem </t>
  </si>
  <si>
    <t>3 pary drzwi – zamki systemowe instalacja monitoringu i alarmowa</t>
  </si>
  <si>
    <t xml:space="preserve">ceramika budowlana docieplenie wełna mineralna, elewacja płyty kolorowe </t>
  </si>
  <si>
    <t>strop częściowo betonowy,pozostała cześć krokwie drewniane</t>
  </si>
  <si>
    <t>konstrukcja drewniana docieplona wełną mineralną pokryta specjalna membraną</t>
  </si>
  <si>
    <t>częściowo</t>
  </si>
  <si>
    <t>1967 (modernizacja 2013)</t>
  </si>
  <si>
    <t>1971 (modernizacja 2013)</t>
  </si>
  <si>
    <t>1978 (modernizacja 2010)</t>
  </si>
  <si>
    <t>1998 (modernizacja 2014)</t>
  </si>
  <si>
    <t>Niszczarka</t>
  </si>
  <si>
    <t xml:space="preserve">tak </t>
  </si>
  <si>
    <t>1033701254022L</t>
  </si>
  <si>
    <t>1033701254021L</t>
  </si>
  <si>
    <t>790 kW</t>
  </si>
  <si>
    <t>De Ditrich Wrocław</t>
  </si>
  <si>
    <t>Piec gazowy C-610-860ECO</t>
  </si>
  <si>
    <t>88 – 200 Radziejów ul. Kościuszki 58</t>
  </si>
  <si>
    <t>750 kg</t>
  </si>
  <si>
    <t>1 070 kg</t>
  </si>
  <si>
    <t>3 300 kg</t>
  </si>
  <si>
    <t>7 000 kg</t>
  </si>
  <si>
    <t>8 115 kg</t>
  </si>
  <si>
    <t xml:space="preserve"> 5 380 kg</t>
  </si>
  <si>
    <t>5 380 kg</t>
  </si>
  <si>
    <t>2 955 kg</t>
  </si>
  <si>
    <t>2 680 kg</t>
  </si>
  <si>
    <t>2 900 kg</t>
  </si>
  <si>
    <t>1 255 kg</t>
  </si>
  <si>
    <t>dobra</t>
  </si>
  <si>
    <t>dostateczna</t>
  </si>
  <si>
    <t xml:space="preserve">bloczki betonu komórkowego </t>
  </si>
  <si>
    <t>stropodach konstrukcja żslbetowa  kanałowych typu żerań</t>
  </si>
  <si>
    <t xml:space="preserve">  ocieplony żelbeton, pokryty papą</t>
  </si>
  <si>
    <t>murowany z pustaków  typu alfa</t>
  </si>
  <si>
    <t>dach żelbetowy z żelbetowych płyt wielokanałowych prefabrykowanych</t>
  </si>
  <si>
    <t>pokryty papą</t>
  </si>
  <si>
    <t>budynek szkolny</t>
  </si>
  <si>
    <t>edukacja młodzieży</t>
  </si>
  <si>
    <t>budynek internatu</t>
  </si>
  <si>
    <t>noclegi i edukacja młodzieży</t>
  </si>
  <si>
    <t>budynek mechanizacji</t>
  </si>
  <si>
    <t>garaże (8 szt.)</t>
  </si>
  <si>
    <t>przepompownia ścieków</t>
  </si>
  <si>
    <t xml:space="preserve">ogrodzenie działki </t>
  </si>
  <si>
    <t>Komin stalowy</t>
  </si>
  <si>
    <t>Przemystka 21</t>
  </si>
  <si>
    <t>bloczki betonu komórkowego na zaprawie cementowo-wapiennej</t>
  </si>
  <si>
    <t>płyty wielootworowe typu Żerań</t>
  </si>
  <si>
    <t xml:space="preserve">papowe: bitumiczne, podwójne wykonanie nowych powłok pokrycia związane z termomodernizacją </t>
  </si>
  <si>
    <t>dostateczne</t>
  </si>
  <si>
    <t>3/1</t>
  </si>
  <si>
    <t>Przemystka 23</t>
  </si>
  <si>
    <t>4/1</t>
  </si>
  <si>
    <t xml:space="preserve">Przemystka </t>
  </si>
  <si>
    <t>cegła kratówka oraz bloczki betonu komórkowego na zaprawie cementowo-wapiennej</t>
  </si>
  <si>
    <t>płyty korytkowe osadzone na wiązarach kratowych</t>
  </si>
  <si>
    <t>1/0</t>
  </si>
  <si>
    <t>obiekt ogrodzony siatką, brama wjazdowa zamykana na kłódkę patentową</t>
  </si>
  <si>
    <t>ogrodzony siatką, furtka zamykana na kłódkę</t>
  </si>
  <si>
    <t>1977 (modernizacja 2015)</t>
  </si>
  <si>
    <t>papowe: bitumiczne</t>
  </si>
  <si>
    <t>papowe:bitumiczne</t>
  </si>
  <si>
    <t>żelbetowe, beton, komórka murowana, zaprawa cementowa</t>
  </si>
  <si>
    <t>papowe, blaszane</t>
  </si>
  <si>
    <t>dobre</t>
  </si>
  <si>
    <t>1974 (modernizacja 2011)</t>
  </si>
  <si>
    <t>SZB6060XXF1X00612</t>
  </si>
  <si>
    <t>15.06.2015</t>
  </si>
  <si>
    <t>8 900 kg</t>
  </si>
  <si>
    <t>Zetor</t>
  </si>
  <si>
    <t>CRA 60YK</t>
  </si>
  <si>
    <t>CRA 59YK</t>
  </si>
  <si>
    <t>przyczepa ciężarowa rolnicza</t>
  </si>
  <si>
    <t>ciągnik rolniczy</t>
  </si>
  <si>
    <t>4 156cm2</t>
  </si>
  <si>
    <t>6 000kg</t>
  </si>
  <si>
    <t xml:space="preserve">Proxima Power </t>
  </si>
  <si>
    <t>000S2BN41TD01465</t>
  </si>
  <si>
    <t>PT 606</t>
  </si>
  <si>
    <t>CRA  X170</t>
  </si>
  <si>
    <t>budynek adm. biurowy</t>
  </si>
  <si>
    <t>parking</t>
  </si>
  <si>
    <t>ul. Kościuszki 17 Radziejów</t>
  </si>
  <si>
    <t>ul. Kościuszki 58 Radziejów</t>
  </si>
  <si>
    <t>płyta</t>
  </si>
  <si>
    <t>styropapa</t>
  </si>
  <si>
    <t>polbruk</t>
  </si>
  <si>
    <t>1962 (modernizacja 2010)</t>
  </si>
  <si>
    <t>Switch</t>
  </si>
  <si>
    <t>ul. Kościuszki 17, Radziejów</t>
  </si>
  <si>
    <t xml:space="preserve">ul. Kościuszki 58, Radziejów </t>
  </si>
  <si>
    <t>03.02.2012</t>
  </si>
  <si>
    <t xml:space="preserve">Skoda </t>
  </si>
  <si>
    <t>TMBAC7NE5G0134604</t>
  </si>
  <si>
    <t>CRA AX99</t>
  </si>
  <si>
    <t>1 395 cm3</t>
  </si>
  <si>
    <t>1 805kg</t>
  </si>
  <si>
    <t>04.12.2015</t>
  </si>
  <si>
    <t>1 000 kg</t>
  </si>
  <si>
    <t>2 567 kg</t>
  </si>
  <si>
    <t>Siłownia zewnętrzna</t>
  </si>
  <si>
    <t>2015/16</t>
  </si>
  <si>
    <t>1 925kg</t>
  </si>
  <si>
    <t>odtworzeniowa</t>
  </si>
  <si>
    <t>SUMA</t>
  </si>
  <si>
    <t>suma ubezpieczenia</t>
  </si>
  <si>
    <t>Centrum Usług Wspólnych Powiatu Radziejowskiego</t>
  </si>
  <si>
    <t>4. Centrum Usług Wspólnych Powiatu Radziejowskiego</t>
  </si>
  <si>
    <t>laptop</t>
  </si>
  <si>
    <t>całodobowy dozór pracowniczy, gaśnice proszkowe ABC</t>
  </si>
  <si>
    <t>1964-1966 (modernizacja 2011)</t>
  </si>
  <si>
    <t xml:space="preserve">aparat fotograficzny lustrzanka </t>
  </si>
  <si>
    <t>w tym namioty</t>
  </si>
  <si>
    <t>1973 (modernizacja 2011)</t>
  </si>
  <si>
    <t>HP Color Laser Jet</t>
  </si>
  <si>
    <t>Komputer ZETAN</t>
  </si>
  <si>
    <t>Zestaw komput. ZETAN z monitorem  (2x 2.811,38)</t>
  </si>
  <si>
    <t>Monitor Dell 24" LED   (2x 1.022,67)</t>
  </si>
  <si>
    <t>Switch    (2x40,-)</t>
  </si>
  <si>
    <t>Odtwarzacz DVD</t>
  </si>
  <si>
    <t>Telefon komórkowy Huawei P9</t>
  </si>
  <si>
    <t xml:space="preserve">gaśnice , hydranty, alarm, monitoring wewnętrzny </t>
  </si>
  <si>
    <t>ul. Kościuszki 20/22, Radziejów</t>
  </si>
  <si>
    <t>monitoring</t>
  </si>
  <si>
    <t>ul. Brzeska 25, Radziejów</t>
  </si>
  <si>
    <t>Projektor multimedialny 2 szt.</t>
  </si>
  <si>
    <t>WV2ZZZ7HZEH060461</t>
  </si>
  <si>
    <t>1 255kg</t>
  </si>
  <si>
    <t>25.07.2001</t>
  </si>
  <si>
    <t>WV2ZZZ70Z2H024471</t>
  </si>
  <si>
    <t>2 700kg</t>
  </si>
  <si>
    <t>2 800kg</t>
  </si>
  <si>
    <t>28.10.2005</t>
  </si>
  <si>
    <t>Transporter</t>
  </si>
  <si>
    <t>Volkswagen WALDI7HC/J</t>
  </si>
  <si>
    <t>23.07.2008</t>
  </si>
  <si>
    <t>17.05.2011</t>
  </si>
  <si>
    <t>02.04.2009</t>
  </si>
  <si>
    <t>03.12.2003</t>
  </si>
  <si>
    <t>27.07.1998</t>
  </si>
  <si>
    <t>05.08.1998</t>
  </si>
  <si>
    <t>12.12.1986</t>
  </si>
  <si>
    <t>16.07.1985</t>
  </si>
  <si>
    <t>17.04.2003</t>
  </si>
  <si>
    <t>24.11.2003</t>
  </si>
  <si>
    <t>Suma ubezpieczenia (wartość pojazdu z VAT) wraz z wyposażeniem dodatkowym</t>
  </si>
  <si>
    <t>w tym zbiory bibioteczne</t>
  </si>
  <si>
    <t>magazynowy</t>
  </si>
  <si>
    <t>drewno, płyty-prefabrykaty na konstrukcji stalowej,  styropian</t>
  </si>
  <si>
    <t>718409700234109NR</t>
  </si>
  <si>
    <t>730949002725NR</t>
  </si>
  <si>
    <t xml:space="preserve">Dekamatik HK </t>
  </si>
  <si>
    <t>Ciśnieniomierz DM-500</t>
  </si>
  <si>
    <t>Klimatyzator przenośny Ravanson</t>
  </si>
  <si>
    <t>Alarm</t>
  </si>
  <si>
    <t xml:space="preserve">Kserokopiarka KONICA MINOLTA BIZHUB </t>
  </si>
  <si>
    <t>Zasilacz awaryjny UPS APC SMART - UPS 2200VA 2U RACK MOUNT LCD</t>
  </si>
  <si>
    <t>Urządzenie wielofunkcyjne HP Laser Jet Pro M426 fdn</t>
  </si>
  <si>
    <t>Urządzenie wielofunkcyjne laserowe HP M477FDW</t>
  </si>
  <si>
    <t>Jednostka FUJITSU P556 I5-7400 8GB SSD 256 GB W10P</t>
  </si>
  <si>
    <t>Monitor 22' Fujitsu Siemens E22T - 7 Pro 22" FHD</t>
  </si>
  <si>
    <t>Serwer FUJITSU PRIMERGY RX 2540 M4/0S-3Y NBD</t>
  </si>
  <si>
    <t>Nawigacja GPS BLOW GPS50V Europa</t>
  </si>
  <si>
    <t>Urządzenie wielofunkcyjne HP Laser Jet Pro M426 fdn 3szt *1.380zł</t>
  </si>
  <si>
    <t>gaśnice: 3 proszkowe, 1 pianowa, 2 hydranty, 2 drzwi z 4 zamkami (wkładka patentowa typ OB), urządzenie alarmowe obejmują całość budynku, sygnalizacja alarmu świetlna i dźwiękowa, sygnalizator na ścianie frontowej i z tyłu budynku jest powiadomienie do policji</t>
  </si>
  <si>
    <t>drukarka HP</t>
  </si>
  <si>
    <t>Słuchawka Bluetooth (2szt)</t>
  </si>
  <si>
    <t>Okap kominowy</t>
  </si>
  <si>
    <t>Piekarnik do zabudowy AMICA</t>
  </si>
  <si>
    <t>Płyta indukcyjna</t>
  </si>
  <si>
    <t>Kuchenka mikrofalowa</t>
  </si>
  <si>
    <t>Czajnik AMICA KD 2011</t>
  </si>
  <si>
    <t>Pralko-suszarka Samsung WD 80</t>
  </si>
  <si>
    <t>Żelazko BOSH</t>
  </si>
  <si>
    <t>Czajnik AMICA KD2011(2 szt)</t>
  </si>
  <si>
    <t>Centrala telefoniczna SLICAN ITS-106</t>
  </si>
  <si>
    <t>budynek  A-piętro, B - parter, C - parter, piwnica</t>
  </si>
  <si>
    <t>Mercedes Benz</t>
  </si>
  <si>
    <t>Vokswagen  T5</t>
  </si>
  <si>
    <t>Sprinter 516 CDI</t>
  </si>
  <si>
    <t>2 143 cm3</t>
  </si>
  <si>
    <t>CRA 74JJ</t>
  </si>
  <si>
    <t>Fiat 188</t>
  </si>
  <si>
    <t>Seicento 1,1 KAT</t>
  </si>
  <si>
    <t>ZFA18700000349841</t>
  </si>
  <si>
    <t>25.10.1999</t>
  </si>
  <si>
    <t>1 200kg</t>
  </si>
  <si>
    <t>Punt gastronomiczny ul. Kościuszki 20/22, 88-200 Radziejów</t>
  </si>
  <si>
    <t>dozór pracowniczy - część doby</t>
  </si>
  <si>
    <t>Punt gastronomiczny ul. Brzeska 25, 88-200 Radziejów</t>
  </si>
  <si>
    <t xml:space="preserve">Ford </t>
  </si>
  <si>
    <t>WF0EXXTTGEHP34283</t>
  </si>
  <si>
    <t>1 598 cm3</t>
  </si>
  <si>
    <t>CRA HR55</t>
  </si>
  <si>
    <t>1 995cm3</t>
  </si>
  <si>
    <t>Transit 2,0TDCi</t>
  </si>
  <si>
    <t>22.02.2018</t>
  </si>
  <si>
    <t>1 100kg</t>
  </si>
  <si>
    <t>3 500kg</t>
  </si>
  <si>
    <t>Komputer SENSILO</t>
  </si>
  <si>
    <t>Monitor LCD</t>
  </si>
  <si>
    <t>Kopiarka Minolta</t>
  </si>
  <si>
    <t>Zbiorniki ciśnieniowe</t>
  </si>
  <si>
    <t>00015</t>
  </si>
  <si>
    <t>750 dcm³/06MPA</t>
  </si>
  <si>
    <t>Elektromet</t>
  </si>
  <si>
    <t>Radziejów ul. Kościuszki  58</t>
  </si>
  <si>
    <t>00054</t>
  </si>
  <si>
    <t>Jednostka centralna 25szt.</t>
  </si>
  <si>
    <t>Monitor LG 1 szt.</t>
  </si>
  <si>
    <t>Komputer stacjonarny Lenovo 1szt.</t>
  </si>
  <si>
    <t>Dron Runner 250 1 szt.</t>
  </si>
  <si>
    <t>kamera DH-IPC-HDW 2szt. (zewnątrz)</t>
  </si>
  <si>
    <t xml:space="preserve">2. Zespół Szkół i Placówek w Radziejowie </t>
  </si>
  <si>
    <r>
      <t xml:space="preserve">Wykaz sprzętu elektronicznego </t>
    </r>
    <r>
      <rPr>
        <b/>
        <i/>
        <u val="single"/>
        <sz val="11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</si>
  <si>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</si>
  <si>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 xml:space="preserve">konstrukcja stalowa </t>
  </si>
  <si>
    <t>tak – piwnica</t>
  </si>
  <si>
    <t>brama metalowa</t>
  </si>
  <si>
    <t>Laptop Lenovo DVD-RW</t>
  </si>
  <si>
    <t>Laptop Aspire 5</t>
  </si>
  <si>
    <t>Wieża blaupunkt</t>
  </si>
  <si>
    <t>Notebook Dell Inspiron 17"</t>
  </si>
  <si>
    <t>Telefon Huawei</t>
  </si>
  <si>
    <t>Telefon Samsung Galaxy</t>
  </si>
  <si>
    <t>Huawei P20</t>
  </si>
  <si>
    <t>Radio Eltra</t>
  </si>
  <si>
    <t>Urządzenie wielofunkcyjne HP Laser Jet</t>
  </si>
  <si>
    <t>UPS Cyber Power</t>
  </si>
  <si>
    <t>Komputer Prime</t>
  </si>
  <si>
    <t>Monitor Acer</t>
  </si>
  <si>
    <t>Urządzenie  wielofunkcyjne</t>
  </si>
  <si>
    <t>Toshiba e-studio  2szt x 3499,35</t>
  </si>
  <si>
    <t>QOLTEC zasilacz UPS</t>
  </si>
  <si>
    <t>Zestaw komput. ZETAN z monitorem (5x 2.811,39)</t>
  </si>
  <si>
    <t>przyczepa ciężarowa specjalna</t>
  </si>
  <si>
    <t>urządzenie wielofunkcyjne Epson L386 Wifi</t>
  </si>
  <si>
    <t>komputer Server DELL Intel Xeon Quad-core 3400</t>
  </si>
  <si>
    <t>komputer sug047012/Server/DELL/Intel</t>
  </si>
  <si>
    <t>Aparat cyfrowy CANON POWER SHOT</t>
  </si>
  <si>
    <t>gaśnica, hydrant, dozór</t>
  </si>
  <si>
    <t xml:space="preserve">SSD GOODRAM IRDM 240GB SATA III 2,5 RETAIL - Dysk komputerowy </t>
  </si>
  <si>
    <t>Klimatyzator P12 EN</t>
  </si>
  <si>
    <t>APC SRT 2200 RMXLI Smart - UPS SRT 2200 VA RM 230V - zasilacz UPS</t>
  </si>
  <si>
    <t>ul. Kościuszki 20/22; 88-200 Radziejów</t>
  </si>
  <si>
    <t>p-poż: gaśnice: GSE-2X-1 szt., ABC 20 szt., czujniki i urządzenia alarmowe, przeciwkradzieżowe: alarmy, dozór pracowniczy całodobowy</t>
  </si>
  <si>
    <t>Telefon stacjonarny Panasonic</t>
  </si>
  <si>
    <t>Kolumna wodna</t>
  </si>
  <si>
    <t>Radioodtwarzacz Sencor</t>
  </si>
  <si>
    <t>Czajnik TEFAL</t>
  </si>
  <si>
    <t>Telewizor TCL</t>
  </si>
  <si>
    <t>Grill elektryczny</t>
  </si>
  <si>
    <t>Projektor OPTOMA</t>
  </si>
  <si>
    <t>Głośnik bezprzewodowy</t>
  </si>
  <si>
    <t>Ekspres ciśnieniowy SAECO</t>
  </si>
  <si>
    <t>Czajnik Tefal</t>
  </si>
  <si>
    <t>Klawiatura LOGITECH do telewizora</t>
  </si>
  <si>
    <t>Playstation 4 1.000GB</t>
  </si>
  <si>
    <t>Kontroler do Playstation</t>
  </si>
  <si>
    <t>Playstation VR+VRW VCH+Camera</t>
  </si>
  <si>
    <t>Soundbar</t>
  </si>
  <si>
    <t>Żelazko Bosh</t>
  </si>
  <si>
    <t>Odkurzacz piorący Karcher</t>
  </si>
  <si>
    <t>Parownica karcher</t>
  </si>
  <si>
    <t>Notebook DELL Vostro 357</t>
  </si>
  <si>
    <t>Urządzenie wielofunkcyjne KYOCERA</t>
  </si>
  <si>
    <t>Urządzenie wielofunkcyjne HP(2szt po 315,00)</t>
  </si>
  <si>
    <t>9. Środowiskowy Dom Samopomocy</t>
  </si>
  <si>
    <t>Jednostka centralna systemu z okablowaniem</t>
  </si>
  <si>
    <t>Komputer PLA 337143</t>
  </si>
  <si>
    <t>Komputer PLA394200</t>
  </si>
  <si>
    <t>Laptop Lenowo IdeaPad 110-15ISK</t>
  </si>
  <si>
    <t>Komputer PLA361908,PLA343906 - 2szt</t>
  </si>
  <si>
    <t>Komputer PLA417189, 414570, 414564, 414567, 414568 - 5szt</t>
  </si>
  <si>
    <t>Jednostka centralna 7 szt.</t>
  </si>
  <si>
    <t>Projektor multimedialny 3 szt.</t>
  </si>
  <si>
    <t>Ekran elektryczny 4:3100"</t>
  </si>
  <si>
    <t>Czy maszyna (urządzenie) jest eksploatowana pod ziemią?</t>
  </si>
  <si>
    <t>5. Środowiskowy Dom Samopomocy</t>
  </si>
  <si>
    <t>6. Zespół Szkół Rolnicze Centrum Kształcenia Ustawicznego</t>
  </si>
  <si>
    <t>7. Zespół Szkół Mechanicznych</t>
  </si>
  <si>
    <t>8. Powiatowy Inspektorat Nadzoru Budowlanego</t>
  </si>
  <si>
    <t xml:space="preserve">9. Zespół Szkół i Placówek w Radziejowie </t>
  </si>
  <si>
    <t>10. Zakład Aktywności Zawodowej</t>
  </si>
  <si>
    <t>Klawiatura, mysz</t>
  </si>
  <si>
    <t>Mysz komputerowa</t>
  </si>
  <si>
    <t>Skaner</t>
  </si>
  <si>
    <t>Tablet</t>
  </si>
  <si>
    <t>Waga ze wzrostomierzem</t>
  </si>
  <si>
    <t>10. Zespół Szkół Rolnicze Centrum Kształcenia Ustawicznego</t>
  </si>
  <si>
    <t>11. Zespół Szkół Mechanicznych</t>
  </si>
  <si>
    <t>12. Powiatowy Inspektorat Nadzoru Budowlanego</t>
  </si>
  <si>
    <t>13. Szkoła Muzyczna I stopnia</t>
  </si>
  <si>
    <t xml:space="preserve">14. Zespół Szkół i Placówek w Radziejowie </t>
  </si>
  <si>
    <t>15. Zakład Aktywności Zawodowej</t>
  </si>
  <si>
    <t>gaśnice - 5, hydranty - 2, kraty w oknach, alarm, monitoring wewnętrzny</t>
  </si>
  <si>
    <t>Serwer NAS</t>
  </si>
  <si>
    <t>Telewizor</t>
  </si>
  <si>
    <t>Telefax Panasonic</t>
  </si>
  <si>
    <t>Drukarka termotransferowa</t>
  </si>
  <si>
    <t>Telefon komórkowy Huawei czarny</t>
  </si>
  <si>
    <t>Telefon Nokia niebieski</t>
  </si>
  <si>
    <t>Telefon Samsung Galaxy S 10</t>
  </si>
  <si>
    <t>Zestaw do głosowania</t>
  </si>
  <si>
    <t>Laptop</t>
  </si>
  <si>
    <t xml:space="preserve">urządzenie wielofunkcyjne KYOCERA M2040 VCF9204521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</si>
  <si>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komputer Dell Precision T3610 Tower E5-1620                                                                                                                                                                                                                                 </t>
  </si>
  <si>
    <t>Monitor LCD  Samsung</t>
  </si>
  <si>
    <t xml:space="preserve">laptop Inspiron srebrny 172219175 </t>
  </si>
  <si>
    <t xml:space="preserve">urządzenie wielofunkcyjne KYOCERA M2040 nr VCF9203674                      </t>
  </si>
  <si>
    <t>3. Dom Pomocy Społecznej</t>
  </si>
  <si>
    <t>system monitoringu</t>
  </si>
  <si>
    <t>system  P/POŻ</t>
  </si>
  <si>
    <t>Ekspres do kawy SEACO SM7580/00 XSLDID</t>
  </si>
  <si>
    <t>Urządzenie wielofunkcyjne HP</t>
  </si>
  <si>
    <t>Kalkulator AX500</t>
  </si>
  <si>
    <t>Dysk zewnętrzny</t>
  </si>
  <si>
    <t>Wieża</t>
  </si>
  <si>
    <t>Termometr</t>
  </si>
  <si>
    <t>Mysz optyczna</t>
  </si>
  <si>
    <t xml:space="preserve">Notebook DELL </t>
  </si>
  <si>
    <t>Drukarka HP LaserJet Pro M15A</t>
  </si>
  <si>
    <t>Niszczarka FELLOWES 70S</t>
  </si>
  <si>
    <t>Niszczarka FELLOWES 60SC</t>
  </si>
  <si>
    <t>Urządzenie wielofunkcyjne KONICA MINOLTA BIZHUB 283</t>
  </si>
  <si>
    <t>Telefon komórkowy SAMSUNG GALAXY A21 S BIAŁY</t>
  </si>
  <si>
    <t>Urządzenie wielofunkcyjne HP LaserJet Pro 400 M426 FDN MFP - 2szt *1.840,46zł</t>
  </si>
  <si>
    <t>Jednostka THINKCENTER M720T I5-8400 8GB 630W10P - 3szt * 2.583,91zł</t>
  </si>
  <si>
    <t>Dysk zewnętrzny WD MY PASSPORT ULTRA 2,5" 1TB WDBC3C0010BSL-W - 2szt* 389,20zł</t>
  </si>
  <si>
    <t>Laptop DELL Vostro 3568 N059PSPCVN3568EMEA01 1801 Core i5 - 5szt* 3.552zł</t>
  </si>
  <si>
    <t>HUAWEI Y6 2019</t>
  </si>
  <si>
    <t>SAMSUNG GALAXY A50</t>
  </si>
  <si>
    <t>niszczarka OPUS</t>
  </si>
  <si>
    <t>niszczarka FELLOWES 2 SZT</t>
  </si>
  <si>
    <t>klimatyzator TUNDRA 3 SZT</t>
  </si>
  <si>
    <t>klimatyzator TUNDRA</t>
  </si>
  <si>
    <t>zmywarka ZELMER</t>
  </si>
  <si>
    <t>urządzenie wielofunkcyjne EPSON</t>
  </si>
  <si>
    <t>maszyna do szycia</t>
  </si>
  <si>
    <t>notebook ASUS</t>
  </si>
  <si>
    <t>dysk przenośny</t>
  </si>
  <si>
    <t>mikrofony 4 SZT</t>
  </si>
  <si>
    <t>kamera samochodowa</t>
  </si>
  <si>
    <t>aparat NIKON</t>
  </si>
  <si>
    <t>czajnik ELDOM</t>
  </si>
  <si>
    <t>głośnik JBL 2 SZT 2019</t>
  </si>
  <si>
    <t>słuchawki LOGIK</t>
  </si>
  <si>
    <t>ciśnieniomierz OMRON</t>
  </si>
  <si>
    <t>Astobaza - Śniegowa Gs2 1 szt</t>
  </si>
  <si>
    <t>ul. Szkolna 10, Radziejów</t>
  </si>
  <si>
    <t>Jednostka centralna 19 szt</t>
  </si>
  <si>
    <t>Projektor mulitimedialny 1 szt</t>
  </si>
  <si>
    <t>Wizualizer 1 szt</t>
  </si>
  <si>
    <t>konsola PS4 1 szt</t>
  </si>
  <si>
    <t>Wieża Blaupunkt 1 szt</t>
  </si>
  <si>
    <t xml:space="preserve">Monitor interaktywny </t>
  </si>
  <si>
    <t xml:space="preserve">Projektor multimedialny 2 szt. </t>
  </si>
  <si>
    <t xml:space="preserve">Telewizor Samsung </t>
  </si>
  <si>
    <t>Urządzenie wielofunkcyjne 1 szt</t>
  </si>
  <si>
    <t>Drukarka laserowa 1 szt</t>
  </si>
  <si>
    <t>Zestaw komputerowy (monitor + jednostka) 1 szt</t>
  </si>
  <si>
    <t>Obiektyw Samyang AE 12 mm f 2.8 ED AS NCS FISH-EYE</t>
  </si>
  <si>
    <t>Obiektyw Samyang AE 85 mm f/1.4 AS IF UMC Nicon</t>
  </si>
  <si>
    <t>Obiektyw Samyang AE 35 mm f 1.4 AS UMC Nicon</t>
  </si>
  <si>
    <t>Głowica astrofotograficzna SW Star Adventure</t>
  </si>
  <si>
    <t xml:space="preserve">Montaż GEQ6-R+ statyw </t>
  </si>
  <si>
    <t xml:space="preserve">Kamera ZWO ASI294 MC Pro USB </t>
  </si>
  <si>
    <t>Teleskop GBKDOB 12 " Flex Tube Goto</t>
  </si>
  <si>
    <t>Teleskop Lunt LS60THa/ B 1200 CPT</t>
  </si>
  <si>
    <t>Teleskop optyczny ED100 OTAW</t>
  </si>
  <si>
    <t xml:space="preserve">Notebook 3 szt </t>
  </si>
  <si>
    <t xml:space="preserve">Laptop 15 szt </t>
  </si>
  <si>
    <t xml:space="preserve">Laptop 1 szt </t>
  </si>
  <si>
    <t>Tablet 15 szt</t>
  </si>
  <si>
    <t xml:space="preserve">Kamera DH-IPC-HDW 3szt+swith 4szt. (wewnątrz) </t>
  </si>
  <si>
    <t xml:space="preserve">Rejestrator obrazu </t>
  </si>
  <si>
    <t>czy budynek jest użytkowany?</t>
  </si>
  <si>
    <t>1964 (modernizacja 2004, 2007, 2020)</t>
  </si>
  <si>
    <t>Kolumny miksery statywy , mikrofony</t>
  </si>
  <si>
    <t>rejestratory i kamery zewnętrzne i wewnętrzne</t>
  </si>
  <si>
    <t>Komputer PLA414569, 414566, 414552, 414556, 414557, 414565 - 6szt</t>
  </si>
  <si>
    <t>Komputer PLA424426, 424420, 424395, 424400, 424401, 423362 - 6szt</t>
  </si>
  <si>
    <t>Komputer PLA424215, 423516 - 2szt</t>
  </si>
  <si>
    <t>Projektor Optoma X342e - 2szt</t>
  </si>
  <si>
    <t>Telewizor Philips 43PUS6503 - 2szt</t>
  </si>
  <si>
    <t>Radioodtwarzacz Philips AZ 700T  - 3szt</t>
  </si>
  <si>
    <t>Drukarka Konica Minolta bizhup 40P</t>
  </si>
  <si>
    <t>Telewizor Philips 58 PUS6504 UHD - 2szt</t>
  </si>
  <si>
    <t>Telewizor Smart LG 43LM6300</t>
  </si>
  <si>
    <t>Tablet Huaweei Media Pad T3 10.0 16 GB 6901443173655 - 3szt</t>
  </si>
  <si>
    <t>Notebook Dell Vostro 3580 Win10 Pro3-8145U/ 256GB/ 8GB - 6szt</t>
  </si>
  <si>
    <t>Notebook Hewelt PLA421417, 422011, 404984, 421443, SWE0071799 - 5szt</t>
  </si>
  <si>
    <t>Notebook Hewelt PLA441758, 435795, 441092 - 3szt</t>
  </si>
  <si>
    <t>Laptop Lenovo S540-15IWL 81NE00DYPB</t>
  </si>
  <si>
    <t>Tablet Huaweei Media Pad T5 10.1 32GB 4GLTE</t>
  </si>
  <si>
    <t>modernizacja monitoringu (6 kamer w tym 4 na zewnątrz + rejestrator</t>
  </si>
  <si>
    <t>Transporter T5 Kombi TDI</t>
  </si>
  <si>
    <t xml:space="preserve">niszczarka Followes  </t>
  </si>
  <si>
    <t>ploter tnący</t>
  </si>
  <si>
    <t>niwelator Bosch optyczny Gol32</t>
  </si>
  <si>
    <t>WD Elements</t>
  </si>
  <si>
    <t>HDD Maxtor 1 TB</t>
  </si>
  <si>
    <t>Dell 15 8GB/1TB/15,6"</t>
  </si>
  <si>
    <t>B/N</t>
  </si>
  <si>
    <t>Octavia III Active</t>
  </si>
  <si>
    <t>JCB</t>
  </si>
  <si>
    <t>3CX Turbo Plus Eco PS</t>
  </si>
  <si>
    <t>JCB3CX4TTK2869547</t>
  </si>
  <si>
    <t>koparko - ładowarka</t>
  </si>
  <si>
    <t>4 400cm3</t>
  </si>
  <si>
    <t>8 135kg</t>
  </si>
  <si>
    <t>Biskupice</t>
  </si>
  <si>
    <t>alarm, gaśnice</t>
  </si>
  <si>
    <t>Zespół parkowo - dworski</t>
  </si>
  <si>
    <t>budynek mieszkalny, budynek gospodarczy z garażem</t>
  </si>
  <si>
    <t>2005 - 2020</t>
  </si>
  <si>
    <t>CRA LP67</t>
  </si>
  <si>
    <t>TMBAN7NP3L7028570</t>
  </si>
  <si>
    <t>1 498cm3</t>
  </si>
  <si>
    <t>2 028kg</t>
  </si>
  <si>
    <t>30.12.2019</t>
  </si>
  <si>
    <t>563kg</t>
  </si>
  <si>
    <t>3T Superb Style 1,5 TSI</t>
  </si>
  <si>
    <t>Zestaw do nagrywania</t>
  </si>
  <si>
    <t>Telewizor Philips</t>
  </si>
  <si>
    <t>Telewizor Manta</t>
  </si>
  <si>
    <t>Drukarka HP MN 28 DW</t>
  </si>
  <si>
    <t>Drukarka HP PRO M15W</t>
  </si>
  <si>
    <t>Switch Edimax</t>
  </si>
  <si>
    <t>Serwer Dell R740</t>
  </si>
  <si>
    <t>Telefon Huawei Y6</t>
  </si>
  <si>
    <t>Radio Camry Retro</t>
  </si>
  <si>
    <t>Notebook</t>
  </si>
  <si>
    <t>Telefon Samsung Galaxy Note</t>
  </si>
  <si>
    <t>Telefon Samsung Galaxy A70</t>
  </si>
  <si>
    <t>czy budynek jest przeznaczony do rozbiórki?</t>
  </si>
  <si>
    <t>Przyszkolne obserwatorium astronomiczne</t>
  </si>
  <si>
    <t>czy jest wyposażony w windę?</t>
  </si>
  <si>
    <t>Liczba pracowników</t>
  </si>
  <si>
    <t>Liczba uczniów/  wychowanków/  pensjonariuszy</t>
  </si>
  <si>
    <t>Czy od 1997r. wystąpiło w jednostce ryzyko powodzi?</t>
  </si>
  <si>
    <t>Wysokość rocznego budżetu</t>
  </si>
  <si>
    <t>czy w konstrukcji budynku znajduje się płyta warstwowa?</t>
  </si>
  <si>
    <t>czy budynek posiada instalację solarną (kolektory słoneczne)/ instalację fotowoltaiczną?</t>
  </si>
  <si>
    <t>ochrona odgromowa 
na obiekcie</t>
  </si>
  <si>
    <t>konstrukcja i pokrycie dachu</t>
  </si>
  <si>
    <t>sieć wodno-kanalizacyjna oraz centralnego ogrzewania</t>
  </si>
  <si>
    <t>2021 rok</t>
  </si>
  <si>
    <t>2020 rok</t>
  </si>
  <si>
    <t>2019 rok</t>
  </si>
  <si>
    <t>Krótki opis szkody</t>
  </si>
  <si>
    <t>Ryzyko</t>
  </si>
  <si>
    <t>Suma wypłaconych odszkodowań</t>
  </si>
  <si>
    <t>Liczba szkód</t>
  </si>
  <si>
    <t>Tabela nr 5 - Szkodowość w Powiecie Radziejowskim</t>
  </si>
  <si>
    <t>Tabela nr 6</t>
  </si>
  <si>
    <t>Tabela nr 7 - Wykaz maszyn i urządzeń do ubezpieczenia od uszkodzeń (od wszystkich ryzyk)</t>
  </si>
  <si>
    <t>Tabela nr 8</t>
  </si>
  <si>
    <t>budynek mieszkalny wielorodzinny</t>
  </si>
  <si>
    <t>Płowce II 85, 88-200 Radziejów</t>
  </si>
  <si>
    <t>gaśnica p.poż., główny wyłącznik prądu, tablice p.poż.</t>
  </si>
  <si>
    <t>Czołówek 1, 88-200 Radziejów</t>
  </si>
  <si>
    <t>budynek mieszkalny jednorodzinny</t>
  </si>
  <si>
    <t>Kwilno 13, 88-200 Radziejów</t>
  </si>
  <si>
    <t>Zagorzyce 14, 88-200 Radziejów</t>
  </si>
  <si>
    <t>Morawy 25, 88-210 Dobre</t>
  </si>
  <si>
    <t>drewniany z polepą glinianą</t>
  </si>
  <si>
    <t>konstrukcja drewniana, blacha</t>
  </si>
  <si>
    <t>konstrukcja drewniana, papa</t>
  </si>
  <si>
    <t>drewniany, płyta</t>
  </si>
  <si>
    <t>drewniany z polepą drewnianą</t>
  </si>
  <si>
    <t>konstrukcja drewniana eternit falisty</t>
  </si>
  <si>
    <t>1 z poddaszem mieszkalnym</t>
  </si>
  <si>
    <t>częściowo podpiwniczony</t>
  </si>
  <si>
    <t>pow. zabudowy 392</t>
  </si>
  <si>
    <t xml:space="preserve">pow. zabudowy 85 </t>
  </si>
  <si>
    <t>pow. zabudowy 60</t>
  </si>
  <si>
    <t>c.o. - piec węglowy</t>
  </si>
  <si>
    <t>1a. Skarb Państwa - działający w jego imieniu Starosta Radziejowski</t>
  </si>
  <si>
    <t xml:space="preserve">Monitor LCD DELL P2414Hb24""  - 7szt. * 479zł     </t>
  </si>
  <si>
    <t>laptop  Inspiron srebrny 172228949</t>
  </si>
  <si>
    <t>gaśnice proszkowe - 1szt.</t>
  </si>
  <si>
    <t>gaśnice proszkowe - 7szt, pianowe - 1szt, hydranty wewnętrzne - 3szt., system alarmowy p/poż, system oddymiania</t>
  </si>
  <si>
    <t>gaśnice proszkowe - 7szt, pianowe - 1szt, hydranty wewnętrzne - 2szt., system alarmowy p/poż, system oddymiania</t>
  </si>
  <si>
    <t>gaśnice proszkowe -  3 szt., zamki w drzwiach gerda - 3szt.</t>
  </si>
  <si>
    <t>żelbet, blacha</t>
  </si>
  <si>
    <t>Dekoder cyfrowy</t>
  </si>
  <si>
    <t>Waga elektroniczna</t>
  </si>
  <si>
    <t>Waga precyzyjna</t>
  </si>
  <si>
    <t>Chłodziarka Kernau</t>
  </si>
  <si>
    <t>Generator Philips</t>
  </si>
  <si>
    <t>Mikrofala Amica</t>
  </si>
  <si>
    <t>Mikser ręczny</t>
  </si>
  <si>
    <t>Okap kuchenny Franke</t>
  </si>
  <si>
    <t>Piekarnik Amica</t>
  </si>
  <si>
    <t>Płyta Samsung</t>
  </si>
  <si>
    <t>Pralko-suszarka Hotpoint</t>
  </si>
  <si>
    <t>Szafa chłonicza</t>
  </si>
  <si>
    <t>Taboret indukcyjny + podstawa pod garnki</t>
  </si>
  <si>
    <t>Zmywarka Bosh</t>
  </si>
  <si>
    <t>Komplet taboret indukcyjny (+3 garnki)</t>
  </si>
  <si>
    <t xml:space="preserve">Taboret indukcyjny </t>
  </si>
  <si>
    <t>Komputer (jednostka + oprogramowanie)</t>
  </si>
  <si>
    <t>Lampy bakteriobójcze (4 szt.)</t>
  </si>
  <si>
    <t>Router LTE 4G Huawei WiFi B593</t>
  </si>
  <si>
    <t>Urządzenie do czyszczenia powietrza (2 szt.)</t>
  </si>
  <si>
    <t>Urządzenie do dezynfekcji poprzez natrysk (2 szt.)</t>
  </si>
  <si>
    <t>Ekspres Philips</t>
  </si>
  <si>
    <t>Krajalnica do wędlin i serów</t>
  </si>
  <si>
    <t>Kosiarka spalinowa 4W1 Combi Stiga</t>
  </si>
  <si>
    <t>Podkaszarka spalinowa 3KM</t>
  </si>
  <si>
    <t>Obieraczka elektryczna do ziemniaków "Silver"</t>
  </si>
  <si>
    <t>Notebook Dell Inspiron</t>
  </si>
  <si>
    <t>Zestaw telefonów: Huawei Phone L21 (2 szt.)</t>
  </si>
  <si>
    <t>Zestaw telefonów: Samsung Galaxy J4 + Samsung Galaxy J6</t>
  </si>
  <si>
    <t>Laptop Dell</t>
  </si>
  <si>
    <t>Telefon Xiaomi Redmi Note 9DS</t>
  </si>
  <si>
    <t>Notebook HP 15-DW1083 4GB</t>
  </si>
  <si>
    <t>Telefon Samsung A20S (+kabel)</t>
  </si>
  <si>
    <t>363 843 km</t>
  </si>
  <si>
    <t xml:space="preserve"> ul. Rolnicza 4c, 88-200 Radziejów</t>
  </si>
  <si>
    <t>ul. Rolnicza 4c, 88-200 Radziejów</t>
  </si>
  <si>
    <t>Komputer HP 2x</t>
  </si>
  <si>
    <t>Monitor DELL 2x</t>
  </si>
  <si>
    <t>Kopiarka TOSHIBA</t>
  </si>
  <si>
    <t>Telefon komórkowy HUAWEI Mate 10</t>
  </si>
  <si>
    <t>Telefony</t>
  </si>
  <si>
    <t>Drukarka OKI</t>
  </si>
  <si>
    <t>Mysz optyczna EXTREME 3DX2</t>
  </si>
  <si>
    <t>Telefon PANASONIC Kxx2</t>
  </si>
  <si>
    <t>Kalkulator CITIZEN SDC-444S x2</t>
  </si>
  <si>
    <t>Pendrive 2x128 GB, 2x64GB</t>
  </si>
  <si>
    <t>Kalkulatory 2 szt</t>
  </si>
  <si>
    <t>Słuchawki bluetooth</t>
  </si>
  <si>
    <t>Smartfon SAMSUNG</t>
  </si>
  <si>
    <t>Stacja pogody</t>
  </si>
  <si>
    <t>Pendrive 5x64 GB, 3X32 GB, 1X128 GB</t>
  </si>
  <si>
    <t>Urządzenie do oczyszczania powietrza</t>
  </si>
  <si>
    <t>Oczyszczacz powietrza - Aktywny Samorząd</t>
  </si>
  <si>
    <t>Notebook Lenovo - Aktywny Samorząd</t>
  </si>
  <si>
    <t>Komputer AIO HP</t>
  </si>
  <si>
    <t>Klawiatura DELL KB216</t>
  </si>
  <si>
    <t>Czytnik kodów wielowymiarowych</t>
  </si>
  <si>
    <t>Mysz bezprzewodowa</t>
  </si>
  <si>
    <t>Klawiatura + mysz GEMIBIRD</t>
  </si>
  <si>
    <t>UPS zasilacz</t>
  </si>
  <si>
    <t>Lokal użytkowy + pomieszczenie garażowo-magazynowe</t>
  </si>
  <si>
    <t>lokal użytkowy usytuowany na drugiej kondygnacji budynku, składający się z 10 pom. biurowych oraz pom. sanitarnych</t>
  </si>
  <si>
    <t>ochrona obiektu przez firmę ochroniarską</t>
  </si>
  <si>
    <t>ściany zew, wew i działowe wykonano z cegły ceramicznej pełnej, tynki wewnętrzne cementowo-wapienne</t>
  </si>
  <si>
    <t>stropy prefabrykowane</t>
  </si>
  <si>
    <t>stropodach, dwuspadowy pokryty papą termozgrzewalną</t>
  </si>
  <si>
    <t>1970 (modernizacja 2021)</t>
  </si>
  <si>
    <t>lokal użytkowy, biurowy o pow. 190,34,  garaż pow. 30,94</t>
  </si>
  <si>
    <t>Kopiarka SHARP AR-6200N</t>
  </si>
  <si>
    <t>Drukarka laserowa HP laserJet PROM15A</t>
  </si>
  <si>
    <t>Monitor MSI PRO MP 241</t>
  </si>
  <si>
    <t>Zestaw komputerowy Idea Centre 510A</t>
  </si>
  <si>
    <t>Faks laserowy Samsung SF 765P</t>
  </si>
  <si>
    <t>Monitor Acer  EK240</t>
  </si>
  <si>
    <t>Zestaw komputerowy Lenovo Idea</t>
  </si>
  <si>
    <t>Dalmierz  Leica Disto D810</t>
  </si>
  <si>
    <t>Tablet HUAWEI T5 LTE 10"</t>
  </si>
  <si>
    <t>Laptop DELL INSPORATION 17</t>
  </si>
  <si>
    <t>Laptop Lenovo  IP 317ADA05</t>
  </si>
  <si>
    <t>83 190km</t>
  </si>
  <si>
    <t>Komputer  Komputronik Pro X500 Inter  Core 15 W10P</t>
  </si>
  <si>
    <t>Kopiarka Minilta bizhub 283</t>
  </si>
  <si>
    <t>Notebook Lenovo G510</t>
  </si>
  <si>
    <t>Notebook ASUS X543M</t>
  </si>
  <si>
    <t>Drukarka LaseJet ProM428Fdn SN:CNDRP17CFS</t>
  </si>
  <si>
    <t>Drukarka LaserJet ProM428fdn SN:CNDRP178CGL</t>
  </si>
  <si>
    <t>Jednostka FUJITSU P557 I5-7400 8GB SSD 256 GB DVD SM W10PRO 3Y - 3szt* 3.099zł</t>
  </si>
  <si>
    <t xml:space="preserve">lokal użytkowy </t>
  </si>
  <si>
    <t>Biskupice 20</t>
  </si>
  <si>
    <t xml:space="preserve">ul. Rolnicza 4c  Radziejów </t>
  </si>
  <si>
    <t>2 (parter)</t>
  </si>
  <si>
    <t>Urządz. Wielofunkc. z syst.wielkoformat. druk.,kopiow. i skanowania</t>
  </si>
  <si>
    <t>Urządzenie Canon image-kolorowy ploter wielkoformatowy</t>
  </si>
  <si>
    <t>Urządzenie FortiGate- wielofunkc. zapora sieciowa</t>
  </si>
  <si>
    <t>System zarządzania ruchem klientów</t>
  </si>
  <si>
    <t>Mobilny, uniwersalny zestaw do konferencji</t>
  </si>
  <si>
    <t>Kserokopiarka Toshiba e-studio</t>
  </si>
  <si>
    <t>Drukarka Laser Jet   (2x1.404,66)</t>
  </si>
  <si>
    <t>Komputer  2 x 3.345,60</t>
  </si>
  <si>
    <t>Urządzenie wielofunkcyjne HP Color Laser Jet</t>
  </si>
  <si>
    <t>Komputer Dell Vostro i monitor Vostro 9szt x 3199,23</t>
  </si>
  <si>
    <t>Drukarka HP Laser Jet</t>
  </si>
  <si>
    <t>Urządzenie wielofunkcyjne Laser Jet 2szt x 1820,40</t>
  </si>
  <si>
    <t>UPS Ever Eco</t>
  </si>
  <si>
    <t>Komputer Dell Vostro 9szt x 2630</t>
  </si>
  <si>
    <t>Monitor  9szt x 450</t>
  </si>
  <si>
    <t>Komputer Dell Vostro</t>
  </si>
  <si>
    <t>Monitor E2420 H</t>
  </si>
  <si>
    <t>Drukarka HP Color Laser Jet</t>
  </si>
  <si>
    <t>Zest. komput. ZETAN z monit. LCD LED "22" -2szt x 2072,30</t>
  </si>
  <si>
    <t>Zest. komput. ZETAN z monit. LCD LED "22" -2szt x 2072,31</t>
  </si>
  <si>
    <t>Zestaw POS: ICT 220 ; IPP 220</t>
  </si>
  <si>
    <t>Zest. komputerowy: jednost. nr ser. PC1 BLR RT , monitor,drukarka,czytnik kart intelig.,skaner do arciwizacji</t>
  </si>
  <si>
    <t>Zest. komputerowy: jednost. nr ser. PC1BLR 9Y , monitor,drukarka,czytnik kart intelig.,czytnik kodu</t>
  </si>
  <si>
    <t>Zest. komputerowy: jednost. nr ser. PC1BLR A3 , monitor,drukarka,czytnik kart intelig.</t>
  </si>
  <si>
    <t>Zest. komputerowy: jednost. nr ser. PC1BLS AH , monitor,drukarka,czytnik kart intelig., skaner</t>
  </si>
  <si>
    <t>Zest. komputerowy jednost.nr ser. PC1M1C82, monitor,drukarka, czytnik kart intelig., skaner</t>
  </si>
  <si>
    <t>Zest. komputerowy jednost.nr ser. PC1M1C72, monitor,drukarka, czytnik kart intelig., skaner, czytnik kodu</t>
  </si>
  <si>
    <t>Zest. komputerowy jednost.nr ser. CZC7428262, monitor,drukarka, czytnik kart intelig., skaner</t>
  </si>
  <si>
    <t>Telefon Samsung Galaxy A8</t>
  </si>
  <si>
    <t>Dyktafon OLYMPUS 2 x 300</t>
  </si>
  <si>
    <t>Odtwarzacz DVD Manta</t>
  </si>
  <si>
    <t>Notebook + urządzenie wielofunkc. 42szt x 3000</t>
  </si>
  <si>
    <t>Notebook Asus 2szt x 2250</t>
  </si>
  <si>
    <t>Notebook Lenovo 2 szt x 2300</t>
  </si>
  <si>
    <t xml:space="preserve">Notebook Lenovo 4szt x 3306,24 </t>
  </si>
  <si>
    <t>Aparat fotograficzny</t>
  </si>
  <si>
    <t>Notebook HP  2SZT X 2950</t>
  </si>
  <si>
    <t>Notebook Lenovo</t>
  </si>
  <si>
    <t>Telefon Galaxy S21+5G</t>
  </si>
  <si>
    <t xml:space="preserve"> alarm, gaśnice</t>
  </si>
  <si>
    <t>monitoring zewnętrzny, dozór pracowniczy, gaśnice - 5, hydranty</t>
  </si>
  <si>
    <t>20 330km</t>
  </si>
  <si>
    <t>komputer z monitorem i oprogramowaniem</t>
  </si>
  <si>
    <t>PC Lenovo TOWER</t>
  </si>
  <si>
    <t>drukarka Brother HL 1222WE</t>
  </si>
  <si>
    <t>kserokopiarka Konica</t>
  </si>
  <si>
    <t>Notebook nr SP XIV/2043</t>
  </si>
  <si>
    <t>Notebook nr SP XIV/2046</t>
  </si>
  <si>
    <t>Notebook nr SP XIV/2044</t>
  </si>
  <si>
    <t>Notebook DELL VOSTRO 3578(2 szt po 2997,00)</t>
  </si>
  <si>
    <t>4. Środowiskowy Dom Samopomocy</t>
  </si>
  <si>
    <t>system kamer</t>
  </si>
  <si>
    <t>5. Zespół Szkół Mechanicznych</t>
  </si>
  <si>
    <t>telewizor PHILIPS 50''</t>
  </si>
  <si>
    <t>telewizor SHARP 40''</t>
  </si>
  <si>
    <t>urządzenie EPSON ITS3151 5 SZT.</t>
  </si>
  <si>
    <t>nawilżacz powietrza</t>
  </si>
  <si>
    <t>ładowarka do padów</t>
  </si>
  <si>
    <t>robot kuchenny BOSCH</t>
  </si>
  <si>
    <t>ostrzałka CAMRY</t>
  </si>
  <si>
    <t>toster ELDEM</t>
  </si>
  <si>
    <t>router TENDA</t>
  </si>
  <si>
    <t>czajnik GOTIE</t>
  </si>
  <si>
    <t>czajnik PHILIPS</t>
  </si>
  <si>
    <t>czajnik ZAJNIK KERNAU</t>
  </si>
  <si>
    <t>generator pary TEFAL</t>
  </si>
  <si>
    <t>maszyna do szycia BROTHER</t>
  </si>
  <si>
    <t>kimatyzacja GREE GWH18QD 3 SZT.</t>
  </si>
  <si>
    <t>klimatyzacja GREE GWH12QD 3 SZT.</t>
  </si>
  <si>
    <t>klimatyzacja GREE GWH09QD 3 SZT.</t>
  </si>
  <si>
    <t>smartwatch TRACER</t>
  </si>
  <si>
    <t>laptopHP</t>
  </si>
  <si>
    <t>tablet LENOVO M7MT87 10 SZT.</t>
  </si>
  <si>
    <t>notebook LENOVO V15-ADA-AMD 4 SZT.</t>
  </si>
  <si>
    <t>notebook LENOVO V15-IIL-INTEL 4 SZT.</t>
  </si>
  <si>
    <t>tablet LENOVO M10 2/32 4 SZT.</t>
  </si>
  <si>
    <t>tablet LENOVO TB-X10</t>
  </si>
  <si>
    <t xml:space="preserve">tablet LENOVO M7MT87  </t>
  </si>
  <si>
    <t>dysk OMMO RED 1GB</t>
  </si>
  <si>
    <t>dysk twardy ADATA 1TB 2,5''</t>
  </si>
  <si>
    <t>zestaw mikrofonów bezprzewoowych</t>
  </si>
  <si>
    <t>głośniki TRACKER 3 SZT.</t>
  </si>
  <si>
    <t>głośnik przenośny JBL</t>
  </si>
  <si>
    <t>467 082km</t>
  </si>
  <si>
    <t>12 649km</t>
  </si>
  <si>
    <t>Mercus</t>
  </si>
  <si>
    <t>MB Sprinter</t>
  </si>
  <si>
    <t>W1V9076571P303412</t>
  </si>
  <si>
    <t>CRA NT60</t>
  </si>
  <si>
    <t>14.12.2020</t>
  </si>
  <si>
    <t>2 987cm3</t>
  </si>
  <si>
    <t>5 500kg</t>
  </si>
  <si>
    <t>kamera zintegrowana IR30 2,8-12mm IP66 2MPX</t>
  </si>
  <si>
    <t>6. Zakład Aktywności Zawodowej</t>
  </si>
  <si>
    <t>serwer</t>
  </si>
  <si>
    <t>CRA 43VM</t>
  </si>
  <si>
    <t>343 041km</t>
  </si>
  <si>
    <t>197 469km</t>
  </si>
  <si>
    <t>systemy alarmowe, monitoring całodobowy, dozór pracowników recepcji, gaśnica p-poż, sygnał do straży pożarnej</t>
  </si>
  <si>
    <t>monitoring całodobowy, dozór pracowników recepcji</t>
  </si>
  <si>
    <t>budynek gospodarczy z garażami</t>
  </si>
  <si>
    <t>buydynek socjalno- gospodarczy</t>
  </si>
  <si>
    <t>ul. Armii Krajowej 1,88-200 Radziejów</t>
  </si>
  <si>
    <t xml:space="preserve"> ul. Armii Krajowej 1,88-200 Radziejów</t>
  </si>
  <si>
    <t>gaśnice, kraty na oknach</t>
  </si>
  <si>
    <t>tak, częściowo</t>
  </si>
  <si>
    <t>urządzenie wielofunkcyjne Brother</t>
  </si>
  <si>
    <t>monitor AOC</t>
  </si>
  <si>
    <t>toshiba Canvia 1TB USB 3</t>
  </si>
  <si>
    <t>toshiba 500 GB H DTB 300</t>
  </si>
  <si>
    <t xml:space="preserve">toshiba Canvia 1TB </t>
  </si>
  <si>
    <t>segate back UP TB</t>
  </si>
  <si>
    <t>dell L 5580 15,6"</t>
  </si>
  <si>
    <t>lenovo 15,6 szary laptop</t>
  </si>
  <si>
    <t xml:space="preserve">HPPawilon Laptop </t>
  </si>
  <si>
    <t>dysk ssd 256GB</t>
  </si>
  <si>
    <t>urządzenie wielofunkcyjne Brother DCP - J 105</t>
  </si>
  <si>
    <t>120 300km</t>
  </si>
  <si>
    <t>42 972km</t>
  </si>
  <si>
    <t>gasnice, hydrant, dozór pracowniczy</t>
  </si>
  <si>
    <t>drzwi zew.szt.5 zamki patentowe, system alarmowy (sygnalizacja dźwiękowa zew.) połączony z Komendą Policji dozór pracowniczy 6:30-20:00 w pozostałych godz. system alarmowy, obiekt oświetlony i ogrodzony, budynek wyposażony w 2 rejestratory i 24 kamery, ochrona całodobowa przez firmę ochroniarską</t>
  </si>
  <si>
    <t>drzwi zewn.szt.2 zamki patentowe, system alarmowy (sygnalizacja dźwiękowa zewn.) połączony z Komendą Policji, całodobowy dozór pracowniczy, obiekt oświetlony i ogrodzony, budynek wyposażony w rejestrator i 5 kamer,  ochrona całodobowa przez firmę ochroniarską</t>
  </si>
  <si>
    <t>drzwi zewn.szt.3 zamki patentowe i  3 bramy garażowe zamykane od wewn. i zamykane od zewn. zamkami patentowymi, obiekt oświetlony i ogrodzony, budynek wyposażony w rejestrator i 4 kamery, ochrona całodobowa przez firmę ochroniarską</t>
  </si>
  <si>
    <t>murowane, ogniotrwałe, wrota przemysłowe rozwierne, zabezpieczone zamkami patentowymi, obiekt oświetlony i ogrodzony, alarmy i monitoring, 1 rejestrator, ochrona całodobowa przez firmę ochroniarską</t>
  </si>
  <si>
    <t>siatka, brama wjazdowa zamykana</t>
  </si>
  <si>
    <t>1974 (modernizacja 2020)</t>
  </si>
  <si>
    <t>385 122km</t>
  </si>
  <si>
    <t>Kocioł na paliwo stałe</t>
  </si>
  <si>
    <t>7658</t>
  </si>
  <si>
    <t>17394</t>
  </si>
  <si>
    <t>17393</t>
  </si>
  <si>
    <t>380kw - 83,4% - 0,25mpa</t>
  </si>
  <si>
    <t>150kw - 92,5% - 0,20mpa</t>
  </si>
  <si>
    <t>300kw - 95,5% - 0,25mpa</t>
  </si>
  <si>
    <t>Tilgner</t>
  </si>
  <si>
    <t>Urządzenie wielofunkcyjne Konica Minolta</t>
  </si>
  <si>
    <t>Telewizor Thomson</t>
  </si>
  <si>
    <t>Telewizor Toshiba</t>
  </si>
  <si>
    <t>Komputer Dell T-40 E-2224G</t>
  </si>
  <si>
    <t>Projektor Optoma X342e</t>
  </si>
  <si>
    <t>Projektor Optoma H116 - 2szt.</t>
  </si>
  <si>
    <t>Telewizor LG - 2szt</t>
  </si>
  <si>
    <t>Telewizor LG - 4szt</t>
  </si>
  <si>
    <t>Komputery NTT Business W966M - 18szt.</t>
  </si>
  <si>
    <t>Notebook ASUS X543U SNK8NOGR02K865339, X543N SN KCN0GRO3C448505 - 2szt</t>
  </si>
  <si>
    <t>Notebook ACER ASPIRE 3 SN NXHH7EP00193407A3340 - 4szt</t>
  </si>
  <si>
    <t>Notebook Lenovo IDEA PAD S145, SNPF1Y5VRW, 330 SN, PF1NRJ7 - 2szt</t>
  </si>
  <si>
    <t>Notebook HP 250G7 SN GND9392SVG</t>
  </si>
  <si>
    <t>Notebook G7 HP250 SN CND9392SP8 i SLY - 2szt</t>
  </si>
  <si>
    <t>Laptopy Lenovo Idea Pad L340 - 6szt.</t>
  </si>
  <si>
    <t>Laptopy Dell Vostro 3590 - 20szt.</t>
  </si>
  <si>
    <t>HP Laser Jett</t>
  </si>
  <si>
    <t>Terminal Sum-up</t>
  </si>
  <si>
    <t>Kasa Novitus</t>
  </si>
  <si>
    <t>Programator kart</t>
  </si>
  <si>
    <t>Notebook SPXIV/2039, SPXIV/203, SPXIV/2041 - 3szt.</t>
  </si>
  <si>
    <t>Notebook HP 250G7</t>
  </si>
  <si>
    <t>modernizacja monitoringu</t>
  </si>
  <si>
    <t>Budynek ZAZ segment A i B, łącznik segment C, piwnica ZAZ</t>
  </si>
  <si>
    <t>Szkoła- proszkowa GP2-2szt,GP6-10 szt,  śniegowa Gs5-1szt,  Internat- proszkowa GP2-2szt,GP6-9szt, GWG-1szt, śniegowa Gs5-1szt; dozór pracowniczy: 1/2 doby; kraty: internat- parter: biuro magazyniera, sekretariat, magazyn żywnościowy; drzwi: Internat - 3 drzwi po 2</t>
  </si>
  <si>
    <t>cegła ceramiczna,ściany działowe: cegła i pustak</t>
  </si>
  <si>
    <t>żebeltowe ściany działowe: cegła i pustak</t>
  </si>
  <si>
    <t xml:space="preserve">płyty prefabrykowane ułożone na ściankach ażurowych </t>
  </si>
  <si>
    <t>pustak gazbeton</t>
  </si>
  <si>
    <t>żebeltowy prefabrykowany</t>
  </si>
  <si>
    <t>Konsola XBOX ONE</t>
  </si>
  <si>
    <t>Projektor multimedialny</t>
  </si>
  <si>
    <t xml:space="preserve">Wzmacniacz Demon </t>
  </si>
  <si>
    <t>Jednostka centralna</t>
  </si>
  <si>
    <t xml:space="preserve">Tablet Lenovo 24 szt </t>
  </si>
  <si>
    <t>Tablet graficzny 2 szt</t>
  </si>
  <si>
    <t>157 242km</t>
  </si>
  <si>
    <t>Radziejów, ul Kościuszki 58</t>
  </si>
  <si>
    <t>7- m drzwi wejściowych każde drzwi po dwa zamki – okna bez krat, gaśnice, hydranty wewnętrzne DN</t>
  </si>
  <si>
    <t>edukacyjno – rekreacyjno -sportowe</t>
  </si>
  <si>
    <t>netbook SNCND92652CH</t>
  </si>
  <si>
    <t>netbook SNCND92652K3</t>
  </si>
  <si>
    <t>netbook SNCND91052DW</t>
  </si>
  <si>
    <t>netbook HP15DW0023</t>
  </si>
  <si>
    <t>netbook Spxiv/2037</t>
  </si>
  <si>
    <t>notebook lenowo SNMP1JDPOD</t>
  </si>
  <si>
    <t>Zestawy robocze Lenovo ThinkStation S30 Tower</t>
  </si>
  <si>
    <t xml:space="preserve">Kserokopiarka </t>
  </si>
  <si>
    <t>notebook lenovo SNMP1HMXZZ</t>
  </si>
  <si>
    <t>notebook lenovo SNMP1GSC6O</t>
  </si>
  <si>
    <t>notebook lenovo SNMP1HMM1U</t>
  </si>
  <si>
    <t>notebook lenovo SNMP1GKSYL</t>
  </si>
  <si>
    <t>notebook lenovo SNPF1SF8HG</t>
  </si>
  <si>
    <t>notebook lenovo SNPF1AAF4N</t>
  </si>
  <si>
    <t>laptop Lenovo</t>
  </si>
  <si>
    <t>laptop Inspiron</t>
  </si>
  <si>
    <t>tak - pod basenem</t>
  </si>
  <si>
    <t>Raport szkodowy opracowany na podstawie danych od Ubezpieczycieli - stan na dzień 26.10.2021r.</t>
  </si>
  <si>
    <t>Autocasco</t>
  </si>
  <si>
    <t>uszkodzenie pojazdu</t>
  </si>
  <si>
    <t>OC dróg</t>
  </si>
  <si>
    <t>uszkodzenie pojazdu na drodze (543,49zł + 2.739,61zł + 400zł + 1.200zł + 1.404zł + 980,31zł + 1.099,99zł + 1.422,48zł + 711zł + 4.913,78zł); uszkodzenie ogrodzenia wskutek przewrócenia się drzewa rosnącego w pasie drogi (758,93zł)</t>
  </si>
  <si>
    <t>ogień i inne zdarzenia</t>
  </si>
  <si>
    <t>uszkodzenie centrali telefonicznej i zasilaczy wskutek przepięcia (12.792zł); uszkodzenie mienia/ wyposażenia jednostki wskutek przepięcia (6.940zł); zalanie sufitów i ścian budynku wskutek intensywnych opadów deszczu (3.159zł); uszkodzenie podzespołów urządzeń w wyniku przepięcia (20.264,20zł); uszkodzenie papy na dachu budynku w wyniku silnego wiatru i intensywnych opadów deszczu (1.138zł)</t>
  </si>
  <si>
    <t>OC komunikacyjne</t>
  </si>
  <si>
    <t>elektronika</t>
  </si>
  <si>
    <t>uszkodzenie drukarek laserowych w wyniku przepięcia</t>
  </si>
  <si>
    <t>zalanie fragmentu sufitu w wyniku pęknięcia rury odpływowej (582zł); uszkodzenie mienia wskutek przepięcia (7.200zł + 4.685zł); zalanie pomieszczeń budynku wskutek silnych opadów deszczu (3.869,18zł + 500zł + 1.500zł)</t>
  </si>
  <si>
    <t>szyby</t>
  </si>
  <si>
    <t>pęknięcie szyby w obiekcie krytej pływalni</t>
  </si>
  <si>
    <t>uszkodzenie pojazdu na drodze</t>
  </si>
  <si>
    <t>uszkodzenie daszków nad drzwiami wejściowymi wskutek osunięcia się śniegu z dachu budynku (1.650zł); zalanie pomieszczeń budynku wskutek uszkodzenia zaworu przy bojlerze (2.120zł); uszkodzenie mienia wskutek dewastacji (1.484,64zł); zalanie pomieszczeń wskutek intensywnych opadów deszczu (2.000zł); uszkodzenie dachu i zalanie pomieszczeń wskutek silnych nawałnic i opadów deszczu (11.074zł); uszkodzenie mienia wskutek wyładowań atmosferycznych (1.420zł + 1.232,20zł)</t>
  </si>
  <si>
    <t>osobowy do przewozu osób niepełnosprawnych</t>
  </si>
  <si>
    <t>WV2ZZZ7HZMH080014</t>
  </si>
  <si>
    <t>CRA RW77</t>
  </si>
  <si>
    <t>1 968cm3</t>
  </si>
  <si>
    <t>25.10.2021</t>
  </si>
  <si>
    <t>876kg</t>
  </si>
  <si>
    <t>Caravelle 6.1 Tredline Kombi</t>
  </si>
  <si>
    <t>3 080kg</t>
  </si>
  <si>
    <t>instalacja elektryczna</t>
  </si>
  <si>
    <t>Okres ubezpieczenia AC i KR i ASS</t>
  </si>
  <si>
    <t>30.12.2022 30.12.2023 30.12.2024</t>
  </si>
  <si>
    <t>29.12.2023 29.12.2024 29.12.2025</t>
  </si>
  <si>
    <t>25.10.2022 25.10.2023 25.10.2024</t>
  </si>
  <si>
    <t>24.10.2023 24.10.2024 24.10.2025</t>
  </si>
  <si>
    <t>24.07.2022 24.07.2023 24.07.2024</t>
  </si>
  <si>
    <t>23.07.2023 23.07.2024 23.07.2025</t>
  </si>
  <si>
    <t>01.01.2022 01.01.2023 01.01.2024</t>
  </si>
  <si>
    <t>31.12.2022 31.12.2023 31.12.2024</t>
  </si>
  <si>
    <t>03.04.2022 03.04.2023 03.04.2024</t>
  </si>
  <si>
    <t>02.04.2023 02.04.2024 02.04.2025</t>
  </si>
  <si>
    <t>17.05.2022 17.05.2023 17.05.2024</t>
  </si>
  <si>
    <t>16.05.2023 16.05.2024 16.05.2025</t>
  </si>
  <si>
    <t>04.12.2022 04.12.2023 04.12.2024</t>
  </si>
  <si>
    <t>03.12.2023 03.12.2024 03.12.2025</t>
  </si>
  <si>
    <t>22.02.2022 22.02.2023 22.02.2024</t>
  </si>
  <si>
    <t>21.02.2023 21.02.2024 21.02.2025</t>
  </si>
  <si>
    <t>25.02.2022 25.02.2023 25.02.2024</t>
  </si>
  <si>
    <t>24.02.2023 24.02.2024 24.02.2025</t>
  </si>
  <si>
    <t>19.04.2022 19.04.2023 19.04.2024</t>
  </si>
  <si>
    <t>18.04.2023 18.04.2024 18.04.2025</t>
  </si>
  <si>
    <t>14.12.2022 14.12.2023 14.12.2024</t>
  </si>
  <si>
    <t>13.12.2023 13.12.2024 13.12.2025</t>
  </si>
  <si>
    <t>17.06.2022 17.06.2023 17.06.2024</t>
  </si>
  <si>
    <t>16.06.2023 16.06.2024 16.06.2025</t>
  </si>
  <si>
    <t>20.10.2022 20.10.2023 20.10.2024</t>
  </si>
  <si>
    <t>19.10.2023 19.10.2024 19.10.2025</t>
  </si>
  <si>
    <t>29.11.2022 29.11.2023 29.11.2024</t>
  </si>
  <si>
    <t>28.11.2023 28.11.2024 28.11.2025</t>
  </si>
  <si>
    <t>16.12.2022 16.12.2023 16.12.2024</t>
  </si>
  <si>
    <t>15.12.2023 15.12.2024 15.12.2025</t>
  </si>
  <si>
    <t>03.02.2022 03.02.2023 03.02.2024</t>
  </si>
  <si>
    <t>02.02.2023 02.02.2024 02.02.2025</t>
  </si>
  <si>
    <t>12.04.2022 12.04.2023 12.04.2024</t>
  </si>
  <si>
    <t>11.04.2023 11.04.2024 11.04.2025</t>
  </si>
  <si>
    <t>25.04.2022 25.04.2023 25.04.2024</t>
  </si>
  <si>
    <t>24.04.2023 24.04.2024 24.04.2025</t>
  </si>
  <si>
    <t>cegła palona pełna, ściany z  cegły sitówki, elewacja zewnętrzna tynki mineralne</t>
  </si>
  <si>
    <t>biura</t>
  </si>
  <si>
    <t>nie (w trakcie modernizacji)</t>
  </si>
  <si>
    <t>drewniany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</si>
</sst>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d/mm/yyyy"/>
    <numFmt numFmtId="184" formatCode="_-* #,##0.00\ [$zł-415]_-;\-* #,##0.00\ [$zł-415]_-;_-* &quot;-&quot;??\ [$zł-415]_-;_-@_-"/>
    <numFmt numFmtId="185" formatCode="#,###.0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u val="single"/>
      <sz val="11"/>
      <name val="Arial"/>
      <family val="2"/>
    </font>
    <font>
      <b/>
      <sz val="11"/>
      <name val="Arial CE"/>
      <family val="0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72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44" fontId="5" fillId="0" borderId="0" xfId="7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vertical="center"/>
    </xf>
    <xf numFmtId="44" fontId="5" fillId="35" borderId="10" xfId="71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vertical="center"/>
    </xf>
    <xf numFmtId="0" fontId="5" fillId="34" borderId="11" xfId="0" applyNumberFormat="1" applyFont="1" applyFill="1" applyBorder="1" applyAlignment="1">
      <alignment vertical="center"/>
    </xf>
    <xf numFmtId="44" fontId="5" fillId="35" borderId="11" xfId="71" applyFont="1" applyFill="1" applyBorder="1" applyAlignment="1">
      <alignment vertical="center"/>
    </xf>
    <xf numFmtId="0" fontId="5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44" fontId="0" fillId="0" borderId="0" xfId="65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44" fontId="5" fillId="0" borderId="0" xfId="65" applyFont="1" applyAlignment="1">
      <alignment horizontal="right" vertical="center"/>
    </xf>
    <xf numFmtId="44" fontId="5" fillId="0" borderId="10" xfId="65" applyFont="1" applyFill="1" applyBorder="1" applyAlignment="1">
      <alignment horizontal="center" vertical="center" wrapText="1"/>
    </xf>
    <xf numFmtId="44" fontId="5" fillId="0" borderId="10" xfId="65" applyFont="1" applyFill="1" applyBorder="1" applyAlignment="1">
      <alignment vertical="center" wrapText="1"/>
    </xf>
    <xf numFmtId="44" fontId="5" fillId="0" borderId="10" xfId="65" applyFont="1" applyFill="1" applyBorder="1" applyAlignment="1">
      <alignment horizontal="right" vertical="center" wrapText="1"/>
    </xf>
    <xf numFmtId="44" fontId="15" fillId="0" borderId="10" xfId="65" applyFont="1" applyBorder="1" applyAlignment="1">
      <alignment horizontal="right" vertical="center" wrapText="1"/>
    </xf>
    <xf numFmtId="44" fontId="5" fillId="0" borderId="10" xfId="65" applyFont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5" fillId="0" borderId="0" xfId="65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44" fontId="5" fillId="0" borderId="13" xfId="65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4" fontId="11" fillId="0" borderId="0" xfId="65" applyFont="1" applyAlignment="1">
      <alignment horizontal="right" vertical="center" wrapText="1"/>
    </xf>
    <xf numFmtId="44" fontId="5" fillId="36" borderId="10" xfId="65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4" fontId="11" fillId="0" borderId="0" xfId="65" applyFont="1" applyAlignment="1">
      <alignment horizontal="right" vertical="center"/>
    </xf>
    <xf numFmtId="4" fontId="0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44" fontId="5" fillId="0" borderId="10" xfId="53" applyNumberFormat="1" applyFont="1" applyFill="1" applyBorder="1" applyAlignment="1">
      <alignment horizontal="center" vertical="center" wrapText="1"/>
      <protection/>
    </xf>
    <xf numFmtId="44" fontId="5" fillId="0" borderId="10" xfId="65" applyFont="1" applyBorder="1" applyAlignment="1">
      <alignment vertical="center" wrapText="1"/>
    </xf>
    <xf numFmtId="44" fontId="11" fillId="0" borderId="10" xfId="67" applyFont="1" applyBorder="1" applyAlignment="1">
      <alignment vertical="center" wrapText="1"/>
    </xf>
    <xf numFmtId="180" fontId="11" fillId="35" borderId="10" xfId="53" applyNumberFormat="1" applyFont="1" applyFill="1" applyBorder="1" applyAlignment="1">
      <alignment vertical="center" wrapText="1"/>
      <protection/>
    </xf>
    <xf numFmtId="44" fontId="5" fillId="37" borderId="10" xfId="65" applyFont="1" applyFill="1" applyBorder="1" applyAlignment="1">
      <alignment vertical="center" wrapText="1"/>
    </xf>
    <xf numFmtId="0" fontId="11" fillId="0" borderId="0" xfId="0" applyNumberFormat="1" applyFont="1" applyAlignment="1">
      <alignment vertical="center" wrapText="1"/>
    </xf>
    <xf numFmtId="44" fontId="11" fillId="0" borderId="0" xfId="65" applyFont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53" applyFont="1" applyFill="1" applyBorder="1" applyAlignment="1">
      <alignment horizontal="left" vertical="center"/>
      <protection/>
    </xf>
    <xf numFmtId="180" fontId="11" fillId="38" borderId="0" xfId="56" applyNumberFormat="1" applyFont="1" applyFill="1" applyBorder="1" applyAlignment="1">
      <alignment horizontal="left" vertical="center" wrapText="1"/>
      <protection/>
    </xf>
    <xf numFmtId="180" fontId="11" fillId="38" borderId="0" xfId="53" applyNumberFormat="1" applyFont="1" applyFill="1" applyBorder="1" applyAlignment="1">
      <alignment horizontal="left" vertical="center" wrapText="1"/>
      <protection/>
    </xf>
    <xf numFmtId="49" fontId="11" fillId="0" borderId="0" xfId="67" applyNumberFormat="1" applyFont="1" applyFill="1" applyBorder="1" applyAlignment="1" applyProtection="1">
      <alignment horizontal="center" vertical="center"/>
      <protection/>
    </xf>
    <xf numFmtId="180" fontId="11" fillId="0" borderId="0" xfId="53" applyNumberFormat="1" applyFont="1" applyFill="1" applyBorder="1">
      <alignment/>
      <protection/>
    </xf>
    <xf numFmtId="180" fontId="5" fillId="0" borderId="0" xfId="53" applyNumberFormat="1" applyFont="1" applyFill="1" applyBorder="1" applyAlignment="1">
      <alignment horizontal="center"/>
      <protection/>
    </xf>
    <xf numFmtId="44" fontId="11" fillId="0" borderId="0" xfId="67" applyFont="1" applyFill="1" applyBorder="1" applyAlignment="1" applyProtection="1">
      <alignment vertical="center"/>
      <protection/>
    </xf>
    <xf numFmtId="182" fontId="0" fillId="0" borderId="0" xfId="53" applyNumberFormat="1" applyFont="1" applyFill="1" applyBorder="1" applyAlignment="1">
      <alignment horizontal="left" vertical="center" wrapText="1"/>
      <protection/>
    </xf>
    <xf numFmtId="49" fontId="16" fillId="0" borderId="0" xfId="56" applyNumberFormat="1" applyFont="1" applyFill="1" applyBorder="1" applyAlignment="1">
      <alignment horizontal="left" vertical="center" wrapText="1"/>
      <protection/>
    </xf>
    <xf numFmtId="44" fontId="15" fillId="0" borderId="10" xfId="65" applyFont="1" applyFill="1" applyBorder="1" applyAlignment="1">
      <alignment horizontal="right" vertical="center" wrapText="1"/>
    </xf>
    <xf numFmtId="44" fontId="0" fillId="0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vertical="center" wrapText="1"/>
    </xf>
    <xf numFmtId="44" fontId="0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5" borderId="0" xfId="0" applyFill="1" applyAlignment="1">
      <alignment/>
    </xf>
    <xf numFmtId="4" fontId="0" fillId="35" borderId="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44" fontId="5" fillId="0" borderId="10" xfId="65" applyFont="1" applyBorder="1" applyAlignment="1">
      <alignment horizontal="center" vertical="center" wrapText="1"/>
    </xf>
    <xf numFmtId="0" fontId="0" fillId="0" borderId="0" xfId="55" applyAlignment="1">
      <alignment horizontal="center"/>
      <protection/>
    </xf>
    <xf numFmtId="44" fontId="0" fillId="0" borderId="0" xfId="73" applyFont="1" applyAlignment="1">
      <alignment horizontal="center"/>
    </xf>
    <xf numFmtId="4" fontId="0" fillId="33" borderId="0" xfId="0" applyNumberFormat="1" applyFont="1" applyFill="1" applyBorder="1" applyAlignment="1">
      <alignment vertical="center" wrapText="1"/>
    </xf>
    <xf numFmtId="2" fontId="0" fillId="33" borderId="0" xfId="0" applyNumberFormat="1" applyFont="1" applyFill="1" applyBorder="1" applyAlignment="1">
      <alignment vertical="center" wrapText="1"/>
    </xf>
    <xf numFmtId="44" fontId="11" fillId="0" borderId="10" xfId="65" applyFont="1" applyFill="1" applyBorder="1" applyAlignment="1" quotePrefix="1">
      <alignment horizontal="center" vertical="center" wrapText="1"/>
    </xf>
    <xf numFmtId="44" fontId="0" fillId="0" borderId="0" xfId="65" applyFont="1" applyFill="1" applyAlignment="1">
      <alignment/>
    </xf>
    <xf numFmtId="44" fontId="0" fillId="0" borderId="0" xfId="65" applyFont="1" applyFill="1" applyBorder="1" applyAlignment="1">
      <alignment horizontal="center" vertical="center" wrapText="1"/>
    </xf>
    <xf numFmtId="44" fontId="0" fillId="0" borderId="0" xfId="65" applyFont="1" applyFill="1" applyAlignment="1">
      <alignment/>
    </xf>
    <xf numFmtId="44" fontId="0" fillId="33" borderId="0" xfId="65" applyFont="1" applyFill="1" applyAlignment="1">
      <alignment/>
    </xf>
    <xf numFmtId="44" fontId="0" fillId="33" borderId="0" xfId="65" applyFont="1" applyFill="1" applyBorder="1" applyAlignment="1">
      <alignment horizontal="center" vertical="center" wrapText="1"/>
    </xf>
    <xf numFmtId="44" fontId="0" fillId="33" borderId="0" xfId="65" applyFont="1" applyFill="1" applyBorder="1" applyAlignment="1">
      <alignment/>
    </xf>
    <xf numFmtId="0" fontId="5" fillId="0" borderId="0" xfId="53" applyNumberFormat="1" applyFont="1" applyFill="1" applyBorder="1" applyAlignment="1">
      <alignment horizontal="right" vertical="center" wrapText="1"/>
      <protection/>
    </xf>
    <xf numFmtId="44" fontId="11" fillId="0" borderId="0" xfId="67" applyFont="1" applyBorder="1" applyAlignment="1">
      <alignment vertical="center" wrapText="1"/>
    </xf>
    <xf numFmtId="44" fontId="5" fillId="0" borderId="0" xfId="65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4" fontId="5" fillId="0" borderId="10" xfId="7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4" fontId="11" fillId="0" borderId="10" xfId="65" applyFont="1" applyFill="1" applyBorder="1" applyAlignment="1">
      <alignment horizontal="right" vertical="center" wrapText="1"/>
    </xf>
    <xf numFmtId="8" fontId="0" fillId="0" borderId="0" xfId="0" applyNumberFormat="1" applyFont="1" applyFill="1" applyBorder="1" applyAlignment="1">
      <alignment vertical="center" wrapText="1"/>
    </xf>
    <xf numFmtId="44" fontId="11" fillId="0" borderId="14" xfId="65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44" fontId="11" fillId="0" borderId="15" xfId="65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4" fontId="0" fillId="0" borderId="0" xfId="65" applyFont="1" applyFill="1" applyAlignment="1">
      <alignment/>
    </xf>
    <xf numFmtId="4" fontId="5" fillId="0" borderId="0" xfId="55" applyNumberFormat="1" applyFont="1" applyFill="1" applyBorder="1" applyAlignment="1">
      <alignment vertical="center"/>
      <protection/>
    </xf>
    <xf numFmtId="44" fontId="0" fillId="0" borderId="0" xfId="65" applyFont="1" applyFill="1" applyBorder="1" applyAlignment="1">
      <alignment horizontal="right" vertical="center" wrapText="1"/>
    </xf>
    <xf numFmtId="44" fontId="12" fillId="0" borderId="0" xfId="65" applyFont="1" applyFill="1" applyBorder="1" applyAlignment="1">
      <alignment vertical="center" wrapText="1"/>
    </xf>
    <xf numFmtId="44" fontId="0" fillId="0" borderId="0" xfId="65" applyFont="1" applyFill="1" applyBorder="1" applyAlignment="1">
      <alignment vertical="center" wrapText="1"/>
    </xf>
    <xf numFmtId="44" fontId="0" fillId="0" borderId="0" xfId="65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182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67" applyNumberFormat="1" applyFont="1" applyFill="1" applyBorder="1" applyAlignment="1">
      <alignment horizontal="center" vertical="center" wrapText="1"/>
    </xf>
    <xf numFmtId="44" fontId="11" fillId="0" borderId="10" xfId="67" applyFont="1" applyFill="1" applyBorder="1" applyAlignment="1">
      <alignment horizontal="center" vertical="center" wrapText="1"/>
    </xf>
    <xf numFmtId="44" fontId="11" fillId="0" borderId="10" xfId="65" applyFont="1" applyFill="1" applyBorder="1" applyAlignment="1">
      <alignment horizontal="center" vertical="center" wrapText="1"/>
    </xf>
    <xf numFmtId="182" fontId="11" fillId="0" borderId="10" xfId="53" applyNumberFormat="1" applyFont="1" applyFill="1" applyBorder="1" applyAlignment="1" quotePrefix="1">
      <alignment horizontal="center" vertical="center" wrapText="1"/>
      <protection/>
    </xf>
    <xf numFmtId="44" fontId="11" fillId="0" borderId="10" xfId="65" applyFont="1" applyFill="1" applyBorder="1" applyAlignment="1">
      <alignment vertical="center" wrapText="1"/>
    </xf>
    <xf numFmtId="44" fontId="11" fillId="0" borderId="10" xfId="67" applyFont="1" applyFill="1" applyBorder="1" applyAlignment="1">
      <alignment vertical="center" wrapText="1"/>
    </xf>
    <xf numFmtId="44" fontId="11" fillId="0" borderId="0" xfId="65" applyFont="1" applyFill="1" applyBorder="1" applyAlignment="1">
      <alignment horizontal="center"/>
    </xf>
    <xf numFmtId="44" fontId="11" fillId="0" borderId="0" xfId="65" applyFont="1" applyFill="1" applyBorder="1" applyAlignment="1" applyProtection="1">
      <alignment horizontal="center" vertical="center"/>
      <protection/>
    </xf>
    <xf numFmtId="44" fontId="11" fillId="0" borderId="0" xfId="65" applyFont="1" applyFill="1" applyBorder="1" applyAlignment="1" applyProtection="1">
      <alignment horizontal="left" vertical="center"/>
      <protection/>
    </xf>
    <xf numFmtId="0" fontId="11" fillId="35" borderId="10" xfId="67" applyNumberFormat="1" applyFont="1" applyFill="1" applyBorder="1" applyAlignment="1">
      <alignment vertical="center" wrapText="1"/>
    </xf>
    <xf numFmtId="44" fontId="11" fillId="35" borderId="10" xfId="65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4" fontId="11" fillId="0" borderId="0" xfId="65" applyFont="1" applyAlignment="1">
      <alignment vertical="center"/>
    </xf>
    <xf numFmtId="44" fontId="11" fillId="0" borderId="0" xfId="65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44" fontId="5" fillId="0" borderId="10" xfId="65" applyFont="1" applyFill="1" applyBorder="1" applyAlignment="1">
      <alignment vertical="center"/>
    </xf>
    <xf numFmtId="44" fontId="11" fillId="0" borderId="0" xfId="65" applyFont="1" applyFill="1" applyAlignment="1">
      <alignment vertical="center"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70" fontId="5" fillId="0" borderId="0" xfId="55" applyNumberFormat="1" applyFont="1" applyAlignment="1">
      <alignment horizontal="center" wrapText="1"/>
      <protection/>
    </xf>
    <xf numFmtId="0" fontId="5" fillId="0" borderId="0" xfId="55" applyFont="1" applyAlignment="1">
      <alignment horizontal="right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4" fontId="5" fillId="35" borderId="10" xfId="7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4" fontId="11" fillId="0" borderId="10" xfId="70" applyFont="1" applyBorder="1" applyAlignment="1">
      <alignment horizontal="center" vertical="center" wrapText="1"/>
    </xf>
    <xf numFmtId="44" fontId="11" fillId="0" borderId="10" xfId="70" applyFont="1" applyBorder="1" applyAlignment="1">
      <alignment horizontal="left" vertical="center" wrapText="1"/>
    </xf>
    <xf numFmtId="0" fontId="11" fillId="0" borderId="10" xfId="70" applyNumberFormat="1" applyFont="1" applyBorder="1" applyAlignment="1">
      <alignment horizontal="left" vertical="center" wrapText="1"/>
    </xf>
    <xf numFmtId="0" fontId="11" fillId="0" borderId="10" xfId="7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44" fontId="5" fillId="34" borderId="10" xfId="7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44" fontId="11" fillId="34" borderId="10" xfId="70" applyFont="1" applyFill="1" applyBorder="1" applyAlignment="1">
      <alignment horizontal="left" vertical="center" wrapText="1"/>
    </xf>
    <xf numFmtId="0" fontId="11" fillId="0" borderId="0" xfId="55" applyFont="1" applyAlignment="1">
      <alignment horizontal="center"/>
      <protection/>
    </xf>
    <xf numFmtId="44" fontId="11" fillId="0" borderId="0" xfId="70" applyFont="1" applyAlignment="1">
      <alignment horizontal="center" vertical="center"/>
    </xf>
    <xf numFmtId="170" fontId="11" fillId="0" borderId="0" xfId="55" applyNumberFormat="1" applyFont="1" applyAlignment="1">
      <alignment horizontal="center" wrapText="1"/>
      <protection/>
    </xf>
    <xf numFmtId="0" fontId="11" fillId="0" borderId="0" xfId="55" applyFont="1" applyAlignment="1">
      <alignment wrapText="1"/>
      <protection/>
    </xf>
    <xf numFmtId="0" fontId="11" fillId="0" borderId="0" xfId="55" applyFont="1" applyAlignment="1">
      <alignment horizontal="center" vertical="center" wrapText="1"/>
      <protection/>
    </xf>
    <xf numFmtId="44" fontId="11" fillId="0" borderId="0" xfId="70" applyFont="1" applyBorder="1" applyAlignment="1">
      <alignment horizontal="center" vertical="center" wrapText="1"/>
    </xf>
    <xf numFmtId="44" fontId="11" fillId="0" borderId="0" xfId="70" applyFont="1" applyBorder="1" applyAlignment="1">
      <alignment horizontal="left" vertical="center" wrapText="1"/>
    </xf>
    <xf numFmtId="0" fontId="17" fillId="0" borderId="0" xfId="55" applyFont="1">
      <alignment/>
      <protection/>
    </xf>
    <xf numFmtId="44" fontId="11" fillId="0" borderId="0" xfId="70" applyFont="1" applyFill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 wrapText="1"/>
    </xf>
    <xf numFmtId="17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44" fontId="11" fillId="35" borderId="10" xfId="65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4" fontId="11" fillId="0" borderId="10" xfId="65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4" fontId="5" fillId="36" borderId="16" xfId="65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4" fontId="11" fillId="0" borderId="19" xfId="65" applyFont="1" applyFill="1" applyBorder="1" applyAlignment="1">
      <alignment horizontal="center" vertical="center" wrapText="1"/>
    </xf>
    <xf numFmtId="44" fontId="11" fillId="0" borderId="20" xfId="65" applyFont="1" applyFill="1" applyBorder="1" applyAlignment="1">
      <alignment horizontal="center" vertical="center" wrapText="1"/>
    </xf>
    <xf numFmtId="44" fontId="11" fillId="0" borderId="11" xfId="65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4" fontId="5" fillId="0" borderId="19" xfId="65" applyFont="1" applyFill="1" applyBorder="1" applyAlignment="1">
      <alignment horizontal="center" vertical="center" wrapText="1"/>
    </xf>
    <xf numFmtId="44" fontId="5" fillId="0" borderId="11" xfId="65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4" fontId="5" fillId="0" borderId="10" xfId="7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4" fontId="11" fillId="0" borderId="10" xfId="65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righ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_pozostałe dan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Walutowy 4" xfId="70"/>
    <cellStyle name="Walutowy 5" xfId="71"/>
    <cellStyle name="Walutowy 6" xfId="72"/>
    <cellStyle name="Walutowy 7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="80" zoomScaleNormal="112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5.421875" style="54" customWidth="1"/>
    <col min="2" max="2" width="41.57421875" style="69" customWidth="1"/>
    <col min="3" max="3" width="41.8515625" style="76" customWidth="1"/>
    <col min="4" max="4" width="20.140625" style="69" customWidth="1"/>
    <col min="5" max="5" width="19.421875" style="69" customWidth="1"/>
    <col min="6" max="6" width="16.7109375" style="0" customWidth="1"/>
    <col min="7" max="7" width="21.28125" style="0" customWidth="1"/>
    <col min="8" max="8" width="21.7109375" style="0" customWidth="1"/>
    <col min="9" max="9" width="23.7109375" style="47" customWidth="1"/>
  </cols>
  <sheetData>
    <row r="1" ht="15">
      <c r="A1" s="75" t="s">
        <v>66</v>
      </c>
    </row>
    <row r="3" spans="1:9" ht="60">
      <c r="A3" s="77" t="s">
        <v>1</v>
      </c>
      <c r="B3" s="78" t="s">
        <v>2</v>
      </c>
      <c r="C3" s="78" t="s">
        <v>65</v>
      </c>
      <c r="D3" s="78" t="s">
        <v>3</v>
      </c>
      <c r="E3" s="78" t="s">
        <v>4</v>
      </c>
      <c r="F3" s="78" t="s">
        <v>808</v>
      </c>
      <c r="G3" s="78" t="s">
        <v>809</v>
      </c>
      <c r="H3" s="78" t="s">
        <v>810</v>
      </c>
      <c r="I3" s="114" t="s">
        <v>811</v>
      </c>
    </row>
    <row r="4" spans="1:9" s="2" customFormat="1" ht="34.5" customHeight="1">
      <c r="A4" s="40">
        <v>1</v>
      </c>
      <c r="B4" s="106" t="s">
        <v>76</v>
      </c>
      <c r="C4" s="106" t="s">
        <v>77</v>
      </c>
      <c r="D4" s="29" t="s">
        <v>250</v>
      </c>
      <c r="E4" s="107">
        <v>910869966</v>
      </c>
      <c r="F4" s="107">
        <v>70</v>
      </c>
      <c r="G4" s="107" t="s">
        <v>109</v>
      </c>
      <c r="H4" s="107" t="s">
        <v>111</v>
      </c>
      <c r="I4" s="119">
        <v>71034301.87</v>
      </c>
    </row>
    <row r="5" spans="1:9" s="4" customFormat="1" ht="34.5" customHeight="1">
      <c r="A5" s="40">
        <v>2</v>
      </c>
      <c r="B5" s="106" t="s">
        <v>79</v>
      </c>
      <c r="C5" s="106" t="s">
        <v>78</v>
      </c>
      <c r="D5" s="29" t="s">
        <v>153</v>
      </c>
      <c r="E5" s="107">
        <v>910933316</v>
      </c>
      <c r="F5" s="107">
        <v>36</v>
      </c>
      <c r="G5" s="107" t="s">
        <v>109</v>
      </c>
      <c r="H5" s="107" t="s">
        <v>111</v>
      </c>
      <c r="I5" s="119">
        <v>4318021</v>
      </c>
    </row>
    <row r="6" spans="1:9" s="4" customFormat="1" ht="34.5" customHeight="1">
      <c r="A6" s="40">
        <v>3</v>
      </c>
      <c r="B6" s="106" t="s">
        <v>80</v>
      </c>
      <c r="C6" s="106" t="s">
        <v>78</v>
      </c>
      <c r="D6" s="29" t="s">
        <v>165</v>
      </c>
      <c r="E6" s="107">
        <v>910870053</v>
      </c>
      <c r="F6" s="107">
        <v>17</v>
      </c>
      <c r="G6" s="107" t="s">
        <v>109</v>
      </c>
      <c r="H6" s="107" t="s">
        <v>111</v>
      </c>
      <c r="I6" s="119">
        <v>6936249.03</v>
      </c>
    </row>
    <row r="7" spans="1:9" s="4" customFormat="1" ht="34.5" customHeight="1">
      <c r="A7" s="40">
        <v>4</v>
      </c>
      <c r="B7" s="106" t="s">
        <v>476</v>
      </c>
      <c r="C7" s="106" t="s">
        <v>78</v>
      </c>
      <c r="D7" s="29" t="s">
        <v>154</v>
      </c>
      <c r="E7" s="107">
        <v>340387530</v>
      </c>
      <c r="F7" s="107">
        <v>10</v>
      </c>
      <c r="G7" s="107" t="s">
        <v>109</v>
      </c>
      <c r="H7" s="107" t="s">
        <v>111</v>
      </c>
      <c r="I7" s="119"/>
    </row>
    <row r="8" spans="1:9" s="4" customFormat="1" ht="34.5" customHeight="1">
      <c r="A8" s="40">
        <v>5</v>
      </c>
      <c r="B8" s="106" t="s">
        <v>81</v>
      </c>
      <c r="C8" s="106" t="s">
        <v>85</v>
      </c>
      <c r="D8" s="29" t="s">
        <v>152</v>
      </c>
      <c r="E8" s="107" t="s">
        <v>67</v>
      </c>
      <c r="F8" s="107">
        <v>14</v>
      </c>
      <c r="G8" s="107" t="s">
        <v>109</v>
      </c>
      <c r="H8" s="107" t="s">
        <v>111</v>
      </c>
      <c r="I8" s="119">
        <v>955921.47</v>
      </c>
    </row>
    <row r="9" spans="1:9" s="1" customFormat="1" ht="34.5" customHeight="1">
      <c r="A9" s="40">
        <v>6</v>
      </c>
      <c r="B9" s="106" t="s">
        <v>82</v>
      </c>
      <c r="C9" s="106" t="s">
        <v>83</v>
      </c>
      <c r="D9" s="29" t="s">
        <v>108</v>
      </c>
      <c r="E9" s="107" t="s">
        <v>68</v>
      </c>
      <c r="F9" s="107">
        <v>56</v>
      </c>
      <c r="G9" s="107">
        <v>70</v>
      </c>
      <c r="H9" s="107" t="s">
        <v>111</v>
      </c>
      <c r="I9" s="119">
        <v>5118027.64</v>
      </c>
    </row>
    <row r="10" spans="1:9" s="4" customFormat="1" ht="34.5" customHeight="1">
      <c r="A10" s="40">
        <v>7</v>
      </c>
      <c r="B10" s="106" t="s">
        <v>84</v>
      </c>
      <c r="C10" s="106" t="s">
        <v>890</v>
      </c>
      <c r="D10" s="29" t="s">
        <v>129</v>
      </c>
      <c r="E10" s="107">
        <v>910872508</v>
      </c>
      <c r="F10" s="107">
        <v>13</v>
      </c>
      <c r="G10" s="107" t="s">
        <v>109</v>
      </c>
      <c r="H10" s="107" t="s">
        <v>111</v>
      </c>
      <c r="I10" s="119">
        <v>808101</v>
      </c>
    </row>
    <row r="11" spans="1:9" s="4" customFormat="1" ht="34.5" customHeight="1">
      <c r="A11" s="40">
        <v>8</v>
      </c>
      <c r="B11" s="106" t="s">
        <v>86</v>
      </c>
      <c r="C11" s="106" t="s">
        <v>87</v>
      </c>
      <c r="D11" s="29" t="s">
        <v>129</v>
      </c>
      <c r="E11" s="107" t="s">
        <v>130</v>
      </c>
      <c r="F11" s="107">
        <v>3</v>
      </c>
      <c r="G11" s="107" t="s">
        <v>109</v>
      </c>
      <c r="H11" s="107" t="s">
        <v>111</v>
      </c>
      <c r="I11" s="119">
        <v>418238.61</v>
      </c>
    </row>
    <row r="12" spans="1:9" s="4" customFormat="1" ht="34.5" customHeight="1">
      <c r="A12" s="40">
        <v>9</v>
      </c>
      <c r="B12" s="106" t="s">
        <v>88</v>
      </c>
      <c r="C12" s="106" t="s">
        <v>89</v>
      </c>
      <c r="D12" s="29" t="s">
        <v>137</v>
      </c>
      <c r="E12" s="107">
        <v>340812097</v>
      </c>
      <c r="F12" s="107">
        <v>15</v>
      </c>
      <c r="G12" s="107">
        <v>40</v>
      </c>
      <c r="H12" s="107" t="s">
        <v>111</v>
      </c>
      <c r="I12" s="119">
        <v>945101</v>
      </c>
    </row>
    <row r="13" spans="1:9" s="4" customFormat="1" ht="34.5" customHeight="1">
      <c r="A13" s="40">
        <v>10</v>
      </c>
      <c r="B13" s="106" t="s">
        <v>107</v>
      </c>
      <c r="C13" s="106" t="s">
        <v>90</v>
      </c>
      <c r="D13" s="29" t="s">
        <v>209</v>
      </c>
      <c r="E13" s="107" t="s">
        <v>98</v>
      </c>
      <c r="F13" s="107">
        <v>73</v>
      </c>
      <c r="G13" s="107">
        <v>487</v>
      </c>
      <c r="H13" s="107" t="s">
        <v>111</v>
      </c>
      <c r="I13" s="119">
        <v>6519488</v>
      </c>
    </row>
    <row r="14" spans="1:9" s="4" customFormat="1" ht="34.5" customHeight="1">
      <c r="A14" s="40">
        <v>11</v>
      </c>
      <c r="B14" s="106" t="s">
        <v>91</v>
      </c>
      <c r="C14" s="106" t="s">
        <v>85</v>
      </c>
      <c r="D14" s="29" t="s">
        <v>205</v>
      </c>
      <c r="E14" s="108" t="s">
        <v>69</v>
      </c>
      <c r="F14" s="107">
        <v>83</v>
      </c>
      <c r="G14" s="107"/>
      <c r="H14" s="107" t="s">
        <v>111</v>
      </c>
      <c r="I14" s="119"/>
    </row>
    <row r="15" spans="1:9" s="4" customFormat="1" ht="34.5" customHeight="1">
      <c r="A15" s="40">
        <v>12</v>
      </c>
      <c r="B15" s="106" t="s">
        <v>92</v>
      </c>
      <c r="C15" s="106" t="s">
        <v>78</v>
      </c>
      <c r="D15" s="29" t="s">
        <v>146</v>
      </c>
      <c r="E15" s="108">
        <v>910915488</v>
      </c>
      <c r="F15" s="107">
        <v>5</v>
      </c>
      <c r="G15" s="107" t="s">
        <v>109</v>
      </c>
      <c r="H15" s="107" t="s">
        <v>111</v>
      </c>
      <c r="I15" s="119">
        <v>407900</v>
      </c>
    </row>
    <row r="16" spans="1:9" s="4" customFormat="1" ht="34.5" customHeight="1">
      <c r="A16" s="40">
        <v>13</v>
      </c>
      <c r="B16" s="106" t="s">
        <v>93</v>
      </c>
      <c r="C16" s="106" t="s">
        <v>94</v>
      </c>
      <c r="D16" s="29" t="s">
        <v>155</v>
      </c>
      <c r="E16" s="108">
        <v>910953342</v>
      </c>
      <c r="F16" s="107">
        <v>60</v>
      </c>
      <c r="G16" s="107">
        <v>318</v>
      </c>
      <c r="H16" s="107" t="s">
        <v>111</v>
      </c>
      <c r="I16" s="119">
        <v>3723674.58</v>
      </c>
    </row>
    <row r="17" spans="1:9" s="2" customFormat="1" ht="34.5" customHeight="1">
      <c r="A17" s="40">
        <v>14</v>
      </c>
      <c r="B17" s="106" t="s">
        <v>95</v>
      </c>
      <c r="C17" s="106" t="s">
        <v>96</v>
      </c>
      <c r="D17" s="29" t="s">
        <v>244</v>
      </c>
      <c r="E17" s="108" t="s">
        <v>70</v>
      </c>
      <c r="F17" s="107">
        <v>110</v>
      </c>
      <c r="G17" s="107">
        <v>281</v>
      </c>
      <c r="H17" s="107" t="s">
        <v>111</v>
      </c>
      <c r="I17" s="119"/>
    </row>
    <row r="18" spans="1:9" s="2" customFormat="1" ht="34.5" customHeight="1">
      <c r="A18" s="40">
        <v>15</v>
      </c>
      <c r="B18" s="106" t="s">
        <v>97</v>
      </c>
      <c r="C18" s="106" t="s">
        <v>85</v>
      </c>
      <c r="D18" s="29" t="s">
        <v>71</v>
      </c>
      <c r="E18" s="39">
        <v>341210331</v>
      </c>
      <c r="F18" s="107">
        <v>74</v>
      </c>
      <c r="G18" s="107" t="s">
        <v>109</v>
      </c>
      <c r="H18" s="107" t="s">
        <v>111</v>
      </c>
      <c r="I18" s="119">
        <v>3300000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2"/>
  <sheetViews>
    <sheetView view="pageBreakPreview" zoomScale="70" zoomScaleSheetLayoutView="70" workbookViewId="0" topLeftCell="A64">
      <selection activeCell="D87" sqref="D87"/>
    </sheetView>
  </sheetViews>
  <sheetFormatPr defaultColWidth="9.140625" defaultRowHeight="12.75"/>
  <cols>
    <col min="1" max="1" width="5.7109375" style="54" customWidth="1"/>
    <col min="2" max="2" width="32.57421875" style="72" customWidth="1"/>
    <col min="3" max="3" width="21.8515625" style="54" customWidth="1"/>
    <col min="4" max="4" width="18.140625" style="205" customWidth="1"/>
    <col min="5" max="5" width="20.7109375" style="205" customWidth="1"/>
    <col min="6" max="6" width="27.140625" style="205" customWidth="1"/>
    <col min="7" max="7" width="22.7109375" style="206" customWidth="1"/>
    <col min="8" max="8" width="28.8515625" style="174" customWidth="1"/>
    <col min="9" max="9" width="25.140625" style="207" customWidth="1"/>
    <col min="10" max="10" width="43.28125" style="69" customWidth="1"/>
    <col min="11" max="11" width="41.00390625" style="76" customWidth="1"/>
    <col min="12" max="12" width="8.421875" style="69" customWidth="1"/>
    <col min="13" max="13" width="26.57421875" style="69" customWidth="1"/>
    <col min="14" max="14" width="27.28125" style="69" customWidth="1"/>
    <col min="15" max="15" width="28.28125" style="69" customWidth="1"/>
    <col min="16" max="16" width="21.28125" style="69" customWidth="1"/>
    <col min="17" max="17" width="23.00390625" style="69" customWidth="1"/>
    <col min="18" max="18" width="17.7109375" style="69" customWidth="1"/>
    <col min="19" max="19" width="18.00390625" style="69" customWidth="1"/>
    <col min="20" max="20" width="18.140625" style="69" customWidth="1"/>
    <col min="21" max="21" width="19.7109375" style="69" customWidth="1"/>
    <col min="22" max="22" width="17.28125" style="69" customWidth="1"/>
    <col min="23" max="23" width="16.421875" style="69" customWidth="1"/>
    <col min="24" max="24" width="19.57421875" style="69" customWidth="1"/>
    <col min="25" max="25" width="15.421875" style="69" customWidth="1"/>
    <col min="26" max="26" width="15.28125" style="69" customWidth="1"/>
    <col min="27" max="27" width="15.8515625" style="69" customWidth="1"/>
    <col min="28" max="28" width="13.140625" style="69" customWidth="1"/>
  </cols>
  <sheetData>
    <row r="1" ht="14.25">
      <c r="F1" s="54"/>
    </row>
    <row r="2" spans="1:7" ht="15">
      <c r="A2" s="75" t="s">
        <v>72</v>
      </c>
      <c r="G2" s="208"/>
    </row>
    <row r="3" spans="1:28" ht="49.5" customHeight="1">
      <c r="A3" s="239" t="s">
        <v>37</v>
      </c>
      <c r="B3" s="239" t="s">
        <v>38</v>
      </c>
      <c r="C3" s="239" t="s">
        <v>39</v>
      </c>
      <c r="D3" s="239" t="s">
        <v>746</v>
      </c>
      <c r="E3" s="239" t="s">
        <v>805</v>
      </c>
      <c r="F3" s="239" t="s">
        <v>40</v>
      </c>
      <c r="G3" s="254" t="s">
        <v>41</v>
      </c>
      <c r="H3" s="252" t="s">
        <v>475</v>
      </c>
      <c r="I3" s="239" t="s">
        <v>63</v>
      </c>
      <c r="J3" s="239" t="s">
        <v>62</v>
      </c>
      <c r="K3" s="239" t="s">
        <v>5</v>
      </c>
      <c r="L3" s="256" t="s">
        <v>37</v>
      </c>
      <c r="M3" s="241" t="s">
        <v>42</v>
      </c>
      <c r="N3" s="242"/>
      <c r="O3" s="243"/>
      <c r="P3" s="232" t="s">
        <v>812</v>
      </c>
      <c r="Q3" s="232" t="s">
        <v>813</v>
      </c>
      <c r="R3" s="232" t="s">
        <v>814</v>
      </c>
      <c r="S3" s="244" t="s">
        <v>51</v>
      </c>
      <c r="T3" s="245"/>
      <c r="U3" s="245"/>
      <c r="V3" s="245"/>
      <c r="W3" s="245"/>
      <c r="X3" s="246"/>
      <c r="Y3" s="239" t="s">
        <v>61</v>
      </c>
      <c r="Z3" s="239" t="s">
        <v>43</v>
      </c>
      <c r="AA3" s="239" t="s">
        <v>44</v>
      </c>
      <c r="AB3" s="239" t="s">
        <v>807</v>
      </c>
    </row>
    <row r="4" spans="1:28" ht="60">
      <c r="A4" s="240"/>
      <c r="B4" s="240"/>
      <c r="C4" s="240"/>
      <c r="D4" s="240"/>
      <c r="E4" s="240"/>
      <c r="F4" s="240"/>
      <c r="G4" s="255"/>
      <c r="H4" s="253"/>
      <c r="I4" s="240"/>
      <c r="J4" s="240"/>
      <c r="K4" s="240"/>
      <c r="L4" s="256"/>
      <c r="M4" s="209" t="s">
        <v>45</v>
      </c>
      <c r="N4" s="209" t="s">
        <v>46</v>
      </c>
      <c r="O4" s="209" t="s">
        <v>47</v>
      </c>
      <c r="P4" s="232"/>
      <c r="Q4" s="232"/>
      <c r="R4" s="232"/>
      <c r="S4" s="37" t="s">
        <v>815</v>
      </c>
      <c r="T4" s="37" t="s">
        <v>1162</v>
      </c>
      <c r="U4" s="37" t="s">
        <v>816</v>
      </c>
      <c r="V4" s="37" t="s">
        <v>48</v>
      </c>
      <c r="W4" s="37" t="s">
        <v>49</v>
      </c>
      <c r="X4" s="37" t="s">
        <v>50</v>
      </c>
      <c r="Y4" s="240"/>
      <c r="Z4" s="240"/>
      <c r="AA4" s="240"/>
      <c r="AB4" s="240"/>
    </row>
    <row r="5" spans="1:28" ht="19.5" customHeight="1">
      <c r="A5" s="229" t="s">
        <v>99</v>
      </c>
      <c r="B5" s="230"/>
      <c r="C5" s="230"/>
      <c r="D5" s="230"/>
      <c r="E5" s="230"/>
      <c r="F5" s="231"/>
      <c r="G5" s="210"/>
      <c r="H5" s="211"/>
      <c r="I5" s="212"/>
      <c r="J5" s="213"/>
      <c r="K5" s="214"/>
      <c r="L5" s="229" t="s">
        <v>99</v>
      </c>
      <c r="M5" s="230"/>
      <c r="N5" s="230"/>
      <c r="O5" s="230"/>
      <c r="P5" s="230"/>
      <c r="Q5" s="231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</row>
    <row r="6" spans="1:28" s="129" customFormat="1" ht="33.75" customHeight="1">
      <c r="A6" s="29">
        <v>1</v>
      </c>
      <c r="B6" s="132" t="s">
        <v>450</v>
      </c>
      <c r="C6" s="29"/>
      <c r="D6" s="215" t="s">
        <v>110</v>
      </c>
      <c r="E6" s="215" t="s">
        <v>111</v>
      </c>
      <c r="F6" s="215" t="s">
        <v>111</v>
      </c>
      <c r="G6" s="35" t="s">
        <v>457</v>
      </c>
      <c r="H6" s="159">
        <v>1785336</v>
      </c>
      <c r="I6" s="216" t="s">
        <v>473</v>
      </c>
      <c r="J6" s="29" t="s">
        <v>665</v>
      </c>
      <c r="K6" s="106" t="s">
        <v>452</v>
      </c>
      <c r="L6" s="29">
        <v>1</v>
      </c>
      <c r="M6" s="29" t="s">
        <v>294</v>
      </c>
      <c r="N6" s="29" t="s">
        <v>295</v>
      </c>
      <c r="O6" s="29" t="s">
        <v>302</v>
      </c>
      <c r="P6" s="29" t="s">
        <v>111</v>
      </c>
      <c r="Q6" s="29" t="s">
        <v>111</v>
      </c>
      <c r="R6" s="29" t="s">
        <v>110</v>
      </c>
      <c r="S6" s="29" t="s">
        <v>320</v>
      </c>
      <c r="T6" s="29" t="s">
        <v>398</v>
      </c>
      <c r="U6" s="29" t="s">
        <v>398</v>
      </c>
      <c r="V6" s="29" t="s">
        <v>320</v>
      </c>
      <c r="W6" s="29" t="s">
        <v>130</v>
      </c>
      <c r="X6" s="29" t="s">
        <v>320</v>
      </c>
      <c r="Y6" s="29">
        <v>621</v>
      </c>
      <c r="Z6" s="29">
        <v>2</v>
      </c>
      <c r="AA6" s="29" t="s">
        <v>110</v>
      </c>
      <c r="AB6" s="29" t="s">
        <v>111</v>
      </c>
    </row>
    <row r="7" spans="1:28" s="129" customFormat="1" ht="41.25" customHeight="1">
      <c r="A7" s="29">
        <v>2</v>
      </c>
      <c r="B7" s="132" t="s">
        <v>450</v>
      </c>
      <c r="C7" s="29"/>
      <c r="D7" s="215" t="s">
        <v>110</v>
      </c>
      <c r="E7" s="215" t="s">
        <v>111</v>
      </c>
      <c r="F7" s="215" t="s">
        <v>111</v>
      </c>
      <c r="G7" s="35" t="s">
        <v>483</v>
      </c>
      <c r="H7" s="159">
        <v>2000000</v>
      </c>
      <c r="I7" s="216" t="s">
        <v>473</v>
      </c>
      <c r="J7" s="29" t="s">
        <v>491</v>
      </c>
      <c r="K7" s="106" t="s">
        <v>453</v>
      </c>
      <c r="L7" s="29">
        <v>2</v>
      </c>
      <c r="M7" s="29" t="s">
        <v>454</v>
      </c>
      <c r="N7" s="29" t="s">
        <v>295</v>
      </c>
      <c r="O7" s="29" t="s">
        <v>455</v>
      </c>
      <c r="P7" s="29" t="s">
        <v>111</v>
      </c>
      <c r="Q7" s="29" t="s">
        <v>111</v>
      </c>
      <c r="R7" s="29" t="s">
        <v>110</v>
      </c>
      <c r="S7" s="29" t="s">
        <v>320</v>
      </c>
      <c r="T7" s="29" t="s">
        <v>398</v>
      </c>
      <c r="U7" s="29" t="s">
        <v>398</v>
      </c>
      <c r="V7" s="29" t="s">
        <v>320</v>
      </c>
      <c r="W7" s="29" t="s">
        <v>130</v>
      </c>
      <c r="X7" s="29" t="s">
        <v>320</v>
      </c>
      <c r="Y7" s="29">
        <v>1683.17</v>
      </c>
      <c r="Z7" s="29">
        <v>2</v>
      </c>
      <c r="AA7" s="29" t="s">
        <v>110</v>
      </c>
      <c r="AB7" s="29" t="s">
        <v>110</v>
      </c>
    </row>
    <row r="8" spans="1:28" s="129" customFormat="1" ht="57">
      <c r="A8" s="29">
        <v>3</v>
      </c>
      <c r="B8" s="132" t="s">
        <v>783</v>
      </c>
      <c r="C8" s="29" t="s">
        <v>784</v>
      </c>
      <c r="D8" s="215" t="s">
        <v>110</v>
      </c>
      <c r="E8" s="215" t="s">
        <v>111</v>
      </c>
      <c r="F8" s="215" t="s">
        <v>110</v>
      </c>
      <c r="G8" s="35">
        <v>1850</v>
      </c>
      <c r="H8" s="161">
        <v>1000000</v>
      </c>
      <c r="I8" s="216" t="s">
        <v>473</v>
      </c>
      <c r="J8" s="29" t="s">
        <v>986</v>
      </c>
      <c r="K8" s="106" t="s">
        <v>944</v>
      </c>
      <c r="L8" s="29">
        <v>3</v>
      </c>
      <c r="M8" s="29" t="s">
        <v>294</v>
      </c>
      <c r="N8" s="29" t="s">
        <v>1203</v>
      </c>
      <c r="O8" s="29" t="s">
        <v>305</v>
      </c>
      <c r="P8" s="29" t="s">
        <v>111</v>
      </c>
      <c r="Q8" s="29" t="s">
        <v>111</v>
      </c>
      <c r="R8" s="29" t="s">
        <v>110</v>
      </c>
      <c r="S8" s="29" t="s">
        <v>306</v>
      </c>
      <c r="T8" s="29" t="s">
        <v>398</v>
      </c>
      <c r="U8" s="29" t="s">
        <v>398</v>
      </c>
      <c r="V8" s="29" t="s">
        <v>398</v>
      </c>
      <c r="W8" s="29" t="s">
        <v>130</v>
      </c>
      <c r="X8" s="29" t="s">
        <v>306</v>
      </c>
      <c r="Y8" s="29">
        <v>246</v>
      </c>
      <c r="Z8" s="29">
        <v>2</v>
      </c>
      <c r="AA8" s="29" t="s">
        <v>110</v>
      </c>
      <c r="AB8" s="29" t="s">
        <v>111</v>
      </c>
    </row>
    <row r="9" spans="1:28" s="5" customFormat="1" ht="51" customHeight="1">
      <c r="A9" s="29">
        <v>4</v>
      </c>
      <c r="B9" s="132" t="s">
        <v>943</v>
      </c>
      <c r="C9" s="29" t="s">
        <v>1201</v>
      </c>
      <c r="D9" s="215" t="s">
        <v>1202</v>
      </c>
      <c r="E9" s="215" t="s">
        <v>111</v>
      </c>
      <c r="F9" s="215" t="s">
        <v>111</v>
      </c>
      <c r="G9" s="35">
        <v>1970</v>
      </c>
      <c r="H9" s="218">
        <v>160000</v>
      </c>
      <c r="I9" s="216" t="s">
        <v>473</v>
      </c>
      <c r="J9" s="29" t="s">
        <v>782</v>
      </c>
      <c r="K9" s="106" t="s">
        <v>945</v>
      </c>
      <c r="L9" s="29">
        <v>4</v>
      </c>
      <c r="M9" s="29" t="s">
        <v>294</v>
      </c>
      <c r="N9" s="29" t="s">
        <v>295</v>
      </c>
      <c r="O9" s="29" t="s">
        <v>302</v>
      </c>
      <c r="P9" s="29" t="s">
        <v>111</v>
      </c>
      <c r="Q9" s="29" t="s">
        <v>111</v>
      </c>
      <c r="R9" s="29" t="s">
        <v>110</v>
      </c>
      <c r="S9" s="29" t="s">
        <v>306</v>
      </c>
      <c r="T9" s="29" t="s">
        <v>348</v>
      </c>
      <c r="U9" s="29" t="s">
        <v>348</v>
      </c>
      <c r="V9" s="29" t="s">
        <v>398</v>
      </c>
      <c r="W9" s="29" t="s">
        <v>130</v>
      </c>
      <c r="X9" s="29" t="s">
        <v>320</v>
      </c>
      <c r="Y9" s="29">
        <v>186.1</v>
      </c>
      <c r="Z9" s="29" t="s">
        <v>946</v>
      </c>
      <c r="AA9" s="29" t="s">
        <v>110</v>
      </c>
      <c r="AB9" s="29" t="s">
        <v>111</v>
      </c>
    </row>
    <row r="10" spans="1:28" s="129" customFormat="1" ht="51" customHeight="1">
      <c r="A10" s="29">
        <v>5</v>
      </c>
      <c r="B10" s="132" t="s">
        <v>451</v>
      </c>
      <c r="C10" s="29"/>
      <c r="D10" s="215" t="s">
        <v>110</v>
      </c>
      <c r="E10" s="215"/>
      <c r="F10" s="215"/>
      <c r="G10" s="35" t="s">
        <v>785</v>
      </c>
      <c r="H10" s="159">
        <v>151657.99</v>
      </c>
      <c r="I10" s="216" t="s">
        <v>292</v>
      </c>
      <c r="J10" s="29" t="s">
        <v>588</v>
      </c>
      <c r="K10" s="106" t="s">
        <v>459</v>
      </c>
      <c r="L10" s="29">
        <v>5</v>
      </c>
      <c r="M10" s="29" t="s">
        <v>456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>
        <v>840</v>
      </c>
      <c r="Z10" s="29"/>
      <c r="AA10" s="29"/>
      <c r="AB10" s="29"/>
    </row>
    <row r="11" spans="1:28" s="2" customFormat="1" ht="19.5" customHeight="1">
      <c r="A11" s="226" t="s">
        <v>0</v>
      </c>
      <c r="B11" s="227"/>
      <c r="C11" s="227"/>
      <c r="D11" s="227"/>
      <c r="E11" s="227"/>
      <c r="F11" s="227"/>
      <c r="G11" s="228"/>
      <c r="H11" s="178">
        <f>SUM(H6:H10)</f>
        <v>5096993.99</v>
      </c>
      <c r="I11" s="217"/>
      <c r="J11" s="29"/>
      <c r="K11" s="10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19.5" customHeight="1">
      <c r="A12" s="229" t="s">
        <v>848</v>
      </c>
      <c r="B12" s="230"/>
      <c r="C12" s="230"/>
      <c r="D12" s="230"/>
      <c r="E12" s="230"/>
      <c r="F12" s="231"/>
      <c r="G12" s="210"/>
      <c r="H12" s="211"/>
      <c r="I12" s="212"/>
      <c r="J12" s="213"/>
      <c r="K12" s="214"/>
      <c r="L12" s="229" t="s">
        <v>848</v>
      </c>
      <c r="M12" s="230"/>
      <c r="N12" s="230"/>
      <c r="O12" s="230"/>
      <c r="P12" s="230"/>
      <c r="Q12" s="231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</row>
    <row r="13" spans="1:28" s="129" customFormat="1" ht="36" customHeight="1">
      <c r="A13" s="29">
        <v>1</v>
      </c>
      <c r="B13" s="132" t="s">
        <v>828</v>
      </c>
      <c r="C13" s="29" t="s">
        <v>277</v>
      </c>
      <c r="D13" s="215" t="s">
        <v>110</v>
      </c>
      <c r="E13" s="215" t="s">
        <v>111</v>
      </c>
      <c r="F13" s="215" t="s">
        <v>110</v>
      </c>
      <c r="G13" s="35">
        <v>1759</v>
      </c>
      <c r="H13" s="218">
        <v>301050</v>
      </c>
      <c r="I13" s="216" t="s">
        <v>292</v>
      </c>
      <c r="J13" s="29"/>
      <c r="K13" s="106" t="s">
        <v>829</v>
      </c>
      <c r="L13" s="29">
        <v>1</v>
      </c>
      <c r="M13" s="29" t="s">
        <v>294</v>
      </c>
      <c r="N13" s="29" t="s">
        <v>836</v>
      </c>
      <c r="O13" s="29" t="s">
        <v>837</v>
      </c>
      <c r="P13" s="29"/>
      <c r="Q13" s="29"/>
      <c r="R13" s="29"/>
      <c r="S13" s="29" t="s">
        <v>419</v>
      </c>
      <c r="T13" s="29" t="s">
        <v>398</v>
      </c>
      <c r="U13" s="29" t="s">
        <v>398</v>
      </c>
      <c r="V13" s="29" t="s">
        <v>399</v>
      </c>
      <c r="W13" s="29" t="s">
        <v>112</v>
      </c>
      <c r="X13" s="29" t="s">
        <v>398</v>
      </c>
      <c r="Y13" s="29">
        <v>994</v>
      </c>
      <c r="Z13" s="29" t="s">
        <v>842</v>
      </c>
      <c r="AA13" s="29" t="s">
        <v>843</v>
      </c>
      <c r="AB13" s="29" t="s">
        <v>111</v>
      </c>
    </row>
    <row r="14" spans="1:28" s="129" customFormat="1" ht="36" customHeight="1">
      <c r="A14" s="29">
        <v>2</v>
      </c>
      <c r="B14" s="132" t="s">
        <v>828</v>
      </c>
      <c r="C14" s="29" t="s">
        <v>277</v>
      </c>
      <c r="D14" s="215" t="s">
        <v>110</v>
      </c>
      <c r="E14" s="215" t="s">
        <v>111</v>
      </c>
      <c r="F14" s="215" t="s">
        <v>110</v>
      </c>
      <c r="G14" s="35">
        <v>1925</v>
      </c>
      <c r="H14" s="159">
        <v>184950</v>
      </c>
      <c r="I14" s="216" t="s">
        <v>292</v>
      </c>
      <c r="J14" s="29" t="s">
        <v>830</v>
      </c>
      <c r="K14" s="106" t="s">
        <v>831</v>
      </c>
      <c r="L14" s="29">
        <v>2</v>
      </c>
      <c r="M14" s="29" t="s">
        <v>294</v>
      </c>
      <c r="N14" s="29" t="s">
        <v>836</v>
      </c>
      <c r="O14" s="29" t="s">
        <v>838</v>
      </c>
      <c r="P14" s="29"/>
      <c r="Q14" s="29"/>
      <c r="R14" s="29"/>
      <c r="S14" s="29" t="s">
        <v>419</v>
      </c>
      <c r="T14" s="29" t="s">
        <v>398</v>
      </c>
      <c r="U14" s="29" t="s">
        <v>399</v>
      </c>
      <c r="V14" s="29" t="s">
        <v>398</v>
      </c>
      <c r="W14" s="29" t="s">
        <v>112</v>
      </c>
      <c r="X14" s="29" t="s">
        <v>398</v>
      </c>
      <c r="Y14" s="29" t="s">
        <v>844</v>
      </c>
      <c r="Z14" s="29">
        <v>2</v>
      </c>
      <c r="AA14" s="29" t="s">
        <v>110</v>
      </c>
      <c r="AB14" s="29" t="s">
        <v>111</v>
      </c>
    </row>
    <row r="15" spans="1:28" s="129" customFormat="1" ht="36" customHeight="1">
      <c r="A15" s="29">
        <v>3</v>
      </c>
      <c r="B15" s="132" t="s">
        <v>832</v>
      </c>
      <c r="C15" s="29" t="s">
        <v>277</v>
      </c>
      <c r="D15" s="215" t="s">
        <v>110</v>
      </c>
      <c r="E15" s="215" t="s">
        <v>111</v>
      </c>
      <c r="F15" s="215" t="s">
        <v>111</v>
      </c>
      <c r="G15" s="35">
        <v>1953</v>
      </c>
      <c r="H15" s="161">
        <v>16200</v>
      </c>
      <c r="I15" s="216" t="s">
        <v>292</v>
      </c>
      <c r="J15" s="29"/>
      <c r="K15" s="106" t="s">
        <v>833</v>
      </c>
      <c r="L15" s="29">
        <v>3</v>
      </c>
      <c r="M15" s="29" t="s">
        <v>294</v>
      </c>
      <c r="N15" s="29" t="s">
        <v>839</v>
      </c>
      <c r="O15" s="29" t="s">
        <v>837</v>
      </c>
      <c r="P15" s="29"/>
      <c r="Q15" s="29"/>
      <c r="R15" s="29"/>
      <c r="S15" s="29" t="s">
        <v>419</v>
      </c>
      <c r="T15" s="29" t="s">
        <v>398</v>
      </c>
      <c r="U15" s="29" t="s">
        <v>398</v>
      </c>
      <c r="V15" s="29" t="s">
        <v>399</v>
      </c>
      <c r="W15" s="29" t="s">
        <v>112</v>
      </c>
      <c r="X15" s="29" t="s">
        <v>398</v>
      </c>
      <c r="Y15" s="29" t="s">
        <v>845</v>
      </c>
      <c r="Z15" s="29">
        <v>1</v>
      </c>
      <c r="AA15" s="29" t="s">
        <v>111</v>
      </c>
      <c r="AB15" s="29" t="s">
        <v>111</v>
      </c>
    </row>
    <row r="16" spans="1:28" s="129" customFormat="1" ht="36" customHeight="1">
      <c r="A16" s="29">
        <v>4</v>
      </c>
      <c r="B16" s="132" t="s">
        <v>832</v>
      </c>
      <c r="C16" s="29" t="s">
        <v>277</v>
      </c>
      <c r="D16" s="215" t="s">
        <v>110</v>
      </c>
      <c r="E16" s="215" t="s">
        <v>111</v>
      </c>
      <c r="F16" s="215" t="s">
        <v>111</v>
      </c>
      <c r="G16" s="35">
        <v>1950</v>
      </c>
      <c r="H16" s="159">
        <v>10800</v>
      </c>
      <c r="I16" s="216" t="s">
        <v>292</v>
      </c>
      <c r="J16" s="29"/>
      <c r="K16" s="106" t="s">
        <v>834</v>
      </c>
      <c r="L16" s="29">
        <v>4</v>
      </c>
      <c r="M16" s="29" t="s">
        <v>294</v>
      </c>
      <c r="N16" s="29" t="s">
        <v>840</v>
      </c>
      <c r="O16" s="29" t="s">
        <v>838</v>
      </c>
      <c r="P16" s="29"/>
      <c r="Q16" s="29"/>
      <c r="R16" s="29"/>
      <c r="S16" s="29" t="s">
        <v>419</v>
      </c>
      <c r="T16" s="29" t="s">
        <v>348</v>
      </c>
      <c r="U16" s="29" t="s">
        <v>398</v>
      </c>
      <c r="V16" s="29" t="s">
        <v>398</v>
      </c>
      <c r="W16" s="29" t="s">
        <v>112</v>
      </c>
      <c r="X16" s="29" t="s">
        <v>398</v>
      </c>
      <c r="Y16" s="29" t="s">
        <v>846</v>
      </c>
      <c r="Z16" s="29">
        <v>1</v>
      </c>
      <c r="AA16" s="29" t="s">
        <v>111</v>
      </c>
      <c r="AB16" s="29" t="s">
        <v>111</v>
      </c>
    </row>
    <row r="17" spans="1:28" s="129" customFormat="1" ht="36" customHeight="1">
      <c r="A17" s="29">
        <v>5</v>
      </c>
      <c r="B17" s="132" t="s">
        <v>832</v>
      </c>
      <c r="C17" s="29" t="s">
        <v>277</v>
      </c>
      <c r="D17" s="215" t="s">
        <v>110</v>
      </c>
      <c r="E17" s="215" t="s">
        <v>111</v>
      </c>
      <c r="F17" s="215" t="s">
        <v>111</v>
      </c>
      <c r="G17" s="35">
        <v>1975</v>
      </c>
      <c r="H17" s="159">
        <v>63747</v>
      </c>
      <c r="I17" s="216" t="s">
        <v>292</v>
      </c>
      <c r="J17" s="29"/>
      <c r="K17" s="106" t="s">
        <v>835</v>
      </c>
      <c r="L17" s="29">
        <v>5</v>
      </c>
      <c r="M17" s="29" t="s">
        <v>294</v>
      </c>
      <c r="N17" s="29" t="s">
        <v>295</v>
      </c>
      <c r="O17" s="29" t="s">
        <v>841</v>
      </c>
      <c r="P17" s="29"/>
      <c r="Q17" s="29"/>
      <c r="R17" s="29"/>
      <c r="S17" s="29" t="s">
        <v>419</v>
      </c>
      <c r="T17" s="29" t="s">
        <v>398</v>
      </c>
      <c r="U17" s="29" t="s">
        <v>847</v>
      </c>
      <c r="V17" s="29" t="s">
        <v>399</v>
      </c>
      <c r="W17" s="29" t="s">
        <v>112</v>
      </c>
      <c r="X17" s="29" t="s">
        <v>399</v>
      </c>
      <c r="Y17" s="29">
        <v>44</v>
      </c>
      <c r="Z17" s="29">
        <v>1</v>
      </c>
      <c r="AA17" s="29" t="s">
        <v>111</v>
      </c>
      <c r="AB17" s="29" t="s">
        <v>111</v>
      </c>
    </row>
    <row r="18" spans="1:28" s="2" customFormat="1" ht="19.5" customHeight="1">
      <c r="A18" s="226" t="s">
        <v>0</v>
      </c>
      <c r="B18" s="227"/>
      <c r="C18" s="227"/>
      <c r="D18" s="227"/>
      <c r="E18" s="227"/>
      <c r="F18" s="227"/>
      <c r="G18" s="228"/>
      <c r="H18" s="178">
        <f>SUM(H13:H17)</f>
        <v>576747</v>
      </c>
      <c r="I18" s="217"/>
      <c r="J18" s="29"/>
      <c r="K18" s="106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9.5" customHeight="1">
      <c r="A19" s="229" t="s">
        <v>100</v>
      </c>
      <c r="B19" s="230"/>
      <c r="C19" s="230"/>
      <c r="D19" s="230"/>
      <c r="E19" s="230"/>
      <c r="F19" s="231"/>
      <c r="G19" s="210"/>
      <c r="H19" s="211"/>
      <c r="I19" s="212"/>
      <c r="J19" s="213"/>
      <c r="K19" s="214"/>
      <c r="L19" s="229" t="s">
        <v>100</v>
      </c>
      <c r="M19" s="230"/>
      <c r="N19" s="230"/>
      <c r="O19" s="230"/>
      <c r="P19" s="230"/>
      <c r="Q19" s="231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</row>
    <row r="20" spans="1:28" s="5" customFormat="1" ht="26.25" customHeight="1">
      <c r="A20" s="29"/>
      <c r="B20" s="106" t="s">
        <v>112</v>
      </c>
      <c r="C20" s="106"/>
      <c r="D20" s="215"/>
      <c r="E20" s="215"/>
      <c r="F20" s="215"/>
      <c r="G20" s="219"/>
      <c r="H20" s="220"/>
      <c r="I20" s="216"/>
      <c r="J20" s="29"/>
      <c r="K20" s="106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9.5" customHeight="1">
      <c r="A21" s="229" t="s">
        <v>101</v>
      </c>
      <c r="B21" s="230"/>
      <c r="C21" s="230"/>
      <c r="D21" s="230"/>
      <c r="E21" s="230"/>
      <c r="F21" s="231"/>
      <c r="G21" s="210"/>
      <c r="H21" s="211"/>
      <c r="I21" s="212"/>
      <c r="J21" s="213"/>
      <c r="K21" s="214"/>
      <c r="L21" s="229" t="s">
        <v>101</v>
      </c>
      <c r="M21" s="230"/>
      <c r="N21" s="230"/>
      <c r="O21" s="230"/>
      <c r="P21" s="230"/>
      <c r="Q21" s="231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</row>
    <row r="22" spans="1:28" s="129" customFormat="1" ht="42.75">
      <c r="A22" s="29">
        <v>1</v>
      </c>
      <c r="B22" s="132" t="s">
        <v>1047</v>
      </c>
      <c r="C22" s="29"/>
      <c r="D22" s="215" t="s">
        <v>110</v>
      </c>
      <c r="E22" s="215" t="s">
        <v>111</v>
      </c>
      <c r="F22" s="215" t="s">
        <v>111</v>
      </c>
      <c r="G22" s="35">
        <v>1988</v>
      </c>
      <c r="H22" s="218">
        <v>50000</v>
      </c>
      <c r="I22" s="216" t="s">
        <v>473</v>
      </c>
      <c r="J22" s="29" t="s">
        <v>1051</v>
      </c>
      <c r="K22" s="106" t="s">
        <v>1049</v>
      </c>
      <c r="L22" s="29">
        <v>1</v>
      </c>
      <c r="M22" s="29" t="s">
        <v>400</v>
      </c>
      <c r="N22" s="29" t="s">
        <v>401</v>
      </c>
      <c r="O22" s="29" t="s">
        <v>402</v>
      </c>
      <c r="P22" s="29" t="s">
        <v>111</v>
      </c>
      <c r="Q22" s="29" t="s">
        <v>111</v>
      </c>
      <c r="R22" s="29" t="s">
        <v>110</v>
      </c>
      <c r="S22" s="29" t="s">
        <v>398</v>
      </c>
      <c r="T22" s="29" t="s">
        <v>398</v>
      </c>
      <c r="U22" s="29" t="s">
        <v>130</v>
      </c>
      <c r="V22" s="29" t="s">
        <v>398</v>
      </c>
      <c r="W22" s="29" t="s">
        <v>112</v>
      </c>
      <c r="X22" s="29" t="s">
        <v>398</v>
      </c>
      <c r="Y22" s="29">
        <v>206.6</v>
      </c>
      <c r="Z22" s="29">
        <v>1</v>
      </c>
      <c r="AA22" s="29" t="s">
        <v>111</v>
      </c>
      <c r="AB22" s="29" t="s">
        <v>111</v>
      </c>
    </row>
    <row r="23" spans="1:28" s="129" customFormat="1" ht="57">
      <c r="A23" s="29">
        <v>2</v>
      </c>
      <c r="B23" s="132" t="s">
        <v>1048</v>
      </c>
      <c r="C23" s="29"/>
      <c r="D23" s="215" t="s">
        <v>110</v>
      </c>
      <c r="E23" s="215" t="s">
        <v>111</v>
      </c>
      <c r="F23" s="215" t="s">
        <v>111</v>
      </c>
      <c r="G23" s="35">
        <v>1971</v>
      </c>
      <c r="H23" s="218">
        <v>50000</v>
      </c>
      <c r="I23" s="216" t="s">
        <v>473</v>
      </c>
      <c r="J23" s="29" t="s">
        <v>1051</v>
      </c>
      <c r="K23" s="106" t="s">
        <v>1050</v>
      </c>
      <c r="L23" s="29">
        <v>2</v>
      </c>
      <c r="M23" s="29" t="s">
        <v>403</v>
      </c>
      <c r="N23" s="29" t="s">
        <v>404</v>
      </c>
      <c r="O23" s="29" t="s">
        <v>405</v>
      </c>
      <c r="P23" s="29" t="s">
        <v>111</v>
      </c>
      <c r="Q23" s="29" t="s">
        <v>111</v>
      </c>
      <c r="R23" s="29" t="s">
        <v>110</v>
      </c>
      <c r="S23" s="29" t="s">
        <v>398</v>
      </c>
      <c r="T23" s="29" t="s">
        <v>398</v>
      </c>
      <c r="U23" s="29" t="s">
        <v>399</v>
      </c>
      <c r="V23" s="29" t="s">
        <v>398</v>
      </c>
      <c r="W23" s="29" t="s">
        <v>112</v>
      </c>
      <c r="X23" s="29" t="s">
        <v>398</v>
      </c>
      <c r="Y23" s="29">
        <v>87.96</v>
      </c>
      <c r="Z23" s="29">
        <v>1</v>
      </c>
      <c r="AA23" s="29" t="s">
        <v>1052</v>
      </c>
      <c r="AB23" s="29" t="s">
        <v>111</v>
      </c>
    </row>
    <row r="24" spans="1:28" s="2" customFormat="1" ht="19.5" customHeight="1">
      <c r="A24" s="226" t="s">
        <v>0</v>
      </c>
      <c r="B24" s="227"/>
      <c r="C24" s="227"/>
      <c r="D24" s="227"/>
      <c r="E24" s="227"/>
      <c r="F24" s="227"/>
      <c r="G24" s="228"/>
      <c r="H24" s="178">
        <f>SUM(H22:H23)</f>
        <v>100000</v>
      </c>
      <c r="I24" s="217"/>
      <c r="J24" s="29"/>
      <c r="K24" s="10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9.5" customHeight="1">
      <c r="A25" s="229" t="s">
        <v>477</v>
      </c>
      <c r="B25" s="230"/>
      <c r="C25" s="230"/>
      <c r="D25" s="230"/>
      <c r="E25" s="230"/>
      <c r="F25" s="231"/>
      <c r="G25" s="210"/>
      <c r="H25" s="211"/>
      <c r="I25" s="212"/>
      <c r="J25" s="213"/>
      <c r="K25" s="214"/>
      <c r="L25" s="229" t="s">
        <v>477</v>
      </c>
      <c r="M25" s="230"/>
      <c r="N25" s="230"/>
      <c r="O25" s="230"/>
      <c r="P25" s="230"/>
      <c r="Q25" s="231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</row>
    <row r="26" spans="1:28" s="5" customFormat="1" ht="26.25" customHeight="1">
      <c r="A26" s="29"/>
      <c r="B26" s="106" t="s">
        <v>112</v>
      </c>
      <c r="C26" s="106"/>
      <c r="D26" s="215"/>
      <c r="E26" s="215"/>
      <c r="F26" s="215"/>
      <c r="G26" s="219"/>
      <c r="H26" s="220"/>
      <c r="I26" s="216"/>
      <c r="J26" s="29"/>
      <c r="K26" s="106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9.5" customHeight="1">
      <c r="A27" s="229" t="s">
        <v>102</v>
      </c>
      <c r="B27" s="230"/>
      <c r="C27" s="230"/>
      <c r="D27" s="230"/>
      <c r="E27" s="230"/>
      <c r="F27" s="231"/>
      <c r="G27" s="210"/>
      <c r="H27" s="211"/>
      <c r="I27" s="212"/>
      <c r="J27" s="213"/>
      <c r="K27" s="214"/>
      <c r="L27" s="229" t="s">
        <v>102</v>
      </c>
      <c r="M27" s="230"/>
      <c r="N27" s="230"/>
      <c r="O27" s="230"/>
      <c r="P27" s="230"/>
      <c r="Q27" s="231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</row>
    <row r="28" spans="1:28" s="5" customFormat="1" ht="26.25" customHeight="1">
      <c r="A28" s="29"/>
      <c r="B28" s="106" t="s">
        <v>112</v>
      </c>
      <c r="C28" s="106"/>
      <c r="D28" s="215"/>
      <c r="E28" s="215"/>
      <c r="F28" s="215"/>
      <c r="G28" s="219"/>
      <c r="H28" s="220"/>
      <c r="I28" s="216"/>
      <c r="J28" s="29"/>
      <c r="K28" s="106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9.5" customHeight="1">
      <c r="A29" s="229" t="s">
        <v>103</v>
      </c>
      <c r="B29" s="230"/>
      <c r="C29" s="230"/>
      <c r="D29" s="230"/>
      <c r="E29" s="230"/>
      <c r="F29" s="231"/>
      <c r="G29" s="210"/>
      <c r="H29" s="211"/>
      <c r="I29" s="212"/>
      <c r="J29" s="213"/>
      <c r="K29" s="214"/>
      <c r="L29" s="229" t="s">
        <v>103</v>
      </c>
      <c r="M29" s="230"/>
      <c r="N29" s="230"/>
      <c r="O29" s="230"/>
      <c r="P29" s="230"/>
      <c r="Q29" s="231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</row>
    <row r="30" spans="1:28" s="129" customFormat="1" ht="108.75" customHeight="1">
      <c r="A30" s="29">
        <v>1</v>
      </c>
      <c r="B30" s="132" t="s">
        <v>276</v>
      </c>
      <c r="C30" s="29" t="s">
        <v>277</v>
      </c>
      <c r="D30" s="215" t="s">
        <v>110</v>
      </c>
      <c r="E30" s="215" t="s">
        <v>111</v>
      </c>
      <c r="F30" s="215" t="s">
        <v>111</v>
      </c>
      <c r="G30" s="35">
        <v>1948</v>
      </c>
      <c r="H30" s="159">
        <v>4000000</v>
      </c>
      <c r="I30" s="216" t="s">
        <v>473</v>
      </c>
      <c r="J30" s="29" t="s">
        <v>852</v>
      </c>
      <c r="K30" s="106" t="s">
        <v>293</v>
      </c>
      <c r="L30" s="29">
        <v>1</v>
      </c>
      <c r="M30" s="29" t="s">
        <v>294</v>
      </c>
      <c r="N30" s="29" t="s">
        <v>295</v>
      </c>
      <c r="O30" s="29" t="s">
        <v>296</v>
      </c>
      <c r="P30" s="29" t="s">
        <v>111</v>
      </c>
      <c r="Q30" s="29" t="s">
        <v>111</v>
      </c>
      <c r="R30" s="29" t="s">
        <v>110</v>
      </c>
      <c r="S30" s="29" t="s">
        <v>306</v>
      </c>
      <c r="T30" s="29" t="s">
        <v>306</v>
      </c>
      <c r="U30" s="29" t="s">
        <v>306</v>
      </c>
      <c r="V30" s="29" t="s">
        <v>306</v>
      </c>
      <c r="W30" s="29" t="s">
        <v>112</v>
      </c>
      <c r="X30" s="29" t="s">
        <v>306</v>
      </c>
      <c r="Y30" s="29">
        <v>1728</v>
      </c>
      <c r="Z30" s="29">
        <v>2</v>
      </c>
      <c r="AA30" s="29" t="s">
        <v>110</v>
      </c>
      <c r="AB30" s="29" t="s">
        <v>110</v>
      </c>
    </row>
    <row r="31" spans="1:28" s="129" customFormat="1" ht="42.75">
      <c r="A31" s="29">
        <v>2</v>
      </c>
      <c r="B31" s="132" t="s">
        <v>278</v>
      </c>
      <c r="C31" s="29" t="s">
        <v>277</v>
      </c>
      <c r="D31" s="215" t="s">
        <v>110</v>
      </c>
      <c r="E31" s="215" t="s">
        <v>111</v>
      </c>
      <c r="F31" s="215" t="s">
        <v>111</v>
      </c>
      <c r="G31" s="35">
        <v>1976</v>
      </c>
      <c r="H31" s="159">
        <v>1500000</v>
      </c>
      <c r="I31" s="216" t="s">
        <v>473</v>
      </c>
      <c r="J31" s="29" t="s">
        <v>853</v>
      </c>
      <c r="K31" s="106" t="s">
        <v>293</v>
      </c>
      <c r="L31" s="29">
        <v>2</v>
      </c>
      <c r="M31" s="29" t="s">
        <v>294</v>
      </c>
      <c r="N31" s="29" t="s">
        <v>295</v>
      </c>
      <c r="O31" s="29" t="s">
        <v>297</v>
      </c>
      <c r="P31" s="29" t="s">
        <v>111</v>
      </c>
      <c r="Q31" s="29" t="s">
        <v>111</v>
      </c>
      <c r="R31" s="29" t="s">
        <v>110</v>
      </c>
      <c r="S31" s="29" t="s">
        <v>306</v>
      </c>
      <c r="T31" s="29" t="s">
        <v>306</v>
      </c>
      <c r="U31" s="29" t="s">
        <v>306</v>
      </c>
      <c r="V31" s="29" t="s">
        <v>306</v>
      </c>
      <c r="W31" s="29" t="s">
        <v>112</v>
      </c>
      <c r="X31" s="29" t="s">
        <v>306</v>
      </c>
      <c r="Y31" s="29">
        <v>666</v>
      </c>
      <c r="Z31" s="29">
        <v>2</v>
      </c>
      <c r="AA31" s="29" t="s">
        <v>110</v>
      </c>
      <c r="AB31" s="29" t="s">
        <v>110</v>
      </c>
    </row>
    <row r="32" spans="1:28" s="129" customFormat="1" ht="42.75">
      <c r="A32" s="29">
        <v>3</v>
      </c>
      <c r="B32" s="132" t="s">
        <v>279</v>
      </c>
      <c r="C32" s="29" t="s">
        <v>280</v>
      </c>
      <c r="D32" s="215" t="s">
        <v>110</v>
      </c>
      <c r="E32" s="215" t="s">
        <v>111</v>
      </c>
      <c r="F32" s="215" t="s">
        <v>111</v>
      </c>
      <c r="G32" s="35">
        <v>1982</v>
      </c>
      <c r="H32" s="159">
        <v>100000</v>
      </c>
      <c r="I32" s="216" t="s">
        <v>473</v>
      </c>
      <c r="J32" s="29" t="s">
        <v>854</v>
      </c>
      <c r="K32" s="106" t="s">
        <v>293</v>
      </c>
      <c r="L32" s="29">
        <v>3</v>
      </c>
      <c r="M32" s="29" t="s">
        <v>518</v>
      </c>
      <c r="N32" s="29" t="s">
        <v>298</v>
      </c>
      <c r="O32" s="29" t="s">
        <v>299</v>
      </c>
      <c r="P32" s="29" t="s">
        <v>111</v>
      </c>
      <c r="Q32" s="29" t="s">
        <v>111</v>
      </c>
      <c r="R32" s="29" t="s">
        <v>110</v>
      </c>
      <c r="S32" s="29" t="s">
        <v>306</v>
      </c>
      <c r="T32" s="29" t="s">
        <v>306</v>
      </c>
      <c r="U32" s="29" t="s">
        <v>306</v>
      </c>
      <c r="V32" s="29" t="s">
        <v>306</v>
      </c>
      <c r="W32" s="29" t="s">
        <v>112</v>
      </c>
      <c r="X32" s="29" t="s">
        <v>306</v>
      </c>
      <c r="Y32" s="29">
        <v>401</v>
      </c>
      <c r="Z32" s="29">
        <v>1</v>
      </c>
      <c r="AA32" s="29" t="s">
        <v>111</v>
      </c>
      <c r="AB32" s="29" t="s">
        <v>111</v>
      </c>
    </row>
    <row r="33" spans="1:28" s="129" customFormat="1" ht="48" customHeight="1">
      <c r="A33" s="29">
        <v>4</v>
      </c>
      <c r="B33" s="132" t="s">
        <v>281</v>
      </c>
      <c r="C33" s="29" t="s">
        <v>517</v>
      </c>
      <c r="D33" s="215" t="s">
        <v>110</v>
      </c>
      <c r="E33" s="215" t="s">
        <v>111</v>
      </c>
      <c r="F33" s="215" t="s">
        <v>111</v>
      </c>
      <c r="G33" s="35">
        <v>1947</v>
      </c>
      <c r="H33" s="159">
        <v>50000</v>
      </c>
      <c r="I33" s="216" t="s">
        <v>473</v>
      </c>
      <c r="J33" s="29" t="s">
        <v>851</v>
      </c>
      <c r="K33" s="106" t="s">
        <v>293</v>
      </c>
      <c r="L33" s="29">
        <v>4</v>
      </c>
      <c r="M33" s="29" t="s">
        <v>294</v>
      </c>
      <c r="N33" s="29" t="s">
        <v>300</v>
      </c>
      <c r="O33" s="29" t="s">
        <v>301</v>
      </c>
      <c r="P33" s="29" t="s">
        <v>111</v>
      </c>
      <c r="Q33" s="29" t="s">
        <v>111</v>
      </c>
      <c r="R33" s="29"/>
      <c r="S33" s="29" t="s">
        <v>306</v>
      </c>
      <c r="T33" s="29" t="s">
        <v>306</v>
      </c>
      <c r="U33" s="29" t="s">
        <v>306</v>
      </c>
      <c r="V33" s="29" t="s">
        <v>306</v>
      </c>
      <c r="W33" s="29" t="s">
        <v>112</v>
      </c>
      <c r="X33" s="29" t="s">
        <v>306</v>
      </c>
      <c r="Y33" s="29">
        <v>110</v>
      </c>
      <c r="Z33" s="29">
        <v>1</v>
      </c>
      <c r="AA33" s="29" t="s">
        <v>111</v>
      </c>
      <c r="AB33" s="29" t="s">
        <v>111</v>
      </c>
    </row>
    <row r="34" spans="1:28" s="129" customFormat="1" ht="65.25" customHeight="1">
      <c r="A34" s="29">
        <v>5</v>
      </c>
      <c r="B34" s="132" t="s">
        <v>283</v>
      </c>
      <c r="C34" s="29" t="s">
        <v>284</v>
      </c>
      <c r="D34" s="215" t="s">
        <v>110</v>
      </c>
      <c r="E34" s="215" t="s">
        <v>111</v>
      </c>
      <c r="F34" s="215" t="s">
        <v>111</v>
      </c>
      <c r="G34" s="35">
        <v>1978</v>
      </c>
      <c r="H34" s="218">
        <v>43000</v>
      </c>
      <c r="I34" s="216" t="s">
        <v>473</v>
      </c>
      <c r="J34" s="29" t="s">
        <v>851</v>
      </c>
      <c r="K34" s="106" t="s">
        <v>293</v>
      </c>
      <c r="L34" s="29">
        <v>5</v>
      </c>
      <c r="M34" s="29" t="s">
        <v>294</v>
      </c>
      <c r="N34" s="29" t="s">
        <v>295</v>
      </c>
      <c r="O34" s="29" t="s">
        <v>302</v>
      </c>
      <c r="P34" s="29" t="s">
        <v>111</v>
      </c>
      <c r="Q34" s="29" t="s">
        <v>111</v>
      </c>
      <c r="R34" s="29" t="s">
        <v>110</v>
      </c>
      <c r="S34" s="29" t="s">
        <v>306</v>
      </c>
      <c r="T34" s="29" t="s">
        <v>306</v>
      </c>
      <c r="U34" s="29" t="s">
        <v>112</v>
      </c>
      <c r="V34" s="29" t="s">
        <v>306</v>
      </c>
      <c r="W34" s="29" t="s">
        <v>112</v>
      </c>
      <c r="X34" s="29" t="s">
        <v>306</v>
      </c>
      <c r="Y34" s="29">
        <v>28</v>
      </c>
      <c r="Z34" s="29">
        <v>1</v>
      </c>
      <c r="AA34" s="29" t="s">
        <v>111</v>
      </c>
      <c r="AB34" s="29" t="s">
        <v>111</v>
      </c>
    </row>
    <row r="35" spans="1:28" s="129" customFormat="1" ht="27.75" customHeight="1">
      <c r="A35" s="29">
        <v>6</v>
      </c>
      <c r="B35" s="132" t="s">
        <v>285</v>
      </c>
      <c r="C35" s="29" t="s">
        <v>282</v>
      </c>
      <c r="D35" s="215" t="s">
        <v>110</v>
      </c>
      <c r="E35" s="215" t="s">
        <v>111</v>
      </c>
      <c r="F35" s="215" t="s">
        <v>111</v>
      </c>
      <c r="G35" s="35">
        <v>1952</v>
      </c>
      <c r="H35" s="161">
        <v>10466.2</v>
      </c>
      <c r="I35" s="216" t="s">
        <v>292</v>
      </c>
      <c r="J35" s="29"/>
      <c r="K35" s="106" t="s">
        <v>293</v>
      </c>
      <c r="L35" s="29">
        <v>6</v>
      </c>
      <c r="M35" s="29" t="s">
        <v>303</v>
      </c>
      <c r="N35" s="29"/>
      <c r="O35" s="29" t="s">
        <v>301</v>
      </c>
      <c r="P35" s="29" t="s">
        <v>111</v>
      </c>
      <c r="Q35" s="29" t="s">
        <v>111</v>
      </c>
      <c r="R35" s="29"/>
      <c r="S35" s="29" t="s">
        <v>306</v>
      </c>
      <c r="T35" s="29" t="s">
        <v>112</v>
      </c>
      <c r="U35" s="29" t="s">
        <v>112</v>
      </c>
      <c r="V35" s="29" t="s">
        <v>306</v>
      </c>
      <c r="W35" s="29" t="s">
        <v>112</v>
      </c>
      <c r="X35" s="29" t="s">
        <v>306</v>
      </c>
      <c r="Y35" s="29">
        <v>99</v>
      </c>
      <c r="Z35" s="29">
        <v>1</v>
      </c>
      <c r="AA35" s="29" t="s">
        <v>111</v>
      </c>
      <c r="AB35" s="29" t="s">
        <v>111</v>
      </c>
    </row>
    <row r="36" spans="1:28" s="129" customFormat="1" ht="42.75" customHeight="1">
      <c r="A36" s="29">
        <v>7</v>
      </c>
      <c r="B36" s="132" t="s">
        <v>286</v>
      </c>
      <c r="C36" s="29" t="s">
        <v>287</v>
      </c>
      <c r="D36" s="215" t="s">
        <v>110</v>
      </c>
      <c r="E36" s="215" t="s">
        <v>111</v>
      </c>
      <c r="F36" s="215" t="s">
        <v>111</v>
      </c>
      <c r="G36" s="35">
        <v>1978</v>
      </c>
      <c r="H36" s="218">
        <v>211000</v>
      </c>
      <c r="I36" s="216" t="s">
        <v>473</v>
      </c>
      <c r="J36" s="29" t="s">
        <v>851</v>
      </c>
      <c r="K36" s="106" t="s">
        <v>293</v>
      </c>
      <c r="L36" s="29">
        <v>7</v>
      </c>
      <c r="M36" s="29" t="s">
        <v>294</v>
      </c>
      <c r="N36" s="29" t="s">
        <v>295</v>
      </c>
      <c r="O36" s="29" t="s">
        <v>855</v>
      </c>
      <c r="P36" s="29" t="s">
        <v>111</v>
      </c>
      <c r="Q36" s="29" t="s">
        <v>111</v>
      </c>
      <c r="R36" s="29" t="s">
        <v>110</v>
      </c>
      <c r="S36" s="29" t="s">
        <v>306</v>
      </c>
      <c r="T36" s="29" t="s">
        <v>306</v>
      </c>
      <c r="U36" s="29" t="s">
        <v>306</v>
      </c>
      <c r="V36" s="29" t="s">
        <v>306</v>
      </c>
      <c r="W36" s="29" t="s">
        <v>112</v>
      </c>
      <c r="X36" s="29" t="s">
        <v>306</v>
      </c>
      <c r="Y36" s="29">
        <v>37</v>
      </c>
      <c r="Z36" s="29">
        <v>1</v>
      </c>
      <c r="AA36" s="29" t="s">
        <v>111</v>
      </c>
      <c r="AB36" s="29" t="s">
        <v>111</v>
      </c>
    </row>
    <row r="37" spans="1:28" s="129" customFormat="1" ht="24" customHeight="1">
      <c r="A37" s="29">
        <v>8</v>
      </c>
      <c r="B37" s="132" t="s">
        <v>238</v>
      </c>
      <c r="C37" s="29" t="s">
        <v>282</v>
      </c>
      <c r="D37" s="215" t="s">
        <v>110</v>
      </c>
      <c r="E37" s="215" t="s">
        <v>111</v>
      </c>
      <c r="F37" s="215" t="s">
        <v>111</v>
      </c>
      <c r="G37" s="35">
        <v>1950</v>
      </c>
      <c r="H37" s="218">
        <v>69000</v>
      </c>
      <c r="I37" s="216" t="s">
        <v>473</v>
      </c>
      <c r="J37" s="29" t="s">
        <v>851</v>
      </c>
      <c r="K37" s="106" t="s">
        <v>293</v>
      </c>
      <c r="L37" s="29">
        <v>8</v>
      </c>
      <c r="M37" s="29" t="s">
        <v>294</v>
      </c>
      <c r="N37" s="29"/>
      <c r="O37" s="29" t="s">
        <v>304</v>
      </c>
      <c r="P37" s="29" t="s">
        <v>111</v>
      </c>
      <c r="Q37" s="29" t="s">
        <v>111</v>
      </c>
      <c r="R37" s="29" t="s">
        <v>110</v>
      </c>
      <c r="S37" s="29" t="s">
        <v>306</v>
      </c>
      <c r="T37" s="29" t="s">
        <v>112</v>
      </c>
      <c r="U37" s="29" t="s">
        <v>112</v>
      </c>
      <c r="V37" s="29" t="s">
        <v>306</v>
      </c>
      <c r="W37" s="29" t="s">
        <v>112</v>
      </c>
      <c r="X37" s="29" t="s">
        <v>306</v>
      </c>
      <c r="Y37" s="29">
        <v>36.5</v>
      </c>
      <c r="Z37" s="29">
        <v>1</v>
      </c>
      <c r="AA37" s="29" t="s">
        <v>111</v>
      </c>
      <c r="AB37" s="29" t="s">
        <v>111</v>
      </c>
    </row>
    <row r="38" spans="1:28" s="129" customFormat="1" ht="24" customHeight="1">
      <c r="A38" s="29">
        <v>9</v>
      </c>
      <c r="B38" s="132" t="s">
        <v>288</v>
      </c>
      <c r="C38" s="29"/>
      <c r="D38" s="215" t="s">
        <v>110</v>
      </c>
      <c r="E38" s="215" t="s">
        <v>111</v>
      </c>
      <c r="F38" s="215" t="s">
        <v>111</v>
      </c>
      <c r="G38" s="35">
        <v>1955</v>
      </c>
      <c r="H38" s="159">
        <v>50000</v>
      </c>
      <c r="I38" s="216" t="s">
        <v>473</v>
      </c>
      <c r="J38" s="29"/>
      <c r="K38" s="106" t="s">
        <v>293</v>
      </c>
      <c r="L38" s="29">
        <v>9</v>
      </c>
      <c r="M38" s="29" t="s">
        <v>294</v>
      </c>
      <c r="N38" s="29" t="s">
        <v>295</v>
      </c>
      <c r="O38" s="29" t="s">
        <v>302</v>
      </c>
      <c r="P38" s="29" t="s">
        <v>111</v>
      </c>
      <c r="Q38" s="29" t="s">
        <v>111</v>
      </c>
      <c r="R38" s="29" t="s">
        <v>110</v>
      </c>
      <c r="S38" s="29" t="s">
        <v>306</v>
      </c>
      <c r="T38" s="29" t="s">
        <v>306</v>
      </c>
      <c r="U38" s="29" t="s">
        <v>306</v>
      </c>
      <c r="V38" s="29" t="s">
        <v>306</v>
      </c>
      <c r="W38" s="29" t="s">
        <v>112</v>
      </c>
      <c r="X38" s="29" t="s">
        <v>306</v>
      </c>
      <c r="Y38" s="29">
        <v>43</v>
      </c>
      <c r="Z38" s="29">
        <v>1</v>
      </c>
      <c r="AA38" s="29" t="s">
        <v>111</v>
      </c>
      <c r="AB38" s="29" t="s">
        <v>111</v>
      </c>
    </row>
    <row r="39" spans="1:28" s="129" customFormat="1" ht="24" customHeight="1">
      <c r="A39" s="29">
        <v>10</v>
      </c>
      <c r="B39" s="132" t="s">
        <v>289</v>
      </c>
      <c r="C39" s="29" t="s">
        <v>282</v>
      </c>
      <c r="D39" s="215" t="s">
        <v>110</v>
      </c>
      <c r="E39" s="215" t="s">
        <v>111</v>
      </c>
      <c r="F39" s="215" t="s">
        <v>111</v>
      </c>
      <c r="G39" s="35">
        <v>1995</v>
      </c>
      <c r="H39" s="161">
        <v>16515.45</v>
      </c>
      <c r="I39" s="216" t="s">
        <v>473</v>
      </c>
      <c r="J39" s="29"/>
      <c r="K39" s="106" t="s">
        <v>293</v>
      </c>
      <c r="L39" s="29">
        <v>10</v>
      </c>
      <c r="M39" s="29" t="s">
        <v>305</v>
      </c>
      <c r="N39" s="29"/>
      <c r="O39" s="29" t="s">
        <v>305</v>
      </c>
      <c r="P39" s="29" t="s">
        <v>111</v>
      </c>
      <c r="Q39" s="29" t="s">
        <v>111</v>
      </c>
      <c r="R39" s="29" t="s">
        <v>110</v>
      </c>
      <c r="S39" s="29" t="s">
        <v>306</v>
      </c>
      <c r="T39" s="29" t="s">
        <v>112</v>
      </c>
      <c r="U39" s="29" t="s">
        <v>112</v>
      </c>
      <c r="V39" s="29" t="s">
        <v>112</v>
      </c>
      <c r="W39" s="29" t="s">
        <v>112</v>
      </c>
      <c r="X39" s="29" t="s">
        <v>112</v>
      </c>
      <c r="Y39" s="29">
        <v>116</v>
      </c>
      <c r="Z39" s="29">
        <v>1</v>
      </c>
      <c r="AA39" s="29" t="s">
        <v>111</v>
      </c>
      <c r="AB39" s="29" t="s">
        <v>111</v>
      </c>
    </row>
    <row r="40" spans="1:28" s="129" customFormat="1" ht="57">
      <c r="A40" s="29">
        <v>11</v>
      </c>
      <c r="B40" s="132" t="s">
        <v>290</v>
      </c>
      <c r="C40" s="29"/>
      <c r="D40" s="215" t="s">
        <v>110</v>
      </c>
      <c r="E40" s="215" t="s">
        <v>111</v>
      </c>
      <c r="F40" s="215" t="s">
        <v>111</v>
      </c>
      <c r="G40" s="35">
        <v>2005</v>
      </c>
      <c r="H40" s="161">
        <v>86345.49</v>
      </c>
      <c r="I40" s="216" t="s">
        <v>292</v>
      </c>
      <c r="J40" s="29"/>
      <c r="K40" s="106" t="s">
        <v>293</v>
      </c>
      <c r="L40" s="29">
        <v>11</v>
      </c>
      <c r="M40" s="29" t="s">
        <v>294</v>
      </c>
      <c r="N40" s="29"/>
      <c r="O40" s="29"/>
      <c r="P40" s="29" t="s">
        <v>111</v>
      </c>
      <c r="Q40" s="29" t="s">
        <v>111</v>
      </c>
      <c r="R40" s="29"/>
      <c r="S40" s="29" t="s">
        <v>306</v>
      </c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129" customFormat="1" ht="57">
      <c r="A41" s="29">
        <v>12</v>
      </c>
      <c r="B41" s="132" t="s">
        <v>291</v>
      </c>
      <c r="C41" s="29"/>
      <c r="D41" s="215" t="s">
        <v>110</v>
      </c>
      <c r="E41" s="215" t="s">
        <v>111</v>
      </c>
      <c r="F41" s="215" t="s">
        <v>111</v>
      </c>
      <c r="G41" s="35">
        <v>2006</v>
      </c>
      <c r="H41" s="161">
        <v>90746.31</v>
      </c>
      <c r="I41" s="216" t="s">
        <v>292</v>
      </c>
      <c r="J41" s="29"/>
      <c r="K41" s="106" t="s">
        <v>293</v>
      </c>
      <c r="L41" s="29">
        <v>12</v>
      </c>
      <c r="M41" s="29" t="s">
        <v>294</v>
      </c>
      <c r="N41" s="29"/>
      <c r="O41" s="29"/>
      <c r="P41" s="29" t="s">
        <v>111</v>
      </c>
      <c r="Q41" s="29" t="s">
        <v>111</v>
      </c>
      <c r="R41" s="29"/>
      <c r="S41" s="29" t="s">
        <v>306</v>
      </c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2" customFormat="1" ht="19.5" customHeight="1">
      <c r="A42" s="226" t="s">
        <v>0</v>
      </c>
      <c r="B42" s="227"/>
      <c r="C42" s="227"/>
      <c r="D42" s="227"/>
      <c r="E42" s="227"/>
      <c r="F42" s="227"/>
      <c r="G42" s="228"/>
      <c r="H42" s="178">
        <f>SUM(H30:H41)</f>
        <v>6227073.45</v>
      </c>
      <c r="I42" s="217"/>
      <c r="J42" s="29"/>
      <c r="K42" s="10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ht="19.5" customHeight="1">
      <c r="A43" s="229" t="s">
        <v>104</v>
      </c>
      <c r="B43" s="230"/>
      <c r="C43" s="230"/>
      <c r="D43" s="230"/>
      <c r="E43" s="230"/>
      <c r="F43" s="231"/>
      <c r="G43" s="210"/>
      <c r="H43" s="211"/>
      <c r="I43" s="212"/>
      <c r="J43" s="213"/>
      <c r="K43" s="214"/>
      <c r="L43" s="229" t="s">
        <v>104</v>
      </c>
      <c r="M43" s="230"/>
      <c r="N43" s="230"/>
      <c r="O43" s="230"/>
      <c r="P43" s="230"/>
      <c r="Q43" s="231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</row>
    <row r="44" spans="1:28" s="129" customFormat="1" ht="99.75">
      <c r="A44" s="29">
        <v>1</v>
      </c>
      <c r="B44" s="132" t="s">
        <v>916</v>
      </c>
      <c r="C44" s="29" t="s">
        <v>917</v>
      </c>
      <c r="D44" s="215" t="s">
        <v>110</v>
      </c>
      <c r="E44" s="215" t="s">
        <v>111</v>
      </c>
      <c r="F44" s="215" t="s">
        <v>111</v>
      </c>
      <c r="G44" s="35" t="s">
        <v>922</v>
      </c>
      <c r="H44" s="159">
        <v>190647.96</v>
      </c>
      <c r="I44" s="216" t="s">
        <v>292</v>
      </c>
      <c r="J44" s="29" t="s">
        <v>918</v>
      </c>
      <c r="K44" s="106" t="s">
        <v>891</v>
      </c>
      <c r="L44" s="29">
        <v>1</v>
      </c>
      <c r="M44" s="29" t="s">
        <v>919</v>
      </c>
      <c r="N44" s="29" t="s">
        <v>920</v>
      </c>
      <c r="O44" s="29" t="s">
        <v>921</v>
      </c>
      <c r="P44" s="29" t="s">
        <v>111</v>
      </c>
      <c r="Q44" s="29" t="s">
        <v>111</v>
      </c>
      <c r="R44" s="29" t="s">
        <v>111</v>
      </c>
      <c r="S44" s="29" t="s">
        <v>306</v>
      </c>
      <c r="T44" s="29" t="s">
        <v>306</v>
      </c>
      <c r="U44" s="29" t="s">
        <v>306</v>
      </c>
      <c r="V44" s="29" t="s">
        <v>306</v>
      </c>
      <c r="W44" s="29" t="s">
        <v>306</v>
      </c>
      <c r="X44" s="29" t="s">
        <v>306</v>
      </c>
      <c r="Y44" s="29" t="s">
        <v>923</v>
      </c>
      <c r="Z44" s="29">
        <v>2</v>
      </c>
      <c r="AA44" s="29" t="s">
        <v>374</v>
      </c>
      <c r="AB44" s="29" t="s">
        <v>111</v>
      </c>
    </row>
    <row r="45" spans="1:28" s="2" customFormat="1" ht="19.5" customHeight="1">
      <c r="A45" s="226" t="s">
        <v>0</v>
      </c>
      <c r="B45" s="227"/>
      <c r="C45" s="227"/>
      <c r="D45" s="227"/>
      <c r="E45" s="227"/>
      <c r="F45" s="227"/>
      <c r="G45" s="228"/>
      <c r="H45" s="178">
        <f>SUM(H44)</f>
        <v>190647.96</v>
      </c>
      <c r="I45" s="217"/>
      <c r="J45" s="29"/>
      <c r="K45" s="106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9.5" customHeight="1">
      <c r="A46" s="229" t="s">
        <v>105</v>
      </c>
      <c r="B46" s="230"/>
      <c r="C46" s="230"/>
      <c r="D46" s="230"/>
      <c r="E46" s="230"/>
      <c r="F46" s="231"/>
      <c r="G46" s="210"/>
      <c r="H46" s="211"/>
      <c r="I46" s="212"/>
      <c r="J46" s="213"/>
      <c r="K46" s="214"/>
      <c r="L46" s="229" t="s">
        <v>105</v>
      </c>
      <c r="M46" s="230"/>
      <c r="N46" s="230"/>
      <c r="O46" s="230"/>
      <c r="P46" s="230"/>
      <c r="Q46" s="231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</row>
    <row r="47" spans="1:28" s="5" customFormat="1" ht="26.25" customHeight="1">
      <c r="A47" s="29"/>
      <c r="B47" s="106" t="s">
        <v>112</v>
      </c>
      <c r="C47" s="106"/>
      <c r="D47" s="215"/>
      <c r="E47" s="215"/>
      <c r="F47" s="215"/>
      <c r="G47" s="219"/>
      <c r="H47" s="220"/>
      <c r="I47" s="216"/>
      <c r="J47" s="29"/>
      <c r="K47" s="106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9.5" customHeight="1">
      <c r="A48" s="229" t="s">
        <v>637</v>
      </c>
      <c r="B48" s="230"/>
      <c r="C48" s="230"/>
      <c r="D48" s="230"/>
      <c r="E48" s="230"/>
      <c r="F48" s="231"/>
      <c r="G48" s="210"/>
      <c r="H48" s="211"/>
      <c r="I48" s="212"/>
      <c r="J48" s="213"/>
      <c r="K48" s="214"/>
      <c r="L48" s="229" t="s">
        <v>637</v>
      </c>
      <c r="M48" s="230"/>
      <c r="N48" s="230"/>
      <c r="O48" s="230"/>
      <c r="P48" s="230"/>
      <c r="Q48" s="231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</row>
    <row r="49" spans="1:28" s="5" customFormat="1" ht="26.25" customHeight="1">
      <c r="A49" s="29"/>
      <c r="B49" s="106" t="s">
        <v>112</v>
      </c>
      <c r="C49" s="106"/>
      <c r="D49" s="215"/>
      <c r="E49" s="215"/>
      <c r="F49" s="215"/>
      <c r="G49" s="219"/>
      <c r="H49" s="220"/>
      <c r="I49" s="216"/>
      <c r="J49" s="29"/>
      <c r="K49" s="106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9.5" customHeight="1">
      <c r="A50" s="229" t="s">
        <v>659</v>
      </c>
      <c r="B50" s="230"/>
      <c r="C50" s="230"/>
      <c r="D50" s="230"/>
      <c r="E50" s="230"/>
      <c r="F50" s="231"/>
      <c r="G50" s="210"/>
      <c r="H50" s="211"/>
      <c r="I50" s="212"/>
      <c r="J50" s="213"/>
      <c r="K50" s="214"/>
      <c r="L50" s="229" t="s">
        <v>659</v>
      </c>
      <c r="M50" s="230"/>
      <c r="N50" s="230"/>
      <c r="O50" s="230"/>
      <c r="P50" s="230"/>
      <c r="Q50" s="231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</row>
    <row r="51" spans="1:28" s="129" customFormat="1" ht="114">
      <c r="A51" s="29">
        <v>1</v>
      </c>
      <c r="B51" s="132" t="s">
        <v>406</v>
      </c>
      <c r="C51" s="29" t="s">
        <v>407</v>
      </c>
      <c r="D51" s="215" t="s">
        <v>110</v>
      </c>
      <c r="E51" s="215" t="s">
        <v>111</v>
      </c>
      <c r="F51" s="215" t="s">
        <v>111</v>
      </c>
      <c r="G51" s="35" t="s">
        <v>435</v>
      </c>
      <c r="H51" s="161">
        <v>3000000</v>
      </c>
      <c r="I51" s="216" t="s">
        <v>473</v>
      </c>
      <c r="J51" s="29" t="s">
        <v>1067</v>
      </c>
      <c r="K51" s="106" t="s">
        <v>415</v>
      </c>
      <c r="L51" s="29">
        <v>1</v>
      </c>
      <c r="M51" s="29" t="s">
        <v>416</v>
      </c>
      <c r="N51" s="29" t="s">
        <v>417</v>
      </c>
      <c r="O51" s="29" t="s">
        <v>418</v>
      </c>
      <c r="P51" s="29" t="s">
        <v>111</v>
      </c>
      <c r="Q51" s="29" t="s">
        <v>111</v>
      </c>
      <c r="R51" s="29" t="s">
        <v>110</v>
      </c>
      <c r="S51" s="29" t="s">
        <v>419</v>
      </c>
      <c r="T51" s="29" t="s">
        <v>399</v>
      </c>
      <c r="U51" s="29" t="s">
        <v>398</v>
      </c>
      <c r="V51" s="29" t="s">
        <v>398</v>
      </c>
      <c r="W51" s="29" t="s">
        <v>112</v>
      </c>
      <c r="X51" s="29" t="s">
        <v>398</v>
      </c>
      <c r="Y51" s="29">
        <v>2527.62</v>
      </c>
      <c r="Z51" s="29" t="s">
        <v>420</v>
      </c>
      <c r="AA51" s="29" t="s">
        <v>110</v>
      </c>
      <c r="AB51" s="29" t="s">
        <v>111</v>
      </c>
    </row>
    <row r="52" spans="1:28" s="129" customFormat="1" ht="99.75">
      <c r="A52" s="29">
        <v>2</v>
      </c>
      <c r="B52" s="132" t="s">
        <v>408</v>
      </c>
      <c r="C52" s="29" t="s">
        <v>409</v>
      </c>
      <c r="D52" s="215" t="s">
        <v>110</v>
      </c>
      <c r="E52" s="215" t="s">
        <v>111</v>
      </c>
      <c r="F52" s="215" t="s">
        <v>111</v>
      </c>
      <c r="G52" s="35" t="s">
        <v>1072</v>
      </c>
      <c r="H52" s="161">
        <v>4000000</v>
      </c>
      <c r="I52" s="216" t="s">
        <v>473</v>
      </c>
      <c r="J52" s="29" t="s">
        <v>1068</v>
      </c>
      <c r="K52" s="106" t="s">
        <v>421</v>
      </c>
      <c r="L52" s="29">
        <v>2</v>
      </c>
      <c r="M52" s="29" t="s">
        <v>416</v>
      </c>
      <c r="N52" s="29" t="s">
        <v>417</v>
      </c>
      <c r="O52" s="29" t="s">
        <v>430</v>
      </c>
      <c r="P52" s="29" t="s">
        <v>111</v>
      </c>
      <c r="Q52" s="29" t="s">
        <v>111</v>
      </c>
      <c r="R52" s="29" t="s">
        <v>110</v>
      </c>
      <c r="S52" s="29" t="s">
        <v>419</v>
      </c>
      <c r="T52" s="29" t="s">
        <v>399</v>
      </c>
      <c r="U52" s="29" t="s">
        <v>398</v>
      </c>
      <c r="V52" s="29" t="s">
        <v>398</v>
      </c>
      <c r="W52" s="29" t="s">
        <v>112</v>
      </c>
      <c r="X52" s="29" t="s">
        <v>398</v>
      </c>
      <c r="Y52" s="29">
        <v>2164.8</v>
      </c>
      <c r="Z52" s="29" t="s">
        <v>422</v>
      </c>
      <c r="AA52" s="29" t="s">
        <v>110</v>
      </c>
      <c r="AB52" s="29" t="s">
        <v>111</v>
      </c>
    </row>
    <row r="53" spans="1:28" s="129" customFormat="1" ht="99.75">
      <c r="A53" s="29">
        <v>3</v>
      </c>
      <c r="B53" s="132" t="s">
        <v>410</v>
      </c>
      <c r="C53" s="29" t="s">
        <v>407</v>
      </c>
      <c r="D53" s="215" t="s">
        <v>110</v>
      </c>
      <c r="E53" s="215" t="s">
        <v>111</v>
      </c>
      <c r="F53" s="215" t="s">
        <v>111</v>
      </c>
      <c r="G53" s="35" t="s">
        <v>1072</v>
      </c>
      <c r="H53" s="161">
        <v>500000</v>
      </c>
      <c r="I53" s="216" t="s">
        <v>473</v>
      </c>
      <c r="J53" s="29" t="s">
        <v>1069</v>
      </c>
      <c r="K53" s="106" t="s">
        <v>423</v>
      </c>
      <c r="L53" s="29">
        <v>3</v>
      </c>
      <c r="M53" s="29" t="s">
        <v>424</v>
      </c>
      <c r="N53" s="29" t="s">
        <v>425</v>
      </c>
      <c r="O53" s="29" t="s">
        <v>431</v>
      </c>
      <c r="P53" s="29" t="s">
        <v>111</v>
      </c>
      <c r="Q53" s="29" t="s">
        <v>111</v>
      </c>
      <c r="R53" s="29" t="s">
        <v>110</v>
      </c>
      <c r="S53" s="29" t="s">
        <v>419</v>
      </c>
      <c r="T53" s="29" t="s">
        <v>399</v>
      </c>
      <c r="U53" s="29" t="s">
        <v>399</v>
      </c>
      <c r="V53" s="29" t="s">
        <v>398</v>
      </c>
      <c r="W53" s="29" t="s">
        <v>112</v>
      </c>
      <c r="X53" s="29" t="s">
        <v>398</v>
      </c>
      <c r="Y53" s="29">
        <v>611.7</v>
      </c>
      <c r="Z53" s="29" t="s">
        <v>426</v>
      </c>
      <c r="AA53" s="29" t="s">
        <v>111</v>
      </c>
      <c r="AB53" s="29" t="s">
        <v>111</v>
      </c>
    </row>
    <row r="54" spans="1:28" s="129" customFormat="1" ht="85.5">
      <c r="A54" s="29">
        <v>4</v>
      </c>
      <c r="B54" s="132" t="s">
        <v>411</v>
      </c>
      <c r="C54" s="29"/>
      <c r="D54" s="215" t="s">
        <v>110</v>
      </c>
      <c r="E54" s="215" t="s">
        <v>111</v>
      </c>
      <c r="F54" s="215" t="s">
        <v>111</v>
      </c>
      <c r="G54" s="35" t="s">
        <v>429</v>
      </c>
      <c r="H54" s="161">
        <v>500000</v>
      </c>
      <c r="I54" s="216" t="s">
        <v>473</v>
      </c>
      <c r="J54" s="29" t="s">
        <v>1070</v>
      </c>
      <c r="K54" s="106" t="s">
        <v>211</v>
      </c>
      <c r="L54" s="29">
        <v>4</v>
      </c>
      <c r="M54" s="29" t="s">
        <v>432</v>
      </c>
      <c r="N54" s="29" t="s">
        <v>586</v>
      </c>
      <c r="O54" s="29" t="s">
        <v>433</v>
      </c>
      <c r="P54" s="29" t="s">
        <v>111</v>
      </c>
      <c r="Q54" s="29" t="s">
        <v>111</v>
      </c>
      <c r="R54" s="29"/>
      <c r="S54" s="29" t="s">
        <v>434</v>
      </c>
      <c r="T54" s="29" t="s">
        <v>398</v>
      </c>
      <c r="U54" s="29"/>
      <c r="V54" s="29"/>
      <c r="W54" s="29"/>
      <c r="X54" s="29"/>
      <c r="Y54" s="29">
        <v>480.18</v>
      </c>
      <c r="Z54" s="29"/>
      <c r="AA54" s="29" t="s">
        <v>111</v>
      </c>
      <c r="AB54" s="29" t="s">
        <v>111</v>
      </c>
    </row>
    <row r="55" spans="1:28" s="129" customFormat="1" ht="28.5">
      <c r="A55" s="29">
        <v>5</v>
      </c>
      <c r="B55" s="132" t="s">
        <v>412</v>
      </c>
      <c r="C55" s="29"/>
      <c r="D55" s="215" t="s">
        <v>110</v>
      </c>
      <c r="E55" s="215" t="s">
        <v>111</v>
      </c>
      <c r="F55" s="215" t="s">
        <v>111</v>
      </c>
      <c r="G55" s="35">
        <v>2004</v>
      </c>
      <c r="H55" s="161">
        <v>169197.63</v>
      </c>
      <c r="I55" s="216" t="s">
        <v>292</v>
      </c>
      <c r="J55" s="29" t="s">
        <v>427</v>
      </c>
      <c r="K55" s="106" t="s">
        <v>211</v>
      </c>
      <c r="L55" s="29">
        <v>5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s="129" customFormat="1" ht="21.75" customHeight="1">
      <c r="A56" s="29">
        <v>6</v>
      </c>
      <c r="B56" s="132" t="s">
        <v>413</v>
      </c>
      <c r="C56" s="29"/>
      <c r="D56" s="215" t="s">
        <v>110</v>
      </c>
      <c r="E56" s="215" t="s">
        <v>111</v>
      </c>
      <c r="F56" s="215" t="s">
        <v>111</v>
      </c>
      <c r="G56" s="35">
        <v>1985</v>
      </c>
      <c r="H56" s="161">
        <v>2950</v>
      </c>
      <c r="I56" s="216" t="s">
        <v>292</v>
      </c>
      <c r="J56" s="29" t="s">
        <v>1071</v>
      </c>
      <c r="K56" s="106" t="s">
        <v>211</v>
      </c>
      <c r="L56" s="29">
        <v>6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s="129" customFormat="1" ht="21.75" customHeight="1">
      <c r="A57" s="29">
        <v>7</v>
      </c>
      <c r="B57" s="132" t="s">
        <v>414</v>
      </c>
      <c r="C57" s="29"/>
      <c r="D57" s="215" t="s">
        <v>110</v>
      </c>
      <c r="E57" s="215" t="s">
        <v>111</v>
      </c>
      <c r="F57" s="215" t="s">
        <v>111</v>
      </c>
      <c r="G57" s="35">
        <v>2005</v>
      </c>
      <c r="H57" s="161">
        <v>16109</v>
      </c>
      <c r="I57" s="216" t="s">
        <v>292</v>
      </c>
      <c r="J57" s="29" t="s">
        <v>428</v>
      </c>
      <c r="K57" s="106" t="s">
        <v>211</v>
      </c>
      <c r="L57" s="29">
        <v>7</v>
      </c>
      <c r="M57" s="29"/>
      <c r="N57" s="29"/>
      <c r="O57" s="29"/>
      <c r="P57" s="29"/>
      <c r="Q57" s="29"/>
      <c r="R57" s="29" t="s">
        <v>110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s="2" customFormat="1" ht="19.5" customHeight="1">
      <c r="A58" s="226" t="s">
        <v>0</v>
      </c>
      <c r="B58" s="227"/>
      <c r="C58" s="227"/>
      <c r="D58" s="227"/>
      <c r="E58" s="227"/>
      <c r="F58" s="227"/>
      <c r="G58" s="228"/>
      <c r="H58" s="178">
        <f>SUM(H51:H57)</f>
        <v>8188256.63</v>
      </c>
      <c r="I58" s="217"/>
      <c r="J58" s="29"/>
      <c r="K58" s="106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9.5" customHeight="1">
      <c r="A59" s="229" t="s">
        <v>660</v>
      </c>
      <c r="B59" s="230"/>
      <c r="C59" s="230"/>
      <c r="D59" s="230"/>
      <c r="E59" s="230"/>
      <c r="F59" s="231"/>
      <c r="G59" s="210"/>
      <c r="H59" s="211"/>
      <c r="I59" s="212"/>
      <c r="J59" s="213"/>
      <c r="K59" s="214"/>
      <c r="L59" s="229" t="s">
        <v>660</v>
      </c>
      <c r="M59" s="230"/>
      <c r="N59" s="230"/>
      <c r="O59" s="230"/>
      <c r="P59" s="230"/>
      <c r="Q59" s="231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</row>
    <row r="60" spans="1:28" s="129" customFormat="1" ht="85.5">
      <c r="A60" s="29">
        <v>1</v>
      </c>
      <c r="B60" s="132" t="s">
        <v>349</v>
      </c>
      <c r="C60" s="29" t="s">
        <v>350</v>
      </c>
      <c r="D60" s="215" t="s">
        <v>110</v>
      </c>
      <c r="E60" s="215" t="s">
        <v>111</v>
      </c>
      <c r="F60" s="215" t="s">
        <v>111</v>
      </c>
      <c r="G60" s="35" t="s">
        <v>747</v>
      </c>
      <c r="H60" s="236">
        <v>2310946.23</v>
      </c>
      <c r="I60" s="233" t="s">
        <v>292</v>
      </c>
      <c r="J60" s="29" t="s">
        <v>1120</v>
      </c>
      <c r="K60" s="106" t="s">
        <v>1119</v>
      </c>
      <c r="L60" s="29">
        <v>1</v>
      </c>
      <c r="M60" s="29" t="s">
        <v>358</v>
      </c>
      <c r="N60" s="29" t="s">
        <v>359</v>
      </c>
      <c r="O60" s="29" t="s">
        <v>327</v>
      </c>
      <c r="P60" s="29" t="s">
        <v>111</v>
      </c>
      <c r="Q60" s="29" t="s">
        <v>111</v>
      </c>
      <c r="R60" s="29" t="s">
        <v>111</v>
      </c>
      <c r="S60" s="29" t="s">
        <v>320</v>
      </c>
      <c r="T60" s="29" t="s">
        <v>306</v>
      </c>
      <c r="U60" s="29" t="s">
        <v>306</v>
      </c>
      <c r="V60" s="29" t="s">
        <v>306</v>
      </c>
      <c r="W60" s="29" t="s">
        <v>112</v>
      </c>
      <c r="X60" s="29" t="s">
        <v>306</v>
      </c>
      <c r="Y60" s="29">
        <v>2427.5</v>
      </c>
      <c r="Z60" s="29">
        <v>2</v>
      </c>
      <c r="AA60" s="29" t="s">
        <v>374</v>
      </c>
      <c r="AB60" s="29" t="s">
        <v>111</v>
      </c>
    </row>
    <row r="61" spans="1:28" s="129" customFormat="1" ht="57">
      <c r="A61" s="29">
        <v>2</v>
      </c>
      <c r="B61" s="132" t="s">
        <v>351</v>
      </c>
      <c r="C61" s="29" t="s">
        <v>352</v>
      </c>
      <c r="D61" s="215" t="s">
        <v>110</v>
      </c>
      <c r="E61" s="215" t="s">
        <v>111</v>
      </c>
      <c r="F61" s="215" t="s">
        <v>111</v>
      </c>
      <c r="G61" s="35" t="s">
        <v>375</v>
      </c>
      <c r="H61" s="237"/>
      <c r="I61" s="234"/>
      <c r="J61" s="29" t="s">
        <v>360</v>
      </c>
      <c r="K61" s="106" t="s">
        <v>1119</v>
      </c>
      <c r="L61" s="29">
        <v>2</v>
      </c>
      <c r="M61" s="29" t="s">
        <v>1200</v>
      </c>
      <c r="N61" s="29" t="s">
        <v>361</v>
      </c>
      <c r="O61" s="29" t="s">
        <v>362</v>
      </c>
      <c r="P61" s="29" t="s">
        <v>111</v>
      </c>
      <c r="Q61" s="29" t="s">
        <v>111</v>
      </c>
      <c r="R61" s="29" t="s">
        <v>111</v>
      </c>
      <c r="S61" s="29" t="s">
        <v>313</v>
      </c>
      <c r="T61" s="29" t="s">
        <v>313</v>
      </c>
      <c r="U61" s="29" t="s">
        <v>306</v>
      </c>
      <c r="V61" s="29" t="s">
        <v>306</v>
      </c>
      <c r="W61" s="29" t="s">
        <v>112</v>
      </c>
      <c r="X61" s="29" t="s">
        <v>306</v>
      </c>
      <c r="Y61" s="29">
        <v>344.4</v>
      </c>
      <c r="Z61" s="29">
        <v>1</v>
      </c>
      <c r="AA61" s="29" t="s">
        <v>111</v>
      </c>
      <c r="AB61" s="29" t="s">
        <v>111</v>
      </c>
    </row>
    <row r="62" spans="1:28" s="129" customFormat="1" ht="57">
      <c r="A62" s="29">
        <v>3</v>
      </c>
      <c r="B62" s="132" t="s">
        <v>353</v>
      </c>
      <c r="C62" s="29" t="s">
        <v>352</v>
      </c>
      <c r="D62" s="215" t="s">
        <v>110</v>
      </c>
      <c r="E62" s="215" t="s">
        <v>111</v>
      </c>
      <c r="F62" s="215" t="s">
        <v>111</v>
      </c>
      <c r="G62" s="35" t="s">
        <v>376</v>
      </c>
      <c r="H62" s="237"/>
      <c r="I62" s="234"/>
      <c r="J62" s="29" t="s">
        <v>363</v>
      </c>
      <c r="K62" s="106" t="s">
        <v>1119</v>
      </c>
      <c r="L62" s="29">
        <v>3</v>
      </c>
      <c r="M62" s="29" t="s">
        <v>1200</v>
      </c>
      <c r="N62" s="29" t="s">
        <v>361</v>
      </c>
      <c r="O62" s="29" t="s">
        <v>362</v>
      </c>
      <c r="P62" s="29" t="s">
        <v>111</v>
      </c>
      <c r="Q62" s="29" t="s">
        <v>111</v>
      </c>
      <c r="R62" s="29" t="s">
        <v>111</v>
      </c>
      <c r="S62" s="29" t="s">
        <v>306</v>
      </c>
      <c r="T62" s="29" t="s">
        <v>306</v>
      </c>
      <c r="U62" s="29" t="s">
        <v>313</v>
      </c>
      <c r="V62" s="29" t="s">
        <v>306</v>
      </c>
      <c r="W62" s="29" t="s">
        <v>112</v>
      </c>
      <c r="X62" s="29" t="s">
        <v>313</v>
      </c>
      <c r="Y62" s="29">
        <v>1584.63</v>
      </c>
      <c r="Z62" s="29">
        <v>1</v>
      </c>
      <c r="AA62" s="29" t="s">
        <v>111</v>
      </c>
      <c r="AB62" s="29" t="s">
        <v>111</v>
      </c>
    </row>
    <row r="63" spans="1:28" s="129" customFormat="1" ht="57">
      <c r="A63" s="29">
        <v>4</v>
      </c>
      <c r="B63" s="132" t="s">
        <v>353</v>
      </c>
      <c r="C63" s="29" t="s">
        <v>352</v>
      </c>
      <c r="D63" s="215" t="s">
        <v>110</v>
      </c>
      <c r="E63" s="215" t="s">
        <v>111</v>
      </c>
      <c r="F63" s="215" t="s">
        <v>111</v>
      </c>
      <c r="G63" s="35" t="s">
        <v>376</v>
      </c>
      <c r="H63" s="237"/>
      <c r="I63" s="234"/>
      <c r="J63" s="29" t="s">
        <v>363</v>
      </c>
      <c r="K63" s="106" t="s">
        <v>1119</v>
      </c>
      <c r="L63" s="29">
        <v>4</v>
      </c>
      <c r="M63" s="29" t="s">
        <v>1200</v>
      </c>
      <c r="N63" s="29" t="s">
        <v>361</v>
      </c>
      <c r="O63" s="29" t="s">
        <v>327</v>
      </c>
      <c r="P63" s="29" t="s">
        <v>111</v>
      </c>
      <c r="Q63" s="29" t="s">
        <v>111</v>
      </c>
      <c r="R63" s="29" t="s">
        <v>111</v>
      </c>
      <c r="S63" s="29" t="s">
        <v>306</v>
      </c>
      <c r="T63" s="29" t="s">
        <v>306</v>
      </c>
      <c r="U63" s="29" t="s">
        <v>306</v>
      </c>
      <c r="V63" s="29" t="s">
        <v>320</v>
      </c>
      <c r="W63" s="29" t="s">
        <v>112</v>
      </c>
      <c r="X63" s="29" t="s">
        <v>313</v>
      </c>
      <c r="Y63" s="29">
        <v>340.54</v>
      </c>
      <c r="Z63" s="29">
        <v>1</v>
      </c>
      <c r="AA63" s="29" t="s">
        <v>111</v>
      </c>
      <c r="AB63" s="29" t="s">
        <v>111</v>
      </c>
    </row>
    <row r="64" spans="1:28" s="129" customFormat="1" ht="57">
      <c r="A64" s="29">
        <v>5</v>
      </c>
      <c r="B64" s="132" t="s">
        <v>354</v>
      </c>
      <c r="C64" s="29" t="s">
        <v>350</v>
      </c>
      <c r="D64" s="215" t="s">
        <v>110</v>
      </c>
      <c r="E64" s="215" t="s">
        <v>111</v>
      </c>
      <c r="F64" s="215" t="s">
        <v>111</v>
      </c>
      <c r="G64" s="35" t="s">
        <v>377</v>
      </c>
      <c r="H64" s="238"/>
      <c r="I64" s="235"/>
      <c r="J64" s="29" t="s">
        <v>364</v>
      </c>
      <c r="K64" s="106" t="s">
        <v>1119</v>
      </c>
      <c r="L64" s="29">
        <v>5</v>
      </c>
      <c r="M64" s="29" t="s">
        <v>365</v>
      </c>
      <c r="N64" s="29" t="s">
        <v>366</v>
      </c>
      <c r="O64" s="29" t="s">
        <v>327</v>
      </c>
      <c r="P64" s="29" t="s">
        <v>111</v>
      </c>
      <c r="Q64" s="29" t="s">
        <v>111</v>
      </c>
      <c r="R64" s="29" t="s">
        <v>111</v>
      </c>
      <c r="S64" s="29" t="s">
        <v>306</v>
      </c>
      <c r="T64" s="29" t="s">
        <v>313</v>
      </c>
      <c r="U64" s="29" t="s">
        <v>306</v>
      </c>
      <c r="V64" s="29" t="s">
        <v>320</v>
      </c>
      <c r="W64" s="29" t="s">
        <v>112</v>
      </c>
      <c r="X64" s="29" t="s">
        <v>313</v>
      </c>
      <c r="Y64" s="29">
        <v>247.8</v>
      </c>
      <c r="Z64" s="29">
        <v>2</v>
      </c>
      <c r="AA64" s="29" t="s">
        <v>111</v>
      </c>
      <c r="AB64" s="29" t="s">
        <v>111</v>
      </c>
    </row>
    <row r="65" spans="1:28" s="129" customFormat="1" ht="35.25" customHeight="1">
      <c r="A65" s="29">
        <v>6</v>
      </c>
      <c r="B65" s="132" t="s">
        <v>355</v>
      </c>
      <c r="C65" s="29" t="s">
        <v>356</v>
      </c>
      <c r="D65" s="215" t="s">
        <v>110</v>
      </c>
      <c r="E65" s="215" t="s">
        <v>111</v>
      </c>
      <c r="F65" s="215" t="s">
        <v>111</v>
      </c>
      <c r="G65" s="35" t="s">
        <v>378</v>
      </c>
      <c r="H65" s="159">
        <v>2396833.18</v>
      </c>
      <c r="I65" s="216" t="s">
        <v>292</v>
      </c>
      <c r="J65" s="29" t="s">
        <v>367</v>
      </c>
      <c r="K65" s="106" t="s">
        <v>1119</v>
      </c>
      <c r="L65" s="29">
        <v>6</v>
      </c>
      <c r="M65" s="29" t="s">
        <v>368</v>
      </c>
      <c r="N65" s="29" t="s">
        <v>361</v>
      </c>
      <c r="O65" s="29" t="s">
        <v>369</v>
      </c>
      <c r="P65" s="29" t="s">
        <v>111</v>
      </c>
      <c r="Q65" s="29" t="s">
        <v>111</v>
      </c>
      <c r="R65" s="29" t="s">
        <v>111</v>
      </c>
      <c r="S65" s="29" t="s">
        <v>320</v>
      </c>
      <c r="T65" s="29" t="s">
        <v>306</v>
      </c>
      <c r="U65" s="29" t="s">
        <v>306</v>
      </c>
      <c r="V65" s="29" t="s">
        <v>320</v>
      </c>
      <c r="W65" s="29" t="s">
        <v>112</v>
      </c>
      <c r="X65" s="29" t="s">
        <v>306</v>
      </c>
      <c r="Y65" s="29">
        <v>1823.5</v>
      </c>
      <c r="Z65" s="29">
        <v>2</v>
      </c>
      <c r="AA65" s="29" t="s">
        <v>111</v>
      </c>
      <c r="AB65" s="29" t="s">
        <v>111</v>
      </c>
    </row>
    <row r="66" spans="1:28" s="129" customFormat="1" ht="57">
      <c r="A66" s="29">
        <v>7</v>
      </c>
      <c r="B66" s="132" t="s">
        <v>357</v>
      </c>
      <c r="C66" s="29" t="s">
        <v>1121</v>
      </c>
      <c r="D66" s="215" t="s">
        <v>110</v>
      </c>
      <c r="E66" s="215" t="s">
        <v>111</v>
      </c>
      <c r="F66" s="215" t="s">
        <v>111</v>
      </c>
      <c r="G66" s="35">
        <v>2011</v>
      </c>
      <c r="H66" s="159">
        <v>12118109.16</v>
      </c>
      <c r="I66" s="216" t="s">
        <v>292</v>
      </c>
      <c r="J66" s="29" t="s">
        <v>370</v>
      </c>
      <c r="K66" s="106" t="s">
        <v>1119</v>
      </c>
      <c r="L66" s="29">
        <v>7</v>
      </c>
      <c r="M66" s="29" t="s">
        <v>371</v>
      </c>
      <c r="N66" s="29" t="s">
        <v>372</v>
      </c>
      <c r="O66" s="29" t="s">
        <v>373</v>
      </c>
      <c r="P66" s="29" t="s">
        <v>111</v>
      </c>
      <c r="Q66" s="29" t="s">
        <v>111</v>
      </c>
      <c r="R66" s="29" t="s">
        <v>111</v>
      </c>
      <c r="S66" s="29" t="s">
        <v>320</v>
      </c>
      <c r="T66" s="29" t="s">
        <v>320</v>
      </c>
      <c r="U66" s="29" t="s">
        <v>320</v>
      </c>
      <c r="V66" s="29" t="s">
        <v>320</v>
      </c>
      <c r="W66" s="29" t="s">
        <v>320</v>
      </c>
      <c r="X66" s="29" t="s">
        <v>320</v>
      </c>
      <c r="Y66" s="29">
        <v>2836</v>
      </c>
      <c r="Z66" s="29">
        <v>2</v>
      </c>
      <c r="AA66" s="29" t="s">
        <v>110</v>
      </c>
      <c r="AB66" s="29" t="s">
        <v>110</v>
      </c>
    </row>
    <row r="67" spans="1:28" s="2" customFormat="1" ht="19.5" customHeight="1">
      <c r="A67" s="226" t="s">
        <v>0</v>
      </c>
      <c r="B67" s="227"/>
      <c r="C67" s="227"/>
      <c r="D67" s="227"/>
      <c r="E67" s="227"/>
      <c r="F67" s="227"/>
      <c r="G67" s="228"/>
      <c r="H67" s="178">
        <f>SUM(H60:H66)</f>
        <v>16825888.57</v>
      </c>
      <c r="I67" s="217"/>
      <c r="J67" s="29"/>
      <c r="K67" s="106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9.5" customHeight="1">
      <c r="A68" s="229" t="s">
        <v>661</v>
      </c>
      <c r="B68" s="230"/>
      <c r="C68" s="230"/>
      <c r="D68" s="230"/>
      <c r="E68" s="230"/>
      <c r="F68" s="231"/>
      <c r="G68" s="210"/>
      <c r="H68" s="211"/>
      <c r="I68" s="212"/>
      <c r="J68" s="213"/>
      <c r="K68" s="214"/>
      <c r="L68" s="229" t="s">
        <v>661</v>
      </c>
      <c r="M68" s="230"/>
      <c r="N68" s="230"/>
      <c r="O68" s="230"/>
      <c r="P68" s="230"/>
      <c r="Q68" s="231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</row>
    <row r="69" spans="1:28" s="5" customFormat="1" ht="26.25" customHeight="1">
      <c r="A69" s="29"/>
      <c r="B69" s="106" t="s">
        <v>112</v>
      </c>
      <c r="C69" s="106"/>
      <c r="D69" s="215"/>
      <c r="E69" s="215"/>
      <c r="F69" s="215"/>
      <c r="G69" s="219"/>
      <c r="H69" s="220"/>
      <c r="I69" s="216"/>
      <c r="J69" s="29"/>
      <c r="K69" s="106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9.5" customHeight="1">
      <c r="A70" s="229" t="s">
        <v>662</v>
      </c>
      <c r="B70" s="230"/>
      <c r="C70" s="230"/>
      <c r="D70" s="230"/>
      <c r="E70" s="230"/>
      <c r="F70" s="231"/>
      <c r="G70" s="210"/>
      <c r="H70" s="211"/>
      <c r="I70" s="212"/>
      <c r="J70" s="213"/>
      <c r="K70" s="214"/>
      <c r="L70" s="229" t="s">
        <v>662</v>
      </c>
      <c r="M70" s="230"/>
      <c r="N70" s="230"/>
      <c r="O70" s="230"/>
      <c r="P70" s="230"/>
      <c r="Q70" s="231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</row>
    <row r="71" spans="1:28" s="129" customFormat="1" ht="99.75">
      <c r="A71" s="29">
        <v>1</v>
      </c>
      <c r="B71" s="132" t="s">
        <v>93</v>
      </c>
      <c r="C71" s="29" t="s">
        <v>315</v>
      </c>
      <c r="D71" s="215" t="s">
        <v>110</v>
      </c>
      <c r="E71" s="215" t="s">
        <v>111</v>
      </c>
      <c r="F71" s="215" t="s">
        <v>111</v>
      </c>
      <c r="G71" s="35">
        <v>1968</v>
      </c>
      <c r="H71" s="161">
        <v>1496571.68</v>
      </c>
      <c r="I71" s="216" t="s">
        <v>292</v>
      </c>
      <c r="J71" s="29" t="s">
        <v>534</v>
      </c>
      <c r="K71" s="106" t="s">
        <v>316</v>
      </c>
      <c r="L71" s="29">
        <v>1</v>
      </c>
      <c r="M71" s="29" t="s">
        <v>319</v>
      </c>
      <c r="N71" s="29" t="s">
        <v>317</v>
      </c>
      <c r="O71" s="29" t="s">
        <v>318</v>
      </c>
      <c r="P71" s="29" t="s">
        <v>111</v>
      </c>
      <c r="Q71" s="29" t="s">
        <v>111</v>
      </c>
      <c r="R71" s="29" t="s">
        <v>111</v>
      </c>
      <c r="S71" s="29" t="s">
        <v>306</v>
      </c>
      <c r="T71" s="29" t="s">
        <v>306</v>
      </c>
      <c r="U71" s="29" t="s">
        <v>112</v>
      </c>
      <c r="V71" s="29" t="s">
        <v>320</v>
      </c>
      <c r="W71" s="29" t="s">
        <v>112</v>
      </c>
      <c r="X71" s="29" t="s">
        <v>320</v>
      </c>
      <c r="Y71" s="29">
        <v>514.43</v>
      </c>
      <c r="Z71" s="29">
        <v>2</v>
      </c>
      <c r="AA71" s="29" t="s">
        <v>110</v>
      </c>
      <c r="AB71" s="29" t="s">
        <v>111</v>
      </c>
    </row>
    <row r="72" spans="1:28" s="2" customFormat="1" ht="19.5" customHeight="1">
      <c r="A72" s="226" t="s">
        <v>0</v>
      </c>
      <c r="B72" s="227"/>
      <c r="C72" s="227"/>
      <c r="D72" s="227"/>
      <c r="E72" s="227"/>
      <c r="F72" s="227"/>
      <c r="G72" s="228"/>
      <c r="H72" s="178">
        <f>SUM(H71)</f>
        <v>1496571.68</v>
      </c>
      <c r="I72" s="217"/>
      <c r="J72" s="29"/>
      <c r="K72" s="106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9.5" customHeight="1">
      <c r="A73" s="229" t="s">
        <v>663</v>
      </c>
      <c r="B73" s="230"/>
      <c r="C73" s="230"/>
      <c r="D73" s="230"/>
      <c r="E73" s="230"/>
      <c r="F73" s="231"/>
      <c r="G73" s="210"/>
      <c r="H73" s="211"/>
      <c r="I73" s="212"/>
      <c r="J73" s="213"/>
      <c r="K73" s="214"/>
      <c r="L73" s="229" t="s">
        <v>663</v>
      </c>
      <c r="M73" s="230"/>
      <c r="N73" s="230"/>
      <c r="O73" s="230"/>
      <c r="P73" s="230"/>
      <c r="Q73" s="231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</row>
    <row r="74" spans="1:28" s="129" customFormat="1" ht="42.75">
      <c r="A74" s="29">
        <v>1</v>
      </c>
      <c r="B74" s="132" t="s">
        <v>334</v>
      </c>
      <c r="C74" s="29"/>
      <c r="D74" s="215" t="s">
        <v>110</v>
      </c>
      <c r="E74" s="215" t="s">
        <v>111</v>
      </c>
      <c r="F74" s="215" t="s">
        <v>111</v>
      </c>
      <c r="G74" s="35" t="s">
        <v>341</v>
      </c>
      <c r="H74" s="218">
        <v>3052000</v>
      </c>
      <c r="I74" s="216" t="s">
        <v>473</v>
      </c>
      <c r="J74" s="249" t="s">
        <v>1106</v>
      </c>
      <c r="K74" s="106" t="s">
        <v>339</v>
      </c>
      <c r="L74" s="29">
        <v>1</v>
      </c>
      <c r="M74" s="29" t="s">
        <v>1107</v>
      </c>
      <c r="N74" s="29" t="s">
        <v>342</v>
      </c>
      <c r="O74" s="29" t="s">
        <v>343</v>
      </c>
      <c r="P74" s="29" t="s">
        <v>111</v>
      </c>
      <c r="Q74" s="29" t="s">
        <v>111</v>
      </c>
      <c r="R74" s="29" t="s">
        <v>111</v>
      </c>
      <c r="S74" s="29" t="s">
        <v>320</v>
      </c>
      <c r="T74" s="29" t="s">
        <v>320</v>
      </c>
      <c r="U74" s="29" t="s">
        <v>320</v>
      </c>
      <c r="V74" s="29" t="s">
        <v>320</v>
      </c>
      <c r="W74" s="29" t="s">
        <v>112</v>
      </c>
      <c r="X74" s="29" t="s">
        <v>320</v>
      </c>
      <c r="Y74" s="29">
        <v>1606.52</v>
      </c>
      <c r="Z74" s="29">
        <v>4</v>
      </c>
      <c r="AA74" s="29" t="s">
        <v>110</v>
      </c>
      <c r="AB74" s="29" t="s">
        <v>111</v>
      </c>
    </row>
    <row r="75" spans="1:28" s="129" customFormat="1" ht="28.5">
      <c r="A75" s="29">
        <v>2</v>
      </c>
      <c r="B75" s="132" t="s">
        <v>335</v>
      </c>
      <c r="C75" s="29"/>
      <c r="D75" s="215" t="s">
        <v>110</v>
      </c>
      <c r="E75" s="215" t="s">
        <v>111</v>
      </c>
      <c r="F75" s="215" t="s">
        <v>111</v>
      </c>
      <c r="G75" s="35"/>
      <c r="H75" s="161">
        <v>66844.12</v>
      </c>
      <c r="I75" s="216" t="s">
        <v>292</v>
      </c>
      <c r="J75" s="250"/>
      <c r="K75" s="106" t="s">
        <v>340</v>
      </c>
      <c r="L75" s="29">
        <v>2</v>
      </c>
      <c r="M75" s="29" t="s">
        <v>344</v>
      </c>
      <c r="N75" s="29" t="s">
        <v>112</v>
      </c>
      <c r="O75" s="29" t="s">
        <v>112</v>
      </c>
      <c r="P75" s="29"/>
      <c r="Q75" s="29"/>
      <c r="R75" s="29"/>
      <c r="S75" s="29" t="s">
        <v>112</v>
      </c>
      <c r="T75" s="29" t="s">
        <v>112</v>
      </c>
      <c r="U75" s="29" t="s">
        <v>112</v>
      </c>
      <c r="V75" s="29" t="s">
        <v>112</v>
      </c>
      <c r="W75" s="29" t="s">
        <v>112</v>
      </c>
      <c r="X75" s="29" t="s">
        <v>112</v>
      </c>
      <c r="Y75" s="29"/>
      <c r="Z75" s="29"/>
      <c r="AA75" s="29"/>
      <c r="AB75" s="29"/>
    </row>
    <row r="76" spans="1:28" s="129" customFormat="1" ht="42.75">
      <c r="A76" s="29">
        <v>3</v>
      </c>
      <c r="B76" s="132" t="s">
        <v>336</v>
      </c>
      <c r="C76" s="29"/>
      <c r="D76" s="215" t="s">
        <v>110</v>
      </c>
      <c r="E76" s="215" t="s">
        <v>111</v>
      </c>
      <c r="F76" s="215" t="s">
        <v>111</v>
      </c>
      <c r="G76" s="35">
        <v>1972</v>
      </c>
      <c r="H76" s="161">
        <v>3000000</v>
      </c>
      <c r="I76" s="216" t="s">
        <v>473</v>
      </c>
      <c r="J76" s="250"/>
      <c r="K76" s="106" t="s">
        <v>719</v>
      </c>
      <c r="L76" s="29">
        <v>3</v>
      </c>
      <c r="M76" s="29" t="s">
        <v>1108</v>
      </c>
      <c r="N76" s="29" t="s">
        <v>345</v>
      </c>
      <c r="O76" s="29" t="s">
        <v>1109</v>
      </c>
      <c r="P76" s="29" t="s">
        <v>111</v>
      </c>
      <c r="Q76" s="29" t="s">
        <v>111</v>
      </c>
      <c r="R76" s="29" t="s">
        <v>111</v>
      </c>
      <c r="S76" s="29" t="s">
        <v>320</v>
      </c>
      <c r="T76" s="29" t="s">
        <v>320</v>
      </c>
      <c r="U76" s="29" t="s">
        <v>320</v>
      </c>
      <c r="V76" s="29" t="s">
        <v>320</v>
      </c>
      <c r="W76" s="29" t="s">
        <v>112</v>
      </c>
      <c r="X76" s="29" t="s">
        <v>320</v>
      </c>
      <c r="Y76" s="29">
        <v>2349.5</v>
      </c>
      <c r="Z76" s="29">
        <v>5</v>
      </c>
      <c r="AA76" s="29" t="s">
        <v>380</v>
      </c>
      <c r="AB76" s="29" t="s">
        <v>111</v>
      </c>
    </row>
    <row r="77" spans="1:28" s="129" customFormat="1" ht="42.75">
      <c r="A77" s="29">
        <v>4</v>
      </c>
      <c r="B77" s="132" t="s">
        <v>337</v>
      </c>
      <c r="C77" s="29"/>
      <c r="D77" s="215" t="s">
        <v>110</v>
      </c>
      <c r="E77" s="215" t="s">
        <v>111</v>
      </c>
      <c r="F77" s="215" t="s">
        <v>111</v>
      </c>
      <c r="G77" s="35">
        <v>1991</v>
      </c>
      <c r="H77" s="161">
        <v>1500000</v>
      </c>
      <c r="I77" s="216" t="s">
        <v>473</v>
      </c>
      <c r="J77" s="251"/>
      <c r="K77" s="106" t="s">
        <v>339</v>
      </c>
      <c r="L77" s="29">
        <v>4</v>
      </c>
      <c r="M77" s="29" t="s">
        <v>1110</v>
      </c>
      <c r="N77" s="29" t="s">
        <v>346</v>
      </c>
      <c r="O77" s="29" t="s">
        <v>1109</v>
      </c>
      <c r="P77" s="29" t="s">
        <v>111</v>
      </c>
      <c r="Q77" s="29" t="s">
        <v>111</v>
      </c>
      <c r="R77" s="29" t="s">
        <v>111</v>
      </c>
      <c r="S77" s="29" t="s">
        <v>320</v>
      </c>
      <c r="T77" s="29" t="s">
        <v>320</v>
      </c>
      <c r="U77" s="29" t="s">
        <v>320</v>
      </c>
      <c r="V77" s="29" t="s">
        <v>320</v>
      </c>
      <c r="W77" s="29" t="s">
        <v>112</v>
      </c>
      <c r="X77" s="29" t="s">
        <v>320</v>
      </c>
      <c r="Y77" s="29">
        <v>754</v>
      </c>
      <c r="Z77" s="29">
        <v>1</v>
      </c>
      <c r="AA77" s="29" t="s">
        <v>130</v>
      </c>
      <c r="AB77" s="29" t="s">
        <v>111</v>
      </c>
    </row>
    <row r="78" spans="1:28" s="129" customFormat="1" ht="42.75">
      <c r="A78" s="29">
        <v>5</v>
      </c>
      <c r="B78" s="132" t="s">
        <v>806</v>
      </c>
      <c r="C78" s="29"/>
      <c r="D78" s="215" t="s">
        <v>110</v>
      </c>
      <c r="E78" s="215" t="s">
        <v>111</v>
      </c>
      <c r="F78" s="215" t="s">
        <v>111</v>
      </c>
      <c r="G78" s="35">
        <v>2011</v>
      </c>
      <c r="H78" s="161">
        <v>318417</v>
      </c>
      <c r="I78" s="216" t="s">
        <v>292</v>
      </c>
      <c r="J78" s="29" t="s">
        <v>718</v>
      </c>
      <c r="K78" s="106" t="s">
        <v>719</v>
      </c>
      <c r="L78" s="29">
        <v>5</v>
      </c>
      <c r="M78" s="29" t="s">
        <v>347</v>
      </c>
      <c r="N78" s="29" t="s">
        <v>1111</v>
      </c>
      <c r="O78" s="29" t="s">
        <v>112</v>
      </c>
      <c r="P78" s="29" t="s">
        <v>111</v>
      </c>
      <c r="Q78" s="29" t="s">
        <v>111</v>
      </c>
      <c r="R78" s="29" t="s">
        <v>111</v>
      </c>
      <c r="S78" s="29" t="s">
        <v>320</v>
      </c>
      <c r="T78" s="29" t="s">
        <v>320</v>
      </c>
      <c r="U78" s="29" t="s">
        <v>320</v>
      </c>
      <c r="V78" s="29" t="s">
        <v>112</v>
      </c>
      <c r="W78" s="29" t="s">
        <v>112</v>
      </c>
      <c r="X78" s="29" t="s">
        <v>320</v>
      </c>
      <c r="Y78" s="29">
        <v>62.16</v>
      </c>
      <c r="Z78" s="29">
        <v>1</v>
      </c>
      <c r="AA78" s="29" t="s">
        <v>130</v>
      </c>
      <c r="AB78" s="29" t="s">
        <v>111</v>
      </c>
    </row>
    <row r="79" spans="1:28" s="129" customFormat="1" ht="24" customHeight="1">
      <c r="A79" s="29">
        <v>6</v>
      </c>
      <c r="B79" s="132" t="s">
        <v>338</v>
      </c>
      <c r="C79" s="29"/>
      <c r="D79" s="215" t="s">
        <v>110</v>
      </c>
      <c r="E79" s="215" t="s">
        <v>111</v>
      </c>
      <c r="F79" s="215"/>
      <c r="G79" s="35">
        <v>2012</v>
      </c>
      <c r="H79" s="161">
        <v>66998.1</v>
      </c>
      <c r="I79" s="216" t="s">
        <v>292</v>
      </c>
      <c r="J79" s="29"/>
      <c r="K79" s="106" t="s">
        <v>719</v>
      </c>
      <c r="L79" s="29">
        <v>6</v>
      </c>
      <c r="M79" s="29" t="s">
        <v>112</v>
      </c>
      <c r="N79" s="29" t="s">
        <v>112</v>
      </c>
      <c r="O79" s="29" t="s">
        <v>112</v>
      </c>
      <c r="P79" s="29"/>
      <c r="Q79" s="29"/>
      <c r="R79" s="29"/>
      <c r="S79" s="29" t="s">
        <v>112</v>
      </c>
      <c r="T79" s="29" t="s">
        <v>112</v>
      </c>
      <c r="U79" s="29" t="s">
        <v>112</v>
      </c>
      <c r="V79" s="29" t="s">
        <v>112</v>
      </c>
      <c r="W79" s="29" t="s">
        <v>112</v>
      </c>
      <c r="X79" s="29" t="s">
        <v>112</v>
      </c>
      <c r="Y79" s="29"/>
      <c r="Z79" s="29"/>
      <c r="AA79" s="29"/>
      <c r="AB79" s="29"/>
    </row>
    <row r="80" spans="1:28" s="129" customFormat="1" ht="24" customHeight="1">
      <c r="A80" s="29">
        <v>7</v>
      </c>
      <c r="B80" s="132" t="s">
        <v>470</v>
      </c>
      <c r="C80" s="29"/>
      <c r="D80" s="215" t="s">
        <v>110</v>
      </c>
      <c r="E80" s="215" t="s">
        <v>111</v>
      </c>
      <c r="F80" s="215"/>
      <c r="G80" s="35" t="s">
        <v>471</v>
      </c>
      <c r="H80" s="159">
        <v>38499</v>
      </c>
      <c r="I80" s="216" t="s">
        <v>292</v>
      </c>
      <c r="J80" s="29"/>
      <c r="K80" s="106" t="s">
        <v>719</v>
      </c>
      <c r="L80" s="29">
        <v>7</v>
      </c>
      <c r="M80" s="29" t="s">
        <v>112</v>
      </c>
      <c r="N80" s="29" t="s">
        <v>112</v>
      </c>
      <c r="O80" s="29" t="s">
        <v>112</v>
      </c>
      <c r="P80" s="29"/>
      <c r="Q80" s="29"/>
      <c r="R80" s="29"/>
      <c r="S80" s="29" t="s">
        <v>112</v>
      </c>
      <c r="T80" s="29" t="s">
        <v>112</v>
      </c>
      <c r="U80" s="29" t="s">
        <v>112</v>
      </c>
      <c r="V80" s="29" t="s">
        <v>112</v>
      </c>
      <c r="W80" s="29" t="s">
        <v>112</v>
      </c>
      <c r="X80" s="29" t="s">
        <v>112</v>
      </c>
      <c r="Y80" s="29"/>
      <c r="Z80" s="29"/>
      <c r="AA80" s="29"/>
      <c r="AB80" s="29"/>
    </row>
    <row r="81" spans="1:28" s="2" customFormat="1" ht="19.5" customHeight="1">
      <c r="A81" s="226" t="s">
        <v>0</v>
      </c>
      <c r="B81" s="227"/>
      <c r="C81" s="227"/>
      <c r="D81" s="227"/>
      <c r="E81" s="227"/>
      <c r="F81" s="227"/>
      <c r="G81" s="228"/>
      <c r="H81" s="178">
        <f>SUM(H74:H80)</f>
        <v>8042758.22</v>
      </c>
      <c r="I81" s="217"/>
      <c r="J81" s="29"/>
      <c r="K81" s="106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</row>
    <row r="82" spans="1:28" ht="19.5" customHeight="1">
      <c r="A82" s="229" t="s">
        <v>664</v>
      </c>
      <c r="B82" s="230"/>
      <c r="C82" s="230"/>
      <c r="D82" s="230"/>
      <c r="E82" s="230"/>
      <c r="F82" s="231"/>
      <c r="G82" s="210"/>
      <c r="H82" s="211"/>
      <c r="I82" s="212"/>
      <c r="J82" s="213"/>
      <c r="K82" s="214"/>
      <c r="L82" s="229" t="s">
        <v>664</v>
      </c>
      <c r="M82" s="230"/>
      <c r="N82" s="230"/>
      <c r="O82" s="230"/>
      <c r="P82" s="230"/>
      <c r="Q82" s="231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</row>
    <row r="83" spans="1:28" s="129" customFormat="1" ht="57">
      <c r="A83" s="29">
        <v>1</v>
      </c>
      <c r="B83" s="132" t="s">
        <v>1105</v>
      </c>
      <c r="C83" s="29" t="s">
        <v>321</v>
      </c>
      <c r="D83" s="215" t="s">
        <v>110</v>
      </c>
      <c r="E83" s="215" t="s">
        <v>111</v>
      </c>
      <c r="F83" s="215" t="s">
        <v>111</v>
      </c>
      <c r="G83" s="35" t="s">
        <v>480</v>
      </c>
      <c r="H83" s="159">
        <v>2524000</v>
      </c>
      <c r="I83" s="216" t="s">
        <v>292</v>
      </c>
      <c r="J83" s="29" t="s">
        <v>1045</v>
      </c>
      <c r="K83" s="106" t="s">
        <v>324</v>
      </c>
      <c r="L83" s="29">
        <v>1</v>
      </c>
      <c r="M83" s="29" t="s">
        <v>325</v>
      </c>
      <c r="N83" s="29" t="s">
        <v>326</v>
      </c>
      <c r="O83" s="29" t="s">
        <v>327</v>
      </c>
      <c r="P83" s="29" t="s">
        <v>111</v>
      </c>
      <c r="Q83" s="29" t="s">
        <v>111</v>
      </c>
      <c r="R83" s="29" t="s">
        <v>110</v>
      </c>
      <c r="S83" s="29" t="s">
        <v>313</v>
      </c>
      <c r="T83" s="29" t="s">
        <v>306</v>
      </c>
      <c r="U83" s="29" t="s">
        <v>306</v>
      </c>
      <c r="V83" s="29" t="s">
        <v>306</v>
      </c>
      <c r="W83" s="29" t="s">
        <v>112</v>
      </c>
      <c r="X83" s="29" t="s">
        <v>306</v>
      </c>
      <c r="Y83" s="221">
        <v>1179.83</v>
      </c>
      <c r="Z83" s="29" t="s">
        <v>546</v>
      </c>
      <c r="AA83" s="29" t="s">
        <v>110</v>
      </c>
      <c r="AB83" s="29" t="s">
        <v>110</v>
      </c>
    </row>
    <row r="84" spans="1:28" s="129" customFormat="1" ht="33" customHeight="1">
      <c r="A84" s="29">
        <v>2</v>
      </c>
      <c r="B84" s="132" t="s">
        <v>322</v>
      </c>
      <c r="C84" s="29" t="s">
        <v>323</v>
      </c>
      <c r="D84" s="215" t="s">
        <v>110</v>
      </c>
      <c r="E84" s="215" t="s">
        <v>111</v>
      </c>
      <c r="F84" s="215" t="s">
        <v>111</v>
      </c>
      <c r="G84" s="35">
        <v>2011</v>
      </c>
      <c r="H84" s="161">
        <v>44895</v>
      </c>
      <c r="I84" s="216" t="s">
        <v>292</v>
      </c>
      <c r="J84" s="29" t="s">
        <v>1046</v>
      </c>
      <c r="K84" s="106" t="s">
        <v>324</v>
      </c>
      <c r="L84" s="29">
        <v>2</v>
      </c>
      <c r="M84" s="29" t="s">
        <v>328</v>
      </c>
      <c r="N84" s="29" t="s">
        <v>109</v>
      </c>
      <c r="O84" s="29" t="s">
        <v>328</v>
      </c>
      <c r="P84" s="29" t="s">
        <v>111</v>
      </c>
      <c r="Q84" s="29" t="s">
        <v>111</v>
      </c>
      <c r="R84" s="29"/>
      <c r="S84" s="29"/>
      <c r="T84" s="29"/>
      <c r="U84" s="29"/>
      <c r="V84" s="29"/>
      <c r="W84" s="29"/>
      <c r="X84" s="29"/>
      <c r="Y84" s="29">
        <v>25</v>
      </c>
      <c r="Z84" s="29"/>
      <c r="AA84" s="29"/>
      <c r="AB84" s="29"/>
    </row>
    <row r="85" spans="1:28" s="2" customFormat="1" ht="19.5" customHeight="1" thickBot="1">
      <c r="A85" s="226" t="s">
        <v>0</v>
      </c>
      <c r="B85" s="227"/>
      <c r="C85" s="227"/>
      <c r="D85" s="227"/>
      <c r="E85" s="227"/>
      <c r="F85" s="227"/>
      <c r="G85" s="228"/>
      <c r="H85" s="178">
        <f>SUM(H83:H84)</f>
        <v>2568895</v>
      </c>
      <c r="I85" s="217"/>
      <c r="J85" s="29"/>
      <c r="K85" s="106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</row>
    <row r="86" spans="1:28" s="2" customFormat="1" ht="20.25" customHeight="1" thickBot="1">
      <c r="A86" s="54"/>
      <c r="B86" s="222"/>
      <c r="C86" s="20"/>
      <c r="D86" s="24"/>
      <c r="E86" s="24"/>
      <c r="F86" s="247" t="s">
        <v>52</v>
      </c>
      <c r="G86" s="248"/>
      <c r="H86" s="223">
        <f>SUM(H85,H81,H72,H58,H45,H42,H67,H24,H18,H11)</f>
        <v>49313832.5</v>
      </c>
      <c r="I86" s="207"/>
      <c r="J86" s="69"/>
      <c r="K86" s="224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</row>
    <row r="87" spans="1:28" s="2" customFormat="1" ht="14.25">
      <c r="A87" s="54"/>
      <c r="B87" s="72"/>
      <c r="C87" s="54"/>
      <c r="D87" s="205"/>
      <c r="E87" s="205"/>
      <c r="F87" s="205"/>
      <c r="G87" s="206"/>
      <c r="H87" s="174"/>
      <c r="I87" s="207"/>
      <c r="J87" s="69"/>
      <c r="K87" s="224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</row>
    <row r="88" spans="1:28" s="2" customFormat="1" ht="14.25">
      <c r="A88" s="54"/>
      <c r="B88" s="72"/>
      <c r="C88" s="54"/>
      <c r="D88" s="205"/>
      <c r="E88" s="205"/>
      <c r="F88" s="205"/>
      <c r="G88" s="206"/>
      <c r="H88" s="174"/>
      <c r="I88" s="207"/>
      <c r="J88" s="69"/>
      <c r="K88" s="224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</row>
    <row r="89" spans="1:28" s="2" customFormat="1" ht="14.25">
      <c r="A89" s="54"/>
      <c r="B89" s="72"/>
      <c r="C89" s="54"/>
      <c r="D89" s="205"/>
      <c r="E89" s="205"/>
      <c r="F89" s="205"/>
      <c r="G89" s="206"/>
      <c r="H89" s="174"/>
      <c r="I89" s="207"/>
      <c r="J89" s="69"/>
      <c r="K89" s="224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</row>
    <row r="90" ht="12.75" customHeight="1"/>
    <row r="91" spans="1:28" s="2" customFormat="1" ht="14.25">
      <c r="A91" s="54"/>
      <c r="B91" s="72"/>
      <c r="C91" s="54"/>
      <c r="D91" s="205"/>
      <c r="E91" s="205"/>
      <c r="F91" s="205"/>
      <c r="G91" s="206"/>
      <c r="H91" s="174"/>
      <c r="I91" s="207"/>
      <c r="J91" s="69"/>
      <c r="K91" s="224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</row>
    <row r="92" spans="1:28" s="2" customFormat="1" ht="14.25">
      <c r="A92" s="54"/>
      <c r="B92" s="72"/>
      <c r="C92" s="54"/>
      <c r="D92" s="205"/>
      <c r="E92" s="205"/>
      <c r="F92" s="205"/>
      <c r="G92" s="206"/>
      <c r="H92" s="174"/>
      <c r="I92" s="207"/>
      <c r="J92" s="69"/>
      <c r="K92" s="224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</row>
    <row r="94" ht="21.75" customHeight="1"/>
  </sheetData>
  <sheetProtection/>
  <mergeCells count="67">
    <mergeCell ref="L70:Q70"/>
    <mergeCell ref="L73:Q73"/>
    <mergeCell ref="L82:Q82"/>
    <mergeCell ref="A50:F50"/>
    <mergeCell ref="A59:F59"/>
    <mergeCell ref="A68:F68"/>
    <mergeCell ref="A70:F70"/>
    <mergeCell ref="A73:F73"/>
    <mergeCell ref="A82:F82"/>
    <mergeCell ref="A25:F25"/>
    <mergeCell ref="A27:F27"/>
    <mergeCell ref="A29:F29"/>
    <mergeCell ref="A43:F43"/>
    <mergeCell ref="A46:F46"/>
    <mergeCell ref="A42:G42"/>
    <mergeCell ref="A5:F5"/>
    <mergeCell ref="A3:A4"/>
    <mergeCell ref="B3:B4"/>
    <mergeCell ref="C3:C4"/>
    <mergeCell ref="D3:D4"/>
    <mergeCell ref="E3:E4"/>
    <mergeCell ref="H3:H4"/>
    <mergeCell ref="AA3:AA4"/>
    <mergeCell ref="F3:F4"/>
    <mergeCell ref="G3:G4"/>
    <mergeCell ref="L3:L4"/>
    <mergeCell ref="R3:R4"/>
    <mergeCell ref="J3:J4"/>
    <mergeCell ref="K3:K4"/>
    <mergeCell ref="I3:I4"/>
    <mergeCell ref="AB3:AB4"/>
    <mergeCell ref="M3:O3"/>
    <mergeCell ref="Z3:Z4"/>
    <mergeCell ref="Y3:Y4"/>
    <mergeCell ref="S3:X3"/>
    <mergeCell ref="F86:G86"/>
    <mergeCell ref="A11:G11"/>
    <mergeCell ref="A81:G81"/>
    <mergeCell ref="J74:J77"/>
    <mergeCell ref="A12:F12"/>
    <mergeCell ref="A18:G18"/>
    <mergeCell ref="A45:G45"/>
    <mergeCell ref="A24:G24"/>
    <mergeCell ref="A58:G58"/>
    <mergeCell ref="I60:I64"/>
    <mergeCell ref="A72:G72"/>
    <mergeCell ref="H60:H64"/>
    <mergeCell ref="A48:F48"/>
    <mergeCell ref="A19:F19"/>
    <mergeCell ref="A21:F21"/>
    <mergeCell ref="L5:Q5"/>
    <mergeCell ref="L12:Q12"/>
    <mergeCell ref="L19:Q19"/>
    <mergeCell ref="L21:Q21"/>
    <mergeCell ref="L25:Q25"/>
    <mergeCell ref="P3:P4"/>
    <mergeCell ref="Q3:Q4"/>
    <mergeCell ref="A85:G85"/>
    <mergeCell ref="A67:G67"/>
    <mergeCell ref="L27:Q27"/>
    <mergeCell ref="L29:Q29"/>
    <mergeCell ref="L43:Q43"/>
    <mergeCell ref="L46:Q46"/>
    <mergeCell ref="L48:Q48"/>
    <mergeCell ref="L50:Q50"/>
    <mergeCell ref="L59:Q59"/>
    <mergeCell ref="L68:Q68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portrait" paperSize="9" scale="27" r:id="rId1"/>
  <headerFooter alignWithMargins="0">
    <oddFooter>&amp;CStrona &amp;P z &amp;N</oddFooter>
  </headerFooter>
  <rowBreaks count="1" manualBreakCount="1">
    <brk id="67" max="27" man="1"/>
  </rowBreaks>
  <colBreaks count="1" manualBreakCount="1">
    <brk id="11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6"/>
  <sheetViews>
    <sheetView view="pageBreakPreview" zoomScale="80" zoomScaleNormal="110" zoomScaleSheetLayoutView="80" zoomScalePageLayoutView="0" workbookViewId="0" topLeftCell="A339">
      <selection activeCell="D566" sqref="D566"/>
    </sheetView>
  </sheetViews>
  <sheetFormatPr defaultColWidth="9.140625" defaultRowHeight="12.75"/>
  <cols>
    <col min="1" max="1" width="5.57421875" style="72" customWidth="1"/>
    <col min="2" max="2" width="62.57421875" style="53" customWidth="1"/>
    <col min="3" max="3" width="18.8515625" style="54" customWidth="1"/>
    <col min="4" max="4" width="22.00390625" style="73" customWidth="1"/>
    <col min="5" max="5" width="15.140625" style="72" customWidth="1"/>
    <col min="6" max="6" width="58.57421875" style="0" customWidth="1"/>
    <col min="7" max="7" width="11.8515625" style="0" customWidth="1"/>
    <col min="8" max="8" width="16.140625" style="0" customWidth="1"/>
    <col min="9" max="9" width="16.00390625" style="0" customWidth="1"/>
  </cols>
  <sheetData>
    <row r="1" spans="1:4" ht="15">
      <c r="A1" s="52" t="s">
        <v>73</v>
      </c>
      <c r="D1" s="55"/>
    </row>
    <row r="2" spans="7:8" ht="14.25">
      <c r="G2" s="2"/>
      <c r="H2" s="2"/>
    </row>
    <row r="3" spans="1:8" ht="14.25">
      <c r="A3" s="258" t="s">
        <v>584</v>
      </c>
      <c r="B3" s="258"/>
      <c r="C3" s="258"/>
      <c r="D3" s="258"/>
      <c r="G3" s="2"/>
      <c r="H3" s="2"/>
    </row>
    <row r="4" spans="1:8" ht="30">
      <c r="A4" s="37" t="s">
        <v>13</v>
      </c>
      <c r="B4" s="37" t="s">
        <v>21</v>
      </c>
      <c r="C4" s="37" t="s">
        <v>22</v>
      </c>
      <c r="D4" s="56" t="s">
        <v>23</v>
      </c>
      <c r="G4" s="2"/>
      <c r="H4" s="2"/>
    </row>
    <row r="5" spans="1:4" ht="12.75" customHeight="1">
      <c r="A5" s="229" t="s">
        <v>99</v>
      </c>
      <c r="B5" s="230"/>
      <c r="C5" s="230"/>
      <c r="D5" s="231"/>
    </row>
    <row r="6" spans="1:5" s="2" customFormat="1" ht="14.25">
      <c r="A6" s="29">
        <v>1</v>
      </c>
      <c r="B6" s="132" t="s">
        <v>666</v>
      </c>
      <c r="C6" s="29">
        <v>2017</v>
      </c>
      <c r="D6" s="133">
        <v>3562.08</v>
      </c>
      <c r="E6" s="20"/>
    </row>
    <row r="7" spans="1:5" s="2" customFormat="1" ht="14.25">
      <c r="A7" s="29">
        <v>2</v>
      </c>
      <c r="B7" s="132" t="s">
        <v>484</v>
      </c>
      <c r="C7" s="29">
        <v>2017</v>
      </c>
      <c r="D7" s="133">
        <v>1229</v>
      </c>
      <c r="E7" s="20"/>
    </row>
    <row r="8" spans="1:5" s="2" customFormat="1" ht="14.25">
      <c r="A8" s="29">
        <v>3</v>
      </c>
      <c r="B8" s="132" t="s">
        <v>667</v>
      </c>
      <c r="C8" s="29">
        <v>2017</v>
      </c>
      <c r="D8" s="133">
        <v>799</v>
      </c>
      <c r="E8" s="20"/>
    </row>
    <row r="9" spans="1:5" s="2" customFormat="1" ht="14.25">
      <c r="A9" s="29">
        <v>4</v>
      </c>
      <c r="B9" s="132" t="s">
        <v>953</v>
      </c>
      <c r="C9" s="29">
        <v>2017</v>
      </c>
      <c r="D9" s="133">
        <v>2809.32</v>
      </c>
      <c r="E9" s="20"/>
    </row>
    <row r="10" spans="1:5" s="2" customFormat="1" ht="14.25">
      <c r="A10" s="29">
        <v>5</v>
      </c>
      <c r="B10" s="132" t="s">
        <v>965</v>
      </c>
      <c r="C10" s="29">
        <v>2017</v>
      </c>
      <c r="D10" s="133">
        <v>4144.6</v>
      </c>
      <c r="E10" s="20"/>
    </row>
    <row r="11" spans="1:5" s="2" customFormat="1" ht="14.25">
      <c r="A11" s="29">
        <v>6</v>
      </c>
      <c r="B11" s="132" t="s">
        <v>966</v>
      </c>
      <c r="C11" s="29">
        <v>2017</v>
      </c>
      <c r="D11" s="133">
        <v>4144.62</v>
      </c>
      <c r="E11" s="20"/>
    </row>
    <row r="12" spans="1:5" s="2" customFormat="1" ht="14.25">
      <c r="A12" s="29">
        <v>7</v>
      </c>
      <c r="B12" s="132" t="s">
        <v>485</v>
      </c>
      <c r="C12" s="29">
        <v>2017</v>
      </c>
      <c r="D12" s="133">
        <v>1675.09</v>
      </c>
      <c r="E12" s="20"/>
    </row>
    <row r="13" spans="1:5" s="2" customFormat="1" ht="14.25">
      <c r="A13" s="29">
        <v>8</v>
      </c>
      <c r="B13" s="132" t="s">
        <v>485</v>
      </c>
      <c r="C13" s="29">
        <v>2017</v>
      </c>
      <c r="D13" s="133">
        <v>2300.69</v>
      </c>
      <c r="E13" s="20"/>
    </row>
    <row r="14" spans="1:5" s="2" customFormat="1" ht="14.25">
      <c r="A14" s="29">
        <v>9</v>
      </c>
      <c r="B14" s="132" t="s">
        <v>486</v>
      </c>
      <c r="C14" s="29">
        <v>2017</v>
      </c>
      <c r="D14" s="133">
        <v>5622.76</v>
      </c>
      <c r="E14" s="20"/>
    </row>
    <row r="15" spans="1:5" s="2" customFormat="1" ht="14.25">
      <c r="A15" s="29">
        <v>10</v>
      </c>
      <c r="B15" s="132" t="s">
        <v>604</v>
      </c>
      <c r="C15" s="29">
        <v>2017</v>
      </c>
      <c r="D15" s="133">
        <v>14056.95</v>
      </c>
      <c r="E15" s="20"/>
    </row>
    <row r="16" spans="1:5" s="2" customFormat="1" ht="14.25">
      <c r="A16" s="29">
        <v>11</v>
      </c>
      <c r="B16" s="132" t="s">
        <v>487</v>
      </c>
      <c r="C16" s="29">
        <v>2017</v>
      </c>
      <c r="D16" s="133">
        <v>2045.34</v>
      </c>
      <c r="E16" s="20"/>
    </row>
    <row r="17" spans="1:5" s="2" customFormat="1" ht="14.25">
      <c r="A17" s="29">
        <v>12</v>
      </c>
      <c r="B17" s="132" t="s">
        <v>488</v>
      </c>
      <c r="C17" s="29">
        <v>2017</v>
      </c>
      <c r="D17" s="133">
        <v>80</v>
      </c>
      <c r="E17" s="20"/>
    </row>
    <row r="18" spans="1:5" s="2" customFormat="1" ht="14.25">
      <c r="A18" s="29">
        <v>13</v>
      </c>
      <c r="B18" s="132" t="s">
        <v>598</v>
      </c>
      <c r="C18" s="29">
        <v>2017</v>
      </c>
      <c r="D18" s="133">
        <v>200</v>
      </c>
      <c r="E18" s="20"/>
    </row>
    <row r="19" spans="1:5" s="2" customFormat="1" ht="14.25">
      <c r="A19" s="29">
        <v>14</v>
      </c>
      <c r="B19" s="132" t="s">
        <v>599</v>
      </c>
      <c r="C19" s="29">
        <v>2017</v>
      </c>
      <c r="D19" s="133">
        <v>1758.9</v>
      </c>
      <c r="E19" s="20"/>
    </row>
    <row r="20" spans="1:5" s="2" customFormat="1" ht="14.25">
      <c r="A20" s="29">
        <v>15</v>
      </c>
      <c r="B20" s="132" t="s">
        <v>599</v>
      </c>
      <c r="C20" s="29">
        <v>2017</v>
      </c>
      <c r="D20" s="133">
        <v>1940.94</v>
      </c>
      <c r="E20" s="20"/>
    </row>
    <row r="21" spans="1:5" s="2" customFormat="1" ht="14.25">
      <c r="A21" s="29">
        <v>16</v>
      </c>
      <c r="B21" s="132" t="s">
        <v>600</v>
      </c>
      <c r="C21" s="29">
        <v>2017</v>
      </c>
      <c r="D21" s="133">
        <v>697.41</v>
      </c>
      <c r="E21" s="20"/>
    </row>
    <row r="22" spans="1:5" s="2" customFormat="1" ht="14.25">
      <c r="A22" s="29">
        <v>17</v>
      </c>
      <c r="B22" s="132" t="s">
        <v>601</v>
      </c>
      <c r="C22" s="29">
        <v>2017</v>
      </c>
      <c r="D22" s="133">
        <v>1648.2</v>
      </c>
      <c r="E22" s="20"/>
    </row>
    <row r="23" spans="1:5" s="2" customFormat="1" ht="14.25">
      <c r="A23" s="29">
        <v>18</v>
      </c>
      <c r="B23" s="132" t="s">
        <v>602</v>
      </c>
      <c r="C23" s="29">
        <v>2017</v>
      </c>
      <c r="D23" s="133">
        <v>6998.7</v>
      </c>
      <c r="E23" s="20"/>
    </row>
    <row r="24" spans="1:5" s="2" customFormat="1" ht="14.25">
      <c r="A24" s="29">
        <v>19</v>
      </c>
      <c r="B24" s="132" t="s">
        <v>668</v>
      </c>
      <c r="C24" s="29">
        <v>2017</v>
      </c>
      <c r="D24" s="133">
        <v>389</v>
      </c>
      <c r="E24" s="20"/>
    </row>
    <row r="25" spans="1:5" s="2" customFormat="1" ht="14.25">
      <c r="A25" s="29">
        <v>20</v>
      </c>
      <c r="B25" s="132" t="s">
        <v>458</v>
      </c>
      <c r="C25" s="29">
        <v>2018</v>
      </c>
      <c r="D25" s="133">
        <v>310</v>
      </c>
      <c r="E25" s="20"/>
    </row>
    <row r="26" spans="1:5" s="2" customFormat="1" ht="14.25">
      <c r="A26" s="29">
        <v>21</v>
      </c>
      <c r="B26" s="132" t="s">
        <v>458</v>
      </c>
      <c r="C26" s="29">
        <v>2018</v>
      </c>
      <c r="D26" s="133">
        <v>65</v>
      </c>
      <c r="E26" s="20"/>
    </row>
    <row r="27" spans="1:5" s="2" customFormat="1" ht="14.25">
      <c r="A27" s="29">
        <v>22</v>
      </c>
      <c r="B27" s="132" t="s">
        <v>603</v>
      </c>
      <c r="C27" s="29">
        <v>2018</v>
      </c>
      <c r="D27" s="133">
        <v>265</v>
      </c>
      <c r="E27" s="20"/>
    </row>
    <row r="28" spans="1:5" s="2" customFormat="1" ht="14.25">
      <c r="A28" s="29">
        <v>23</v>
      </c>
      <c r="B28" s="132" t="s">
        <v>793</v>
      </c>
      <c r="C28" s="29">
        <v>2018</v>
      </c>
      <c r="D28" s="133">
        <v>6000</v>
      </c>
      <c r="E28" s="20"/>
    </row>
    <row r="29" spans="1:5" s="2" customFormat="1" ht="14.25">
      <c r="A29" s="29">
        <v>24</v>
      </c>
      <c r="B29" s="132" t="s">
        <v>954</v>
      </c>
      <c r="C29" s="29">
        <v>2018</v>
      </c>
      <c r="D29" s="133">
        <v>6691.2</v>
      </c>
      <c r="E29" s="20"/>
    </row>
    <row r="30" spans="1:5" s="2" customFormat="1" ht="14.25">
      <c r="A30" s="29">
        <v>25</v>
      </c>
      <c r="B30" s="132" t="s">
        <v>312</v>
      </c>
      <c r="C30" s="29">
        <v>2018</v>
      </c>
      <c r="D30" s="133">
        <v>2351.76</v>
      </c>
      <c r="E30" s="20"/>
    </row>
    <row r="31" spans="1:5" s="2" customFormat="1" ht="14.25">
      <c r="A31" s="29">
        <v>26</v>
      </c>
      <c r="B31" s="132" t="s">
        <v>673</v>
      </c>
      <c r="C31" s="29">
        <v>2019</v>
      </c>
      <c r="D31" s="133">
        <v>7380</v>
      </c>
      <c r="E31" s="20"/>
    </row>
    <row r="32" spans="1:5" s="2" customFormat="1" ht="14.25">
      <c r="A32" s="29">
        <v>27</v>
      </c>
      <c r="B32" s="132" t="s">
        <v>312</v>
      </c>
      <c r="C32" s="29">
        <v>2019</v>
      </c>
      <c r="D32" s="133">
        <v>540</v>
      </c>
      <c r="E32" s="20"/>
    </row>
    <row r="33" spans="1:5" s="2" customFormat="1" ht="14.25">
      <c r="A33" s="29">
        <v>28</v>
      </c>
      <c r="B33" s="132" t="s">
        <v>669</v>
      </c>
      <c r="C33" s="29">
        <v>2019</v>
      </c>
      <c r="D33" s="133">
        <v>2952</v>
      </c>
      <c r="E33" s="20"/>
    </row>
    <row r="34" spans="1:5" s="2" customFormat="1" ht="14.25">
      <c r="A34" s="29">
        <v>29</v>
      </c>
      <c r="B34" s="132" t="s">
        <v>955</v>
      </c>
      <c r="C34" s="29">
        <v>2019</v>
      </c>
      <c r="D34" s="133">
        <v>2086.89</v>
      </c>
      <c r="E34" s="20"/>
    </row>
    <row r="35" spans="1:5" s="2" customFormat="1" ht="14.25">
      <c r="A35" s="29">
        <v>30</v>
      </c>
      <c r="B35" s="132" t="s">
        <v>955</v>
      </c>
      <c r="C35" s="29">
        <v>2019</v>
      </c>
      <c r="D35" s="133">
        <v>2086.89</v>
      </c>
      <c r="E35" s="20"/>
    </row>
    <row r="36" spans="1:5" s="2" customFormat="1" ht="14.25">
      <c r="A36" s="29">
        <v>31</v>
      </c>
      <c r="B36" s="132" t="s">
        <v>794</v>
      </c>
      <c r="C36" s="29">
        <v>2019</v>
      </c>
      <c r="D36" s="133">
        <v>2350</v>
      </c>
      <c r="E36" s="20"/>
    </row>
    <row r="37" spans="1:5" s="2" customFormat="1" ht="14.25">
      <c r="A37" s="29">
        <v>32</v>
      </c>
      <c r="B37" s="132" t="s">
        <v>795</v>
      </c>
      <c r="C37" s="29">
        <v>2019</v>
      </c>
      <c r="D37" s="133">
        <v>1248</v>
      </c>
      <c r="E37" s="20"/>
    </row>
    <row r="38" spans="1:5" s="2" customFormat="1" ht="28.5">
      <c r="A38" s="29">
        <v>33</v>
      </c>
      <c r="B38" s="132" t="s">
        <v>947</v>
      </c>
      <c r="C38" s="29">
        <v>2019</v>
      </c>
      <c r="D38" s="133">
        <v>56211</v>
      </c>
      <c r="E38" s="20"/>
    </row>
    <row r="39" spans="1:5" s="2" customFormat="1" ht="14.25">
      <c r="A39" s="29">
        <v>34</v>
      </c>
      <c r="B39" s="132" t="s">
        <v>948</v>
      </c>
      <c r="C39" s="29">
        <v>2019</v>
      </c>
      <c r="D39" s="133">
        <v>13161</v>
      </c>
      <c r="E39" s="20"/>
    </row>
    <row r="40" spans="1:5" s="2" customFormat="1" ht="14.25">
      <c r="A40" s="29">
        <v>35</v>
      </c>
      <c r="B40" s="132" t="s">
        <v>796</v>
      </c>
      <c r="C40" s="29">
        <v>2020</v>
      </c>
      <c r="D40" s="133">
        <v>1550</v>
      </c>
      <c r="E40" s="20"/>
    </row>
    <row r="41" spans="1:5" s="2" customFormat="1" ht="14.25">
      <c r="A41" s="29">
        <v>36</v>
      </c>
      <c r="B41" s="132" t="s">
        <v>797</v>
      </c>
      <c r="C41" s="29">
        <v>2020</v>
      </c>
      <c r="D41" s="133">
        <v>300</v>
      </c>
      <c r="E41" s="20"/>
    </row>
    <row r="42" spans="1:5" s="2" customFormat="1" ht="14.25">
      <c r="A42" s="29">
        <v>37</v>
      </c>
      <c r="B42" s="132" t="s">
        <v>956</v>
      </c>
      <c r="C42" s="29">
        <v>2020</v>
      </c>
      <c r="D42" s="133">
        <v>28793.07</v>
      </c>
      <c r="E42" s="20"/>
    </row>
    <row r="43" spans="1:5" s="2" customFormat="1" ht="14.25">
      <c r="A43" s="29">
        <v>38</v>
      </c>
      <c r="B43" s="132" t="s">
        <v>798</v>
      </c>
      <c r="C43" s="29">
        <v>2020</v>
      </c>
      <c r="D43" s="133">
        <v>88.57</v>
      </c>
      <c r="E43" s="20"/>
    </row>
    <row r="44" spans="1:5" s="2" customFormat="1" ht="14.25">
      <c r="A44" s="29">
        <v>39</v>
      </c>
      <c r="B44" s="132" t="s">
        <v>597</v>
      </c>
      <c r="C44" s="29">
        <v>2020</v>
      </c>
      <c r="D44" s="133">
        <v>1178.34</v>
      </c>
      <c r="E44" s="20"/>
    </row>
    <row r="45" spans="1:5" s="2" customFormat="1" ht="14.25">
      <c r="A45" s="29">
        <v>40</v>
      </c>
      <c r="B45" s="132" t="s">
        <v>957</v>
      </c>
      <c r="C45" s="29">
        <v>2020</v>
      </c>
      <c r="D45" s="133">
        <v>1035.66</v>
      </c>
      <c r="E45" s="20"/>
    </row>
    <row r="46" spans="1:5" s="2" customFormat="1" ht="14.25">
      <c r="A46" s="29">
        <v>41</v>
      </c>
      <c r="B46" s="132" t="s">
        <v>958</v>
      </c>
      <c r="C46" s="29">
        <v>2020</v>
      </c>
      <c r="D46" s="133">
        <v>3640.8</v>
      </c>
      <c r="E46" s="20"/>
    </row>
    <row r="47" spans="1:5" s="2" customFormat="1" ht="14.25">
      <c r="A47" s="29">
        <v>42</v>
      </c>
      <c r="B47" s="132" t="s">
        <v>458</v>
      </c>
      <c r="C47" s="29">
        <v>2020</v>
      </c>
      <c r="D47" s="133">
        <v>2050</v>
      </c>
      <c r="E47" s="20"/>
    </row>
    <row r="48" spans="1:5" s="2" customFormat="1" ht="14.25">
      <c r="A48" s="29">
        <v>43</v>
      </c>
      <c r="B48" s="132" t="s">
        <v>959</v>
      </c>
      <c r="C48" s="29">
        <v>2020</v>
      </c>
      <c r="D48" s="133">
        <v>1540</v>
      </c>
      <c r="E48" s="20"/>
    </row>
    <row r="49" spans="1:5" s="2" customFormat="1" ht="14.25">
      <c r="A49" s="29">
        <v>44</v>
      </c>
      <c r="B49" s="132" t="s">
        <v>960</v>
      </c>
      <c r="C49" s="29">
        <v>2020</v>
      </c>
      <c r="D49" s="133">
        <v>23670</v>
      </c>
      <c r="E49" s="20"/>
    </row>
    <row r="50" spans="1:5" s="2" customFormat="1" ht="14.25">
      <c r="A50" s="29">
        <v>45</v>
      </c>
      <c r="B50" s="132" t="s">
        <v>961</v>
      </c>
      <c r="C50" s="29">
        <v>2020</v>
      </c>
      <c r="D50" s="133">
        <v>4050</v>
      </c>
      <c r="E50" s="20"/>
    </row>
    <row r="51" spans="1:5" s="2" customFormat="1" ht="14.25">
      <c r="A51" s="29">
        <v>46</v>
      </c>
      <c r="B51" s="132" t="s">
        <v>962</v>
      </c>
      <c r="C51" s="29">
        <v>2020</v>
      </c>
      <c r="D51" s="133">
        <v>2630</v>
      </c>
      <c r="E51" s="20"/>
    </row>
    <row r="52" spans="1:5" s="2" customFormat="1" ht="14.25">
      <c r="A52" s="29">
        <v>47</v>
      </c>
      <c r="B52" s="132" t="s">
        <v>963</v>
      </c>
      <c r="C52" s="29">
        <v>2020</v>
      </c>
      <c r="D52" s="133">
        <v>450</v>
      </c>
      <c r="E52" s="20"/>
    </row>
    <row r="53" spans="1:5" s="2" customFormat="1" ht="14.25">
      <c r="A53" s="29">
        <v>48</v>
      </c>
      <c r="B53" s="132" t="s">
        <v>897</v>
      </c>
      <c r="C53" s="29">
        <v>2020</v>
      </c>
      <c r="D53" s="133">
        <v>6088.5</v>
      </c>
      <c r="E53" s="20"/>
    </row>
    <row r="54" spans="1:5" s="2" customFormat="1" ht="14.25">
      <c r="A54" s="29">
        <v>49</v>
      </c>
      <c r="B54" s="132" t="s">
        <v>799</v>
      </c>
      <c r="C54" s="29">
        <v>2020</v>
      </c>
      <c r="D54" s="133">
        <v>76260</v>
      </c>
      <c r="E54" s="20"/>
    </row>
    <row r="55" spans="1:5" s="2" customFormat="1" ht="14.25">
      <c r="A55" s="29">
        <v>50</v>
      </c>
      <c r="B55" s="132" t="s">
        <v>949</v>
      </c>
      <c r="C55" s="29">
        <v>2020</v>
      </c>
      <c r="D55" s="133">
        <v>16543.5</v>
      </c>
      <c r="E55" s="20"/>
    </row>
    <row r="56" spans="1:5" s="2" customFormat="1" ht="14.25">
      <c r="A56" s="29">
        <v>51</v>
      </c>
      <c r="B56" s="132" t="s">
        <v>950</v>
      </c>
      <c r="C56" s="29">
        <v>2020</v>
      </c>
      <c r="D56" s="133">
        <v>28290</v>
      </c>
      <c r="E56" s="20"/>
    </row>
    <row r="57" spans="1:5" s="2" customFormat="1" ht="14.25">
      <c r="A57" s="29">
        <v>52</v>
      </c>
      <c r="B57" s="132" t="s">
        <v>951</v>
      </c>
      <c r="C57" s="29">
        <v>2020</v>
      </c>
      <c r="D57" s="133">
        <v>17343</v>
      </c>
      <c r="E57" s="20"/>
    </row>
    <row r="58" spans="1:5" s="2" customFormat="1" ht="14.25">
      <c r="A58" s="29">
        <v>53</v>
      </c>
      <c r="B58" s="132" t="s">
        <v>964</v>
      </c>
      <c r="C58" s="29">
        <v>2021</v>
      </c>
      <c r="D58" s="133">
        <v>5869.59</v>
      </c>
      <c r="E58" s="20"/>
    </row>
    <row r="59" spans="1:5" s="2" customFormat="1" ht="14.25">
      <c r="A59" s="29">
        <v>54</v>
      </c>
      <c r="B59" s="132" t="s">
        <v>952</v>
      </c>
      <c r="C59" s="29">
        <v>2021</v>
      </c>
      <c r="D59" s="133">
        <v>14760</v>
      </c>
      <c r="E59" s="20"/>
    </row>
    <row r="60" spans="1:5" s="2" customFormat="1" ht="14.25">
      <c r="A60" s="29">
        <v>55</v>
      </c>
      <c r="B60" s="132" t="s">
        <v>952</v>
      </c>
      <c r="C60" s="29">
        <v>2021</v>
      </c>
      <c r="D60" s="133">
        <v>17200</v>
      </c>
      <c r="E60" s="20"/>
    </row>
    <row r="61" spans="1:9" s="104" customFormat="1" ht="15">
      <c r="A61" s="226" t="s">
        <v>0</v>
      </c>
      <c r="B61" s="227"/>
      <c r="C61" s="228"/>
      <c r="D61" s="57">
        <f>SUM(D6:D60)</f>
        <v>413132.37000000005</v>
      </c>
      <c r="E61" s="20"/>
      <c r="I61" s="105"/>
    </row>
    <row r="62" spans="1:9" s="104" customFormat="1" ht="15">
      <c r="A62" s="229" t="s">
        <v>251</v>
      </c>
      <c r="B62" s="230"/>
      <c r="C62" s="230"/>
      <c r="D62" s="231"/>
      <c r="E62" s="20"/>
      <c r="I62" s="105"/>
    </row>
    <row r="63" spans="1:5" s="2" customFormat="1" ht="18.75" customHeight="1">
      <c r="A63" s="29">
        <v>1</v>
      </c>
      <c r="B63" s="132" t="s">
        <v>967</v>
      </c>
      <c r="C63" s="29">
        <v>2019</v>
      </c>
      <c r="D63" s="133">
        <v>2029</v>
      </c>
      <c r="E63" s="20"/>
    </row>
    <row r="64" spans="1:5" s="2" customFormat="1" ht="28.5">
      <c r="A64" s="29">
        <v>2</v>
      </c>
      <c r="B64" s="132" t="s">
        <v>968</v>
      </c>
      <c r="C64" s="29">
        <v>2020</v>
      </c>
      <c r="D64" s="133">
        <v>4550</v>
      </c>
      <c r="E64" s="20"/>
    </row>
    <row r="65" spans="1:5" s="2" customFormat="1" ht="28.5">
      <c r="A65" s="29">
        <v>3</v>
      </c>
      <c r="B65" s="132" t="s">
        <v>969</v>
      </c>
      <c r="C65" s="29">
        <v>2020</v>
      </c>
      <c r="D65" s="133">
        <v>3550</v>
      </c>
      <c r="E65" s="20"/>
    </row>
    <row r="66" spans="1:5" s="2" customFormat="1" ht="28.5">
      <c r="A66" s="29">
        <v>4</v>
      </c>
      <c r="B66" s="132" t="s">
        <v>970</v>
      </c>
      <c r="C66" s="29">
        <v>2020</v>
      </c>
      <c r="D66" s="133">
        <v>3050</v>
      </c>
      <c r="E66" s="20"/>
    </row>
    <row r="67" spans="1:5" s="2" customFormat="1" ht="28.5">
      <c r="A67" s="29">
        <v>5</v>
      </c>
      <c r="B67" s="132" t="s">
        <v>971</v>
      </c>
      <c r="C67" s="29">
        <v>2020</v>
      </c>
      <c r="D67" s="133">
        <v>3350</v>
      </c>
      <c r="E67" s="20"/>
    </row>
    <row r="68" spans="1:5" s="2" customFormat="1" ht="28.5">
      <c r="A68" s="29">
        <v>6</v>
      </c>
      <c r="B68" s="132" t="s">
        <v>972</v>
      </c>
      <c r="C68" s="29">
        <v>2020</v>
      </c>
      <c r="D68" s="133">
        <v>3350</v>
      </c>
      <c r="E68" s="20"/>
    </row>
    <row r="69" spans="1:5" s="2" customFormat="1" ht="28.5">
      <c r="A69" s="29">
        <v>7</v>
      </c>
      <c r="B69" s="132" t="s">
        <v>973</v>
      </c>
      <c r="C69" s="29">
        <v>2020</v>
      </c>
      <c r="D69" s="133">
        <v>3850</v>
      </c>
      <c r="E69" s="20"/>
    </row>
    <row r="70" spans="1:5" s="2" customFormat="1" ht="28.5">
      <c r="A70" s="29">
        <v>8</v>
      </c>
      <c r="B70" s="132" t="s">
        <v>974</v>
      </c>
      <c r="C70" s="29">
        <v>2020</v>
      </c>
      <c r="D70" s="133">
        <v>3050</v>
      </c>
      <c r="E70" s="20"/>
    </row>
    <row r="71" spans="1:5" s="5" customFormat="1" ht="15">
      <c r="A71" s="226" t="s">
        <v>0</v>
      </c>
      <c r="B71" s="227"/>
      <c r="C71" s="228"/>
      <c r="D71" s="57">
        <f>SUM(D63:D70)</f>
        <v>26779</v>
      </c>
      <c r="E71" s="72"/>
    </row>
    <row r="72" spans="1:5" ht="15">
      <c r="A72" s="257" t="s">
        <v>100</v>
      </c>
      <c r="B72" s="257"/>
      <c r="C72" s="257"/>
      <c r="D72" s="257"/>
      <c r="E72" s="113"/>
    </row>
    <row r="73" spans="1:5" s="2" customFormat="1" ht="14.25">
      <c r="A73" s="29">
        <v>1</v>
      </c>
      <c r="B73" s="132" t="s">
        <v>524</v>
      </c>
      <c r="C73" s="29">
        <v>2017</v>
      </c>
      <c r="D73" s="133">
        <v>8228.7</v>
      </c>
      <c r="E73" s="20"/>
    </row>
    <row r="74" spans="1:5" s="2" customFormat="1" ht="14.25">
      <c r="A74" s="29">
        <v>2</v>
      </c>
      <c r="B74" s="132" t="s">
        <v>525</v>
      </c>
      <c r="C74" s="29">
        <v>2017</v>
      </c>
      <c r="D74" s="133">
        <v>8780</v>
      </c>
      <c r="E74" s="20"/>
    </row>
    <row r="75" spans="1:5" s="2" customFormat="1" ht="28.5">
      <c r="A75" s="29">
        <v>3</v>
      </c>
      <c r="B75" s="132" t="s">
        <v>526</v>
      </c>
      <c r="C75" s="29">
        <v>2017</v>
      </c>
      <c r="D75" s="133">
        <v>4974</v>
      </c>
      <c r="E75" s="20"/>
    </row>
    <row r="76" spans="1:5" s="2" customFormat="1" ht="28.5">
      <c r="A76" s="29">
        <v>4</v>
      </c>
      <c r="B76" s="132" t="s">
        <v>533</v>
      </c>
      <c r="C76" s="29">
        <v>2017</v>
      </c>
      <c r="D76" s="133">
        <v>4140</v>
      </c>
      <c r="E76" s="20"/>
    </row>
    <row r="77" spans="1:5" s="2" customFormat="1" ht="14.25">
      <c r="A77" s="29">
        <v>5</v>
      </c>
      <c r="B77" s="132" t="s">
        <v>528</v>
      </c>
      <c r="C77" s="29">
        <v>2017</v>
      </c>
      <c r="D77" s="133">
        <v>1820</v>
      </c>
      <c r="E77" s="20"/>
    </row>
    <row r="78" spans="1:5" s="2" customFormat="1" ht="14.25">
      <c r="A78" s="29">
        <v>6</v>
      </c>
      <c r="B78" s="132" t="s">
        <v>529</v>
      </c>
      <c r="C78" s="29">
        <v>2017</v>
      </c>
      <c r="D78" s="133">
        <v>3045</v>
      </c>
      <c r="E78" s="20"/>
    </row>
    <row r="79" spans="1:5" s="2" customFormat="1" ht="14.25">
      <c r="A79" s="29">
        <v>7</v>
      </c>
      <c r="B79" s="132" t="s">
        <v>530</v>
      </c>
      <c r="C79" s="29">
        <v>2017</v>
      </c>
      <c r="D79" s="133">
        <v>950</v>
      </c>
      <c r="E79" s="20"/>
    </row>
    <row r="80" spans="1:5" s="2" customFormat="1" ht="14.25">
      <c r="A80" s="29">
        <v>8</v>
      </c>
      <c r="B80" s="132" t="s">
        <v>531</v>
      </c>
      <c r="C80" s="29">
        <v>2017</v>
      </c>
      <c r="D80" s="133">
        <v>41432.55</v>
      </c>
      <c r="E80" s="20"/>
    </row>
    <row r="81" spans="1:5" s="2" customFormat="1" ht="14.25">
      <c r="A81" s="29">
        <v>9</v>
      </c>
      <c r="B81" s="132" t="s">
        <v>527</v>
      </c>
      <c r="C81" s="29">
        <v>2017</v>
      </c>
      <c r="D81" s="133">
        <v>1380</v>
      </c>
      <c r="E81" s="20"/>
    </row>
    <row r="82" spans="1:5" s="2" customFormat="1" ht="28.5">
      <c r="A82" s="29">
        <v>10</v>
      </c>
      <c r="B82" s="132" t="s">
        <v>611</v>
      </c>
      <c r="C82" s="29">
        <v>2018</v>
      </c>
      <c r="D82" s="133">
        <v>398.52</v>
      </c>
      <c r="E82" s="20"/>
    </row>
    <row r="83" spans="1:5" s="2" customFormat="1" ht="28.5">
      <c r="A83" s="29">
        <v>11</v>
      </c>
      <c r="B83" s="132" t="s">
        <v>942</v>
      </c>
      <c r="C83" s="29">
        <v>2018</v>
      </c>
      <c r="D83" s="133">
        <v>9297</v>
      </c>
      <c r="E83" s="20"/>
    </row>
    <row r="84" spans="1:5" s="2" customFormat="1" ht="14.25">
      <c r="A84" s="29">
        <v>12</v>
      </c>
      <c r="B84" s="132" t="s">
        <v>612</v>
      </c>
      <c r="C84" s="29">
        <v>2018</v>
      </c>
      <c r="D84" s="133">
        <v>4305</v>
      </c>
      <c r="E84" s="20"/>
    </row>
    <row r="85" spans="1:5" s="2" customFormat="1" ht="28.5">
      <c r="A85" s="29">
        <v>13</v>
      </c>
      <c r="B85" s="132" t="s">
        <v>613</v>
      </c>
      <c r="C85" s="29">
        <v>2018</v>
      </c>
      <c r="D85" s="133">
        <v>5699</v>
      </c>
      <c r="E85" s="20"/>
    </row>
    <row r="86" spans="1:5" s="2" customFormat="1" ht="14.25">
      <c r="A86" s="29">
        <v>14</v>
      </c>
      <c r="B86" s="132" t="s">
        <v>691</v>
      </c>
      <c r="C86" s="29">
        <v>2019</v>
      </c>
      <c r="D86" s="133">
        <v>290.54</v>
      </c>
      <c r="E86" s="20"/>
    </row>
    <row r="87" spans="1:5" s="2" customFormat="1" ht="14.25">
      <c r="A87" s="29">
        <v>15</v>
      </c>
      <c r="B87" s="132" t="s">
        <v>692</v>
      </c>
      <c r="C87" s="29">
        <v>2019</v>
      </c>
      <c r="D87" s="133">
        <v>820</v>
      </c>
      <c r="E87" s="20"/>
    </row>
    <row r="88" spans="1:5" s="2" customFormat="1" ht="14.25">
      <c r="A88" s="29">
        <v>16</v>
      </c>
      <c r="B88" s="132" t="s">
        <v>693</v>
      </c>
      <c r="C88" s="29">
        <v>2019</v>
      </c>
      <c r="D88" s="133">
        <v>520.35</v>
      </c>
      <c r="E88" s="20"/>
    </row>
    <row r="89" spans="1:5" s="2" customFormat="1" ht="14.25">
      <c r="A89" s="29">
        <v>17</v>
      </c>
      <c r="B89" s="132" t="s">
        <v>694</v>
      </c>
      <c r="C89" s="29">
        <v>2019</v>
      </c>
      <c r="D89" s="133">
        <v>3300</v>
      </c>
      <c r="E89" s="20"/>
    </row>
    <row r="90" spans="1:5" s="2" customFormat="1" ht="28.5">
      <c r="A90" s="29">
        <v>18</v>
      </c>
      <c r="B90" s="132" t="s">
        <v>696</v>
      </c>
      <c r="C90" s="29">
        <v>2019</v>
      </c>
      <c r="D90" s="133">
        <v>3680.92</v>
      </c>
      <c r="E90" s="20"/>
    </row>
    <row r="91" spans="1:9" s="2" customFormat="1" ht="28.5">
      <c r="A91" s="29">
        <v>19</v>
      </c>
      <c r="B91" s="132" t="s">
        <v>697</v>
      </c>
      <c r="C91" s="29">
        <v>2019</v>
      </c>
      <c r="D91" s="133">
        <v>7751.73</v>
      </c>
      <c r="E91" s="20"/>
      <c r="I91" s="5"/>
    </row>
    <row r="92" spans="1:5" s="2" customFormat="1" ht="28.5">
      <c r="A92" s="29">
        <v>20</v>
      </c>
      <c r="B92" s="132" t="s">
        <v>698</v>
      </c>
      <c r="C92" s="29">
        <v>2019</v>
      </c>
      <c r="D92" s="133">
        <v>778.4</v>
      </c>
      <c r="E92" s="20"/>
    </row>
    <row r="93" spans="1:5" s="2" customFormat="1" ht="14.25">
      <c r="A93" s="29">
        <v>21</v>
      </c>
      <c r="B93" s="132" t="s">
        <v>940</v>
      </c>
      <c r="C93" s="29">
        <v>2021</v>
      </c>
      <c r="D93" s="133">
        <v>1659</v>
      </c>
      <c r="E93" s="20"/>
    </row>
    <row r="94" spans="1:5" s="2" customFormat="1" ht="14.25">
      <c r="A94" s="29">
        <v>22</v>
      </c>
      <c r="B94" s="132" t="s">
        <v>941</v>
      </c>
      <c r="C94" s="29">
        <v>2021</v>
      </c>
      <c r="D94" s="133">
        <v>1659</v>
      </c>
      <c r="E94" s="20"/>
    </row>
    <row r="95" spans="1:5" s="16" customFormat="1" ht="15">
      <c r="A95" s="226" t="s">
        <v>0</v>
      </c>
      <c r="B95" s="227"/>
      <c r="C95" s="228"/>
      <c r="D95" s="58">
        <f>SUM(D73:D94)</f>
        <v>114909.70999999999</v>
      </c>
      <c r="E95" s="20"/>
    </row>
    <row r="96" spans="1:5" s="16" customFormat="1" ht="15">
      <c r="A96" s="257" t="s">
        <v>101</v>
      </c>
      <c r="B96" s="257"/>
      <c r="C96" s="257"/>
      <c r="D96" s="257"/>
      <c r="E96" s="20"/>
    </row>
    <row r="97" spans="1:5" s="2" customFormat="1" ht="14.25">
      <c r="A97" s="29">
        <v>1</v>
      </c>
      <c r="B97" s="132" t="s">
        <v>1053</v>
      </c>
      <c r="C97" s="29">
        <v>2018</v>
      </c>
      <c r="D97" s="133">
        <v>1595</v>
      </c>
      <c r="E97" s="20"/>
    </row>
    <row r="98" spans="1:5" s="2" customFormat="1" ht="14.25">
      <c r="A98" s="29">
        <v>2</v>
      </c>
      <c r="B98" s="132" t="s">
        <v>1054</v>
      </c>
      <c r="C98" s="29">
        <v>2019</v>
      </c>
      <c r="D98" s="133">
        <v>285</v>
      </c>
      <c r="E98" s="20"/>
    </row>
    <row r="99" spans="1:5" s="2" customFormat="1" ht="14.25">
      <c r="A99" s="29">
        <v>3</v>
      </c>
      <c r="B99" s="132" t="s">
        <v>767</v>
      </c>
      <c r="C99" s="29">
        <v>2019</v>
      </c>
      <c r="D99" s="133">
        <v>359</v>
      </c>
      <c r="E99" s="20"/>
    </row>
    <row r="100" spans="1:5" s="2" customFormat="1" ht="14.25">
      <c r="A100" s="29">
        <v>4</v>
      </c>
      <c r="B100" s="132" t="s">
        <v>767</v>
      </c>
      <c r="C100" s="29">
        <v>2019</v>
      </c>
      <c r="D100" s="133">
        <v>359</v>
      </c>
      <c r="E100" s="20"/>
    </row>
    <row r="101" spans="1:5" s="2" customFormat="1" ht="14.25">
      <c r="A101" s="29">
        <v>5</v>
      </c>
      <c r="B101" s="132" t="s">
        <v>767</v>
      </c>
      <c r="C101" s="29">
        <v>2019</v>
      </c>
      <c r="D101" s="133">
        <v>359</v>
      </c>
      <c r="E101" s="20"/>
    </row>
    <row r="102" spans="1:5" s="2" customFormat="1" ht="14.25">
      <c r="A102" s="29">
        <v>6</v>
      </c>
      <c r="B102" s="132" t="s">
        <v>768</v>
      </c>
      <c r="C102" s="29">
        <v>2019</v>
      </c>
      <c r="D102" s="133">
        <v>1850</v>
      </c>
      <c r="E102" s="20"/>
    </row>
    <row r="103" spans="1:5" s="2" customFormat="1" ht="14.25">
      <c r="A103" s="29">
        <v>7</v>
      </c>
      <c r="B103" s="132" t="s">
        <v>1063</v>
      </c>
      <c r="C103" s="29">
        <v>2020</v>
      </c>
      <c r="D103" s="133">
        <v>650</v>
      </c>
      <c r="E103" s="20"/>
    </row>
    <row r="104" spans="1:5" s="16" customFormat="1" ht="15">
      <c r="A104" s="226" t="s">
        <v>0</v>
      </c>
      <c r="B104" s="227"/>
      <c r="C104" s="228"/>
      <c r="D104" s="58">
        <f>SUM(D97:D103)</f>
        <v>5457</v>
      </c>
      <c r="E104" s="113"/>
    </row>
    <row r="105" spans="1:5" s="16" customFormat="1" ht="15">
      <c r="A105" s="257" t="s">
        <v>477</v>
      </c>
      <c r="B105" s="257"/>
      <c r="C105" s="257"/>
      <c r="D105" s="257"/>
      <c r="E105" s="113"/>
    </row>
    <row r="106" spans="1:5" s="2" customFormat="1" ht="14.25">
      <c r="A106" s="29">
        <v>1</v>
      </c>
      <c r="B106" s="132" t="s">
        <v>606</v>
      </c>
      <c r="C106" s="29">
        <v>2017</v>
      </c>
      <c r="D106" s="133">
        <v>698</v>
      </c>
      <c r="E106" s="20"/>
    </row>
    <row r="107" spans="1:5" s="2" customFormat="1" ht="14.25">
      <c r="A107" s="29">
        <v>2</v>
      </c>
      <c r="B107" s="132" t="s">
        <v>607</v>
      </c>
      <c r="C107" s="29">
        <v>2017</v>
      </c>
      <c r="D107" s="133">
        <v>1390.1</v>
      </c>
      <c r="E107" s="20"/>
    </row>
    <row r="108" spans="1:5" s="2" customFormat="1" ht="14.25">
      <c r="A108" s="29">
        <v>3</v>
      </c>
      <c r="B108" s="132" t="s">
        <v>607</v>
      </c>
      <c r="C108" s="29">
        <v>2017</v>
      </c>
      <c r="D108" s="133">
        <v>1390.1</v>
      </c>
      <c r="E108" s="20"/>
    </row>
    <row r="109" spans="1:5" s="2" customFormat="1" ht="14.25">
      <c r="A109" s="29">
        <v>4</v>
      </c>
      <c r="B109" s="132" t="s">
        <v>608</v>
      </c>
      <c r="C109" s="29">
        <v>2018</v>
      </c>
      <c r="D109" s="133">
        <v>1490.1</v>
      </c>
      <c r="E109" s="20"/>
    </row>
    <row r="110" spans="1:5" s="2" customFormat="1" ht="14.25">
      <c r="A110" s="29">
        <v>5</v>
      </c>
      <c r="B110" s="132" t="s">
        <v>679</v>
      </c>
      <c r="C110" s="29">
        <v>2019</v>
      </c>
      <c r="D110" s="133">
        <v>1880</v>
      </c>
      <c r="E110" s="20"/>
    </row>
    <row r="111" spans="1:9" s="2" customFormat="1" ht="12.75" customHeight="1">
      <c r="A111" s="29">
        <v>6</v>
      </c>
      <c r="B111" s="132" t="s">
        <v>849</v>
      </c>
      <c r="C111" s="29">
        <v>2019</v>
      </c>
      <c r="D111" s="133">
        <v>3353</v>
      </c>
      <c r="E111" s="20"/>
      <c r="I111" s="134"/>
    </row>
    <row r="112" spans="1:9" s="2" customFormat="1" ht="12.75" customHeight="1">
      <c r="A112" s="29">
        <v>7</v>
      </c>
      <c r="B112" s="132" t="s">
        <v>675</v>
      </c>
      <c r="C112" s="29">
        <v>2019</v>
      </c>
      <c r="D112" s="133">
        <v>1880</v>
      </c>
      <c r="E112" s="20"/>
      <c r="I112" s="134"/>
    </row>
    <row r="113" spans="1:9" s="2" customFormat="1" ht="12.75" customHeight="1">
      <c r="A113" s="29">
        <v>8</v>
      </c>
      <c r="B113" s="132" t="s">
        <v>676</v>
      </c>
      <c r="C113" s="29">
        <v>2020</v>
      </c>
      <c r="D113" s="133">
        <v>2030</v>
      </c>
      <c r="E113" s="20"/>
      <c r="I113" s="134"/>
    </row>
    <row r="114" spans="1:9" s="2" customFormat="1" ht="12.75" customHeight="1">
      <c r="A114" s="29">
        <v>9</v>
      </c>
      <c r="B114" s="132" t="s">
        <v>677</v>
      </c>
      <c r="C114" s="29">
        <v>2020</v>
      </c>
      <c r="D114" s="133">
        <v>780</v>
      </c>
      <c r="E114" s="20"/>
      <c r="I114" s="134"/>
    </row>
    <row r="115" spans="1:5" s="16" customFormat="1" ht="15">
      <c r="A115" s="226" t="s">
        <v>0</v>
      </c>
      <c r="B115" s="227"/>
      <c r="C115" s="228"/>
      <c r="D115" s="58">
        <f>SUM(D106:D114)</f>
        <v>14891.3</v>
      </c>
      <c r="E115" s="113"/>
    </row>
    <row r="116" spans="1:5" s="16" customFormat="1" ht="15">
      <c r="A116" s="257" t="s">
        <v>102</v>
      </c>
      <c r="B116" s="257"/>
      <c r="C116" s="257"/>
      <c r="D116" s="257"/>
      <c r="E116" s="72"/>
    </row>
    <row r="117" spans="1:9" s="2" customFormat="1" ht="12.75" customHeight="1">
      <c r="A117" s="29">
        <v>1</v>
      </c>
      <c r="B117" s="132" t="s">
        <v>937</v>
      </c>
      <c r="C117" s="29">
        <v>2019</v>
      </c>
      <c r="D117" s="133">
        <v>4428</v>
      </c>
      <c r="E117" s="20"/>
      <c r="I117" s="134"/>
    </row>
    <row r="118" spans="1:9" s="2" customFormat="1" ht="12.75" customHeight="1">
      <c r="A118" s="29">
        <v>2</v>
      </c>
      <c r="B118" s="132" t="s">
        <v>312</v>
      </c>
      <c r="C118" s="29">
        <v>2019</v>
      </c>
      <c r="D118" s="133">
        <v>1396</v>
      </c>
      <c r="E118" s="20"/>
      <c r="I118" s="134"/>
    </row>
    <row r="119" spans="1:9" s="2" customFormat="1" ht="12.75" customHeight="1">
      <c r="A119" s="29">
        <v>3</v>
      </c>
      <c r="B119" s="132" t="s">
        <v>936</v>
      </c>
      <c r="C119" s="29">
        <v>2020</v>
      </c>
      <c r="D119" s="133">
        <v>3199</v>
      </c>
      <c r="E119" s="20"/>
      <c r="I119" s="134"/>
    </row>
    <row r="120" spans="1:5" s="16" customFormat="1" ht="15">
      <c r="A120" s="226" t="s">
        <v>0</v>
      </c>
      <c r="B120" s="227"/>
      <c r="C120" s="228"/>
      <c r="D120" s="57">
        <f>SUM(D117:D119)</f>
        <v>9023</v>
      </c>
      <c r="E120" s="113"/>
    </row>
    <row r="121" spans="1:5" s="16" customFormat="1" ht="12.75" customHeight="1">
      <c r="A121" s="257" t="s">
        <v>103</v>
      </c>
      <c r="B121" s="257"/>
      <c r="C121" s="257"/>
      <c r="D121" s="257"/>
      <c r="E121" s="113"/>
    </row>
    <row r="122" spans="1:9" s="2" customFormat="1" ht="12.75" customHeight="1">
      <c r="A122" s="29">
        <v>1</v>
      </c>
      <c r="B122" s="132" t="s">
        <v>856</v>
      </c>
      <c r="C122" s="29">
        <v>2017</v>
      </c>
      <c r="D122" s="133">
        <v>105</v>
      </c>
      <c r="E122" s="20"/>
      <c r="I122" s="134"/>
    </row>
    <row r="123" spans="1:9" s="2" customFormat="1" ht="12.75" customHeight="1">
      <c r="A123" s="29">
        <v>2</v>
      </c>
      <c r="B123" s="132" t="s">
        <v>857</v>
      </c>
      <c r="C123" s="29">
        <v>2017</v>
      </c>
      <c r="D123" s="133">
        <v>676.5</v>
      </c>
      <c r="E123" s="20"/>
      <c r="I123" s="134"/>
    </row>
    <row r="124" spans="1:9" s="2" customFormat="1" ht="12.75" customHeight="1">
      <c r="A124" s="29">
        <v>3</v>
      </c>
      <c r="B124" s="132" t="s">
        <v>858</v>
      </c>
      <c r="C124" s="29">
        <v>2017</v>
      </c>
      <c r="D124" s="133">
        <v>160</v>
      </c>
      <c r="E124" s="20"/>
      <c r="I124" s="134"/>
    </row>
    <row r="125" spans="1:9" s="2" customFormat="1" ht="12.75" customHeight="1">
      <c r="A125" s="29">
        <v>4</v>
      </c>
      <c r="B125" s="132" t="s">
        <v>859</v>
      </c>
      <c r="C125" s="29">
        <v>2019</v>
      </c>
      <c r="D125" s="133">
        <v>1150</v>
      </c>
      <c r="E125" s="20"/>
      <c r="I125" s="134"/>
    </row>
    <row r="126" spans="1:9" s="2" customFormat="1" ht="12.75" customHeight="1">
      <c r="A126" s="29">
        <v>5</v>
      </c>
      <c r="B126" s="132" t="s">
        <v>860</v>
      </c>
      <c r="C126" s="29">
        <v>2019</v>
      </c>
      <c r="D126" s="133">
        <v>700</v>
      </c>
      <c r="E126" s="20"/>
      <c r="I126" s="134"/>
    </row>
    <row r="127" spans="1:9" s="2" customFormat="1" ht="12.75" customHeight="1">
      <c r="A127" s="29">
        <v>6</v>
      </c>
      <c r="B127" s="132" t="s">
        <v>861</v>
      </c>
      <c r="C127" s="29">
        <v>2019</v>
      </c>
      <c r="D127" s="133">
        <v>650</v>
      </c>
      <c r="E127" s="20"/>
      <c r="I127" s="134"/>
    </row>
    <row r="128" spans="1:9" s="2" customFormat="1" ht="12.75" customHeight="1">
      <c r="A128" s="29">
        <v>7</v>
      </c>
      <c r="B128" s="132" t="s">
        <v>862</v>
      </c>
      <c r="C128" s="29">
        <v>2019</v>
      </c>
      <c r="D128" s="133">
        <v>1798.32</v>
      </c>
      <c r="E128" s="20"/>
      <c r="I128" s="134"/>
    </row>
    <row r="129" spans="1:9" s="2" customFormat="1" ht="12.75" customHeight="1">
      <c r="A129" s="29">
        <v>8</v>
      </c>
      <c r="B129" s="132" t="s">
        <v>863</v>
      </c>
      <c r="C129" s="29">
        <v>2019</v>
      </c>
      <c r="D129" s="133">
        <v>2800</v>
      </c>
      <c r="E129" s="20"/>
      <c r="I129" s="134"/>
    </row>
    <row r="130" spans="1:9" s="2" customFormat="1" ht="12.75" customHeight="1">
      <c r="A130" s="29">
        <v>9</v>
      </c>
      <c r="B130" s="132" t="s">
        <v>864</v>
      </c>
      <c r="C130" s="29">
        <v>2019</v>
      </c>
      <c r="D130" s="133">
        <v>1100</v>
      </c>
      <c r="E130" s="20"/>
      <c r="I130" s="134"/>
    </row>
    <row r="131" spans="1:9" s="2" customFormat="1" ht="12.75" customHeight="1">
      <c r="A131" s="29">
        <v>10</v>
      </c>
      <c r="B131" s="132" t="s">
        <v>865</v>
      </c>
      <c r="C131" s="29">
        <v>2019</v>
      </c>
      <c r="D131" s="133">
        <v>1750</v>
      </c>
      <c r="E131" s="20"/>
      <c r="I131" s="134"/>
    </row>
    <row r="132" spans="1:9" s="2" customFormat="1" ht="12.75" customHeight="1">
      <c r="A132" s="29">
        <v>11</v>
      </c>
      <c r="B132" s="132" t="s">
        <v>866</v>
      </c>
      <c r="C132" s="29">
        <v>2019</v>
      </c>
      <c r="D132" s="133">
        <v>1850</v>
      </c>
      <c r="E132" s="20"/>
      <c r="I132" s="134"/>
    </row>
    <row r="133" spans="1:9" s="2" customFormat="1" ht="12.75" customHeight="1">
      <c r="A133" s="29">
        <v>12</v>
      </c>
      <c r="B133" s="132" t="s">
        <v>867</v>
      </c>
      <c r="C133" s="29">
        <v>2019</v>
      </c>
      <c r="D133" s="133">
        <v>5300</v>
      </c>
      <c r="E133" s="20"/>
      <c r="I133" s="134"/>
    </row>
    <row r="134" spans="1:9" s="2" customFormat="1" ht="12.75" customHeight="1">
      <c r="A134" s="29">
        <v>13</v>
      </c>
      <c r="B134" s="132" t="s">
        <v>868</v>
      </c>
      <c r="C134" s="29">
        <v>2019</v>
      </c>
      <c r="D134" s="133">
        <v>6205.35</v>
      </c>
      <c r="E134" s="20"/>
      <c r="I134" s="134"/>
    </row>
    <row r="135" spans="1:9" s="2" customFormat="1" ht="12.75" customHeight="1">
      <c r="A135" s="29">
        <v>14</v>
      </c>
      <c r="B135" s="132" t="s">
        <v>794</v>
      </c>
      <c r="C135" s="29">
        <v>2019</v>
      </c>
      <c r="D135" s="133">
        <v>2490</v>
      </c>
      <c r="E135" s="20"/>
      <c r="I135" s="134"/>
    </row>
    <row r="136" spans="1:9" s="2" customFormat="1" ht="12.75" customHeight="1">
      <c r="A136" s="29">
        <v>15</v>
      </c>
      <c r="B136" s="132" t="s">
        <v>869</v>
      </c>
      <c r="C136" s="29">
        <v>2019</v>
      </c>
      <c r="D136" s="133">
        <v>1500</v>
      </c>
      <c r="E136" s="20"/>
      <c r="I136" s="134"/>
    </row>
    <row r="137" spans="1:9" s="2" customFormat="1" ht="12.75" customHeight="1">
      <c r="A137" s="29">
        <v>16</v>
      </c>
      <c r="B137" s="132" t="s">
        <v>870</v>
      </c>
      <c r="C137" s="29">
        <v>2020</v>
      </c>
      <c r="D137" s="133">
        <v>7284.5</v>
      </c>
      <c r="E137" s="20"/>
      <c r="I137" s="134"/>
    </row>
    <row r="138" spans="1:9" s="2" customFormat="1" ht="12.75" customHeight="1">
      <c r="A138" s="29">
        <v>17</v>
      </c>
      <c r="B138" s="132" t="s">
        <v>871</v>
      </c>
      <c r="C138" s="29">
        <v>2020</v>
      </c>
      <c r="D138" s="133">
        <v>5645.7</v>
      </c>
      <c r="E138" s="20"/>
      <c r="I138" s="134"/>
    </row>
    <row r="139" spans="1:9" s="2" customFormat="1" ht="12.75" customHeight="1">
      <c r="A139" s="29">
        <v>18</v>
      </c>
      <c r="B139" s="132" t="s">
        <v>872</v>
      </c>
      <c r="C139" s="29">
        <v>2020</v>
      </c>
      <c r="D139" s="133">
        <v>950</v>
      </c>
      <c r="E139" s="20"/>
      <c r="I139" s="134"/>
    </row>
    <row r="140" spans="1:9" s="2" customFormat="1" ht="12.75" customHeight="1">
      <c r="A140" s="29">
        <v>19</v>
      </c>
      <c r="B140" s="132" t="s">
        <v>873</v>
      </c>
      <c r="C140" s="29">
        <v>2020</v>
      </c>
      <c r="D140" s="133">
        <v>9160</v>
      </c>
      <c r="E140" s="20"/>
      <c r="I140" s="134"/>
    </row>
    <row r="141" spans="1:9" s="2" customFormat="1" ht="12.75" customHeight="1">
      <c r="A141" s="29">
        <v>20</v>
      </c>
      <c r="B141" s="132" t="s">
        <v>874</v>
      </c>
      <c r="C141" s="29">
        <v>2020</v>
      </c>
      <c r="D141" s="133">
        <v>288</v>
      </c>
      <c r="E141" s="20"/>
      <c r="I141" s="134"/>
    </row>
    <row r="142" spans="1:9" s="2" customFormat="1" ht="12.75" customHeight="1">
      <c r="A142" s="29">
        <v>21</v>
      </c>
      <c r="B142" s="132" t="s">
        <v>795</v>
      </c>
      <c r="C142" s="29">
        <v>2020</v>
      </c>
      <c r="D142" s="133">
        <v>1015</v>
      </c>
      <c r="E142" s="20"/>
      <c r="I142" s="134"/>
    </row>
    <row r="143" spans="1:9" s="2" customFormat="1" ht="12.75" customHeight="1">
      <c r="A143" s="29">
        <v>22</v>
      </c>
      <c r="B143" s="132" t="s">
        <v>875</v>
      </c>
      <c r="C143" s="29">
        <v>2020</v>
      </c>
      <c r="D143" s="133">
        <v>7000</v>
      </c>
      <c r="E143" s="20"/>
      <c r="I143" s="134"/>
    </row>
    <row r="144" spans="1:9" s="2" customFormat="1" ht="12.75" customHeight="1">
      <c r="A144" s="29">
        <v>23</v>
      </c>
      <c r="B144" s="132" t="s">
        <v>876</v>
      </c>
      <c r="C144" s="29">
        <v>2020</v>
      </c>
      <c r="D144" s="133">
        <v>6960</v>
      </c>
      <c r="E144" s="20"/>
      <c r="I144" s="134"/>
    </row>
    <row r="145" spans="1:9" s="2" customFormat="1" ht="12.75" customHeight="1">
      <c r="A145" s="29">
        <v>24</v>
      </c>
      <c r="B145" s="132" t="s">
        <v>877</v>
      </c>
      <c r="C145" s="29">
        <v>2021</v>
      </c>
      <c r="D145" s="133">
        <v>2998</v>
      </c>
      <c r="E145" s="20"/>
      <c r="I145" s="134"/>
    </row>
    <row r="146" spans="1:9" s="2" customFormat="1" ht="12.75" customHeight="1">
      <c r="A146" s="29">
        <v>25</v>
      </c>
      <c r="B146" s="132" t="s">
        <v>878</v>
      </c>
      <c r="C146" s="29">
        <v>2021</v>
      </c>
      <c r="D146" s="133">
        <v>2180.79</v>
      </c>
      <c r="E146" s="20"/>
      <c r="I146" s="134"/>
    </row>
    <row r="147" spans="1:9" s="2" customFormat="1" ht="12.75" customHeight="1">
      <c r="A147" s="29">
        <v>26</v>
      </c>
      <c r="B147" s="132" t="s">
        <v>879</v>
      </c>
      <c r="C147" s="29">
        <v>2021</v>
      </c>
      <c r="D147" s="133">
        <v>2250</v>
      </c>
      <c r="E147" s="20"/>
      <c r="I147" s="134"/>
    </row>
    <row r="148" spans="1:9" s="2" customFormat="1" ht="12.75" customHeight="1">
      <c r="A148" s="29">
        <v>27</v>
      </c>
      <c r="B148" s="132" t="s">
        <v>880</v>
      </c>
      <c r="C148" s="29">
        <v>2021</v>
      </c>
      <c r="D148" s="133">
        <v>1099.01</v>
      </c>
      <c r="E148" s="20"/>
      <c r="I148" s="134"/>
    </row>
    <row r="149" spans="1:9" s="2" customFormat="1" ht="12.75" customHeight="1">
      <c r="A149" s="29">
        <v>28</v>
      </c>
      <c r="B149" s="132" t="s">
        <v>881</v>
      </c>
      <c r="C149" s="29">
        <v>2021</v>
      </c>
      <c r="D149" s="133">
        <v>5779.77</v>
      </c>
      <c r="E149" s="20"/>
      <c r="I149" s="134"/>
    </row>
    <row r="150" spans="1:5" s="16" customFormat="1" ht="12.75" customHeight="1">
      <c r="A150" s="226" t="s">
        <v>0</v>
      </c>
      <c r="B150" s="227"/>
      <c r="C150" s="228"/>
      <c r="D150" s="58">
        <f>SUM(D122:D149)</f>
        <v>80845.93999999999</v>
      </c>
      <c r="E150" s="113"/>
    </row>
    <row r="151" spans="1:5" s="16" customFormat="1" ht="12.75" customHeight="1">
      <c r="A151" s="257" t="s">
        <v>104</v>
      </c>
      <c r="B151" s="257"/>
      <c r="C151" s="257"/>
      <c r="D151" s="257"/>
      <c r="E151" s="113"/>
    </row>
    <row r="152" spans="1:9" s="2" customFormat="1" ht="12.75" customHeight="1">
      <c r="A152" s="29">
        <v>1</v>
      </c>
      <c r="B152" s="132" t="s">
        <v>311</v>
      </c>
      <c r="C152" s="29">
        <v>2018</v>
      </c>
      <c r="D152" s="133">
        <v>3000</v>
      </c>
      <c r="E152" s="20"/>
      <c r="I152" s="134"/>
    </row>
    <row r="153" spans="1:9" s="2" customFormat="1" ht="12.75" customHeight="1">
      <c r="A153" s="29">
        <v>2</v>
      </c>
      <c r="B153" s="132" t="s">
        <v>379</v>
      </c>
      <c r="C153" s="29">
        <v>2018</v>
      </c>
      <c r="D153" s="133">
        <v>850</v>
      </c>
      <c r="E153" s="20"/>
      <c r="I153" s="134"/>
    </row>
    <row r="154" spans="1:9" s="2" customFormat="1" ht="12.75" customHeight="1">
      <c r="A154" s="29">
        <v>3</v>
      </c>
      <c r="B154" s="132" t="s">
        <v>683</v>
      </c>
      <c r="C154" s="29">
        <v>2019</v>
      </c>
      <c r="D154" s="133">
        <v>3799.99</v>
      </c>
      <c r="E154" s="20"/>
      <c r="I154" s="134"/>
    </row>
    <row r="155" spans="1:9" s="2" customFormat="1" ht="12.75" customHeight="1">
      <c r="A155" s="29">
        <v>4</v>
      </c>
      <c r="B155" s="132" t="s">
        <v>684</v>
      </c>
      <c r="C155" s="29">
        <v>2020</v>
      </c>
      <c r="D155" s="133">
        <v>2086.89</v>
      </c>
      <c r="E155" s="20"/>
      <c r="I155" s="134"/>
    </row>
    <row r="156" spans="1:9" s="2" customFormat="1" ht="12.75" customHeight="1">
      <c r="A156" s="29">
        <v>5</v>
      </c>
      <c r="B156" s="132" t="s">
        <v>892</v>
      </c>
      <c r="C156" s="29">
        <v>2021</v>
      </c>
      <c r="D156" s="133">
        <v>6100</v>
      </c>
      <c r="E156" s="20"/>
      <c r="I156" s="134"/>
    </row>
    <row r="157" spans="1:9" s="2" customFormat="1" ht="12.75" customHeight="1">
      <c r="A157" s="29">
        <v>6</v>
      </c>
      <c r="B157" s="132" t="s">
        <v>893</v>
      </c>
      <c r="C157" s="29">
        <v>2021</v>
      </c>
      <c r="D157" s="133">
        <v>1400</v>
      </c>
      <c r="E157" s="20"/>
      <c r="I157" s="134"/>
    </row>
    <row r="158" spans="1:9" s="2" customFormat="1" ht="12.75" customHeight="1">
      <c r="A158" s="29">
        <v>7</v>
      </c>
      <c r="B158" s="132" t="s">
        <v>894</v>
      </c>
      <c r="C158" s="29">
        <v>2021</v>
      </c>
      <c r="D158" s="133">
        <v>4999</v>
      </c>
      <c r="E158" s="20"/>
      <c r="I158" s="134"/>
    </row>
    <row r="159" spans="1:5" s="16" customFormat="1" ht="12.75" customHeight="1">
      <c r="A159" s="226" t="s">
        <v>0</v>
      </c>
      <c r="B159" s="227"/>
      <c r="C159" s="228"/>
      <c r="D159" s="99">
        <f>SUM(D152:D158)</f>
        <v>22235.879999999997</v>
      </c>
      <c r="E159" s="20"/>
    </row>
    <row r="160" spans="1:5" s="16" customFormat="1" ht="12.75" customHeight="1">
      <c r="A160" s="257" t="s">
        <v>105</v>
      </c>
      <c r="B160" s="257"/>
      <c r="C160" s="257"/>
      <c r="D160" s="257"/>
      <c r="E160" s="113"/>
    </row>
    <row r="161" spans="1:9" s="2" customFormat="1" ht="12.75" customHeight="1">
      <c r="A161" s="29">
        <v>1</v>
      </c>
      <c r="B161" s="132" t="s">
        <v>312</v>
      </c>
      <c r="C161" s="29">
        <v>2019</v>
      </c>
      <c r="D161" s="133">
        <v>1790</v>
      </c>
      <c r="E161" s="20"/>
      <c r="I161" s="134"/>
    </row>
    <row r="162" spans="1:9" s="2" customFormat="1" ht="12.75" customHeight="1">
      <c r="A162" s="29">
        <v>2</v>
      </c>
      <c r="B162" s="132" t="s">
        <v>687</v>
      </c>
      <c r="C162" s="29">
        <v>2019</v>
      </c>
      <c r="D162" s="133">
        <v>429.99</v>
      </c>
      <c r="E162" s="20"/>
      <c r="I162" s="134"/>
    </row>
    <row r="163" spans="1:9" s="2" customFormat="1" ht="12.75" customHeight="1">
      <c r="A163" s="29">
        <v>3</v>
      </c>
      <c r="B163" s="132" t="s">
        <v>910</v>
      </c>
      <c r="C163" s="29">
        <v>2020</v>
      </c>
      <c r="D163" s="133">
        <v>2800</v>
      </c>
      <c r="E163" s="20"/>
      <c r="I163" s="134"/>
    </row>
    <row r="164" spans="1:9" s="2" customFormat="1" ht="12.75" customHeight="1">
      <c r="A164" s="29">
        <v>4</v>
      </c>
      <c r="B164" s="132" t="s">
        <v>910</v>
      </c>
      <c r="C164" s="29">
        <v>2020</v>
      </c>
      <c r="D164" s="133">
        <v>2800</v>
      </c>
      <c r="E164" s="20"/>
      <c r="I164" s="134"/>
    </row>
    <row r="165" spans="1:5" s="16" customFormat="1" ht="12.75" customHeight="1">
      <c r="A165" s="226" t="s">
        <v>0</v>
      </c>
      <c r="B165" s="227"/>
      <c r="C165" s="228"/>
      <c r="D165" s="58">
        <f>SUM(D161:D164)</f>
        <v>7819.99</v>
      </c>
      <c r="E165" s="113"/>
    </row>
    <row r="166" spans="1:5" s="16" customFormat="1" ht="12.75" customHeight="1">
      <c r="A166" s="257" t="s">
        <v>637</v>
      </c>
      <c r="B166" s="257"/>
      <c r="C166" s="257"/>
      <c r="D166" s="257"/>
      <c r="E166" s="72"/>
    </row>
    <row r="167" spans="1:9" s="2" customFormat="1" ht="12.75" customHeight="1">
      <c r="A167" s="29">
        <v>1</v>
      </c>
      <c r="B167" s="132" t="s">
        <v>537</v>
      </c>
      <c r="C167" s="29">
        <v>2017</v>
      </c>
      <c r="D167" s="133">
        <v>900</v>
      </c>
      <c r="E167" s="20"/>
      <c r="I167" s="134"/>
    </row>
    <row r="168" spans="1:9" s="2" customFormat="1" ht="12.75" customHeight="1">
      <c r="A168" s="29">
        <v>2</v>
      </c>
      <c r="B168" s="132" t="s">
        <v>538</v>
      </c>
      <c r="C168" s="29">
        <v>2017</v>
      </c>
      <c r="D168" s="133">
        <v>1400</v>
      </c>
      <c r="E168" s="20"/>
      <c r="I168" s="134"/>
    </row>
    <row r="169" spans="1:9" s="2" customFormat="1" ht="12.75" customHeight="1">
      <c r="A169" s="29">
        <v>3</v>
      </c>
      <c r="B169" s="132" t="s">
        <v>539</v>
      </c>
      <c r="C169" s="29">
        <v>2017</v>
      </c>
      <c r="D169" s="133">
        <v>1250</v>
      </c>
      <c r="E169" s="20"/>
      <c r="I169" s="134"/>
    </row>
    <row r="170" spans="1:9" s="2" customFormat="1" ht="12.75" customHeight="1">
      <c r="A170" s="29">
        <v>4</v>
      </c>
      <c r="B170" s="132" t="s">
        <v>540</v>
      </c>
      <c r="C170" s="29">
        <v>2017</v>
      </c>
      <c r="D170" s="133">
        <v>350</v>
      </c>
      <c r="E170" s="20"/>
      <c r="I170" s="134"/>
    </row>
    <row r="171" spans="1:9" s="2" customFormat="1" ht="12.75" customHeight="1">
      <c r="A171" s="29">
        <v>5</v>
      </c>
      <c r="B171" s="132" t="s">
        <v>541</v>
      </c>
      <c r="C171" s="29">
        <v>2017</v>
      </c>
      <c r="D171" s="133">
        <v>98.99</v>
      </c>
      <c r="E171" s="20"/>
      <c r="I171" s="134"/>
    </row>
    <row r="172" spans="1:9" s="2" customFormat="1" ht="12.75" customHeight="1">
      <c r="A172" s="29">
        <v>6</v>
      </c>
      <c r="B172" s="132" t="s">
        <v>542</v>
      </c>
      <c r="C172" s="29">
        <v>2018</v>
      </c>
      <c r="D172" s="133">
        <v>2570.04</v>
      </c>
      <c r="E172" s="20"/>
      <c r="I172" s="134"/>
    </row>
    <row r="173" spans="1:9" s="2" customFormat="1" ht="12.75" customHeight="1">
      <c r="A173" s="29">
        <v>7</v>
      </c>
      <c r="B173" s="132" t="s">
        <v>543</v>
      </c>
      <c r="C173" s="29">
        <v>2018</v>
      </c>
      <c r="D173" s="133">
        <v>251.1</v>
      </c>
      <c r="E173" s="20"/>
      <c r="I173" s="134"/>
    </row>
    <row r="174" spans="1:9" s="2" customFormat="1" ht="12.75" customHeight="1">
      <c r="A174" s="29">
        <v>8</v>
      </c>
      <c r="B174" s="132" t="s">
        <v>544</v>
      </c>
      <c r="C174" s="29">
        <v>2018</v>
      </c>
      <c r="D174" s="133">
        <v>196.2</v>
      </c>
      <c r="E174" s="20"/>
      <c r="I174" s="134"/>
    </row>
    <row r="175" spans="1:9" s="2" customFormat="1" ht="12.75" customHeight="1">
      <c r="A175" s="29">
        <v>9</v>
      </c>
      <c r="B175" s="132" t="s">
        <v>545</v>
      </c>
      <c r="C175" s="29">
        <v>2018</v>
      </c>
      <c r="D175" s="133">
        <v>750</v>
      </c>
      <c r="E175" s="20"/>
      <c r="I175" s="134"/>
    </row>
    <row r="176" spans="1:9" s="2" customFormat="1" ht="12.75" customHeight="1">
      <c r="A176" s="29">
        <v>10</v>
      </c>
      <c r="B176" s="132" t="s">
        <v>616</v>
      </c>
      <c r="C176" s="29">
        <v>2018</v>
      </c>
      <c r="D176" s="133">
        <v>209</v>
      </c>
      <c r="E176" s="20"/>
      <c r="I176" s="134"/>
    </row>
    <row r="177" spans="1:9" s="2" customFormat="1" ht="12.75" customHeight="1">
      <c r="A177" s="29">
        <v>11</v>
      </c>
      <c r="B177" s="132" t="s">
        <v>617</v>
      </c>
      <c r="C177" s="29">
        <v>2018</v>
      </c>
      <c r="D177" s="133">
        <v>2700</v>
      </c>
      <c r="E177" s="20"/>
      <c r="I177" s="134"/>
    </row>
    <row r="178" spans="1:9" s="2" customFormat="1" ht="12.75" customHeight="1">
      <c r="A178" s="29">
        <v>12</v>
      </c>
      <c r="B178" s="132" t="s">
        <v>619</v>
      </c>
      <c r="C178" s="29">
        <v>2018</v>
      </c>
      <c r="D178" s="133">
        <v>99.99</v>
      </c>
      <c r="E178" s="20"/>
      <c r="I178" s="134"/>
    </row>
    <row r="179" spans="1:9" s="2" customFormat="1" ht="12.75" customHeight="1">
      <c r="A179" s="29">
        <v>13</v>
      </c>
      <c r="B179" s="132" t="s">
        <v>620</v>
      </c>
      <c r="C179" s="29">
        <v>2018</v>
      </c>
      <c r="D179" s="133">
        <v>3419.1</v>
      </c>
      <c r="E179" s="20"/>
      <c r="I179" s="134"/>
    </row>
    <row r="180" spans="1:9" s="2" customFormat="1" ht="12.75" customHeight="1">
      <c r="A180" s="29">
        <v>14</v>
      </c>
      <c r="B180" s="132" t="s">
        <v>621</v>
      </c>
      <c r="C180" s="29">
        <v>2018</v>
      </c>
      <c r="D180" s="133">
        <v>139</v>
      </c>
      <c r="E180" s="20"/>
      <c r="I180" s="134"/>
    </row>
    <row r="181" spans="1:9" s="2" customFormat="1" ht="12.75" customHeight="1">
      <c r="A181" s="29">
        <v>15</v>
      </c>
      <c r="B181" s="132" t="s">
        <v>622</v>
      </c>
      <c r="C181" s="29">
        <v>2018</v>
      </c>
      <c r="D181" s="133">
        <v>1678.78</v>
      </c>
      <c r="E181" s="20"/>
      <c r="I181" s="134"/>
    </row>
    <row r="182" spans="1:9" s="2" customFormat="1" ht="12.75" customHeight="1">
      <c r="A182" s="29">
        <v>16</v>
      </c>
      <c r="B182" s="132" t="s">
        <v>624</v>
      </c>
      <c r="C182" s="29">
        <v>2018</v>
      </c>
      <c r="D182" s="133">
        <v>3511.2</v>
      </c>
      <c r="E182" s="20"/>
      <c r="I182" s="134"/>
    </row>
    <row r="183" spans="1:9" s="2" customFormat="1" ht="12.75" customHeight="1">
      <c r="A183" s="29">
        <v>17</v>
      </c>
      <c r="B183" s="132" t="s">
        <v>625</v>
      </c>
      <c r="C183" s="29">
        <v>2018</v>
      </c>
      <c r="D183" s="133">
        <v>87.79</v>
      </c>
      <c r="E183" s="20"/>
      <c r="I183" s="134"/>
    </row>
    <row r="184" spans="1:9" s="2" customFormat="1" ht="12.75" customHeight="1">
      <c r="A184" s="29">
        <v>18</v>
      </c>
      <c r="B184" s="132" t="s">
        <v>626</v>
      </c>
      <c r="C184" s="29">
        <v>2018</v>
      </c>
      <c r="D184" s="133">
        <v>169.99</v>
      </c>
      <c r="E184" s="20"/>
      <c r="I184" s="134"/>
    </row>
    <row r="185" spans="1:9" s="2" customFormat="1" ht="12.75" customHeight="1">
      <c r="A185" s="29">
        <v>19</v>
      </c>
      <c r="B185" s="132" t="s">
        <v>627</v>
      </c>
      <c r="C185" s="29">
        <v>2018</v>
      </c>
      <c r="D185" s="133">
        <v>1199.99</v>
      </c>
      <c r="E185" s="20"/>
      <c r="I185" s="134"/>
    </row>
    <row r="186" spans="1:9" s="2" customFormat="1" ht="12.75" customHeight="1">
      <c r="A186" s="29">
        <v>20</v>
      </c>
      <c r="B186" s="132" t="s">
        <v>628</v>
      </c>
      <c r="C186" s="29">
        <v>2018</v>
      </c>
      <c r="D186" s="133">
        <v>259</v>
      </c>
      <c r="E186" s="20"/>
      <c r="I186" s="134"/>
    </row>
    <row r="187" spans="1:9" s="2" customFormat="1" ht="12.75" customHeight="1">
      <c r="A187" s="29">
        <v>21</v>
      </c>
      <c r="B187" s="132" t="s">
        <v>629</v>
      </c>
      <c r="C187" s="29">
        <v>2018</v>
      </c>
      <c r="D187" s="133">
        <v>899.99</v>
      </c>
      <c r="E187" s="20"/>
      <c r="I187" s="134"/>
    </row>
    <row r="188" spans="1:9" s="2" customFormat="1" ht="12.75" customHeight="1">
      <c r="A188" s="29">
        <v>22</v>
      </c>
      <c r="B188" s="132" t="s">
        <v>630</v>
      </c>
      <c r="C188" s="29">
        <v>2018</v>
      </c>
      <c r="D188" s="133">
        <v>764.1</v>
      </c>
      <c r="E188" s="20"/>
      <c r="I188" s="134"/>
    </row>
    <row r="189" spans="1:9" s="2" customFormat="1" ht="12.75" customHeight="1">
      <c r="A189" s="29">
        <v>23</v>
      </c>
      <c r="B189" s="132" t="s">
        <v>631</v>
      </c>
      <c r="C189" s="29">
        <v>2018</v>
      </c>
      <c r="D189" s="133">
        <v>223.42</v>
      </c>
      <c r="E189" s="20"/>
      <c r="I189" s="134"/>
    </row>
    <row r="190" spans="1:9" s="2" customFormat="1" ht="12.75" customHeight="1">
      <c r="A190" s="29">
        <v>24</v>
      </c>
      <c r="B190" s="132" t="s">
        <v>632</v>
      </c>
      <c r="C190" s="29">
        <v>2018</v>
      </c>
      <c r="D190" s="133">
        <v>999.99</v>
      </c>
      <c r="E190" s="20"/>
      <c r="I190" s="134"/>
    </row>
    <row r="191" spans="1:9" s="2" customFormat="1" ht="12.75" customHeight="1">
      <c r="A191" s="29">
        <v>25</v>
      </c>
      <c r="B191" s="132" t="s">
        <v>633</v>
      </c>
      <c r="C191" s="29">
        <v>2018</v>
      </c>
      <c r="D191" s="133">
        <v>859.99</v>
      </c>
      <c r="E191" s="20"/>
      <c r="I191" s="134"/>
    </row>
    <row r="192" spans="1:9" s="2" customFormat="1" ht="12.75" customHeight="1">
      <c r="A192" s="29">
        <v>26</v>
      </c>
      <c r="B192" s="132" t="s">
        <v>634</v>
      </c>
      <c r="C192" s="29">
        <v>2018</v>
      </c>
      <c r="D192" s="133">
        <v>2000</v>
      </c>
      <c r="E192" s="20"/>
      <c r="I192" s="134"/>
    </row>
    <row r="193" spans="1:9" s="2" customFormat="1" ht="12.75" customHeight="1">
      <c r="A193" s="29">
        <v>27</v>
      </c>
      <c r="B193" s="132" t="s">
        <v>635</v>
      </c>
      <c r="C193" s="29">
        <v>2018</v>
      </c>
      <c r="D193" s="133">
        <v>1399</v>
      </c>
      <c r="E193" s="20"/>
      <c r="I193" s="134"/>
    </row>
    <row r="194" spans="1:9" s="2" customFormat="1" ht="12.75" customHeight="1">
      <c r="A194" s="29">
        <v>28</v>
      </c>
      <c r="B194" s="132" t="s">
        <v>636</v>
      </c>
      <c r="C194" s="29">
        <v>2018</v>
      </c>
      <c r="D194" s="133">
        <v>630</v>
      </c>
      <c r="E194" s="20"/>
      <c r="I194" s="134"/>
    </row>
    <row r="195" spans="1:9" s="2" customFormat="1" ht="12.75" customHeight="1">
      <c r="A195" s="29">
        <v>29</v>
      </c>
      <c r="B195" s="132" t="s">
        <v>996</v>
      </c>
      <c r="C195" s="29">
        <v>2018</v>
      </c>
      <c r="D195" s="133">
        <v>5994</v>
      </c>
      <c r="E195" s="20"/>
      <c r="I195" s="134"/>
    </row>
    <row r="196" spans="1:9" s="2" customFormat="1" ht="12.75" customHeight="1">
      <c r="A196" s="29">
        <v>30</v>
      </c>
      <c r="B196" s="132" t="s">
        <v>716</v>
      </c>
      <c r="C196" s="29">
        <v>2019</v>
      </c>
      <c r="D196" s="133">
        <v>98</v>
      </c>
      <c r="E196" s="20"/>
      <c r="I196" s="134"/>
    </row>
    <row r="197" spans="1:9" s="2" customFormat="1" ht="12.75" customHeight="1">
      <c r="A197" s="29">
        <v>31</v>
      </c>
      <c r="B197" s="132" t="s">
        <v>714</v>
      </c>
      <c r="C197" s="29">
        <v>2019</v>
      </c>
      <c r="D197" s="133">
        <v>98</v>
      </c>
      <c r="E197" s="20"/>
      <c r="I197" s="134"/>
    </row>
    <row r="198" spans="1:9" s="2" customFormat="1" ht="12.75" customHeight="1">
      <c r="A198" s="29">
        <v>32</v>
      </c>
      <c r="B198" s="132" t="s">
        <v>702</v>
      </c>
      <c r="C198" s="29">
        <v>2019</v>
      </c>
      <c r="D198" s="133">
        <v>860</v>
      </c>
      <c r="E198" s="20"/>
      <c r="I198" s="134"/>
    </row>
    <row r="199" spans="1:9" s="2" customFormat="1" ht="12.75" customHeight="1">
      <c r="A199" s="29">
        <v>33</v>
      </c>
      <c r="B199" s="132" t="s">
        <v>703</v>
      </c>
      <c r="C199" s="29">
        <v>2019</v>
      </c>
      <c r="D199" s="133">
        <v>1073.05</v>
      </c>
      <c r="E199" s="20"/>
      <c r="I199" s="134"/>
    </row>
    <row r="200" spans="1:9" s="2" customFormat="1" ht="12.75" customHeight="1">
      <c r="A200" s="29">
        <v>34</v>
      </c>
      <c r="B200" s="132" t="s">
        <v>704</v>
      </c>
      <c r="C200" s="29">
        <v>2019</v>
      </c>
      <c r="D200" s="133">
        <v>6900</v>
      </c>
      <c r="E200" s="20"/>
      <c r="I200" s="134"/>
    </row>
    <row r="201" spans="1:9" s="2" customFormat="1" ht="12.75" customHeight="1">
      <c r="A201" s="29">
        <v>35</v>
      </c>
      <c r="B201" s="132" t="s">
        <v>705</v>
      </c>
      <c r="C201" s="29">
        <v>2019</v>
      </c>
      <c r="D201" s="133">
        <v>3300</v>
      </c>
      <c r="E201" s="20"/>
      <c r="I201" s="134"/>
    </row>
    <row r="202" spans="1:9" s="2" customFormat="1" ht="12.75" customHeight="1">
      <c r="A202" s="29">
        <v>36</v>
      </c>
      <c r="B202" s="132" t="s">
        <v>706</v>
      </c>
      <c r="C202" s="29">
        <v>2019</v>
      </c>
      <c r="D202" s="133">
        <v>1399</v>
      </c>
      <c r="E202" s="20"/>
      <c r="I202" s="134"/>
    </row>
    <row r="203" spans="1:9" s="2" customFormat="1" ht="12.75" customHeight="1">
      <c r="A203" s="29">
        <v>37</v>
      </c>
      <c r="B203" s="132" t="s">
        <v>707</v>
      </c>
      <c r="C203" s="29">
        <v>2019</v>
      </c>
      <c r="D203" s="133">
        <v>2500</v>
      </c>
      <c r="E203" s="20"/>
      <c r="I203" s="134"/>
    </row>
    <row r="204" spans="1:9" s="2" customFormat="1" ht="12.75" customHeight="1">
      <c r="A204" s="29">
        <v>38</v>
      </c>
      <c r="B204" s="132" t="s">
        <v>708</v>
      </c>
      <c r="C204" s="29">
        <v>2019</v>
      </c>
      <c r="D204" s="133">
        <v>299</v>
      </c>
      <c r="E204" s="20"/>
      <c r="I204" s="134"/>
    </row>
    <row r="205" spans="1:9" s="2" customFormat="1" ht="12.75" customHeight="1">
      <c r="A205" s="29">
        <v>39</v>
      </c>
      <c r="B205" s="132" t="s">
        <v>1000</v>
      </c>
      <c r="C205" s="29">
        <v>2020</v>
      </c>
      <c r="D205" s="133">
        <v>2500</v>
      </c>
      <c r="E205" s="20"/>
      <c r="I205" s="134"/>
    </row>
    <row r="206" spans="1:9" s="2" customFormat="1" ht="12.75" customHeight="1">
      <c r="A206" s="29">
        <v>40</v>
      </c>
      <c r="B206" s="132" t="s">
        <v>1001</v>
      </c>
      <c r="C206" s="29">
        <v>2020</v>
      </c>
      <c r="D206" s="133">
        <v>1500</v>
      </c>
      <c r="E206" s="20"/>
      <c r="I206" s="134"/>
    </row>
    <row r="207" spans="1:9" s="2" customFormat="1" ht="12.75" customHeight="1">
      <c r="A207" s="29">
        <v>41</v>
      </c>
      <c r="B207" s="132" t="s">
        <v>1002</v>
      </c>
      <c r="C207" s="29">
        <v>2020</v>
      </c>
      <c r="D207" s="133">
        <v>4000</v>
      </c>
      <c r="E207" s="20"/>
      <c r="I207" s="134"/>
    </row>
    <row r="208" spans="1:9" s="2" customFormat="1" ht="12.75" customHeight="1">
      <c r="A208" s="29">
        <v>42</v>
      </c>
      <c r="B208" s="132" t="s">
        <v>1003</v>
      </c>
      <c r="C208" s="29">
        <v>2020</v>
      </c>
      <c r="D208" s="133">
        <v>349.99</v>
      </c>
      <c r="E208" s="20"/>
      <c r="I208" s="134"/>
    </row>
    <row r="209" spans="1:9" s="2" customFormat="1" ht="12.75" customHeight="1">
      <c r="A209" s="29">
        <v>43</v>
      </c>
      <c r="B209" s="132" t="s">
        <v>1004</v>
      </c>
      <c r="C209" s="29">
        <v>2020</v>
      </c>
      <c r="D209" s="133">
        <v>128</v>
      </c>
      <c r="E209" s="20"/>
      <c r="I209" s="134"/>
    </row>
    <row r="210" spans="1:9" s="2" customFormat="1" ht="12.75" customHeight="1">
      <c r="A210" s="29">
        <v>44</v>
      </c>
      <c r="B210" s="132" t="s">
        <v>1004</v>
      </c>
      <c r="C210" s="29">
        <v>2020</v>
      </c>
      <c r="D210" s="133">
        <v>139</v>
      </c>
      <c r="E210" s="20"/>
      <c r="I210" s="134"/>
    </row>
    <row r="211" spans="1:9" s="2" customFormat="1" ht="12.75" customHeight="1">
      <c r="A211" s="29">
        <v>45</v>
      </c>
      <c r="B211" s="132" t="s">
        <v>1005</v>
      </c>
      <c r="C211" s="29">
        <v>2020</v>
      </c>
      <c r="D211" s="133">
        <v>1300</v>
      </c>
      <c r="E211" s="20"/>
      <c r="I211" s="134"/>
    </row>
    <row r="212" spans="1:9" s="2" customFormat="1" ht="12.75" customHeight="1">
      <c r="A212" s="29">
        <v>46</v>
      </c>
      <c r="B212" s="132" t="s">
        <v>1006</v>
      </c>
      <c r="C212" s="29">
        <v>2020</v>
      </c>
      <c r="D212" s="133">
        <v>150</v>
      </c>
      <c r="E212" s="20"/>
      <c r="I212" s="134"/>
    </row>
    <row r="213" spans="1:9" s="2" customFormat="1" ht="12.75" customHeight="1">
      <c r="A213" s="29">
        <v>47</v>
      </c>
      <c r="B213" s="132" t="s">
        <v>1007</v>
      </c>
      <c r="C213" s="29">
        <v>2020</v>
      </c>
      <c r="D213" s="133">
        <v>120</v>
      </c>
      <c r="E213" s="20"/>
      <c r="I213" s="134"/>
    </row>
    <row r="214" spans="1:9" s="2" customFormat="1" ht="12.75" customHeight="1">
      <c r="A214" s="29">
        <v>48</v>
      </c>
      <c r="B214" s="132" t="s">
        <v>1008</v>
      </c>
      <c r="C214" s="29">
        <v>2020</v>
      </c>
      <c r="D214" s="133">
        <v>85.01</v>
      </c>
      <c r="E214" s="20"/>
      <c r="I214" s="134"/>
    </row>
    <row r="215" spans="1:9" s="2" customFormat="1" ht="12.75" customHeight="1">
      <c r="A215" s="29">
        <v>49</v>
      </c>
      <c r="B215" s="132" t="s">
        <v>1009</v>
      </c>
      <c r="C215" s="29">
        <v>2020</v>
      </c>
      <c r="D215" s="133">
        <v>130</v>
      </c>
      <c r="E215" s="20"/>
      <c r="I215" s="134"/>
    </row>
    <row r="216" spans="1:9" s="2" customFormat="1" ht="12.75" customHeight="1">
      <c r="A216" s="29">
        <v>50</v>
      </c>
      <c r="B216" s="132" t="s">
        <v>1010</v>
      </c>
      <c r="C216" s="29">
        <v>2020</v>
      </c>
      <c r="D216" s="133">
        <v>150</v>
      </c>
      <c r="E216" s="20"/>
      <c r="I216" s="134"/>
    </row>
    <row r="217" spans="1:9" s="2" customFormat="1" ht="12.75" customHeight="1">
      <c r="A217" s="29">
        <v>51</v>
      </c>
      <c r="B217" s="132" t="s">
        <v>1011</v>
      </c>
      <c r="C217" s="29">
        <v>2020</v>
      </c>
      <c r="D217" s="133">
        <v>120</v>
      </c>
      <c r="E217" s="20"/>
      <c r="I217" s="134"/>
    </row>
    <row r="218" spans="1:9" s="2" customFormat="1" ht="12.75" customHeight="1">
      <c r="A218" s="29">
        <v>52</v>
      </c>
      <c r="B218" s="132" t="s">
        <v>1012</v>
      </c>
      <c r="C218" s="29">
        <v>2020</v>
      </c>
      <c r="D218" s="133">
        <v>749.99</v>
      </c>
      <c r="E218" s="20"/>
      <c r="I218" s="134"/>
    </row>
    <row r="219" spans="1:9" s="2" customFormat="1" ht="12.75" customHeight="1">
      <c r="A219" s="29">
        <v>53</v>
      </c>
      <c r="B219" s="132" t="s">
        <v>1013</v>
      </c>
      <c r="C219" s="29">
        <v>2020</v>
      </c>
      <c r="D219" s="133">
        <v>1150</v>
      </c>
      <c r="E219" s="20"/>
      <c r="I219" s="134"/>
    </row>
    <row r="220" spans="1:9" s="2" customFormat="1" ht="12.75" customHeight="1">
      <c r="A220" s="29">
        <v>54</v>
      </c>
      <c r="B220" s="132" t="s">
        <v>714</v>
      </c>
      <c r="C220" s="29">
        <v>2020</v>
      </c>
      <c r="D220" s="133">
        <v>150</v>
      </c>
      <c r="E220" s="20"/>
      <c r="I220" s="134"/>
    </row>
    <row r="221" spans="1:9" s="2" customFormat="1" ht="12.75" customHeight="1">
      <c r="A221" s="29">
        <v>55</v>
      </c>
      <c r="B221" s="132" t="s">
        <v>1014</v>
      </c>
      <c r="C221" s="29">
        <v>2020</v>
      </c>
      <c r="D221" s="133">
        <v>10701</v>
      </c>
      <c r="E221" s="20"/>
      <c r="I221" s="134"/>
    </row>
    <row r="222" spans="1:9" s="2" customFormat="1" ht="12.75" customHeight="1">
      <c r="A222" s="29">
        <v>56</v>
      </c>
      <c r="B222" s="132" t="s">
        <v>1015</v>
      </c>
      <c r="C222" s="29">
        <v>2020</v>
      </c>
      <c r="D222" s="133">
        <v>9963</v>
      </c>
      <c r="E222" s="20"/>
      <c r="I222" s="134"/>
    </row>
    <row r="223" spans="1:9" s="2" customFormat="1" ht="12.75" customHeight="1">
      <c r="A223" s="29">
        <v>57</v>
      </c>
      <c r="B223" s="132" t="s">
        <v>1016</v>
      </c>
      <c r="C223" s="29">
        <v>2020</v>
      </c>
      <c r="D223" s="133">
        <v>7503</v>
      </c>
      <c r="E223" s="20"/>
      <c r="I223" s="134"/>
    </row>
    <row r="224" spans="1:5" s="16" customFormat="1" ht="12.75" customHeight="1">
      <c r="A224" s="226" t="s">
        <v>0</v>
      </c>
      <c r="B224" s="227"/>
      <c r="C224" s="228"/>
      <c r="D224" s="60">
        <f>SUM(D167:D223)</f>
        <v>92426.70000000001</v>
      </c>
      <c r="E224" s="113"/>
    </row>
    <row r="225" spans="1:5" s="16" customFormat="1" ht="12.75" customHeight="1">
      <c r="A225" s="257" t="s">
        <v>659</v>
      </c>
      <c r="B225" s="257"/>
      <c r="C225" s="257"/>
      <c r="D225" s="257"/>
      <c r="E225" s="113"/>
    </row>
    <row r="226" spans="1:5" s="2" customFormat="1" ht="12.75" customHeight="1">
      <c r="A226" s="29">
        <v>1</v>
      </c>
      <c r="B226" s="132" t="s">
        <v>312</v>
      </c>
      <c r="C226" s="29">
        <v>2017</v>
      </c>
      <c r="D226" s="135">
        <v>2999.99</v>
      </c>
      <c r="E226" s="20"/>
    </row>
    <row r="227" spans="1:5" s="2" customFormat="1" ht="12.75" customHeight="1">
      <c r="A227" s="29">
        <v>2</v>
      </c>
      <c r="B227" s="132" t="s">
        <v>638</v>
      </c>
      <c r="C227" s="29">
        <v>2018</v>
      </c>
      <c r="D227" s="133">
        <v>5439.97</v>
      </c>
      <c r="E227" s="20"/>
    </row>
    <row r="228" spans="1:5" s="2" customFormat="1" ht="12.75" customHeight="1">
      <c r="A228" s="29">
        <v>3</v>
      </c>
      <c r="B228" s="132" t="s">
        <v>642</v>
      </c>
      <c r="C228" s="29">
        <v>2018</v>
      </c>
      <c r="D228" s="133">
        <v>1399.98</v>
      </c>
      <c r="E228" s="20"/>
    </row>
    <row r="229" spans="1:5" s="2" customFormat="1" ht="12.75" customHeight="1">
      <c r="A229" s="29">
        <v>4</v>
      </c>
      <c r="B229" s="132" t="s">
        <v>639</v>
      </c>
      <c r="C229" s="29">
        <v>2018</v>
      </c>
      <c r="D229" s="133">
        <v>700.01</v>
      </c>
      <c r="E229" s="20"/>
    </row>
    <row r="230" spans="1:5" s="2" customFormat="1" ht="12.75" customHeight="1">
      <c r="A230" s="29">
        <v>5</v>
      </c>
      <c r="B230" s="132" t="s">
        <v>640</v>
      </c>
      <c r="C230" s="29">
        <v>2018</v>
      </c>
      <c r="D230" s="133">
        <v>629.99</v>
      </c>
      <c r="E230" s="20"/>
    </row>
    <row r="231" spans="1:5" s="2" customFormat="1" ht="14.25">
      <c r="A231" s="29">
        <v>6</v>
      </c>
      <c r="B231" s="132" t="s">
        <v>643</v>
      </c>
      <c r="C231" s="29">
        <v>2019</v>
      </c>
      <c r="D231" s="133">
        <v>2960</v>
      </c>
      <c r="E231" s="20"/>
    </row>
    <row r="232" spans="1:10" s="2" customFormat="1" ht="28.5">
      <c r="A232" s="29">
        <v>7</v>
      </c>
      <c r="B232" s="132" t="s">
        <v>750</v>
      </c>
      <c r="C232" s="29">
        <v>2019</v>
      </c>
      <c r="D232" s="133">
        <v>3000</v>
      </c>
      <c r="E232" s="20"/>
      <c r="J232" s="136"/>
    </row>
    <row r="233" spans="1:10" s="5" customFormat="1" ht="28.5">
      <c r="A233" s="29">
        <v>8</v>
      </c>
      <c r="B233" s="132" t="s">
        <v>751</v>
      </c>
      <c r="C233" s="29">
        <v>2019</v>
      </c>
      <c r="D233" s="133">
        <v>3169.02</v>
      </c>
      <c r="E233" s="20"/>
      <c r="J233" s="137"/>
    </row>
    <row r="234" spans="1:10" s="5" customFormat="1" ht="14.25">
      <c r="A234" s="29">
        <v>9</v>
      </c>
      <c r="B234" s="132" t="s">
        <v>752</v>
      </c>
      <c r="C234" s="29">
        <v>2019</v>
      </c>
      <c r="D234" s="133">
        <v>1056.34</v>
      </c>
      <c r="E234" s="20"/>
      <c r="J234" s="137"/>
    </row>
    <row r="235" spans="1:10" s="5" customFormat="1" ht="14.25">
      <c r="A235" s="29">
        <v>10</v>
      </c>
      <c r="B235" s="132" t="s">
        <v>753</v>
      </c>
      <c r="C235" s="29">
        <v>2019</v>
      </c>
      <c r="D235" s="133">
        <v>3766.26</v>
      </c>
      <c r="E235" s="20"/>
      <c r="J235" s="137"/>
    </row>
    <row r="236" spans="1:10" s="5" customFormat="1" ht="14.25">
      <c r="A236" s="29">
        <v>11</v>
      </c>
      <c r="B236" s="132" t="s">
        <v>754</v>
      </c>
      <c r="C236" s="29">
        <v>2019</v>
      </c>
      <c r="D236" s="133">
        <v>3330.84</v>
      </c>
      <c r="E236" s="20"/>
      <c r="J236" s="137"/>
    </row>
    <row r="237" spans="1:10" s="5" customFormat="1" ht="14.25">
      <c r="A237" s="29">
        <v>12</v>
      </c>
      <c r="B237" s="132" t="s">
        <v>755</v>
      </c>
      <c r="C237" s="29">
        <v>2019</v>
      </c>
      <c r="D237" s="133">
        <v>1197</v>
      </c>
      <c r="E237" s="20"/>
      <c r="J237" s="137"/>
    </row>
    <row r="238" spans="1:10" s="5" customFormat="1" ht="14.25">
      <c r="A238" s="29">
        <v>13</v>
      </c>
      <c r="B238" s="132" t="s">
        <v>756</v>
      </c>
      <c r="C238" s="29">
        <v>2019</v>
      </c>
      <c r="D238" s="133">
        <v>1360</v>
      </c>
      <c r="E238" s="20"/>
      <c r="J238" s="137"/>
    </row>
    <row r="239" spans="1:10" s="5" customFormat="1" ht="14.25">
      <c r="A239" s="29">
        <v>14</v>
      </c>
      <c r="B239" s="132" t="s">
        <v>757</v>
      </c>
      <c r="C239" s="29">
        <v>2020</v>
      </c>
      <c r="D239" s="133">
        <v>3798</v>
      </c>
      <c r="E239" s="20"/>
      <c r="J239" s="137"/>
    </row>
    <row r="240" spans="1:10" s="5" customFormat="1" ht="14.25">
      <c r="A240" s="29">
        <v>15</v>
      </c>
      <c r="B240" s="132" t="s">
        <v>758</v>
      </c>
      <c r="C240" s="29">
        <v>2020</v>
      </c>
      <c r="D240" s="133">
        <v>1290</v>
      </c>
      <c r="E240" s="20"/>
      <c r="J240" s="137"/>
    </row>
    <row r="241" spans="1:10" s="5" customFormat="1" ht="14.25">
      <c r="A241" s="29">
        <v>16</v>
      </c>
      <c r="B241" s="132" t="s">
        <v>1082</v>
      </c>
      <c r="C241" s="29">
        <v>2020</v>
      </c>
      <c r="D241" s="133">
        <v>6500</v>
      </c>
      <c r="E241" s="20"/>
      <c r="J241" s="137"/>
    </row>
    <row r="242" spans="1:10" s="5" customFormat="1" ht="14.25">
      <c r="A242" s="29">
        <v>17</v>
      </c>
      <c r="B242" s="132" t="s">
        <v>1083</v>
      </c>
      <c r="C242" s="29">
        <v>2020</v>
      </c>
      <c r="D242" s="133">
        <v>1745.37</v>
      </c>
      <c r="E242" s="20"/>
      <c r="J242" s="137"/>
    </row>
    <row r="243" spans="1:10" s="5" customFormat="1" ht="14.25">
      <c r="A243" s="29">
        <v>18</v>
      </c>
      <c r="B243" s="132" t="s">
        <v>1084</v>
      </c>
      <c r="C243" s="29">
        <v>2020</v>
      </c>
      <c r="D243" s="133">
        <v>922.5</v>
      </c>
      <c r="E243" s="20"/>
      <c r="J243" s="137"/>
    </row>
    <row r="244" spans="1:10" s="5" customFormat="1" ht="14.25">
      <c r="A244" s="29">
        <v>19</v>
      </c>
      <c r="B244" s="132" t="s">
        <v>1085</v>
      </c>
      <c r="C244" s="29">
        <v>2020</v>
      </c>
      <c r="D244" s="133">
        <v>6125</v>
      </c>
      <c r="E244" s="20"/>
      <c r="J244" s="137"/>
    </row>
    <row r="245" spans="1:10" s="5" customFormat="1" ht="14.25">
      <c r="A245" s="29">
        <v>20</v>
      </c>
      <c r="B245" s="132" t="s">
        <v>1086</v>
      </c>
      <c r="C245" s="29">
        <v>2020</v>
      </c>
      <c r="D245" s="133">
        <v>1998.75</v>
      </c>
      <c r="E245" s="20"/>
      <c r="J245" s="137"/>
    </row>
    <row r="246" spans="1:10" s="5" customFormat="1" ht="14.25">
      <c r="A246" s="29">
        <v>21</v>
      </c>
      <c r="B246" s="132" t="s">
        <v>1087</v>
      </c>
      <c r="C246" s="29">
        <v>2020</v>
      </c>
      <c r="D246" s="133">
        <v>4017.89</v>
      </c>
      <c r="E246" s="20"/>
      <c r="J246" s="137"/>
    </row>
    <row r="247" spans="1:10" s="5" customFormat="1" ht="14.25">
      <c r="A247" s="29">
        <v>22</v>
      </c>
      <c r="B247" s="132" t="s">
        <v>1088</v>
      </c>
      <c r="C247" s="29">
        <v>2020</v>
      </c>
      <c r="D247" s="133">
        <v>2498</v>
      </c>
      <c r="E247" s="20"/>
      <c r="J247" s="137"/>
    </row>
    <row r="248" spans="1:10" s="5" customFormat="1" ht="14.25">
      <c r="A248" s="29">
        <v>23</v>
      </c>
      <c r="B248" s="132" t="s">
        <v>1089</v>
      </c>
      <c r="C248" s="29">
        <v>2020</v>
      </c>
      <c r="D248" s="133">
        <v>4996</v>
      </c>
      <c r="E248" s="20"/>
      <c r="J248" s="137"/>
    </row>
    <row r="249" spans="1:10" s="5" customFormat="1" ht="14.25">
      <c r="A249" s="29">
        <v>24</v>
      </c>
      <c r="B249" s="132" t="s">
        <v>1090</v>
      </c>
      <c r="C249" s="29">
        <v>2021</v>
      </c>
      <c r="D249" s="133">
        <v>26802</v>
      </c>
      <c r="E249" s="20"/>
      <c r="J249" s="137"/>
    </row>
    <row r="250" spans="1:10" s="17" customFormat="1" ht="15">
      <c r="A250" s="226" t="s">
        <v>0</v>
      </c>
      <c r="B250" s="227"/>
      <c r="C250" s="228"/>
      <c r="D250" s="58">
        <f>SUM(D226:D249)</f>
        <v>91702.91</v>
      </c>
      <c r="E250" s="113"/>
      <c r="J250" s="103"/>
    </row>
    <row r="251" spans="1:10" s="17" customFormat="1" ht="15">
      <c r="A251" s="257" t="s">
        <v>660</v>
      </c>
      <c r="B251" s="257"/>
      <c r="C251" s="257"/>
      <c r="D251" s="257"/>
      <c r="E251" s="113"/>
      <c r="J251" s="103"/>
    </row>
    <row r="252" spans="1:10" s="5" customFormat="1" ht="14.25">
      <c r="A252" s="29">
        <v>1</v>
      </c>
      <c r="B252" s="132" t="s">
        <v>379</v>
      </c>
      <c r="C252" s="29">
        <v>2017</v>
      </c>
      <c r="D252" s="133">
        <v>940</v>
      </c>
      <c r="E252" s="20"/>
      <c r="J252" s="137"/>
    </row>
    <row r="253" spans="1:10" s="5" customFormat="1" ht="14.25">
      <c r="A253" s="29">
        <v>2</v>
      </c>
      <c r="B253" s="132" t="s">
        <v>748</v>
      </c>
      <c r="C253" s="29">
        <v>2017</v>
      </c>
      <c r="D253" s="133">
        <v>5200</v>
      </c>
      <c r="E253" s="20"/>
      <c r="J253" s="137"/>
    </row>
    <row r="254" spans="1:10" s="5" customFormat="1" ht="14.25">
      <c r="A254" s="29">
        <v>3</v>
      </c>
      <c r="B254" s="132" t="s">
        <v>569</v>
      </c>
      <c r="C254" s="29">
        <v>2017</v>
      </c>
      <c r="D254" s="133">
        <v>1350</v>
      </c>
      <c r="E254" s="20"/>
      <c r="J254" s="137"/>
    </row>
    <row r="255" spans="1:10" s="5" customFormat="1" ht="14.25">
      <c r="A255" s="29">
        <v>4</v>
      </c>
      <c r="B255" s="132" t="s">
        <v>570</v>
      </c>
      <c r="C255" s="29">
        <v>2017</v>
      </c>
      <c r="D255" s="133">
        <v>429</v>
      </c>
      <c r="E255" s="20"/>
      <c r="J255" s="137"/>
    </row>
    <row r="256" spans="1:10" s="5" customFormat="1" ht="14.25">
      <c r="A256" s="29">
        <v>5</v>
      </c>
      <c r="B256" s="132" t="s">
        <v>571</v>
      </c>
      <c r="C256" s="29">
        <v>2017</v>
      </c>
      <c r="D256" s="133">
        <v>3490</v>
      </c>
      <c r="E256" s="20"/>
      <c r="J256" s="137"/>
    </row>
    <row r="257" spans="1:10" s="5" customFormat="1" ht="14.25">
      <c r="A257" s="29">
        <v>6</v>
      </c>
      <c r="B257" s="132" t="s">
        <v>311</v>
      </c>
      <c r="C257" s="29">
        <v>2019</v>
      </c>
      <c r="D257" s="133">
        <v>2299</v>
      </c>
      <c r="E257" s="20"/>
      <c r="J257" s="137"/>
    </row>
    <row r="258" spans="1:10" s="5" customFormat="1" ht="14.25">
      <c r="A258" s="29">
        <v>7</v>
      </c>
      <c r="B258" s="132" t="s">
        <v>311</v>
      </c>
      <c r="C258" s="29">
        <v>2019</v>
      </c>
      <c r="D258" s="133">
        <v>2299</v>
      </c>
      <c r="E258" s="20"/>
      <c r="J258" s="137"/>
    </row>
    <row r="259" spans="1:10" s="5" customFormat="1" ht="14.25">
      <c r="A259" s="29">
        <v>8</v>
      </c>
      <c r="B259" s="132" t="s">
        <v>311</v>
      </c>
      <c r="C259" s="29">
        <v>2019</v>
      </c>
      <c r="D259" s="133">
        <v>3199</v>
      </c>
      <c r="E259" s="20"/>
      <c r="J259" s="137"/>
    </row>
    <row r="260" spans="1:10" s="5" customFormat="1" ht="14.25">
      <c r="A260" s="29">
        <v>9</v>
      </c>
      <c r="B260" s="132" t="s">
        <v>311</v>
      </c>
      <c r="C260" s="29">
        <v>2019</v>
      </c>
      <c r="D260" s="133">
        <v>3650</v>
      </c>
      <c r="E260" s="20"/>
      <c r="J260" s="137"/>
    </row>
    <row r="261" spans="1:10" s="5" customFormat="1" ht="14.25">
      <c r="A261" s="29">
        <v>10</v>
      </c>
      <c r="B261" s="132" t="s">
        <v>311</v>
      </c>
      <c r="C261" s="29">
        <v>2019</v>
      </c>
      <c r="D261" s="133">
        <v>3650</v>
      </c>
      <c r="E261" s="20"/>
      <c r="J261" s="137"/>
    </row>
    <row r="262" spans="1:10" s="5" customFormat="1" ht="14.25">
      <c r="A262" s="29">
        <v>11</v>
      </c>
      <c r="B262" s="132" t="s">
        <v>311</v>
      </c>
      <c r="C262" s="29">
        <v>2019</v>
      </c>
      <c r="D262" s="133">
        <v>3650</v>
      </c>
      <c r="E262" s="20"/>
      <c r="J262" s="137"/>
    </row>
    <row r="263" spans="1:10" s="5" customFormat="1" ht="14.25">
      <c r="A263" s="29">
        <v>12</v>
      </c>
      <c r="B263" s="132" t="s">
        <v>1129</v>
      </c>
      <c r="C263" s="29">
        <v>2020</v>
      </c>
      <c r="D263" s="133">
        <v>6765</v>
      </c>
      <c r="E263" s="20"/>
      <c r="J263" s="137"/>
    </row>
    <row r="264" spans="1:10" s="5" customFormat="1" ht="14.25">
      <c r="A264" s="29">
        <v>13</v>
      </c>
      <c r="B264" s="132" t="s">
        <v>1128</v>
      </c>
      <c r="C264" s="29">
        <v>2021</v>
      </c>
      <c r="D264" s="133">
        <v>9470</v>
      </c>
      <c r="E264" s="20"/>
      <c r="J264" s="137"/>
    </row>
    <row r="265" spans="1:10" s="17" customFormat="1" ht="15">
      <c r="A265" s="226" t="s">
        <v>0</v>
      </c>
      <c r="B265" s="227"/>
      <c r="C265" s="228"/>
      <c r="D265" s="58">
        <f>SUM(D252:D264)</f>
        <v>46391</v>
      </c>
      <c r="E265" s="72"/>
      <c r="J265" s="46"/>
    </row>
    <row r="266" spans="1:10" s="17" customFormat="1" ht="15">
      <c r="A266" s="257" t="s">
        <v>661</v>
      </c>
      <c r="B266" s="257"/>
      <c r="C266" s="257"/>
      <c r="D266" s="257"/>
      <c r="E266" s="20"/>
      <c r="J266" s="46"/>
    </row>
    <row r="267" spans="1:9" s="2" customFormat="1" ht="12.75" customHeight="1">
      <c r="A267" s="29">
        <v>1</v>
      </c>
      <c r="B267" s="132" t="s">
        <v>308</v>
      </c>
      <c r="C267" s="29">
        <v>2017</v>
      </c>
      <c r="D267" s="133">
        <v>2114.37</v>
      </c>
      <c r="E267" s="20"/>
      <c r="I267" s="134"/>
    </row>
    <row r="268" spans="1:9" s="2" customFormat="1" ht="12.75" customHeight="1">
      <c r="A268" s="29">
        <v>2</v>
      </c>
      <c r="B268" s="132" t="s">
        <v>924</v>
      </c>
      <c r="C268" s="29">
        <v>2018</v>
      </c>
      <c r="D268" s="133">
        <v>3259.5</v>
      </c>
      <c r="E268" s="20"/>
      <c r="I268" s="134"/>
    </row>
    <row r="269" spans="1:9" s="2" customFormat="1" ht="12.75" customHeight="1">
      <c r="A269" s="29">
        <v>3</v>
      </c>
      <c r="B269" s="132" t="s">
        <v>925</v>
      </c>
      <c r="C269" s="29">
        <v>2019</v>
      </c>
      <c r="D269" s="133">
        <v>369</v>
      </c>
      <c r="E269" s="20"/>
      <c r="I269" s="134"/>
    </row>
    <row r="270" spans="1:9" s="2" customFormat="1" ht="12.75" customHeight="1">
      <c r="A270" s="29">
        <v>4</v>
      </c>
      <c r="B270" s="132" t="s">
        <v>926</v>
      </c>
      <c r="C270" s="29">
        <v>2020</v>
      </c>
      <c r="D270" s="133">
        <v>520</v>
      </c>
      <c r="E270" s="20"/>
      <c r="I270" s="134"/>
    </row>
    <row r="271" spans="1:9" s="2" customFormat="1" ht="12.75" customHeight="1">
      <c r="A271" s="29">
        <v>5</v>
      </c>
      <c r="B271" s="132" t="s">
        <v>926</v>
      </c>
      <c r="C271" s="29">
        <v>2020</v>
      </c>
      <c r="D271" s="133">
        <v>520</v>
      </c>
      <c r="E271" s="20"/>
      <c r="I271" s="134"/>
    </row>
    <row r="272" spans="1:9" s="2" customFormat="1" ht="12.75" customHeight="1">
      <c r="A272" s="29">
        <v>6</v>
      </c>
      <c r="B272" s="132" t="s">
        <v>927</v>
      </c>
      <c r="C272" s="29">
        <v>2020</v>
      </c>
      <c r="D272" s="133">
        <v>2600</v>
      </c>
      <c r="E272" s="20"/>
      <c r="I272" s="134"/>
    </row>
    <row r="273" spans="1:9" s="2" customFormat="1" ht="12.75" customHeight="1">
      <c r="A273" s="29">
        <v>7</v>
      </c>
      <c r="B273" s="132" t="s">
        <v>927</v>
      </c>
      <c r="C273" s="29">
        <v>2020</v>
      </c>
      <c r="D273" s="133">
        <v>2600</v>
      </c>
      <c r="E273" s="20"/>
      <c r="I273" s="134"/>
    </row>
    <row r="274" spans="1:9" s="2" customFormat="1" ht="12.75" customHeight="1">
      <c r="A274" s="29">
        <v>8</v>
      </c>
      <c r="B274" s="132" t="s">
        <v>928</v>
      </c>
      <c r="C274" s="29">
        <v>2020</v>
      </c>
      <c r="D274" s="133">
        <v>595</v>
      </c>
      <c r="E274" s="20"/>
      <c r="I274" s="134"/>
    </row>
    <row r="275" spans="1:9" s="2" customFormat="1" ht="12.75" customHeight="1">
      <c r="A275" s="29">
        <v>9</v>
      </c>
      <c r="B275" s="132" t="s">
        <v>929</v>
      </c>
      <c r="C275" s="29">
        <v>2021</v>
      </c>
      <c r="D275" s="133">
        <v>520</v>
      </c>
      <c r="E275" s="20"/>
      <c r="I275" s="134"/>
    </row>
    <row r="276" spans="1:9" s="2" customFormat="1" ht="12.75" customHeight="1">
      <c r="A276" s="29">
        <v>10</v>
      </c>
      <c r="B276" s="132" t="s">
        <v>930</v>
      </c>
      <c r="C276" s="29">
        <v>2021</v>
      </c>
      <c r="D276" s="133">
        <v>2600</v>
      </c>
      <c r="E276" s="20"/>
      <c r="I276" s="134"/>
    </row>
    <row r="277" spans="1:10" s="17" customFormat="1" ht="15">
      <c r="A277" s="226" t="s">
        <v>0</v>
      </c>
      <c r="B277" s="227"/>
      <c r="C277" s="228"/>
      <c r="D277" s="58">
        <f>SUM(D267:D276)</f>
        <v>15697.869999999999</v>
      </c>
      <c r="E277" s="72"/>
      <c r="J277" s="46"/>
    </row>
    <row r="278" spans="1:5" s="2" customFormat="1" ht="15">
      <c r="A278" s="257" t="s">
        <v>662</v>
      </c>
      <c r="B278" s="257"/>
      <c r="C278" s="257"/>
      <c r="D278" s="257"/>
      <c r="E278" s="72"/>
    </row>
    <row r="279" spans="1:9" s="2" customFormat="1" ht="12.75" customHeight="1">
      <c r="A279" s="29">
        <v>1</v>
      </c>
      <c r="B279" s="132" t="s">
        <v>990</v>
      </c>
      <c r="C279" s="29">
        <v>2017</v>
      </c>
      <c r="D279" s="133">
        <v>349</v>
      </c>
      <c r="E279" s="20"/>
      <c r="I279" s="134"/>
    </row>
    <row r="280" spans="1:5" s="5" customFormat="1" ht="14.25">
      <c r="A280" s="29">
        <v>2</v>
      </c>
      <c r="B280" s="132" t="s">
        <v>535</v>
      </c>
      <c r="C280" s="29">
        <v>2017</v>
      </c>
      <c r="D280" s="133">
        <v>290.15</v>
      </c>
      <c r="E280" s="20"/>
    </row>
    <row r="281" spans="1:10" s="2" customFormat="1" ht="14.25">
      <c r="A281" s="29">
        <v>3</v>
      </c>
      <c r="B281" s="132" t="s">
        <v>307</v>
      </c>
      <c r="C281" s="29">
        <v>2018</v>
      </c>
      <c r="D281" s="133">
        <v>1900</v>
      </c>
      <c r="E281" s="20"/>
      <c r="J281" s="49"/>
    </row>
    <row r="282" spans="1:5" s="2" customFormat="1" ht="14.25">
      <c r="A282" s="29">
        <v>4</v>
      </c>
      <c r="B282" s="132" t="s">
        <v>992</v>
      </c>
      <c r="C282" s="29">
        <v>2018</v>
      </c>
      <c r="D282" s="133">
        <v>3400</v>
      </c>
      <c r="E282" s="20"/>
    </row>
    <row r="283" spans="1:5" s="2" customFormat="1" ht="14.25">
      <c r="A283" s="29">
        <v>5</v>
      </c>
      <c r="B283" s="132" t="s">
        <v>989</v>
      </c>
      <c r="C283" s="29">
        <v>2019</v>
      </c>
      <c r="D283" s="133">
        <v>2459.1</v>
      </c>
      <c r="E283" s="20"/>
    </row>
    <row r="284" spans="1:5" s="2" customFormat="1" ht="14.25">
      <c r="A284" s="29">
        <v>6</v>
      </c>
      <c r="B284" s="132" t="s">
        <v>991</v>
      </c>
      <c r="C284" s="29">
        <v>2019</v>
      </c>
      <c r="D284" s="133">
        <v>359</v>
      </c>
      <c r="E284" s="20"/>
    </row>
    <row r="285" spans="1:5" s="2" customFormat="1" ht="15">
      <c r="A285" s="226" t="s">
        <v>0</v>
      </c>
      <c r="B285" s="227"/>
      <c r="C285" s="228"/>
      <c r="D285" s="60">
        <f>SUM(D279:D284)</f>
        <v>8757.25</v>
      </c>
      <c r="E285" s="72"/>
    </row>
    <row r="286" spans="1:5" s="2" customFormat="1" ht="15" customHeight="1">
      <c r="A286" s="257" t="s">
        <v>663</v>
      </c>
      <c r="B286" s="257"/>
      <c r="C286" s="257"/>
      <c r="D286" s="257"/>
      <c r="E286" s="20"/>
    </row>
    <row r="287" spans="1:9" s="2" customFormat="1" ht="14.25">
      <c r="A287" s="29">
        <v>1</v>
      </c>
      <c r="B287" s="138" t="s">
        <v>644</v>
      </c>
      <c r="C287" s="29">
        <v>2018</v>
      </c>
      <c r="D287" s="133">
        <v>2600</v>
      </c>
      <c r="E287" s="20"/>
      <c r="I287" s="74"/>
    </row>
    <row r="288" spans="1:9" s="2" customFormat="1" ht="14.25">
      <c r="A288" s="29">
        <v>2</v>
      </c>
      <c r="B288" s="138" t="s">
        <v>720</v>
      </c>
      <c r="C288" s="29">
        <v>2019</v>
      </c>
      <c r="D288" s="133">
        <v>9100</v>
      </c>
      <c r="E288" s="20"/>
      <c r="I288" s="74"/>
    </row>
    <row r="289" spans="1:9" s="2" customFormat="1" ht="14.25">
      <c r="A289" s="29">
        <v>3</v>
      </c>
      <c r="B289" s="138" t="s">
        <v>495</v>
      </c>
      <c r="C289" s="29">
        <v>2019</v>
      </c>
      <c r="D289" s="133">
        <v>1599</v>
      </c>
      <c r="E289" s="20"/>
      <c r="I289" s="74"/>
    </row>
    <row r="290" spans="1:9" s="2" customFormat="1" ht="14.25">
      <c r="A290" s="29">
        <v>4</v>
      </c>
      <c r="B290" s="138" t="s">
        <v>578</v>
      </c>
      <c r="C290" s="29">
        <v>2017</v>
      </c>
      <c r="D290" s="133">
        <v>14898</v>
      </c>
      <c r="E290" s="20"/>
      <c r="I290" s="74"/>
    </row>
    <row r="291" spans="1:9" s="2" customFormat="1" ht="14.25">
      <c r="A291" s="29">
        <v>5</v>
      </c>
      <c r="B291" s="138" t="s">
        <v>645</v>
      </c>
      <c r="C291" s="29">
        <v>2018</v>
      </c>
      <c r="D291" s="133">
        <v>6250.52</v>
      </c>
      <c r="E291" s="20"/>
      <c r="I291" s="74"/>
    </row>
    <row r="292" spans="1:9" s="2" customFormat="1" ht="14.25">
      <c r="A292" s="29">
        <v>6</v>
      </c>
      <c r="B292" s="138" t="s">
        <v>579</v>
      </c>
      <c r="C292" s="29">
        <v>2017</v>
      </c>
      <c r="D292" s="133">
        <v>509</v>
      </c>
      <c r="E292" s="20"/>
      <c r="I292" s="74"/>
    </row>
    <row r="293" spans="1:9" s="2" customFormat="1" ht="14.25">
      <c r="A293" s="29">
        <v>7</v>
      </c>
      <c r="B293" s="138" t="s">
        <v>580</v>
      </c>
      <c r="C293" s="29">
        <v>2018</v>
      </c>
      <c r="D293" s="133">
        <v>2756.43</v>
      </c>
      <c r="E293" s="20"/>
      <c r="I293" s="74"/>
    </row>
    <row r="294" spans="1:9" s="2" customFormat="1" ht="14.25">
      <c r="A294" s="29">
        <v>8</v>
      </c>
      <c r="B294" s="138" t="s">
        <v>581</v>
      </c>
      <c r="C294" s="29">
        <v>2018</v>
      </c>
      <c r="D294" s="133">
        <v>1798.8</v>
      </c>
      <c r="E294" s="20"/>
      <c r="I294" s="74"/>
    </row>
    <row r="295" spans="1:9" s="2" customFormat="1" ht="14.25">
      <c r="A295" s="29">
        <v>9</v>
      </c>
      <c r="B295" s="138" t="s">
        <v>646</v>
      </c>
      <c r="C295" s="29">
        <v>2018</v>
      </c>
      <c r="D295" s="133">
        <v>627.3</v>
      </c>
      <c r="E295" s="20"/>
      <c r="I295" s="74"/>
    </row>
    <row r="296" spans="1:9" s="2" customFormat="1" ht="14.25">
      <c r="A296" s="29">
        <v>10</v>
      </c>
      <c r="B296" s="138" t="s">
        <v>721</v>
      </c>
      <c r="C296" s="29">
        <v>2019</v>
      </c>
      <c r="D296" s="133">
        <v>2214</v>
      </c>
      <c r="E296" s="20"/>
      <c r="I296" s="74"/>
    </row>
    <row r="297" spans="1:9" s="2" customFormat="1" ht="14.25">
      <c r="A297" s="29">
        <v>11</v>
      </c>
      <c r="B297" s="138" t="s">
        <v>722</v>
      </c>
      <c r="C297" s="29">
        <v>2019</v>
      </c>
      <c r="D297" s="133">
        <v>1525.2</v>
      </c>
      <c r="E297" s="20"/>
      <c r="I297" s="74"/>
    </row>
    <row r="298" spans="1:9" s="2" customFormat="1" ht="14.25">
      <c r="A298" s="29">
        <v>12</v>
      </c>
      <c r="B298" s="138" t="s">
        <v>723</v>
      </c>
      <c r="C298" s="29">
        <v>2019</v>
      </c>
      <c r="D298" s="133">
        <v>1748</v>
      </c>
      <c r="E298" s="20"/>
      <c r="I298" s="74"/>
    </row>
    <row r="299" spans="1:9" s="2" customFormat="1" ht="14.25">
      <c r="A299" s="29">
        <v>13</v>
      </c>
      <c r="B299" s="138" t="s">
        <v>724</v>
      </c>
      <c r="C299" s="29">
        <v>2019</v>
      </c>
      <c r="D299" s="133">
        <v>448.88</v>
      </c>
      <c r="E299" s="20"/>
      <c r="I299" s="74"/>
    </row>
    <row r="300" spans="1:9" s="2" customFormat="1" ht="14.25">
      <c r="A300" s="29">
        <v>14</v>
      </c>
      <c r="B300" s="138" t="s">
        <v>725</v>
      </c>
      <c r="C300" s="29">
        <v>2019</v>
      </c>
      <c r="D300" s="133">
        <v>6765</v>
      </c>
      <c r="E300" s="20"/>
      <c r="I300" s="74"/>
    </row>
    <row r="301" spans="1:9" s="2" customFormat="1" ht="14.25">
      <c r="A301" s="29">
        <v>15</v>
      </c>
      <c r="B301" s="138" t="s">
        <v>726</v>
      </c>
      <c r="C301" s="29">
        <v>2019</v>
      </c>
      <c r="D301" s="133">
        <v>3328.38</v>
      </c>
      <c r="E301" s="20"/>
      <c r="I301" s="74"/>
    </row>
    <row r="302" spans="1:9" s="2" customFormat="1" ht="14.25">
      <c r="A302" s="29">
        <v>16</v>
      </c>
      <c r="B302" s="138" t="s">
        <v>727</v>
      </c>
      <c r="C302" s="29">
        <v>2019</v>
      </c>
      <c r="D302" s="133">
        <v>2360.06</v>
      </c>
      <c r="E302" s="20"/>
      <c r="I302" s="74"/>
    </row>
    <row r="303" spans="1:9" s="2" customFormat="1" ht="14.25">
      <c r="A303" s="29">
        <v>17</v>
      </c>
      <c r="B303" s="138" t="s">
        <v>728</v>
      </c>
      <c r="C303" s="29">
        <v>2019</v>
      </c>
      <c r="D303" s="133">
        <v>1277.97</v>
      </c>
      <c r="E303" s="20"/>
      <c r="I303" s="74"/>
    </row>
    <row r="304" spans="1:9" s="2" customFormat="1" ht="14.25">
      <c r="A304" s="29">
        <v>18</v>
      </c>
      <c r="B304" s="138" t="s">
        <v>729</v>
      </c>
      <c r="C304" s="29">
        <v>2019</v>
      </c>
      <c r="D304" s="133">
        <v>2400</v>
      </c>
      <c r="E304" s="20"/>
      <c r="I304" s="74"/>
    </row>
    <row r="305" spans="1:9" s="2" customFormat="1" ht="14.25">
      <c r="A305" s="29">
        <v>19</v>
      </c>
      <c r="B305" s="138" t="s">
        <v>730</v>
      </c>
      <c r="C305" s="29">
        <v>2019</v>
      </c>
      <c r="D305" s="133">
        <v>3259</v>
      </c>
      <c r="E305" s="20"/>
      <c r="I305" s="74"/>
    </row>
    <row r="306" spans="1:9" s="2" customFormat="1" ht="14.25">
      <c r="A306" s="29">
        <v>20</v>
      </c>
      <c r="B306" s="138" t="s">
        <v>731</v>
      </c>
      <c r="C306" s="29">
        <v>2020</v>
      </c>
      <c r="D306" s="133">
        <v>2129</v>
      </c>
      <c r="E306" s="20"/>
      <c r="I306" s="74"/>
    </row>
    <row r="307" spans="1:9" s="2" customFormat="1" ht="14.25">
      <c r="A307" s="29">
        <v>21</v>
      </c>
      <c r="B307" s="138" t="s">
        <v>732</v>
      </c>
      <c r="C307" s="29">
        <v>2020</v>
      </c>
      <c r="D307" s="133">
        <v>1299</v>
      </c>
      <c r="E307" s="20"/>
      <c r="I307" s="74"/>
    </row>
    <row r="308" spans="1:9" s="2" customFormat="1" ht="14.25">
      <c r="A308" s="29">
        <v>22</v>
      </c>
      <c r="B308" s="138" t="s">
        <v>733</v>
      </c>
      <c r="C308" s="29">
        <v>2020</v>
      </c>
      <c r="D308" s="133">
        <v>2291.5</v>
      </c>
      <c r="E308" s="20"/>
      <c r="I308" s="74"/>
    </row>
    <row r="309" spans="1:9" s="2" customFormat="1" ht="14.25">
      <c r="A309" s="29">
        <v>23</v>
      </c>
      <c r="B309" s="138" t="s">
        <v>734</v>
      </c>
      <c r="C309" s="29">
        <v>2020</v>
      </c>
      <c r="D309" s="133">
        <v>1599</v>
      </c>
      <c r="E309" s="20"/>
      <c r="I309" s="74"/>
    </row>
    <row r="310" spans="1:9" s="2" customFormat="1" ht="14.25">
      <c r="A310" s="29">
        <v>24</v>
      </c>
      <c r="B310" s="138" t="s">
        <v>735</v>
      </c>
      <c r="C310" s="29">
        <v>2020</v>
      </c>
      <c r="D310" s="133">
        <v>6499</v>
      </c>
      <c r="E310" s="20"/>
      <c r="I310" s="74"/>
    </row>
    <row r="311" spans="1:9" s="2" customFormat="1" ht="14.25">
      <c r="A311" s="29">
        <v>25</v>
      </c>
      <c r="B311" s="138" t="s">
        <v>736</v>
      </c>
      <c r="C311" s="29">
        <v>2020</v>
      </c>
      <c r="D311" s="133">
        <v>5399</v>
      </c>
      <c r="E311" s="20"/>
      <c r="I311" s="74"/>
    </row>
    <row r="312" spans="1:9" s="2" customFormat="1" ht="14.25">
      <c r="A312" s="29">
        <v>26</v>
      </c>
      <c r="B312" s="138" t="s">
        <v>737</v>
      </c>
      <c r="C312" s="29">
        <v>2020</v>
      </c>
      <c r="D312" s="133">
        <v>6499</v>
      </c>
      <c r="E312" s="20"/>
      <c r="I312" s="74"/>
    </row>
    <row r="313" spans="1:9" s="2" customFormat="1" ht="14.25">
      <c r="A313" s="29">
        <v>27</v>
      </c>
      <c r="B313" s="138" t="s">
        <v>738</v>
      </c>
      <c r="C313" s="29">
        <v>2020</v>
      </c>
      <c r="D313" s="133">
        <v>13899</v>
      </c>
      <c r="E313" s="20"/>
      <c r="I313" s="74"/>
    </row>
    <row r="314" spans="1:9" s="2" customFormat="1" ht="14.25">
      <c r="A314" s="29">
        <v>28</v>
      </c>
      <c r="B314" s="138" t="s">
        <v>739</v>
      </c>
      <c r="C314" s="29">
        <v>2020</v>
      </c>
      <c r="D314" s="133">
        <v>4498</v>
      </c>
      <c r="E314" s="20"/>
      <c r="I314" s="74"/>
    </row>
    <row r="315" spans="1:9" s="2" customFormat="1" ht="14.25">
      <c r="A315" s="29">
        <v>29</v>
      </c>
      <c r="B315" s="138" t="s">
        <v>1112</v>
      </c>
      <c r="C315" s="29">
        <v>2020</v>
      </c>
      <c r="D315" s="133">
        <v>1448.99</v>
      </c>
      <c r="E315" s="20"/>
      <c r="I315" s="74"/>
    </row>
    <row r="316" spans="1:9" s="2" customFormat="1" ht="14.25">
      <c r="A316" s="29">
        <v>30</v>
      </c>
      <c r="B316" s="138" t="s">
        <v>1113</v>
      </c>
      <c r="C316" s="29">
        <v>2020</v>
      </c>
      <c r="D316" s="133">
        <v>1599</v>
      </c>
      <c r="E316" s="20"/>
      <c r="I316" s="74"/>
    </row>
    <row r="317" spans="1:9" s="2" customFormat="1" ht="14.25">
      <c r="A317" s="29">
        <v>31</v>
      </c>
      <c r="B317" s="138" t="s">
        <v>667</v>
      </c>
      <c r="C317" s="29">
        <v>2020</v>
      </c>
      <c r="D317" s="133">
        <v>889</v>
      </c>
      <c r="E317" s="20"/>
      <c r="I317" s="74"/>
    </row>
    <row r="318" spans="1:9" s="2" customFormat="1" ht="14.25">
      <c r="A318" s="29">
        <v>32</v>
      </c>
      <c r="B318" s="138" t="s">
        <v>1114</v>
      </c>
      <c r="C318" s="29">
        <v>2020</v>
      </c>
      <c r="D318" s="133">
        <v>274</v>
      </c>
      <c r="E318" s="20"/>
      <c r="I318" s="74"/>
    </row>
    <row r="319" spans="1:9" s="2" customFormat="1" ht="14.25">
      <c r="A319" s="29">
        <v>33</v>
      </c>
      <c r="B319" s="138" t="s">
        <v>1115</v>
      </c>
      <c r="C319" s="29">
        <v>2020</v>
      </c>
      <c r="D319" s="133">
        <v>3480</v>
      </c>
      <c r="E319" s="20"/>
      <c r="I319" s="74"/>
    </row>
    <row r="320" spans="1:9" s="16" customFormat="1" ht="15">
      <c r="A320" s="226" t="s">
        <v>0</v>
      </c>
      <c r="B320" s="227"/>
      <c r="C320" s="228"/>
      <c r="D320" s="60">
        <f>SUM(D287:D319)</f>
        <v>117269.03000000001</v>
      </c>
      <c r="E320" s="20"/>
      <c r="I320" s="102"/>
    </row>
    <row r="321" spans="1:9" s="16" customFormat="1" ht="15">
      <c r="A321" s="257" t="s">
        <v>664</v>
      </c>
      <c r="B321" s="257"/>
      <c r="C321" s="257"/>
      <c r="D321" s="257"/>
      <c r="E321" s="20"/>
      <c r="I321" s="102"/>
    </row>
    <row r="322" spans="1:9" s="2" customFormat="1" ht="14.25">
      <c r="A322" s="29">
        <v>1</v>
      </c>
      <c r="B322" s="138" t="s">
        <v>1041</v>
      </c>
      <c r="C322" s="29">
        <v>2021</v>
      </c>
      <c r="D322" s="133">
        <v>4146.34</v>
      </c>
      <c r="E322" s="20"/>
      <c r="I322" s="74"/>
    </row>
    <row r="323" spans="1:9" s="16" customFormat="1" ht="15">
      <c r="A323" s="226" t="s">
        <v>0</v>
      </c>
      <c r="B323" s="227"/>
      <c r="C323" s="228"/>
      <c r="D323" s="60">
        <f>SUM(D322)</f>
        <v>4146.34</v>
      </c>
      <c r="E323" s="20"/>
      <c r="I323" s="102"/>
    </row>
    <row r="324" spans="1:9" s="16" customFormat="1" ht="15">
      <c r="A324" s="61"/>
      <c r="B324" s="62"/>
      <c r="C324" s="63"/>
      <c r="D324" s="64"/>
      <c r="E324" s="20"/>
      <c r="I324" s="102"/>
    </row>
    <row r="325" spans="1:9" s="16" customFormat="1" ht="15">
      <c r="A325" s="65"/>
      <c r="B325" s="66"/>
      <c r="C325" s="67"/>
      <c r="D325" s="68"/>
      <c r="E325" s="20"/>
      <c r="I325" s="102"/>
    </row>
    <row r="326" spans="1:10" s="5" customFormat="1" ht="14.25">
      <c r="A326" s="258" t="s">
        <v>585</v>
      </c>
      <c r="B326" s="258"/>
      <c r="C326" s="258"/>
      <c r="D326" s="258"/>
      <c r="E326" s="20"/>
      <c r="J326" s="48"/>
    </row>
    <row r="327" spans="1:9" s="16" customFormat="1" ht="30">
      <c r="A327" s="37" t="s">
        <v>13</v>
      </c>
      <c r="B327" s="37" t="s">
        <v>21</v>
      </c>
      <c r="C327" s="37" t="s">
        <v>22</v>
      </c>
      <c r="D327" s="56" t="s">
        <v>23</v>
      </c>
      <c r="E327" s="113"/>
      <c r="I327" s="117"/>
    </row>
    <row r="328" spans="1:9" s="16" customFormat="1" ht="15">
      <c r="A328" s="229" t="s">
        <v>99</v>
      </c>
      <c r="B328" s="230"/>
      <c r="C328" s="230"/>
      <c r="D328" s="231"/>
      <c r="E328" s="113"/>
      <c r="I328" s="117"/>
    </row>
    <row r="329" spans="1:9" s="2" customFormat="1" ht="14.25">
      <c r="A329" s="29">
        <v>1</v>
      </c>
      <c r="B329" s="138" t="s">
        <v>489</v>
      </c>
      <c r="C329" s="29">
        <v>2017</v>
      </c>
      <c r="D329" s="133">
        <v>139.99</v>
      </c>
      <c r="E329" s="20"/>
      <c r="I329" s="74"/>
    </row>
    <row r="330" spans="1:9" s="2" customFormat="1" ht="14.25">
      <c r="A330" s="29">
        <v>2</v>
      </c>
      <c r="B330" s="138" t="s">
        <v>589</v>
      </c>
      <c r="C330" s="29">
        <v>2017</v>
      </c>
      <c r="D330" s="133">
        <v>2796.06</v>
      </c>
      <c r="E330" s="20"/>
      <c r="I330" s="74"/>
    </row>
    <row r="331" spans="1:9" s="2" customFormat="1" ht="14.25">
      <c r="A331" s="29">
        <v>3</v>
      </c>
      <c r="B331" s="138" t="s">
        <v>490</v>
      </c>
      <c r="C331" s="29">
        <v>2017</v>
      </c>
      <c r="D331" s="133">
        <v>1669.49</v>
      </c>
      <c r="E331" s="20"/>
      <c r="I331" s="74"/>
    </row>
    <row r="332" spans="1:9" s="2" customFormat="1" ht="14.25">
      <c r="A332" s="29">
        <v>4</v>
      </c>
      <c r="B332" s="138" t="s">
        <v>591</v>
      </c>
      <c r="C332" s="29">
        <v>2017</v>
      </c>
      <c r="D332" s="133">
        <v>249.99</v>
      </c>
      <c r="E332" s="20"/>
      <c r="I332" s="74"/>
    </row>
    <row r="333" spans="1:9" s="2" customFormat="1" ht="14.25">
      <c r="A333" s="29">
        <v>5</v>
      </c>
      <c r="B333" s="138" t="s">
        <v>590</v>
      </c>
      <c r="C333" s="29">
        <v>2017</v>
      </c>
      <c r="D333" s="133">
        <v>2699</v>
      </c>
      <c r="E333" s="20"/>
      <c r="I333" s="74"/>
    </row>
    <row r="334" spans="1:9" s="2" customFormat="1" ht="14.25">
      <c r="A334" s="29">
        <v>6</v>
      </c>
      <c r="B334" s="138" t="s">
        <v>596</v>
      </c>
      <c r="C334" s="29">
        <v>2017</v>
      </c>
      <c r="D334" s="133">
        <v>64.8</v>
      </c>
      <c r="E334" s="20"/>
      <c r="G334" s="18"/>
      <c r="H334" s="18"/>
      <c r="I334" s="74"/>
    </row>
    <row r="335" spans="1:9" s="2" customFormat="1" ht="14.25">
      <c r="A335" s="29">
        <v>7</v>
      </c>
      <c r="B335" s="138" t="s">
        <v>592</v>
      </c>
      <c r="C335" s="29">
        <v>2018</v>
      </c>
      <c r="D335" s="133">
        <v>3428</v>
      </c>
      <c r="E335" s="20"/>
      <c r="G335" s="18"/>
      <c r="H335" s="18"/>
      <c r="I335" s="74"/>
    </row>
    <row r="336" spans="1:9" s="2" customFormat="1" ht="14.25">
      <c r="A336" s="29">
        <v>8</v>
      </c>
      <c r="B336" s="138" t="s">
        <v>593</v>
      </c>
      <c r="C336" s="29">
        <v>2018</v>
      </c>
      <c r="D336" s="133">
        <v>1432.2</v>
      </c>
      <c r="E336" s="20"/>
      <c r="G336" s="18"/>
      <c r="H336" s="18"/>
      <c r="I336" s="74"/>
    </row>
    <row r="337" spans="1:9" s="2" customFormat="1" ht="14.25">
      <c r="A337" s="29">
        <v>9</v>
      </c>
      <c r="B337" s="138" t="s">
        <v>594</v>
      </c>
      <c r="C337" s="29">
        <v>2018</v>
      </c>
      <c r="D337" s="133">
        <v>3761.65</v>
      </c>
      <c r="E337" s="20"/>
      <c r="G337" s="18"/>
      <c r="H337" s="18"/>
      <c r="I337" s="74"/>
    </row>
    <row r="338" spans="1:9" s="2" customFormat="1" ht="14.25">
      <c r="A338" s="29">
        <v>10</v>
      </c>
      <c r="B338" s="138" t="s">
        <v>594</v>
      </c>
      <c r="C338" s="29">
        <v>2018</v>
      </c>
      <c r="D338" s="133">
        <v>1382.2</v>
      </c>
      <c r="E338" s="20"/>
      <c r="G338" s="18"/>
      <c r="H338" s="18"/>
      <c r="I338" s="74"/>
    </row>
    <row r="339" spans="1:9" s="2" customFormat="1" ht="14.25">
      <c r="A339" s="29">
        <v>11</v>
      </c>
      <c r="B339" s="138" t="s">
        <v>595</v>
      </c>
      <c r="C339" s="29">
        <v>2018</v>
      </c>
      <c r="D339" s="133">
        <v>1394.21</v>
      </c>
      <c r="E339" s="20"/>
      <c r="I339" s="74"/>
    </row>
    <row r="340" spans="1:9" s="2" customFormat="1" ht="14.25">
      <c r="A340" s="29">
        <v>12</v>
      </c>
      <c r="B340" s="138" t="s">
        <v>594</v>
      </c>
      <c r="C340" s="29">
        <v>2018</v>
      </c>
      <c r="D340" s="133">
        <v>3294.2</v>
      </c>
      <c r="E340" s="20"/>
      <c r="I340" s="74"/>
    </row>
    <row r="341" spans="1:9" s="2" customFormat="1" ht="14.25">
      <c r="A341" s="29">
        <v>13</v>
      </c>
      <c r="B341" s="138" t="s">
        <v>975</v>
      </c>
      <c r="C341" s="29">
        <v>2018</v>
      </c>
      <c r="D341" s="133">
        <v>1514.2</v>
      </c>
      <c r="E341" s="20"/>
      <c r="I341" s="74"/>
    </row>
    <row r="342" spans="1:9" s="2" customFormat="1" ht="14.25">
      <c r="A342" s="29">
        <v>14</v>
      </c>
      <c r="B342" s="138" t="s">
        <v>670</v>
      </c>
      <c r="C342" s="29">
        <v>2018</v>
      </c>
      <c r="D342" s="133">
        <v>3144.2</v>
      </c>
      <c r="E342" s="20"/>
      <c r="I342" s="74"/>
    </row>
    <row r="343" spans="1:9" s="2" customFormat="1" ht="14.25">
      <c r="A343" s="29">
        <v>15</v>
      </c>
      <c r="B343" s="138" t="s">
        <v>671</v>
      </c>
      <c r="C343" s="29">
        <v>2019</v>
      </c>
      <c r="D343" s="133">
        <v>444.2</v>
      </c>
      <c r="E343" s="20"/>
      <c r="I343" s="74"/>
    </row>
    <row r="344" spans="1:9" s="2" customFormat="1" ht="14.25">
      <c r="A344" s="29">
        <v>16</v>
      </c>
      <c r="B344" s="138" t="s">
        <v>672</v>
      </c>
      <c r="C344" s="29">
        <v>2019</v>
      </c>
      <c r="D344" s="133">
        <v>3672.73</v>
      </c>
      <c r="E344" s="20"/>
      <c r="I344" s="74"/>
    </row>
    <row r="345" spans="1:9" s="2" customFormat="1" ht="14.25">
      <c r="A345" s="29">
        <v>17</v>
      </c>
      <c r="B345" s="138" t="s">
        <v>800</v>
      </c>
      <c r="C345" s="29">
        <v>2019</v>
      </c>
      <c r="D345" s="133">
        <v>629.62</v>
      </c>
      <c r="E345" s="20"/>
      <c r="G345" s="18"/>
      <c r="H345" s="18"/>
      <c r="I345" s="74"/>
    </row>
    <row r="346" spans="1:9" s="2" customFormat="1" ht="14.25">
      <c r="A346" s="29">
        <v>18</v>
      </c>
      <c r="B346" s="138" t="s">
        <v>801</v>
      </c>
      <c r="C346" s="29">
        <v>2019</v>
      </c>
      <c r="D346" s="133">
        <v>398</v>
      </c>
      <c r="E346" s="20"/>
      <c r="G346" s="18"/>
      <c r="H346" s="18"/>
      <c r="I346" s="74"/>
    </row>
    <row r="347" spans="1:9" s="2" customFormat="1" ht="14.25">
      <c r="A347" s="29">
        <v>19</v>
      </c>
      <c r="B347" s="138" t="s">
        <v>976</v>
      </c>
      <c r="C347" s="29">
        <v>2019</v>
      </c>
      <c r="D347" s="133">
        <v>600</v>
      </c>
      <c r="E347" s="20"/>
      <c r="G347" s="18"/>
      <c r="H347" s="18"/>
      <c r="I347" s="74"/>
    </row>
    <row r="348" spans="1:9" s="2" customFormat="1" ht="14.25">
      <c r="A348" s="29">
        <v>20</v>
      </c>
      <c r="B348" s="138" t="s">
        <v>977</v>
      </c>
      <c r="C348" s="29">
        <v>2019</v>
      </c>
      <c r="D348" s="133">
        <v>158</v>
      </c>
      <c r="E348" s="20"/>
      <c r="G348" s="18"/>
      <c r="H348" s="18"/>
      <c r="I348" s="74"/>
    </row>
    <row r="349" spans="1:9" s="2" customFormat="1" ht="14.25">
      <c r="A349" s="29">
        <v>21</v>
      </c>
      <c r="B349" s="138" t="s">
        <v>802</v>
      </c>
      <c r="C349" s="29">
        <v>2019</v>
      </c>
      <c r="D349" s="133">
        <v>1899</v>
      </c>
      <c r="E349" s="20"/>
      <c r="G349" s="18"/>
      <c r="H349" s="18"/>
      <c r="I349" s="74"/>
    </row>
    <row r="350" spans="1:9" s="2" customFormat="1" ht="14.25">
      <c r="A350" s="29">
        <v>22</v>
      </c>
      <c r="B350" s="138" t="s">
        <v>674</v>
      </c>
      <c r="C350" s="29">
        <v>2019</v>
      </c>
      <c r="D350" s="133">
        <v>2650</v>
      </c>
      <c r="E350" s="20"/>
      <c r="G350" s="18"/>
      <c r="H350" s="18"/>
      <c r="I350" s="74"/>
    </row>
    <row r="351" spans="1:9" s="2" customFormat="1" ht="14.25">
      <c r="A351" s="29">
        <v>23</v>
      </c>
      <c r="B351" s="138" t="s">
        <v>803</v>
      </c>
      <c r="C351" s="29">
        <v>2020</v>
      </c>
      <c r="D351" s="133">
        <v>4244.2</v>
      </c>
      <c r="E351" s="20"/>
      <c r="G351" s="18"/>
      <c r="H351" s="18"/>
      <c r="I351" s="74"/>
    </row>
    <row r="352" spans="1:9" s="2" customFormat="1" ht="14.25">
      <c r="A352" s="29">
        <v>24</v>
      </c>
      <c r="B352" s="138" t="s">
        <v>804</v>
      </c>
      <c r="C352" s="29">
        <v>2020</v>
      </c>
      <c r="D352" s="133">
        <v>790.46</v>
      </c>
      <c r="E352" s="20"/>
      <c r="G352" s="18"/>
      <c r="H352" s="18"/>
      <c r="I352" s="74"/>
    </row>
    <row r="353" spans="1:9" s="2" customFormat="1" ht="14.25">
      <c r="A353" s="29">
        <v>25</v>
      </c>
      <c r="B353" s="138" t="s">
        <v>978</v>
      </c>
      <c r="C353" s="29">
        <v>2020</v>
      </c>
      <c r="D353" s="133">
        <v>126000</v>
      </c>
      <c r="E353" s="20"/>
      <c r="G353" s="18"/>
      <c r="H353" s="18"/>
      <c r="I353" s="74"/>
    </row>
    <row r="354" spans="1:9" s="2" customFormat="1" ht="14.25">
      <c r="A354" s="29">
        <v>26</v>
      </c>
      <c r="B354" s="138" t="s">
        <v>979</v>
      </c>
      <c r="C354" s="29">
        <v>2020</v>
      </c>
      <c r="D354" s="133">
        <v>4500</v>
      </c>
      <c r="E354" s="20"/>
      <c r="G354" s="18"/>
      <c r="H354" s="18"/>
      <c r="I354" s="74"/>
    </row>
    <row r="355" spans="1:9" s="2" customFormat="1" ht="14.25">
      <c r="A355" s="29">
        <v>27</v>
      </c>
      <c r="B355" s="138" t="s">
        <v>980</v>
      </c>
      <c r="C355" s="29">
        <v>2020</v>
      </c>
      <c r="D355" s="133">
        <v>4600</v>
      </c>
      <c r="E355" s="20"/>
      <c r="G355" s="18"/>
      <c r="H355" s="18"/>
      <c r="I355" s="74"/>
    </row>
    <row r="356" spans="1:9" s="2" customFormat="1" ht="14.25">
      <c r="A356" s="29">
        <v>28</v>
      </c>
      <c r="B356" s="138" t="s">
        <v>981</v>
      </c>
      <c r="C356" s="29">
        <v>2020</v>
      </c>
      <c r="D356" s="133">
        <v>13224.96</v>
      </c>
      <c r="E356" s="20"/>
      <c r="G356" s="18"/>
      <c r="H356" s="18"/>
      <c r="I356" s="74"/>
    </row>
    <row r="357" spans="1:9" s="2" customFormat="1" ht="14.25">
      <c r="A357" s="29">
        <v>29</v>
      </c>
      <c r="B357" s="138" t="s">
        <v>982</v>
      </c>
      <c r="C357" s="29">
        <v>2021</v>
      </c>
      <c r="D357" s="133">
        <v>5098</v>
      </c>
      <c r="E357" s="20"/>
      <c r="G357" s="18"/>
      <c r="H357" s="18"/>
      <c r="I357" s="74"/>
    </row>
    <row r="358" spans="1:9" s="2" customFormat="1" ht="14.25">
      <c r="A358" s="29">
        <v>30</v>
      </c>
      <c r="B358" s="138" t="s">
        <v>983</v>
      </c>
      <c r="C358" s="29">
        <v>2021</v>
      </c>
      <c r="D358" s="133">
        <v>5900</v>
      </c>
      <c r="E358" s="20"/>
      <c r="G358" s="18"/>
      <c r="H358" s="18"/>
      <c r="I358" s="74"/>
    </row>
    <row r="359" spans="1:9" s="2" customFormat="1" ht="14.25">
      <c r="A359" s="29">
        <v>31</v>
      </c>
      <c r="B359" s="138" t="s">
        <v>984</v>
      </c>
      <c r="C359" s="29">
        <v>2021</v>
      </c>
      <c r="D359" s="133">
        <v>3350</v>
      </c>
      <c r="E359" s="20"/>
      <c r="G359" s="18"/>
      <c r="H359" s="18"/>
      <c r="I359" s="74"/>
    </row>
    <row r="360" spans="1:9" s="2" customFormat="1" ht="14.25">
      <c r="A360" s="29">
        <v>32</v>
      </c>
      <c r="B360" s="138" t="s">
        <v>984</v>
      </c>
      <c r="C360" s="29">
        <v>2021</v>
      </c>
      <c r="D360" s="133">
        <v>3998</v>
      </c>
      <c r="E360" s="20"/>
      <c r="G360" s="18"/>
      <c r="H360" s="18"/>
      <c r="I360" s="74"/>
    </row>
    <row r="361" spans="1:5" s="5" customFormat="1" ht="14.25">
      <c r="A361" s="29">
        <v>33</v>
      </c>
      <c r="B361" s="138" t="s">
        <v>984</v>
      </c>
      <c r="C361" s="29">
        <v>2021</v>
      </c>
      <c r="D361" s="133">
        <v>4498</v>
      </c>
      <c r="E361" s="20"/>
    </row>
    <row r="362" spans="1:5" s="5" customFormat="1" ht="14.25">
      <c r="A362" s="29">
        <v>34</v>
      </c>
      <c r="B362" s="138" t="s">
        <v>985</v>
      </c>
      <c r="C362" s="29">
        <v>2021</v>
      </c>
      <c r="D362" s="133">
        <v>3921.45</v>
      </c>
      <c r="E362" s="20"/>
    </row>
    <row r="363" spans="1:9" s="16" customFormat="1" ht="15">
      <c r="A363" s="226" t="s">
        <v>0</v>
      </c>
      <c r="B363" s="227"/>
      <c r="C363" s="228"/>
      <c r="D363" s="60">
        <f>SUM(D329:D362)</f>
        <v>217546.81</v>
      </c>
      <c r="E363" s="113"/>
      <c r="G363" s="101"/>
      <c r="H363" s="101"/>
      <c r="I363" s="117"/>
    </row>
    <row r="364" spans="1:9" s="16" customFormat="1" ht="15">
      <c r="A364" s="257" t="s">
        <v>100</v>
      </c>
      <c r="B364" s="257"/>
      <c r="C364" s="257"/>
      <c r="D364" s="257"/>
      <c r="E364" s="113"/>
      <c r="G364" s="101"/>
      <c r="H364" s="101"/>
      <c r="I364" s="117"/>
    </row>
    <row r="365" spans="1:9" s="2" customFormat="1" ht="28.5">
      <c r="A365" s="29">
        <v>1</v>
      </c>
      <c r="B365" s="138" t="s">
        <v>699</v>
      </c>
      <c r="C365" s="29">
        <v>2017</v>
      </c>
      <c r="D365" s="133">
        <v>17760</v>
      </c>
      <c r="E365" s="20"/>
      <c r="G365" s="18"/>
      <c r="H365" s="18"/>
      <c r="I365" s="74"/>
    </row>
    <row r="366" spans="1:9" s="2" customFormat="1" ht="14.25" customHeight="1">
      <c r="A366" s="29">
        <v>2</v>
      </c>
      <c r="B366" s="138" t="s">
        <v>532</v>
      </c>
      <c r="C366" s="29">
        <v>2017</v>
      </c>
      <c r="D366" s="133">
        <v>245</v>
      </c>
      <c r="E366" s="20"/>
      <c r="G366" s="18"/>
      <c r="H366" s="18"/>
      <c r="I366" s="51"/>
    </row>
    <row r="367" spans="1:9" s="5" customFormat="1" ht="14.25">
      <c r="A367" s="29">
        <v>3</v>
      </c>
      <c r="B367" s="138" t="s">
        <v>695</v>
      </c>
      <c r="C367" s="29">
        <v>2020</v>
      </c>
      <c r="D367" s="133">
        <v>794.2</v>
      </c>
      <c r="E367" s="20"/>
      <c r="G367" s="18"/>
      <c r="H367" s="18"/>
      <c r="I367" s="51"/>
    </row>
    <row r="368" spans="1:5" s="2" customFormat="1" ht="15">
      <c r="A368" s="226" t="s">
        <v>0</v>
      </c>
      <c r="B368" s="227"/>
      <c r="C368" s="228"/>
      <c r="D368" s="58">
        <f>SUM(D365:D367)</f>
        <v>18799.2</v>
      </c>
      <c r="E368" s="20"/>
    </row>
    <row r="369" spans="1:5" s="2" customFormat="1" ht="15">
      <c r="A369" s="257" t="s">
        <v>101</v>
      </c>
      <c r="B369" s="257"/>
      <c r="C369" s="257"/>
      <c r="D369" s="257"/>
      <c r="E369" s="20"/>
    </row>
    <row r="370" spans="1:9" s="2" customFormat="1" ht="14.25" customHeight="1">
      <c r="A370" s="29">
        <v>1</v>
      </c>
      <c r="B370" s="138" t="s">
        <v>1055</v>
      </c>
      <c r="C370" s="29">
        <v>2018</v>
      </c>
      <c r="D370" s="133">
        <v>239</v>
      </c>
      <c r="E370" s="20"/>
      <c r="G370" s="18"/>
      <c r="H370" s="18"/>
      <c r="I370" s="51"/>
    </row>
    <row r="371" spans="1:9" s="2" customFormat="1" ht="14.25" customHeight="1">
      <c r="A371" s="29">
        <v>2</v>
      </c>
      <c r="B371" s="138" t="s">
        <v>1056</v>
      </c>
      <c r="C371" s="29">
        <v>2018</v>
      </c>
      <c r="D371" s="133">
        <v>144.61</v>
      </c>
      <c r="E371" s="20"/>
      <c r="G371" s="18"/>
      <c r="H371" s="18"/>
      <c r="I371" s="51"/>
    </row>
    <row r="372" spans="1:9" s="2" customFormat="1" ht="14.25" customHeight="1">
      <c r="A372" s="29">
        <v>3</v>
      </c>
      <c r="B372" s="138" t="s">
        <v>1057</v>
      </c>
      <c r="C372" s="29">
        <v>2018</v>
      </c>
      <c r="D372" s="133">
        <v>239</v>
      </c>
      <c r="E372" s="20"/>
      <c r="G372" s="18"/>
      <c r="H372" s="18"/>
      <c r="I372" s="51"/>
    </row>
    <row r="373" spans="1:9" s="2" customFormat="1" ht="14.25" customHeight="1">
      <c r="A373" s="29">
        <v>4</v>
      </c>
      <c r="B373" s="138" t="s">
        <v>1058</v>
      </c>
      <c r="C373" s="29">
        <v>2018</v>
      </c>
      <c r="D373" s="133">
        <v>196</v>
      </c>
      <c r="E373" s="20"/>
      <c r="G373" s="18"/>
      <c r="H373" s="18"/>
      <c r="I373" s="51"/>
    </row>
    <row r="374" spans="1:9" s="2" customFormat="1" ht="14.25" customHeight="1">
      <c r="A374" s="29">
        <v>5</v>
      </c>
      <c r="B374" s="138" t="s">
        <v>1059</v>
      </c>
      <c r="C374" s="29">
        <v>2018</v>
      </c>
      <c r="D374" s="133">
        <v>4670.77</v>
      </c>
      <c r="E374" s="20"/>
      <c r="G374" s="18"/>
      <c r="H374" s="18"/>
      <c r="I374" s="51"/>
    </row>
    <row r="375" spans="1:9" s="2" customFormat="1" ht="14.25" customHeight="1">
      <c r="A375" s="29">
        <v>6</v>
      </c>
      <c r="B375" s="138" t="s">
        <v>769</v>
      </c>
      <c r="C375" s="29">
        <v>2018</v>
      </c>
      <c r="D375" s="133">
        <v>849</v>
      </c>
      <c r="E375" s="20"/>
      <c r="G375" s="18"/>
      <c r="H375" s="18"/>
      <c r="I375" s="51"/>
    </row>
    <row r="376" spans="1:9" s="2" customFormat="1" ht="14.25" customHeight="1">
      <c r="A376" s="29">
        <v>7</v>
      </c>
      <c r="B376" s="138" t="s">
        <v>770</v>
      </c>
      <c r="C376" s="29">
        <v>2018</v>
      </c>
      <c r="D376" s="133">
        <v>219</v>
      </c>
      <c r="E376" s="20"/>
      <c r="G376" s="18"/>
      <c r="H376" s="18"/>
      <c r="I376" s="51"/>
    </row>
    <row r="377" spans="1:9" s="2" customFormat="1" ht="14.25" customHeight="1">
      <c r="A377" s="29">
        <v>8</v>
      </c>
      <c r="B377" s="138" t="s">
        <v>771</v>
      </c>
      <c r="C377" s="29">
        <v>2019</v>
      </c>
      <c r="D377" s="133">
        <v>212</v>
      </c>
      <c r="E377" s="20"/>
      <c r="G377" s="18"/>
      <c r="H377" s="18"/>
      <c r="I377" s="51"/>
    </row>
    <row r="378" spans="1:9" s="2" customFormat="1" ht="14.25" customHeight="1">
      <c r="A378" s="29">
        <v>9</v>
      </c>
      <c r="B378" s="138" t="s">
        <v>772</v>
      </c>
      <c r="C378" s="29">
        <v>2019</v>
      </c>
      <c r="D378" s="133">
        <v>2754.05</v>
      </c>
      <c r="E378" s="20"/>
      <c r="G378" s="18"/>
      <c r="H378" s="18"/>
      <c r="I378" s="51"/>
    </row>
    <row r="379" spans="1:9" s="2" customFormat="1" ht="14.25" customHeight="1">
      <c r="A379" s="29">
        <v>10</v>
      </c>
      <c r="B379" s="138" t="s">
        <v>1060</v>
      </c>
      <c r="C379" s="29">
        <v>2020</v>
      </c>
      <c r="D379" s="133">
        <v>3499</v>
      </c>
      <c r="E379" s="20"/>
      <c r="G379" s="18"/>
      <c r="H379" s="18"/>
      <c r="I379" s="51"/>
    </row>
    <row r="380" spans="1:9" s="2" customFormat="1" ht="14.25" customHeight="1">
      <c r="A380" s="29">
        <v>11</v>
      </c>
      <c r="B380" s="138" t="s">
        <v>1061</v>
      </c>
      <c r="C380" s="29">
        <v>2021</v>
      </c>
      <c r="D380" s="133">
        <v>3099</v>
      </c>
      <c r="E380" s="20"/>
      <c r="G380" s="18"/>
      <c r="H380" s="18"/>
      <c r="I380" s="51"/>
    </row>
    <row r="381" spans="1:9" s="2" customFormat="1" ht="14.25" customHeight="1">
      <c r="A381" s="29">
        <v>12</v>
      </c>
      <c r="B381" s="138" t="s">
        <v>1062</v>
      </c>
      <c r="C381" s="29">
        <v>2021</v>
      </c>
      <c r="D381" s="133">
        <v>246</v>
      </c>
      <c r="E381" s="20"/>
      <c r="G381" s="18"/>
      <c r="H381" s="18"/>
      <c r="I381" s="51"/>
    </row>
    <row r="382" spans="1:9" s="16" customFormat="1" ht="14.25" customHeight="1">
      <c r="A382" s="226" t="s">
        <v>0</v>
      </c>
      <c r="B382" s="227"/>
      <c r="C382" s="228"/>
      <c r="D382" s="58">
        <f>SUM(D370:D381)</f>
        <v>16367.43</v>
      </c>
      <c r="E382" s="113"/>
      <c r="I382" s="117"/>
    </row>
    <row r="383" spans="1:5" s="16" customFormat="1" ht="14.25" customHeight="1">
      <c r="A383" s="257" t="s">
        <v>477</v>
      </c>
      <c r="B383" s="257"/>
      <c r="C383" s="257"/>
      <c r="D383" s="257"/>
      <c r="E383" s="113"/>
    </row>
    <row r="384" spans="1:5" s="5" customFormat="1" ht="14.25">
      <c r="A384" s="29">
        <v>1</v>
      </c>
      <c r="B384" s="138" t="s">
        <v>850</v>
      </c>
      <c r="C384" s="29">
        <v>2020</v>
      </c>
      <c r="D384" s="133">
        <v>3280</v>
      </c>
      <c r="E384" s="20"/>
    </row>
    <row r="385" spans="1:5" s="5" customFormat="1" ht="14.25">
      <c r="A385" s="29">
        <v>2</v>
      </c>
      <c r="B385" s="138" t="s">
        <v>678</v>
      </c>
      <c r="C385" s="29">
        <v>2020</v>
      </c>
      <c r="D385" s="133">
        <v>3280</v>
      </c>
      <c r="E385" s="20"/>
    </row>
    <row r="386" spans="1:5" s="16" customFormat="1" ht="14.25" customHeight="1">
      <c r="A386" s="226" t="s">
        <v>0</v>
      </c>
      <c r="B386" s="227"/>
      <c r="C386" s="228"/>
      <c r="D386" s="58">
        <f>SUM(D384:D385)</f>
        <v>6560</v>
      </c>
      <c r="E386" s="113"/>
    </row>
    <row r="387" spans="1:5" s="16" customFormat="1" ht="14.25" customHeight="1">
      <c r="A387" s="257" t="s">
        <v>102</v>
      </c>
      <c r="B387" s="257"/>
      <c r="C387" s="257"/>
      <c r="D387" s="257"/>
      <c r="E387" s="113"/>
    </row>
    <row r="388" spans="1:5" s="2" customFormat="1" ht="14.25" customHeight="1">
      <c r="A388" s="29">
        <v>1</v>
      </c>
      <c r="B388" s="138" t="s">
        <v>938</v>
      </c>
      <c r="C388" s="29">
        <v>2018</v>
      </c>
      <c r="D388" s="133">
        <v>2869</v>
      </c>
      <c r="E388" s="20"/>
    </row>
    <row r="389" spans="1:10" s="5" customFormat="1" ht="14.25">
      <c r="A389" s="29">
        <v>2</v>
      </c>
      <c r="B389" s="138" t="s">
        <v>690</v>
      </c>
      <c r="C389" s="29">
        <v>2019</v>
      </c>
      <c r="D389" s="133">
        <v>2418</v>
      </c>
      <c r="E389" s="20"/>
      <c r="G389" s="18"/>
      <c r="H389" s="18"/>
      <c r="I389" s="139"/>
      <c r="J389" s="49"/>
    </row>
    <row r="390" spans="1:10" s="5" customFormat="1" ht="14.25">
      <c r="A390" s="29">
        <v>3</v>
      </c>
      <c r="B390" s="138" t="s">
        <v>939</v>
      </c>
      <c r="C390" s="29">
        <v>2020</v>
      </c>
      <c r="D390" s="133">
        <v>2000</v>
      </c>
      <c r="E390" s="20"/>
      <c r="J390" s="2"/>
    </row>
    <row r="391" spans="1:5" s="16" customFormat="1" ht="14.25" customHeight="1">
      <c r="A391" s="226" t="s">
        <v>0</v>
      </c>
      <c r="B391" s="227"/>
      <c r="C391" s="228"/>
      <c r="D391" s="57">
        <f>SUM(D388:D390)</f>
        <v>7287</v>
      </c>
      <c r="E391" s="113"/>
    </row>
    <row r="392" spans="1:5" s="16" customFormat="1" ht="14.25" customHeight="1">
      <c r="A392" s="257" t="s">
        <v>103</v>
      </c>
      <c r="B392" s="257"/>
      <c r="C392" s="257"/>
      <c r="D392" s="257"/>
      <c r="E392" s="113"/>
    </row>
    <row r="393" spans="1:5" s="2" customFormat="1" ht="14.25" customHeight="1">
      <c r="A393" s="29">
        <v>1</v>
      </c>
      <c r="B393" s="138" t="s">
        <v>882</v>
      </c>
      <c r="C393" s="29">
        <v>2018</v>
      </c>
      <c r="D393" s="133">
        <v>1940</v>
      </c>
      <c r="E393" s="20"/>
    </row>
    <row r="394" spans="1:5" s="2" customFormat="1" ht="14.25" customHeight="1">
      <c r="A394" s="29">
        <v>2</v>
      </c>
      <c r="B394" s="138" t="s">
        <v>882</v>
      </c>
      <c r="C394" s="29">
        <v>2018</v>
      </c>
      <c r="D394" s="133">
        <v>1940</v>
      </c>
      <c r="E394" s="20"/>
    </row>
    <row r="395" spans="1:5" s="2" customFormat="1" ht="14.25" customHeight="1">
      <c r="A395" s="29">
        <v>3</v>
      </c>
      <c r="B395" s="138" t="s">
        <v>883</v>
      </c>
      <c r="C395" s="29">
        <v>2019</v>
      </c>
      <c r="D395" s="133">
        <v>2095.92</v>
      </c>
      <c r="E395" s="20"/>
    </row>
    <row r="396" spans="1:5" s="2" customFormat="1" ht="14.25" customHeight="1">
      <c r="A396" s="29">
        <v>4</v>
      </c>
      <c r="B396" s="138" t="s">
        <v>884</v>
      </c>
      <c r="C396" s="29">
        <v>2019</v>
      </c>
      <c r="D396" s="133">
        <v>1180.8</v>
      </c>
      <c r="E396" s="20"/>
    </row>
    <row r="397" spans="1:5" s="2" customFormat="1" ht="14.25" customHeight="1">
      <c r="A397" s="29">
        <v>5</v>
      </c>
      <c r="B397" s="138" t="s">
        <v>885</v>
      </c>
      <c r="C397" s="29">
        <v>2020</v>
      </c>
      <c r="D397" s="133">
        <v>2089</v>
      </c>
      <c r="E397" s="20"/>
    </row>
    <row r="398" spans="1:5" s="2" customFormat="1" ht="14.25" customHeight="1">
      <c r="A398" s="29">
        <v>6</v>
      </c>
      <c r="B398" s="138" t="s">
        <v>886</v>
      </c>
      <c r="C398" s="29">
        <v>2020</v>
      </c>
      <c r="D398" s="133">
        <v>619.92</v>
      </c>
      <c r="E398" s="20"/>
    </row>
    <row r="399" spans="1:9" s="5" customFormat="1" ht="14.25">
      <c r="A399" s="29">
        <v>7</v>
      </c>
      <c r="B399" s="138" t="s">
        <v>887</v>
      </c>
      <c r="C399" s="29">
        <v>2021</v>
      </c>
      <c r="D399" s="133">
        <v>3298</v>
      </c>
      <c r="E399" s="20"/>
      <c r="I399" s="2"/>
    </row>
    <row r="400" spans="1:9" s="5" customFormat="1" ht="14.25">
      <c r="A400" s="29">
        <v>8</v>
      </c>
      <c r="B400" s="138" t="s">
        <v>888</v>
      </c>
      <c r="C400" s="29">
        <v>2021</v>
      </c>
      <c r="D400" s="133">
        <v>700</v>
      </c>
      <c r="E400" s="20"/>
      <c r="I400" s="140"/>
    </row>
    <row r="401" spans="1:5" s="16" customFormat="1" ht="14.25" customHeight="1">
      <c r="A401" s="226" t="s">
        <v>0</v>
      </c>
      <c r="B401" s="227"/>
      <c r="C401" s="228"/>
      <c r="D401" s="57">
        <f>SUM(D393:D400)</f>
        <v>13863.640000000001</v>
      </c>
      <c r="E401" s="113"/>
    </row>
    <row r="402" spans="1:5" s="16" customFormat="1" ht="14.25" customHeight="1">
      <c r="A402" s="257" t="s">
        <v>104</v>
      </c>
      <c r="B402" s="257"/>
      <c r="C402" s="257"/>
      <c r="D402" s="257"/>
      <c r="E402" s="113"/>
    </row>
    <row r="403" spans="1:5" s="2" customFormat="1" ht="14.25" customHeight="1">
      <c r="A403" s="29">
        <v>1</v>
      </c>
      <c r="B403" s="138" t="s">
        <v>909</v>
      </c>
      <c r="C403" s="29">
        <v>2017</v>
      </c>
      <c r="D403" s="133">
        <v>797</v>
      </c>
      <c r="E403" s="20"/>
    </row>
    <row r="404" spans="1:5" s="2" customFormat="1" ht="14.25" customHeight="1">
      <c r="A404" s="29">
        <v>2</v>
      </c>
      <c r="B404" s="138" t="s">
        <v>895</v>
      </c>
      <c r="C404" s="29">
        <v>2018</v>
      </c>
      <c r="D404" s="133">
        <v>1368.01</v>
      </c>
      <c r="E404" s="20"/>
    </row>
    <row r="405" spans="1:5" s="2" customFormat="1" ht="14.25" customHeight="1">
      <c r="A405" s="29">
        <v>3</v>
      </c>
      <c r="B405" s="138" t="s">
        <v>654</v>
      </c>
      <c r="C405" s="29">
        <v>2018</v>
      </c>
      <c r="D405" s="133">
        <v>206</v>
      </c>
      <c r="E405" s="20"/>
    </row>
    <row r="406" spans="1:5" s="2" customFormat="1" ht="14.25" customHeight="1">
      <c r="A406" s="29">
        <v>4</v>
      </c>
      <c r="B406" s="138" t="s">
        <v>655</v>
      </c>
      <c r="C406" s="29">
        <v>2018</v>
      </c>
      <c r="D406" s="133">
        <v>25</v>
      </c>
      <c r="E406" s="20"/>
    </row>
    <row r="407" spans="1:5" s="2" customFormat="1" ht="14.25" customHeight="1">
      <c r="A407" s="29">
        <v>5</v>
      </c>
      <c r="B407" s="138" t="s">
        <v>655</v>
      </c>
      <c r="C407" s="29">
        <v>2018</v>
      </c>
      <c r="D407" s="133">
        <v>65</v>
      </c>
      <c r="E407" s="20"/>
    </row>
    <row r="408" spans="1:5" s="2" customFormat="1" ht="14.25" customHeight="1">
      <c r="A408" s="29">
        <v>6</v>
      </c>
      <c r="B408" s="138" t="s">
        <v>686</v>
      </c>
      <c r="C408" s="29">
        <v>2018</v>
      </c>
      <c r="D408" s="133">
        <v>300</v>
      </c>
      <c r="E408" s="20"/>
    </row>
    <row r="409" spans="1:5" s="2" customFormat="1" ht="14.25" customHeight="1">
      <c r="A409" s="29">
        <v>7</v>
      </c>
      <c r="B409" s="138" t="s">
        <v>896</v>
      </c>
      <c r="C409" s="29">
        <v>2018</v>
      </c>
      <c r="D409" s="133">
        <v>200</v>
      </c>
      <c r="E409" s="20"/>
    </row>
    <row r="410" spans="1:5" s="2" customFormat="1" ht="14.25" customHeight="1">
      <c r="A410" s="29">
        <v>8</v>
      </c>
      <c r="B410" s="138" t="s">
        <v>897</v>
      </c>
      <c r="C410" s="29">
        <v>2018</v>
      </c>
      <c r="D410" s="133">
        <v>1499</v>
      </c>
      <c r="E410" s="20"/>
    </row>
    <row r="411" spans="1:5" s="2" customFormat="1" ht="14.25" customHeight="1">
      <c r="A411" s="29">
        <v>9</v>
      </c>
      <c r="B411" s="138" t="s">
        <v>674</v>
      </c>
      <c r="C411" s="29">
        <v>2018</v>
      </c>
      <c r="D411" s="133">
        <v>1990</v>
      </c>
      <c r="E411" s="20"/>
    </row>
    <row r="412" spans="1:5" s="2" customFormat="1" ht="14.25" customHeight="1">
      <c r="A412" s="29">
        <v>10</v>
      </c>
      <c r="B412" s="138" t="s">
        <v>656</v>
      </c>
      <c r="C412" s="29">
        <v>2018</v>
      </c>
      <c r="D412" s="133">
        <v>2011.05</v>
      </c>
      <c r="E412" s="20"/>
    </row>
    <row r="413" spans="1:5" s="2" customFormat="1" ht="14.25" customHeight="1">
      <c r="A413" s="29">
        <v>11</v>
      </c>
      <c r="B413" s="138" t="s">
        <v>656</v>
      </c>
      <c r="C413" s="29">
        <v>2018</v>
      </c>
      <c r="D413" s="133">
        <v>2011.05</v>
      </c>
      <c r="E413" s="20"/>
    </row>
    <row r="414" spans="1:5" s="2" customFormat="1" ht="14.25" customHeight="1">
      <c r="A414" s="29">
        <v>12</v>
      </c>
      <c r="B414" s="138" t="s">
        <v>657</v>
      </c>
      <c r="C414" s="29">
        <v>2018</v>
      </c>
      <c r="D414" s="133">
        <v>1303.8</v>
      </c>
      <c r="E414" s="20"/>
    </row>
    <row r="415" spans="1:5" s="2" customFormat="1" ht="14.25" customHeight="1">
      <c r="A415" s="29">
        <v>13</v>
      </c>
      <c r="B415" s="138" t="s">
        <v>657</v>
      </c>
      <c r="C415" s="29">
        <v>2018</v>
      </c>
      <c r="D415" s="133">
        <v>1303.8</v>
      </c>
      <c r="E415" s="20"/>
    </row>
    <row r="416" spans="1:5" s="2" customFormat="1" ht="14.25" customHeight="1">
      <c r="A416" s="29">
        <v>14</v>
      </c>
      <c r="B416" s="138" t="s">
        <v>898</v>
      </c>
      <c r="C416" s="29">
        <v>2019</v>
      </c>
      <c r="D416" s="133">
        <v>24.6</v>
      </c>
      <c r="E416" s="20"/>
    </row>
    <row r="417" spans="1:5" s="2" customFormat="1" ht="14.25" customHeight="1">
      <c r="A417" s="29">
        <v>15</v>
      </c>
      <c r="B417" s="138" t="s">
        <v>685</v>
      </c>
      <c r="C417" s="29">
        <v>2019</v>
      </c>
      <c r="D417" s="133">
        <v>25.01</v>
      </c>
      <c r="E417" s="20"/>
    </row>
    <row r="418" spans="1:5" s="2" customFormat="1" ht="14.25" customHeight="1">
      <c r="A418" s="29">
        <v>16</v>
      </c>
      <c r="B418" s="138" t="s">
        <v>909</v>
      </c>
      <c r="C418" s="29">
        <v>2020</v>
      </c>
      <c r="D418" s="133">
        <v>3500</v>
      </c>
      <c r="E418" s="20"/>
    </row>
    <row r="419" spans="1:5" s="2" customFormat="1" ht="14.25" customHeight="1">
      <c r="A419" s="29">
        <v>17</v>
      </c>
      <c r="B419" s="138" t="s">
        <v>908</v>
      </c>
      <c r="C419" s="29">
        <v>2020</v>
      </c>
      <c r="D419" s="133">
        <v>698</v>
      </c>
      <c r="E419" s="20"/>
    </row>
    <row r="420" spans="1:5" s="2" customFormat="1" ht="14.25" customHeight="1">
      <c r="A420" s="29">
        <v>18</v>
      </c>
      <c r="B420" s="138" t="s">
        <v>899</v>
      </c>
      <c r="C420" s="29">
        <v>2020</v>
      </c>
      <c r="D420" s="133">
        <v>420</v>
      </c>
      <c r="E420" s="20"/>
    </row>
    <row r="421" spans="1:5" s="2" customFormat="1" ht="14.25" customHeight="1">
      <c r="A421" s="29">
        <v>19</v>
      </c>
      <c r="B421" s="138" t="s">
        <v>900</v>
      </c>
      <c r="C421" s="29">
        <v>2020</v>
      </c>
      <c r="D421" s="133">
        <v>110.01</v>
      </c>
      <c r="E421" s="20"/>
    </row>
    <row r="422" spans="1:5" s="2" customFormat="1" ht="14.25" customHeight="1">
      <c r="A422" s="29">
        <v>20</v>
      </c>
      <c r="B422" s="138" t="s">
        <v>901</v>
      </c>
      <c r="C422" s="29">
        <v>2021</v>
      </c>
      <c r="D422" s="133">
        <v>374</v>
      </c>
      <c r="E422" s="20"/>
    </row>
    <row r="423" spans="1:5" s="2" customFormat="1" ht="14.25" customHeight="1">
      <c r="A423" s="29">
        <v>21</v>
      </c>
      <c r="B423" s="138" t="s">
        <v>902</v>
      </c>
      <c r="C423" s="29">
        <v>2021</v>
      </c>
      <c r="D423" s="133">
        <v>118.08</v>
      </c>
      <c r="E423" s="20"/>
    </row>
    <row r="424" spans="1:5" s="2" customFormat="1" ht="14.25" customHeight="1">
      <c r="A424" s="29">
        <v>22</v>
      </c>
      <c r="B424" s="138" t="s">
        <v>903</v>
      </c>
      <c r="C424" s="29">
        <v>2021</v>
      </c>
      <c r="D424" s="133">
        <v>129.99</v>
      </c>
      <c r="E424" s="20"/>
    </row>
    <row r="425" spans="1:5" s="2" customFormat="1" ht="14.25" customHeight="1">
      <c r="A425" s="29">
        <v>23</v>
      </c>
      <c r="B425" s="138" t="s">
        <v>904</v>
      </c>
      <c r="C425" s="29">
        <v>2021</v>
      </c>
      <c r="D425" s="133">
        <v>1434.99</v>
      </c>
      <c r="E425" s="20"/>
    </row>
    <row r="426" spans="1:5" s="2" customFormat="1" ht="14.25" customHeight="1">
      <c r="A426" s="29">
        <v>24</v>
      </c>
      <c r="B426" s="138" t="s">
        <v>905</v>
      </c>
      <c r="C426" s="29">
        <v>2021</v>
      </c>
      <c r="D426" s="133">
        <v>148</v>
      </c>
      <c r="E426" s="20"/>
    </row>
    <row r="427" spans="1:5" s="2" customFormat="1" ht="14.25" customHeight="1">
      <c r="A427" s="29">
        <v>25</v>
      </c>
      <c r="B427" s="138" t="s">
        <v>906</v>
      </c>
      <c r="C427" s="29">
        <v>2021</v>
      </c>
      <c r="D427" s="133">
        <v>464</v>
      </c>
      <c r="E427" s="20"/>
    </row>
    <row r="428" spans="1:5" s="2" customFormat="1" ht="14.25">
      <c r="A428" s="29">
        <v>26</v>
      </c>
      <c r="B428" s="138" t="s">
        <v>654</v>
      </c>
      <c r="C428" s="29">
        <v>2021</v>
      </c>
      <c r="D428" s="133">
        <v>60</v>
      </c>
      <c r="E428" s="20"/>
    </row>
    <row r="429" spans="1:5" s="5" customFormat="1" ht="14.25">
      <c r="A429" s="29">
        <v>27</v>
      </c>
      <c r="B429" s="138" t="s">
        <v>907</v>
      </c>
      <c r="C429" s="29">
        <v>2021</v>
      </c>
      <c r="D429" s="133">
        <v>3500</v>
      </c>
      <c r="E429" s="20"/>
    </row>
    <row r="430" spans="1:5" s="16" customFormat="1" ht="14.25" customHeight="1">
      <c r="A430" s="226" t="s">
        <v>0</v>
      </c>
      <c r="B430" s="227"/>
      <c r="C430" s="228"/>
      <c r="D430" s="59">
        <f>SUM(D403:D429)</f>
        <v>24086.390000000003</v>
      </c>
      <c r="E430" s="113"/>
    </row>
    <row r="431" spans="1:5" s="16" customFormat="1" ht="14.25" customHeight="1">
      <c r="A431" s="257" t="s">
        <v>105</v>
      </c>
      <c r="B431" s="257"/>
      <c r="C431" s="257"/>
      <c r="D431" s="257"/>
      <c r="E431" s="113"/>
    </row>
    <row r="432" spans="1:5" s="2" customFormat="1" ht="14.25" customHeight="1">
      <c r="A432" s="29">
        <v>1</v>
      </c>
      <c r="B432" s="138" t="s">
        <v>911</v>
      </c>
      <c r="C432" s="29">
        <v>2017</v>
      </c>
      <c r="D432" s="133">
        <v>60</v>
      </c>
      <c r="E432" s="20"/>
    </row>
    <row r="433" spans="1:5" s="2" customFormat="1" ht="14.25" customHeight="1">
      <c r="A433" s="29">
        <v>2</v>
      </c>
      <c r="B433" s="138" t="s">
        <v>912</v>
      </c>
      <c r="C433" s="29">
        <v>2017</v>
      </c>
      <c r="D433" s="133">
        <v>985</v>
      </c>
      <c r="E433" s="20"/>
    </row>
    <row r="434" spans="1:5" s="2" customFormat="1" ht="14.25" customHeight="1">
      <c r="A434" s="29">
        <v>3</v>
      </c>
      <c r="B434" s="138" t="s">
        <v>522</v>
      </c>
      <c r="C434" s="29">
        <v>2017</v>
      </c>
      <c r="D434" s="133">
        <v>119</v>
      </c>
      <c r="E434" s="20"/>
    </row>
    <row r="435" spans="1:5" s="2" customFormat="1" ht="14.25" customHeight="1">
      <c r="A435" s="29">
        <v>4</v>
      </c>
      <c r="B435" s="138" t="s">
        <v>523</v>
      </c>
      <c r="C435" s="29">
        <v>2018</v>
      </c>
      <c r="D435" s="133">
        <v>1512.9</v>
      </c>
      <c r="E435" s="20"/>
    </row>
    <row r="436" spans="1:5" s="2" customFormat="1" ht="14.25" customHeight="1">
      <c r="A436" s="29">
        <v>5</v>
      </c>
      <c r="B436" s="138" t="s">
        <v>658</v>
      </c>
      <c r="C436" s="29">
        <v>2018</v>
      </c>
      <c r="D436" s="133">
        <v>1820</v>
      </c>
      <c r="E436" s="20"/>
    </row>
    <row r="437" spans="1:5" s="2" customFormat="1" ht="14.25" customHeight="1">
      <c r="A437" s="29">
        <v>6</v>
      </c>
      <c r="B437" s="138" t="s">
        <v>913</v>
      </c>
      <c r="C437" s="29">
        <v>2019</v>
      </c>
      <c r="D437" s="133">
        <v>58</v>
      </c>
      <c r="E437" s="20"/>
    </row>
    <row r="438" spans="1:5" s="2" customFormat="1" ht="14.25" customHeight="1">
      <c r="A438" s="29">
        <v>7</v>
      </c>
      <c r="B438" s="138" t="s">
        <v>688</v>
      </c>
      <c r="C438" s="29">
        <v>2020</v>
      </c>
      <c r="D438" s="133">
        <v>249.99</v>
      </c>
      <c r="E438" s="20"/>
    </row>
    <row r="439" spans="1:5" s="2" customFormat="1" ht="14.25" customHeight="1">
      <c r="A439" s="29">
        <v>8</v>
      </c>
      <c r="B439" s="138" t="s">
        <v>689</v>
      </c>
      <c r="C439" s="29">
        <v>2020</v>
      </c>
      <c r="D439" s="133">
        <v>56</v>
      </c>
      <c r="E439" s="20"/>
    </row>
    <row r="440" spans="1:9" s="5" customFormat="1" ht="14.25">
      <c r="A440" s="29">
        <v>9</v>
      </c>
      <c r="B440" s="138" t="s">
        <v>914</v>
      </c>
      <c r="C440" s="29">
        <v>2020</v>
      </c>
      <c r="D440" s="133">
        <v>148</v>
      </c>
      <c r="E440" s="20"/>
      <c r="G440" s="49"/>
      <c r="H440" s="49"/>
      <c r="I440" s="49"/>
    </row>
    <row r="441" spans="1:9" s="5" customFormat="1" ht="14.25">
      <c r="A441" s="29">
        <v>10</v>
      </c>
      <c r="B441" s="138" t="s">
        <v>915</v>
      </c>
      <c r="C441" s="29">
        <v>2020</v>
      </c>
      <c r="D441" s="133">
        <v>900</v>
      </c>
      <c r="E441" s="20"/>
      <c r="G441" s="141"/>
      <c r="H441" s="141"/>
      <c r="I441" s="48"/>
    </row>
    <row r="442" spans="1:5" s="16" customFormat="1" ht="14.25" customHeight="1">
      <c r="A442" s="226" t="s">
        <v>0</v>
      </c>
      <c r="B442" s="227"/>
      <c r="C442" s="228"/>
      <c r="D442" s="58">
        <f>SUM(D432:D441)</f>
        <v>5908.889999999999</v>
      </c>
      <c r="E442" s="113"/>
    </row>
    <row r="443" spans="1:5" s="16" customFormat="1" ht="14.25" customHeight="1">
      <c r="A443" s="257" t="s">
        <v>637</v>
      </c>
      <c r="B443" s="257"/>
      <c r="C443" s="257"/>
      <c r="D443" s="257"/>
      <c r="E443" s="113"/>
    </row>
    <row r="444" spans="1:5" s="2" customFormat="1" ht="14.25" customHeight="1">
      <c r="A444" s="29">
        <v>1</v>
      </c>
      <c r="B444" s="138" t="s">
        <v>536</v>
      </c>
      <c r="C444" s="29">
        <v>2017</v>
      </c>
      <c r="D444" s="133">
        <v>169.97</v>
      </c>
      <c r="E444" s="20"/>
    </row>
    <row r="445" spans="1:5" s="2" customFormat="1" ht="14.25" customHeight="1">
      <c r="A445" s="29">
        <v>2</v>
      </c>
      <c r="B445" s="138" t="s">
        <v>618</v>
      </c>
      <c r="C445" s="29">
        <v>2018</v>
      </c>
      <c r="D445" s="133">
        <v>399.99</v>
      </c>
      <c r="E445" s="20"/>
    </row>
    <row r="446" spans="1:5" s="2" customFormat="1" ht="14.25" customHeight="1">
      <c r="A446" s="29">
        <v>3</v>
      </c>
      <c r="B446" s="138" t="s">
        <v>623</v>
      </c>
      <c r="C446" s="29">
        <v>2018</v>
      </c>
      <c r="D446" s="133">
        <v>1234.05</v>
      </c>
      <c r="E446" s="20"/>
    </row>
    <row r="447" spans="1:5" s="2" customFormat="1" ht="14.25" customHeight="1">
      <c r="A447" s="29">
        <v>4</v>
      </c>
      <c r="B447" s="138" t="s">
        <v>715</v>
      </c>
      <c r="C447" s="29">
        <v>2019</v>
      </c>
      <c r="D447" s="133">
        <v>256</v>
      </c>
      <c r="E447" s="20"/>
    </row>
    <row r="448" spans="1:5" s="2" customFormat="1" ht="14.25" customHeight="1">
      <c r="A448" s="29">
        <v>5</v>
      </c>
      <c r="B448" s="138" t="s">
        <v>717</v>
      </c>
      <c r="C448" s="29">
        <v>2019</v>
      </c>
      <c r="D448" s="133">
        <v>274.99</v>
      </c>
      <c r="E448" s="20"/>
    </row>
    <row r="449" spans="1:5" s="2" customFormat="1" ht="14.25" customHeight="1">
      <c r="A449" s="29">
        <v>6</v>
      </c>
      <c r="B449" s="138" t="s">
        <v>1017</v>
      </c>
      <c r="C449" s="29">
        <v>2019</v>
      </c>
      <c r="D449" s="133">
        <v>98</v>
      </c>
      <c r="E449" s="20"/>
    </row>
    <row r="450" spans="1:5" s="2" customFormat="1" ht="14.25" customHeight="1">
      <c r="A450" s="29">
        <v>7</v>
      </c>
      <c r="B450" s="138" t="s">
        <v>713</v>
      </c>
      <c r="C450" s="29">
        <v>2019</v>
      </c>
      <c r="D450" s="133">
        <v>2799</v>
      </c>
      <c r="E450" s="20"/>
    </row>
    <row r="451" spans="1:5" s="2" customFormat="1" ht="14.25" customHeight="1">
      <c r="A451" s="29">
        <v>8</v>
      </c>
      <c r="B451" s="138" t="s">
        <v>712</v>
      </c>
      <c r="C451" s="29">
        <v>2019</v>
      </c>
      <c r="D451" s="133">
        <v>288.9</v>
      </c>
      <c r="E451" s="20"/>
    </row>
    <row r="452" spans="1:5" s="2" customFormat="1" ht="14.25" customHeight="1">
      <c r="A452" s="29">
        <v>9</v>
      </c>
      <c r="B452" s="138" t="s">
        <v>711</v>
      </c>
      <c r="C452" s="29">
        <v>2019</v>
      </c>
      <c r="D452" s="133">
        <v>349.99</v>
      </c>
      <c r="E452" s="20"/>
    </row>
    <row r="453" spans="1:5" s="2" customFormat="1" ht="14.25" customHeight="1">
      <c r="A453" s="29">
        <v>10</v>
      </c>
      <c r="B453" s="138" t="s">
        <v>710</v>
      </c>
      <c r="C453" s="29">
        <v>2019</v>
      </c>
      <c r="D453" s="133">
        <v>199</v>
      </c>
      <c r="E453" s="20"/>
    </row>
    <row r="454" spans="1:5" s="2" customFormat="1" ht="14.25" customHeight="1">
      <c r="A454" s="29">
        <v>11</v>
      </c>
      <c r="B454" s="138" t="s">
        <v>700</v>
      </c>
      <c r="C454" s="29">
        <v>2019</v>
      </c>
      <c r="D454" s="133">
        <v>469</v>
      </c>
      <c r="E454" s="20"/>
    </row>
    <row r="455" spans="1:5" s="2" customFormat="1" ht="14.25" customHeight="1">
      <c r="A455" s="29">
        <v>12</v>
      </c>
      <c r="B455" s="138" t="s">
        <v>701</v>
      </c>
      <c r="C455" s="29">
        <v>2019</v>
      </c>
      <c r="D455" s="133">
        <v>1219</v>
      </c>
      <c r="E455" s="20"/>
    </row>
    <row r="456" spans="1:5" s="2" customFormat="1" ht="14.25" customHeight="1">
      <c r="A456" s="29">
        <v>13</v>
      </c>
      <c r="B456" s="138" t="s">
        <v>1018</v>
      </c>
      <c r="C456" s="29">
        <v>2019</v>
      </c>
      <c r="D456" s="133">
        <v>2568</v>
      </c>
      <c r="E456" s="20"/>
    </row>
    <row r="457" spans="1:5" s="2" customFormat="1" ht="14.25" customHeight="1">
      <c r="A457" s="29">
        <v>14</v>
      </c>
      <c r="B457" s="138" t="s">
        <v>709</v>
      </c>
      <c r="C457" s="29">
        <v>2019</v>
      </c>
      <c r="D457" s="133">
        <v>1898</v>
      </c>
      <c r="E457" s="20"/>
    </row>
    <row r="458" spans="1:5" s="2" customFormat="1" ht="14.25" customHeight="1">
      <c r="A458" s="29">
        <v>15</v>
      </c>
      <c r="B458" s="138" t="s">
        <v>1019</v>
      </c>
      <c r="C458" s="29">
        <v>2020</v>
      </c>
      <c r="D458" s="133">
        <v>7000</v>
      </c>
      <c r="E458" s="20"/>
    </row>
    <row r="459" spans="1:5" s="2" customFormat="1" ht="14.25" customHeight="1">
      <c r="A459" s="29">
        <v>16</v>
      </c>
      <c r="B459" s="138" t="s">
        <v>1020</v>
      </c>
      <c r="C459" s="29">
        <v>2020</v>
      </c>
      <c r="D459" s="133">
        <v>13600</v>
      </c>
      <c r="E459" s="20"/>
    </row>
    <row r="460" spans="1:5" s="2" customFormat="1" ht="14.25" customHeight="1">
      <c r="A460" s="29">
        <v>17</v>
      </c>
      <c r="B460" s="138" t="s">
        <v>1021</v>
      </c>
      <c r="C460" s="29">
        <v>2020</v>
      </c>
      <c r="D460" s="133">
        <v>13600</v>
      </c>
      <c r="E460" s="20"/>
    </row>
    <row r="461" spans="1:5" s="2" customFormat="1" ht="14.25" customHeight="1">
      <c r="A461" s="29">
        <v>18</v>
      </c>
      <c r="B461" s="138" t="s">
        <v>1029</v>
      </c>
      <c r="C461" s="29">
        <v>2020</v>
      </c>
      <c r="D461" s="133">
        <v>1699.99</v>
      </c>
      <c r="E461" s="20"/>
    </row>
    <row r="462" spans="1:5" s="2" customFormat="1" ht="14.25" customHeight="1">
      <c r="A462" s="29">
        <v>19</v>
      </c>
      <c r="B462" s="138" t="s">
        <v>1022</v>
      </c>
      <c r="C462" s="29">
        <v>2020</v>
      </c>
      <c r="D462" s="133">
        <v>3600</v>
      </c>
      <c r="E462" s="20"/>
    </row>
    <row r="463" spans="1:5" s="2" customFormat="1" ht="14.25" customHeight="1">
      <c r="A463" s="29">
        <v>20</v>
      </c>
      <c r="B463" s="138" t="s">
        <v>1023</v>
      </c>
      <c r="C463" s="29">
        <v>2020</v>
      </c>
      <c r="D463" s="133">
        <v>900</v>
      </c>
      <c r="E463" s="20"/>
    </row>
    <row r="464" spans="1:5" s="2" customFormat="1" ht="14.25" customHeight="1">
      <c r="A464" s="29">
        <v>21</v>
      </c>
      <c r="B464" s="138" t="s">
        <v>1024</v>
      </c>
      <c r="C464" s="29">
        <v>2020</v>
      </c>
      <c r="D464" s="133">
        <v>700</v>
      </c>
      <c r="E464" s="20"/>
    </row>
    <row r="465" spans="1:5" s="2" customFormat="1" ht="14.25" customHeight="1">
      <c r="A465" s="29">
        <v>22</v>
      </c>
      <c r="B465" s="138" t="s">
        <v>1025</v>
      </c>
      <c r="C465" s="29">
        <v>2020</v>
      </c>
      <c r="D465" s="133">
        <v>250</v>
      </c>
      <c r="E465" s="20"/>
    </row>
    <row r="466" spans="1:5" s="2" customFormat="1" ht="14.25" customHeight="1">
      <c r="A466" s="29">
        <v>23</v>
      </c>
      <c r="B466" s="138" t="s">
        <v>1026</v>
      </c>
      <c r="C466" s="29">
        <v>2020</v>
      </c>
      <c r="D466" s="133">
        <v>300</v>
      </c>
      <c r="E466" s="20"/>
    </row>
    <row r="467" spans="1:5" s="2" customFormat="1" ht="14.25">
      <c r="A467" s="29">
        <v>24</v>
      </c>
      <c r="B467" s="138" t="s">
        <v>1027</v>
      </c>
      <c r="C467" s="29">
        <v>2020</v>
      </c>
      <c r="D467" s="133">
        <v>899</v>
      </c>
      <c r="E467" s="20"/>
    </row>
    <row r="468" spans="1:9" s="2" customFormat="1" ht="14.25">
      <c r="A468" s="29">
        <v>25</v>
      </c>
      <c r="B468" s="138" t="s">
        <v>1028</v>
      </c>
      <c r="C468" s="29">
        <v>2020</v>
      </c>
      <c r="D468" s="133">
        <v>330</v>
      </c>
      <c r="E468" s="20"/>
      <c r="G468" s="109"/>
      <c r="H468" s="109"/>
      <c r="I468" s="112"/>
    </row>
    <row r="469" spans="1:10" s="2" customFormat="1" ht="14.25" customHeight="1">
      <c r="A469" s="226" t="s">
        <v>0</v>
      </c>
      <c r="B469" s="227"/>
      <c r="C469" s="228"/>
      <c r="D469" s="60">
        <f>SUM(D444:D468)</f>
        <v>55102.88</v>
      </c>
      <c r="E469" s="20"/>
      <c r="G469" s="109"/>
      <c r="H469" s="109"/>
      <c r="I469" s="112"/>
      <c r="J469" s="100"/>
    </row>
    <row r="470" spans="1:10" s="2" customFormat="1" ht="14.25" customHeight="1">
      <c r="A470" s="257" t="s">
        <v>659</v>
      </c>
      <c r="B470" s="257"/>
      <c r="C470" s="257"/>
      <c r="D470" s="257"/>
      <c r="E470" s="20"/>
      <c r="J470" s="100"/>
    </row>
    <row r="471" spans="1:10" s="2" customFormat="1" ht="14.25">
      <c r="A471" s="29">
        <v>1</v>
      </c>
      <c r="B471" s="132" t="s">
        <v>641</v>
      </c>
      <c r="C471" s="29">
        <v>2018</v>
      </c>
      <c r="D471" s="133">
        <v>2460</v>
      </c>
      <c r="E471" s="20"/>
      <c r="J471" s="100"/>
    </row>
    <row r="472" spans="1:10" s="2" customFormat="1" ht="28.5">
      <c r="A472" s="29">
        <v>2</v>
      </c>
      <c r="B472" s="132" t="s">
        <v>759</v>
      </c>
      <c r="C472" s="29">
        <v>2019</v>
      </c>
      <c r="D472" s="133">
        <v>1690.02</v>
      </c>
      <c r="E472" s="20"/>
      <c r="J472" s="100"/>
    </row>
    <row r="473" spans="1:10" s="2" customFormat="1" ht="28.5">
      <c r="A473" s="29">
        <v>3</v>
      </c>
      <c r="B473" s="132" t="s">
        <v>760</v>
      </c>
      <c r="C473" s="29">
        <v>2019</v>
      </c>
      <c r="D473" s="133">
        <v>15438.96</v>
      </c>
      <c r="E473" s="20"/>
      <c r="J473" s="100"/>
    </row>
    <row r="474" spans="1:10" s="2" customFormat="1" ht="28.5">
      <c r="A474" s="29">
        <v>4</v>
      </c>
      <c r="B474" s="132" t="s">
        <v>761</v>
      </c>
      <c r="C474" s="29">
        <v>2019</v>
      </c>
      <c r="D474" s="133">
        <v>8000</v>
      </c>
      <c r="E474" s="20"/>
      <c r="J474" s="100"/>
    </row>
    <row r="475" spans="1:10" s="2" customFormat="1" ht="14.25">
      <c r="A475" s="29">
        <v>5</v>
      </c>
      <c r="B475" s="132" t="s">
        <v>762</v>
      </c>
      <c r="C475" s="29">
        <v>2020</v>
      </c>
      <c r="D475" s="133">
        <v>5249.97</v>
      </c>
      <c r="E475" s="20"/>
      <c r="J475" s="100"/>
    </row>
    <row r="476" spans="1:10" s="2" customFormat="1" ht="14.25">
      <c r="A476" s="29">
        <v>6</v>
      </c>
      <c r="B476" s="132" t="s">
        <v>763</v>
      </c>
      <c r="C476" s="29">
        <v>2020</v>
      </c>
      <c r="D476" s="133">
        <v>2699</v>
      </c>
      <c r="E476" s="20"/>
      <c r="J476" s="100"/>
    </row>
    <row r="477" spans="1:10" s="2" customFormat="1" ht="14.25">
      <c r="A477" s="29">
        <v>7</v>
      </c>
      <c r="B477" s="132" t="s">
        <v>764</v>
      </c>
      <c r="C477" s="29">
        <v>2020</v>
      </c>
      <c r="D477" s="133">
        <v>849</v>
      </c>
      <c r="E477" s="20"/>
      <c r="J477" s="100"/>
    </row>
    <row r="478" spans="1:10" s="2" customFormat="1" ht="28.5">
      <c r="A478" s="29">
        <v>8</v>
      </c>
      <c r="B478" s="132" t="s">
        <v>1091</v>
      </c>
      <c r="C478" s="29">
        <v>2020</v>
      </c>
      <c r="D478" s="133">
        <v>4000</v>
      </c>
      <c r="E478" s="20"/>
      <c r="J478" s="100"/>
    </row>
    <row r="479" spans="1:10" s="2" customFormat="1" ht="28.5">
      <c r="A479" s="29">
        <v>9</v>
      </c>
      <c r="B479" s="132" t="s">
        <v>1092</v>
      </c>
      <c r="C479" s="29">
        <v>2020</v>
      </c>
      <c r="D479" s="133">
        <v>8000</v>
      </c>
      <c r="E479" s="20"/>
      <c r="J479" s="100"/>
    </row>
    <row r="480" spans="1:10" s="2" customFormat="1" ht="28.5">
      <c r="A480" s="29">
        <v>10</v>
      </c>
      <c r="B480" s="132" t="s">
        <v>1093</v>
      </c>
      <c r="C480" s="29">
        <v>2020</v>
      </c>
      <c r="D480" s="133">
        <v>4000</v>
      </c>
      <c r="E480" s="20"/>
      <c r="J480" s="100"/>
    </row>
    <row r="481" spans="1:10" s="2" customFormat="1" ht="14.25" customHeight="1">
      <c r="A481" s="29">
        <v>11</v>
      </c>
      <c r="B481" s="132" t="s">
        <v>1094</v>
      </c>
      <c r="C481" s="29">
        <v>2020</v>
      </c>
      <c r="D481" s="133">
        <v>2000</v>
      </c>
      <c r="E481" s="20"/>
      <c r="J481" s="100"/>
    </row>
    <row r="482" spans="1:10" s="2" customFormat="1" ht="14.25">
      <c r="A482" s="29">
        <v>12</v>
      </c>
      <c r="B482" s="132" t="s">
        <v>1095</v>
      </c>
      <c r="C482" s="29">
        <v>2020</v>
      </c>
      <c r="D482" s="133">
        <v>4000</v>
      </c>
      <c r="E482" s="20"/>
      <c r="J482" s="100"/>
    </row>
    <row r="483" spans="1:10" s="2" customFormat="1" ht="14.25">
      <c r="A483" s="29">
        <v>13</v>
      </c>
      <c r="B483" s="132" t="s">
        <v>1096</v>
      </c>
      <c r="C483" s="29">
        <v>2020</v>
      </c>
      <c r="D483" s="133">
        <v>32841</v>
      </c>
      <c r="E483" s="20"/>
      <c r="J483" s="100"/>
    </row>
    <row r="484" spans="1:10" s="2" customFormat="1" ht="14.25">
      <c r="A484" s="29">
        <v>14</v>
      </c>
      <c r="B484" s="132" t="s">
        <v>1097</v>
      </c>
      <c r="C484" s="29">
        <v>2020</v>
      </c>
      <c r="D484" s="133">
        <v>71192.4</v>
      </c>
      <c r="E484" s="20"/>
      <c r="J484" s="100"/>
    </row>
    <row r="485" spans="1:10" s="2" customFormat="1" ht="14.25">
      <c r="A485" s="29">
        <v>15</v>
      </c>
      <c r="B485" s="132" t="s">
        <v>1098</v>
      </c>
      <c r="C485" s="29">
        <v>2020</v>
      </c>
      <c r="D485" s="133">
        <v>1691.25</v>
      </c>
      <c r="E485" s="20"/>
      <c r="J485" s="100"/>
    </row>
    <row r="486" spans="1:10" s="2" customFormat="1" ht="14.25">
      <c r="A486" s="29">
        <v>16</v>
      </c>
      <c r="B486" s="132" t="s">
        <v>1099</v>
      </c>
      <c r="C486" s="29">
        <v>2020</v>
      </c>
      <c r="D486" s="133">
        <v>2306.25</v>
      </c>
      <c r="E486" s="20"/>
      <c r="J486" s="100"/>
    </row>
    <row r="487" spans="1:10" s="2" customFormat="1" ht="14.25">
      <c r="A487" s="29">
        <v>17</v>
      </c>
      <c r="B487" s="132" t="s">
        <v>1100</v>
      </c>
      <c r="C487" s="29">
        <v>2020</v>
      </c>
      <c r="D487" s="133">
        <v>2613.75</v>
      </c>
      <c r="E487" s="20"/>
      <c r="J487" s="100"/>
    </row>
    <row r="488" spans="1:10" s="2" customFormat="1" ht="14.25">
      <c r="A488" s="29">
        <v>18</v>
      </c>
      <c r="B488" s="132" t="s">
        <v>1101</v>
      </c>
      <c r="C488" s="29">
        <v>2020</v>
      </c>
      <c r="D488" s="133">
        <v>1168.5</v>
      </c>
      <c r="E488" s="20"/>
      <c r="J488" s="100"/>
    </row>
    <row r="489" spans="1:10" s="2" customFormat="1" ht="14.25">
      <c r="A489" s="29">
        <v>19</v>
      </c>
      <c r="B489" s="132" t="s">
        <v>1102</v>
      </c>
      <c r="C489" s="29">
        <v>2021</v>
      </c>
      <c r="D489" s="133">
        <v>6850</v>
      </c>
      <c r="E489" s="20"/>
      <c r="J489" s="100"/>
    </row>
    <row r="490" spans="1:10" s="2" customFormat="1" ht="14.25">
      <c r="A490" s="29">
        <v>20</v>
      </c>
      <c r="B490" s="132" t="s">
        <v>1103</v>
      </c>
      <c r="C490" s="29">
        <v>2021</v>
      </c>
      <c r="D490" s="133">
        <v>2980</v>
      </c>
      <c r="E490" s="20"/>
      <c r="J490" s="100"/>
    </row>
    <row r="491" spans="1:9" s="2" customFormat="1" ht="14.25" customHeight="1">
      <c r="A491" s="226" t="s">
        <v>0</v>
      </c>
      <c r="B491" s="227"/>
      <c r="C491" s="228"/>
      <c r="D491" s="58">
        <f>SUM(D471:D490)</f>
        <v>180030.09999999998</v>
      </c>
      <c r="E491" s="20"/>
      <c r="G491" s="109"/>
      <c r="H491" s="110"/>
      <c r="I491" s="111"/>
    </row>
    <row r="492" spans="1:9" s="2" customFormat="1" ht="14.25" customHeight="1">
      <c r="A492" s="257" t="s">
        <v>660</v>
      </c>
      <c r="B492" s="257"/>
      <c r="C492" s="257"/>
      <c r="D492" s="257"/>
      <c r="E492" s="20"/>
      <c r="G492" s="109"/>
      <c r="H492" s="110"/>
      <c r="I492" s="111"/>
    </row>
    <row r="493" spans="1:9" s="2" customFormat="1" ht="14.25" customHeight="1">
      <c r="A493" s="29">
        <v>1</v>
      </c>
      <c r="B493" s="132" t="s">
        <v>1137</v>
      </c>
      <c r="C493" s="29">
        <v>2017</v>
      </c>
      <c r="D493" s="133">
        <v>3450</v>
      </c>
      <c r="E493" s="20"/>
      <c r="I493" s="111"/>
    </row>
    <row r="494" spans="1:9" s="2" customFormat="1" ht="14.25" customHeight="1">
      <c r="A494" s="29">
        <v>2</v>
      </c>
      <c r="B494" s="132" t="s">
        <v>1136</v>
      </c>
      <c r="C494" s="29">
        <v>2017</v>
      </c>
      <c r="D494" s="133">
        <v>1900</v>
      </c>
      <c r="E494" s="20"/>
      <c r="I494" s="111"/>
    </row>
    <row r="495" spans="1:9" s="2" customFormat="1" ht="14.25" customHeight="1">
      <c r="A495" s="29">
        <v>3</v>
      </c>
      <c r="B495" s="132" t="s">
        <v>478</v>
      </c>
      <c r="C495" s="29">
        <v>2019</v>
      </c>
      <c r="D495" s="133">
        <v>2699</v>
      </c>
      <c r="E495" s="20"/>
      <c r="I495" s="111"/>
    </row>
    <row r="496" spans="1:9" s="2" customFormat="1" ht="14.25" customHeight="1">
      <c r="A496" s="29">
        <v>4</v>
      </c>
      <c r="B496" s="132" t="s">
        <v>1130</v>
      </c>
      <c r="C496" s="29">
        <v>2020</v>
      </c>
      <c r="D496" s="133">
        <v>2000</v>
      </c>
      <c r="E496" s="20"/>
      <c r="I496" s="111"/>
    </row>
    <row r="497" spans="1:9" s="2" customFormat="1" ht="14.25" customHeight="1">
      <c r="A497" s="29">
        <v>5</v>
      </c>
      <c r="B497" s="132" t="s">
        <v>1131</v>
      </c>
      <c r="C497" s="29">
        <v>2020</v>
      </c>
      <c r="D497" s="133">
        <v>2000</v>
      </c>
      <c r="E497" s="20"/>
      <c r="I497" s="111"/>
    </row>
    <row r="498" spans="1:9" s="2" customFormat="1" ht="14.25" customHeight="1">
      <c r="A498" s="29">
        <v>6</v>
      </c>
      <c r="B498" s="132" t="s">
        <v>1132</v>
      </c>
      <c r="C498" s="29">
        <v>2020</v>
      </c>
      <c r="D498" s="133">
        <v>2000</v>
      </c>
      <c r="E498" s="20"/>
      <c r="I498" s="111"/>
    </row>
    <row r="499" spans="1:9" s="2" customFormat="1" ht="14.25" customHeight="1">
      <c r="A499" s="29">
        <v>7</v>
      </c>
      <c r="B499" s="132" t="s">
        <v>1133</v>
      </c>
      <c r="C499" s="29">
        <v>2020</v>
      </c>
      <c r="D499" s="133">
        <v>2000</v>
      </c>
      <c r="E499" s="20"/>
      <c r="I499" s="111"/>
    </row>
    <row r="500" spans="1:9" s="2" customFormat="1" ht="14.25" customHeight="1">
      <c r="A500" s="29">
        <v>8</v>
      </c>
      <c r="B500" s="132" t="s">
        <v>1134</v>
      </c>
      <c r="C500" s="29">
        <v>2020</v>
      </c>
      <c r="D500" s="133">
        <v>2000</v>
      </c>
      <c r="E500" s="20"/>
      <c r="I500" s="111"/>
    </row>
    <row r="501" spans="1:9" s="2" customFormat="1" ht="14.25" customHeight="1">
      <c r="A501" s="29">
        <v>9</v>
      </c>
      <c r="B501" s="132" t="s">
        <v>1135</v>
      </c>
      <c r="C501" s="29">
        <v>2020</v>
      </c>
      <c r="D501" s="133">
        <v>2000</v>
      </c>
      <c r="E501" s="20"/>
      <c r="I501" s="111"/>
    </row>
    <row r="502" spans="1:9" s="2" customFormat="1" ht="14.25" customHeight="1">
      <c r="A502" s="29">
        <v>10</v>
      </c>
      <c r="B502" s="132" t="s">
        <v>1122</v>
      </c>
      <c r="C502" s="29">
        <v>2020</v>
      </c>
      <c r="D502" s="133">
        <v>2000</v>
      </c>
      <c r="E502" s="20"/>
      <c r="I502" s="111"/>
    </row>
    <row r="503" spans="1:9" s="2" customFormat="1" ht="14.25" customHeight="1">
      <c r="A503" s="29">
        <v>11</v>
      </c>
      <c r="B503" s="132" t="s">
        <v>1123</v>
      </c>
      <c r="C503" s="29">
        <v>2020</v>
      </c>
      <c r="D503" s="133">
        <v>2000</v>
      </c>
      <c r="E503" s="20"/>
      <c r="I503" s="111"/>
    </row>
    <row r="504" spans="1:9" s="2" customFormat="1" ht="14.25" customHeight="1">
      <c r="A504" s="29">
        <v>12</v>
      </c>
      <c r="B504" s="132" t="s">
        <v>1124</v>
      </c>
      <c r="C504" s="29">
        <v>2020</v>
      </c>
      <c r="D504" s="133">
        <v>2000</v>
      </c>
      <c r="E504" s="20"/>
      <c r="I504" s="111"/>
    </row>
    <row r="505" spans="1:9" s="2" customFormat="1" ht="14.25" customHeight="1">
      <c r="A505" s="29">
        <v>13</v>
      </c>
      <c r="B505" s="132" t="s">
        <v>1125</v>
      </c>
      <c r="C505" s="29">
        <v>2020</v>
      </c>
      <c r="D505" s="133">
        <v>2000</v>
      </c>
      <c r="E505" s="20"/>
      <c r="I505" s="111"/>
    </row>
    <row r="506" spans="1:9" s="2" customFormat="1" ht="14.25" customHeight="1">
      <c r="A506" s="29">
        <v>14</v>
      </c>
      <c r="B506" s="132" t="s">
        <v>1126</v>
      </c>
      <c r="C506" s="29">
        <v>2021</v>
      </c>
      <c r="D506" s="133">
        <v>2250</v>
      </c>
      <c r="E506" s="20"/>
      <c r="I506" s="111"/>
    </row>
    <row r="507" spans="1:9" s="2" customFormat="1" ht="14.25" customHeight="1">
      <c r="A507" s="29">
        <v>15</v>
      </c>
      <c r="B507" s="132" t="s">
        <v>1127</v>
      </c>
      <c r="C507" s="29">
        <v>2020</v>
      </c>
      <c r="D507" s="133">
        <v>2000</v>
      </c>
      <c r="E507" s="20"/>
      <c r="I507" s="111"/>
    </row>
    <row r="508" spans="1:5" s="16" customFormat="1" ht="14.25" customHeight="1">
      <c r="A508" s="226" t="s">
        <v>0</v>
      </c>
      <c r="B508" s="227"/>
      <c r="C508" s="228"/>
      <c r="D508" s="59">
        <f>SUM(D493:D507)</f>
        <v>32299</v>
      </c>
      <c r="E508" s="113"/>
    </row>
    <row r="509" spans="1:5" s="16" customFormat="1" ht="14.25" customHeight="1">
      <c r="A509" s="257" t="s">
        <v>661</v>
      </c>
      <c r="B509" s="257"/>
      <c r="C509" s="257"/>
      <c r="D509" s="257"/>
      <c r="E509" s="113"/>
    </row>
    <row r="510" spans="1:5" s="2" customFormat="1" ht="14.25" customHeight="1">
      <c r="A510" s="29">
        <v>1</v>
      </c>
      <c r="B510" s="138" t="s">
        <v>931</v>
      </c>
      <c r="C510" s="29">
        <v>2018</v>
      </c>
      <c r="D510" s="133">
        <v>3042.11</v>
      </c>
      <c r="E510" s="20"/>
    </row>
    <row r="511" spans="1:5" s="2" customFormat="1" ht="14.25" customHeight="1">
      <c r="A511" s="29">
        <v>2</v>
      </c>
      <c r="B511" s="138" t="s">
        <v>932</v>
      </c>
      <c r="C511" s="29">
        <v>2018</v>
      </c>
      <c r="D511" s="133">
        <v>949.99</v>
      </c>
      <c r="E511" s="20"/>
    </row>
    <row r="512" spans="1:5" s="2" customFormat="1" ht="14.25" customHeight="1">
      <c r="A512" s="29">
        <v>3</v>
      </c>
      <c r="B512" s="138" t="s">
        <v>609</v>
      </c>
      <c r="C512" s="29">
        <v>2019</v>
      </c>
      <c r="D512" s="133">
        <v>885.6</v>
      </c>
      <c r="E512" s="20"/>
    </row>
    <row r="513" spans="1:5" s="2" customFormat="1" ht="14.25" customHeight="1">
      <c r="A513" s="29">
        <v>4</v>
      </c>
      <c r="B513" s="138" t="s">
        <v>933</v>
      </c>
      <c r="C513" s="29">
        <v>2019</v>
      </c>
      <c r="D513" s="133">
        <v>4100</v>
      </c>
      <c r="E513" s="20"/>
    </row>
    <row r="514" spans="1:5" s="2" customFormat="1" ht="14.25">
      <c r="A514" s="29">
        <v>5</v>
      </c>
      <c r="B514" s="138" t="s">
        <v>934</v>
      </c>
      <c r="C514" s="29">
        <v>2021</v>
      </c>
      <c r="D514" s="133">
        <v>3530</v>
      </c>
      <c r="E514" s="20"/>
    </row>
    <row r="515" spans="1:5" s="16" customFormat="1" ht="14.25" customHeight="1">
      <c r="A515" s="226" t="s">
        <v>0</v>
      </c>
      <c r="B515" s="227"/>
      <c r="C515" s="228"/>
      <c r="D515" s="60">
        <f>SUM(D510:D514)</f>
        <v>12507.7</v>
      </c>
      <c r="E515" s="113"/>
    </row>
    <row r="516" spans="1:5" s="16" customFormat="1" ht="14.25" customHeight="1">
      <c r="A516" s="257" t="s">
        <v>662</v>
      </c>
      <c r="B516" s="257"/>
      <c r="C516" s="257"/>
      <c r="D516" s="257"/>
      <c r="E516" s="113"/>
    </row>
    <row r="517" spans="1:5" s="2" customFormat="1" ht="14.25" customHeight="1">
      <c r="A517" s="29">
        <v>1</v>
      </c>
      <c r="B517" s="138" t="s">
        <v>993</v>
      </c>
      <c r="C517" s="29">
        <v>2020</v>
      </c>
      <c r="D517" s="133">
        <v>2250</v>
      </c>
      <c r="E517" s="20"/>
    </row>
    <row r="518" spans="1:5" s="2" customFormat="1" ht="14.25" customHeight="1">
      <c r="A518" s="29">
        <v>2</v>
      </c>
      <c r="B518" s="138" t="s">
        <v>994</v>
      </c>
      <c r="C518" s="29">
        <v>2020</v>
      </c>
      <c r="D518" s="133">
        <v>2250</v>
      </c>
      <c r="E518" s="20"/>
    </row>
    <row r="519" spans="1:5" s="2" customFormat="1" ht="14.25" customHeight="1">
      <c r="A519" s="29">
        <v>3</v>
      </c>
      <c r="B519" s="138" t="s">
        <v>995</v>
      </c>
      <c r="C519" s="29">
        <v>2020</v>
      </c>
      <c r="D519" s="133">
        <v>2250</v>
      </c>
      <c r="E519" s="20"/>
    </row>
    <row r="520" spans="1:9" s="2" customFormat="1" ht="14.25" customHeight="1">
      <c r="A520" s="226" t="s">
        <v>0</v>
      </c>
      <c r="B520" s="227"/>
      <c r="C520" s="228"/>
      <c r="D520" s="60">
        <f>SUM(D517:D519)</f>
        <v>6750</v>
      </c>
      <c r="E520" s="20"/>
      <c r="I520" s="51"/>
    </row>
    <row r="521" spans="1:5" s="2" customFormat="1" ht="14.25" customHeight="1">
      <c r="A521" s="257" t="s">
        <v>663</v>
      </c>
      <c r="B521" s="257"/>
      <c r="C521" s="257"/>
      <c r="D521" s="257"/>
      <c r="E521" s="20"/>
    </row>
    <row r="522" spans="1:5" s="2" customFormat="1" ht="14.25" customHeight="1">
      <c r="A522" s="29">
        <v>1</v>
      </c>
      <c r="B522" s="138" t="s">
        <v>1116</v>
      </c>
      <c r="C522" s="29">
        <v>2018</v>
      </c>
      <c r="D522" s="133">
        <v>13962.96</v>
      </c>
      <c r="E522" s="20"/>
    </row>
    <row r="523" spans="1:5" s="2" customFormat="1" ht="14.25" customHeight="1">
      <c r="A523" s="29">
        <v>2</v>
      </c>
      <c r="B523" s="138" t="s">
        <v>740</v>
      </c>
      <c r="C523" s="29">
        <v>2019</v>
      </c>
      <c r="D523" s="133">
        <v>7608.78</v>
      </c>
      <c r="E523" s="20"/>
    </row>
    <row r="524" spans="1:5" s="2" customFormat="1" ht="14.25" customHeight="1">
      <c r="A524" s="29">
        <v>3</v>
      </c>
      <c r="B524" s="138" t="s">
        <v>741</v>
      </c>
      <c r="C524" s="29">
        <v>2019</v>
      </c>
      <c r="D524" s="133">
        <v>22970.25</v>
      </c>
      <c r="E524" s="20"/>
    </row>
    <row r="525" spans="1:5" s="2" customFormat="1" ht="14.25" customHeight="1">
      <c r="A525" s="29">
        <v>4</v>
      </c>
      <c r="B525" s="138" t="s">
        <v>742</v>
      </c>
      <c r="C525" s="29">
        <v>2019</v>
      </c>
      <c r="D525" s="133">
        <v>2816.7</v>
      </c>
      <c r="E525" s="20"/>
    </row>
    <row r="526" spans="1:5" s="2" customFormat="1" ht="14.25" customHeight="1">
      <c r="A526" s="29">
        <v>5</v>
      </c>
      <c r="B526" s="138" t="s">
        <v>743</v>
      </c>
      <c r="C526" s="29">
        <v>2019</v>
      </c>
      <c r="D526" s="133">
        <v>12472.2</v>
      </c>
      <c r="E526" s="20"/>
    </row>
    <row r="527" spans="1:5" s="2" customFormat="1" ht="14.25" customHeight="1">
      <c r="A527" s="29">
        <v>6</v>
      </c>
      <c r="B527" s="138" t="s">
        <v>1117</v>
      </c>
      <c r="C527" s="29">
        <v>2020</v>
      </c>
      <c r="D527" s="133">
        <v>518</v>
      </c>
      <c r="E527" s="20"/>
    </row>
    <row r="528" spans="1:5" s="16" customFormat="1" ht="14.25" customHeight="1">
      <c r="A528" s="226" t="s">
        <v>0</v>
      </c>
      <c r="B528" s="227"/>
      <c r="C528" s="228"/>
      <c r="D528" s="60">
        <f>SUM(D522:D527)</f>
        <v>60348.89</v>
      </c>
      <c r="E528" s="113"/>
    </row>
    <row r="529" spans="1:5" s="16" customFormat="1" ht="14.25" customHeight="1">
      <c r="A529" s="257" t="s">
        <v>664</v>
      </c>
      <c r="B529" s="257"/>
      <c r="C529" s="257"/>
      <c r="D529" s="257"/>
      <c r="E529" s="113"/>
    </row>
    <row r="530" spans="1:5" s="2" customFormat="1" ht="14.25" customHeight="1">
      <c r="A530" s="29">
        <v>1</v>
      </c>
      <c r="B530" s="132" t="s">
        <v>481</v>
      </c>
      <c r="C530" s="29">
        <v>2017</v>
      </c>
      <c r="D530" s="133">
        <v>1934.12</v>
      </c>
      <c r="E530" s="20"/>
    </row>
    <row r="531" spans="1:5" s="2" customFormat="1" ht="14.25" customHeight="1">
      <c r="A531" s="29">
        <v>2</v>
      </c>
      <c r="B531" s="132" t="s">
        <v>478</v>
      </c>
      <c r="C531" s="29">
        <v>2018</v>
      </c>
      <c r="D531" s="133">
        <v>1297.56</v>
      </c>
      <c r="E531" s="20"/>
    </row>
    <row r="532" spans="1:5" s="2" customFormat="1" ht="14.25" customHeight="1">
      <c r="A532" s="29">
        <v>3</v>
      </c>
      <c r="B532" s="132" t="s">
        <v>478</v>
      </c>
      <c r="C532" s="29">
        <v>2019</v>
      </c>
      <c r="D532" s="133">
        <v>1869.92</v>
      </c>
      <c r="E532" s="20"/>
    </row>
    <row r="533" spans="1:5" s="2" customFormat="1" ht="14.25">
      <c r="A533" s="29">
        <v>4</v>
      </c>
      <c r="B533" s="132" t="s">
        <v>478</v>
      </c>
      <c r="C533" s="29">
        <v>2019</v>
      </c>
      <c r="D533" s="133">
        <v>1869.92</v>
      </c>
      <c r="E533" s="20"/>
    </row>
    <row r="534" spans="1:5" s="2" customFormat="1" ht="14.25">
      <c r="A534" s="29">
        <v>5</v>
      </c>
      <c r="B534" s="132" t="s">
        <v>478</v>
      </c>
      <c r="C534" s="29">
        <v>2020</v>
      </c>
      <c r="D534" s="133">
        <v>2519.51</v>
      </c>
      <c r="E534" s="20"/>
    </row>
    <row r="535" spans="1:4" ht="15">
      <c r="A535" s="226" t="s">
        <v>0</v>
      </c>
      <c r="B535" s="227"/>
      <c r="C535" s="228"/>
      <c r="D535" s="58">
        <f>SUM(D530:D534)</f>
        <v>9491.03</v>
      </c>
    </row>
    <row r="536" spans="1:10" s="5" customFormat="1" ht="14.25">
      <c r="A536" s="53"/>
      <c r="B536" s="53"/>
      <c r="C536" s="69"/>
      <c r="D536" s="70"/>
      <c r="E536" s="20"/>
      <c r="J536" s="48"/>
    </row>
    <row r="537" spans="1:5" s="2" customFormat="1" ht="14.25">
      <c r="A537" s="53"/>
      <c r="B537" s="53"/>
      <c r="C537" s="69"/>
      <c r="D537" s="70"/>
      <c r="E537" s="20"/>
    </row>
    <row r="538" spans="1:4" ht="14.25">
      <c r="A538" s="258" t="s">
        <v>30</v>
      </c>
      <c r="B538" s="258"/>
      <c r="C538" s="258"/>
      <c r="D538" s="258"/>
    </row>
    <row r="539" spans="1:5" s="2" customFormat="1" ht="30">
      <c r="A539" s="37" t="s">
        <v>13</v>
      </c>
      <c r="B539" s="37" t="s">
        <v>21</v>
      </c>
      <c r="C539" s="37" t="s">
        <v>22</v>
      </c>
      <c r="D539" s="56" t="s">
        <v>23</v>
      </c>
      <c r="E539" s="20"/>
    </row>
    <row r="540" spans="1:5" s="5" customFormat="1" ht="15">
      <c r="A540" s="229" t="s">
        <v>260</v>
      </c>
      <c r="B540" s="230"/>
      <c r="C540" s="230"/>
      <c r="D540" s="231"/>
      <c r="E540" s="20"/>
    </row>
    <row r="541" spans="1:5" s="5" customFormat="1" ht="28.5">
      <c r="A541" s="29">
        <v>1</v>
      </c>
      <c r="B541" s="142" t="s">
        <v>765</v>
      </c>
      <c r="C541" s="143">
        <v>2019</v>
      </c>
      <c r="D541" s="144">
        <v>7897.83</v>
      </c>
      <c r="E541" s="20"/>
    </row>
    <row r="542" spans="1:5" s="5" customFormat="1" ht="14.25">
      <c r="A542" s="29">
        <v>2</v>
      </c>
      <c r="B542" s="142" t="s">
        <v>1104</v>
      </c>
      <c r="C542" s="143">
        <v>2021</v>
      </c>
      <c r="D542" s="144">
        <v>15037.35</v>
      </c>
      <c r="E542" s="20"/>
    </row>
    <row r="543" spans="1:5" s="2" customFormat="1" ht="15">
      <c r="A543" s="226" t="s">
        <v>0</v>
      </c>
      <c r="B543" s="227"/>
      <c r="C543" s="228"/>
      <c r="D543" s="58">
        <f>SUM(D541:D542)</f>
        <v>22935.18</v>
      </c>
      <c r="E543" s="20"/>
    </row>
    <row r="544" spans="1:5" s="2" customFormat="1" ht="15">
      <c r="A544" s="229" t="s">
        <v>583</v>
      </c>
      <c r="B544" s="230"/>
      <c r="C544" s="230"/>
      <c r="D544" s="231"/>
      <c r="E544" s="20"/>
    </row>
    <row r="545" spans="1:5" s="5" customFormat="1" ht="14.25">
      <c r="A545" s="29">
        <v>1</v>
      </c>
      <c r="B545" s="142" t="s">
        <v>744</v>
      </c>
      <c r="C545" s="143">
        <v>2017</v>
      </c>
      <c r="D545" s="144">
        <v>1900.35</v>
      </c>
      <c r="E545" s="20"/>
    </row>
    <row r="546" spans="1:5" s="5" customFormat="1" ht="14.25">
      <c r="A546" s="29">
        <v>2</v>
      </c>
      <c r="B546" s="142" t="s">
        <v>582</v>
      </c>
      <c r="C546" s="143">
        <v>2017</v>
      </c>
      <c r="D546" s="144">
        <v>774.9</v>
      </c>
      <c r="E546" s="20"/>
    </row>
    <row r="547" spans="1:5" s="5" customFormat="1" ht="14.25">
      <c r="A547" s="29">
        <v>3</v>
      </c>
      <c r="B547" s="142" t="s">
        <v>745</v>
      </c>
      <c r="C547" s="143">
        <v>2019</v>
      </c>
      <c r="D547" s="144">
        <v>2450.16</v>
      </c>
      <c r="E547" s="20"/>
    </row>
    <row r="548" spans="1:5" s="16" customFormat="1" ht="15">
      <c r="A548" s="226" t="s">
        <v>0</v>
      </c>
      <c r="B548" s="227"/>
      <c r="C548" s="228"/>
      <c r="D548" s="58">
        <f>SUM(D545:D547)</f>
        <v>5125.41</v>
      </c>
      <c r="E548" s="113"/>
    </row>
    <row r="549" spans="1:9" s="16" customFormat="1" ht="15">
      <c r="A549" s="257" t="s">
        <v>680</v>
      </c>
      <c r="B549" s="257"/>
      <c r="C549" s="257"/>
      <c r="D549" s="257"/>
      <c r="E549" s="113"/>
      <c r="I549" s="118"/>
    </row>
    <row r="550" spans="1:9" s="2" customFormat="1" ht="14.25">
      <c r="A550" s="29">
        <v>1</v>
      </c>
      <c r="B550" s="142" t="s">
        <v>681</v>
      </c>
      <c r="C550" s="143">
        <v>2019</v>
      </c>
      <c r="D550" s="144">
        <v>6548.52</v>
      </c>
      <c r="E550" s="20"/>
      <c r="G550" s="49"/>
      <c r="H550" s="49"/>
      <c r="I550" s="49"/>
    </row>
    <row r="551" spans="1:9" s="2" customFormat="1" ht="14.25">
      <c r="A551" s="29">
        <v>2</v>
      </c>
      <c r="B551" s="142" t="s">
        <v>682</v>
      </c>
      <c r="C551" s="143">
        <v>2019</v>
      </c>
      <c r="D551" s="144">
        <v>13083.63</v>
      </c>
      <c r="E551" s="20"/>
      <c r="G551" s="49"/>
      <c r="H551" s="49"/>
      <c r="I551" s="49"/>
    </row>
    <row r="552" spans="1:9" s="16" customFormat="1" ht="15">
      <c r="A552" s="226" t="s">
        <v>0</v>
      </c>
      <c r="B552" s="227"/>
      <c r="C552" s="228"/>
      <c r="D552" s="57">
        <f>SUM(D550:D551)</f>
        <v>19632.15</v>
      </c>
      <c r="E552" s="113"/>
      <c r="G552" s="101"/>
      <c r="H552" s="101"/>
      <c r="I552" s="118"/>
    </row>
    <row r="553" spans="1:4" ht="15">
      <c r="A553" s="257" t="s">
        <v>997</v>
      </c>
      <c r="B553" s="257"/>
      <c r="C553" s="257"/>
      <c r="D553" s="257"/>
    </row>
    <row r="554" spans="1:5" s="2" customFormat="1" ht="14.25">
      <c r="A554" s="29">
        <v>1</v>
      </c>
      <c r="B554" s="142" t="s">
        <v>998</v>
      </c>
      <c r="C554" s="143">
        <v>2020</v>
      </c>
      <c r="D554" s="144">
        <v>3807</v>
      </c>
      <c r="E554" s="20"/>
    </row>
    <row r="555" spans="1:4" ht="15">
      <c r="A555" s="226" t="s">
        <v>0</v>
      </c>
      <c r="B555" s="227"/>
      <c r="C555" s="228"/>
      <c r="D555" s="59">
        <f>SUM(D554)</f>
        <v>3807</v>
      </c>
    </row>
    <row r="556" spans="1:4" ht="15">
      <c r="A556" s="257" t="s">
        <v>999</v>
      </c>
      <c r="B556" s="257"/>
      <c r="C556" s="257"/>
      <c r="D556" s="257"/>
    </row>
    <row r="557" spans="1:5" s="2" customFormat="1" ht="14.25">
      <c r="A557" s="29">
        <v>1</v>
      </c>
      <c r="B557" s="142" t="s">
        <v>749</v>
      </c>
      <c r="C557" s="143">
        <v>2019</v>
      </c>
      <c r="D557" s="144">
        <v>14750.79</v>
      </c>
      <c r="E557" s="20"/>
    </row>
    <row r="558" spans="1:9" s="16" customFormat="1" ht="15">
      <c r="A558" s="226" t="s">
        <v>0</v>
      </c>
      <c r="B558" s="227"/>
      <c r="C558" s="228"/>
      <c r="D558" s="59">
        <f>SUM(D557:D557)</f>
        <v>14750.79</v>
      </c>
      <c r="E558" s="113"/>
      <c r="G558" s="101"/>
      <c r="H558" s="101"/>
      <c r="I558" s="118"/>
    </row>
    <row r="559" spans="1:9" s="16" customFormat="1" ht="15">
      <c r="A559" s="257" t="s">
        <v>1040</v>
      </c>
      <c r="B559" s="257"/>
      <c r="C559" s="257"/>
      <c r="D559" s="257"/>
      <c r="E559" s="113"/>
      <c r="G559" s="101"/>
      <c r="H559" s="101"/>
      <c r="I559" s="118"/>
    </row>
    <row r="560" spans="1:5" s="2" customFormat="1" ht="14.25">
      <c r="A560" s="29">
        <v>1</v>
      </c>
      <c r="B560" s="142" t="s">
        <v>1039</v>
      </c>
      <c r="C560" s="143">
        <v>2019</v>
      </c>
      <c r="D560" s="144">
        <v>510</v>
      </c>
      <c r="E560" s="20"/>
    </row>
    <row r="561" spans="1:5" s="2" customFormat="1" ht="14.25">
      <c r="A561" s="29">
        <v>2</v>
      </c>
      <c r="B561" s="142" t="s">
        <v>1039</v>
      </c>
      <c r="C561" s="143">
        <v>2019</v>
      </c>
      <c r="D561" s="144">
        <v>510</v>
      </c>
      <c r="E561" s="20"/>
    </row>
    <row r="562" spans="1:4" ht="15">
      <c r="A562" s="226" t="s">
        <v>0</v>
      </c>
      <c r="B562" s="227"/>
      <c r="C562" s="228"/>
      <c r="D562" s="58">
        <f>SUM(D560:D561)</f>
        <v>1020</v>
      </c>
    </row>
    <row r="563" spans="1:4" ht="14.25">
      <c r="A563" s="53"/>
      <c r="C563" s="69"/>
      <c r="D563" s="70"/>
    </row>
    <row r="564" spans="1:4" ht="14.25">
      <c r="A564" s="53"/>
      <c r="C564" s="69"/>
      <c r="D564" s="70"/>
    </row>
    <row r="565" spans="1:4" ht="15">
      <c r="A565" s="53"/>
      <c r="B565" s="259" t="s">
        <v>24</v>
      </c>
      <c r="C565" s="260"/>
      <c r="D565" s="71">
        <f>SUM(D323,D320,D285,D277,D265,D250,D224,D165,D159,D150,D120,D115,D104,D95,D71,D61)</f>
        <v>1071485.29</v>
      </c>
    </row>
    <row r="566" spans="1:4" ht="15">
      <c r="A566" s="53"/>
      <c r="B566" s="259" t="s">
        <v>25</v>
      </c>
      <c r="C566" s="260"/>
      <c r="D566" s="71">
        <f>SUM(D535,D528,D520,D515,D508,D491,D469,D442,D430,D401,D391,D386,D382,D368,D363)</f>
        <v>666948.96</v>
      </c>
    </row>
    <row r="567" spans="1:4" ht="15">
      <c r="A567" s="53"/>
      <c r="B567" s="259" t="s">
        <v>26</v>
      </c>
      <c r="C567" s="260"/>
      <c r="D567" s="71">
        <f>SUM(D562,D558,D555,D552,D548,D543)</f>
        <v>67270.53</v>
      </c>
    </row>
    <row r="568" spans="1:4" ht="14.25">
      <c r="A568" s="53"/>
      <c r="C568" s="69"/>
      <c r="D568" s="70"/>
    </row>
    <row r="569" spans="1:4" ht="14.25">
      <c r="A569" s="53"/>
      <c r="C569" s="69"/>
      <c r="D569" s="70"/>
    </row>
    <row r="570" spans="1:4" ht="14.25">
      <c r="A570" s="53"/>
      <c r="C570" s="69"/>
      <c r="D570" s="70"/>
    </row>
    <row r="571" spans="1:4" ht="14.25">
      <c r="A571" s="53"/>
      <c r="C571" s="69"/>
      <c r="D571" s="70"/>
    </row>
    <row r="572" spans="1:4" ht="14.25">
      <c r="A572" s="53"/>
      <c r="C572" s="69"/>
      <c r="D572" s="70"/>
    </row>
    <row r="573" spans="1:4" ht="14.25">
      <c r="A573" s="53"/>
      <c r="C573" s="69"/>
      <c r="D573" s="70"/>
    </row>
    <row r="574" spans="1:4" ht="14.25">
      <c r="A574" s="53"/>
      <c r="C574" s="69"/>
      <c r="D574" s="70"/>
    </row>
    <row r="575" spans="1:4" ht="14.25">
      <c r="A575" s="53"/>
      <c r="C575" s="69"/>
      <c r="D575" s="70"/>
    </row>
    <row r="576" spans="1:4" ht="14.25">
      <c r="A576" s="53"/>
      <c r="C576" s="69"/>
      <c r="D576" s="70"/>
    </row>
    <row r="577" spans="1:4" ht="14.25">
      <c r="A577" s="53"/>
      <c r="C577" s="69"/>
      <c r="D577" s="70"/>
    </row>
    <row r="578" spans="1:4" ht="14.25">
      <c r="A578" s="53"/>
      <c r="C578" s="69"/>
      <c r="D578" s="70"/>
    </row>
    <row r="579" spans="1:4" ht="14.25">
      <c r="A579" s="53"/>
      <c r="C579" s="69"/>
      <c r="D579" s="70"/>
    </row>
    <row r="580" spans="1:4" ht="14.25">
      <c r="A580" s="53"/>
      <c r="C580" s="69"/>
      <c r="D580" s="70"/>
    </row>
    <row r="581" spans="1:4" ht="14.25">
      <c r="A581" s="53"/>
      <c r="C581" s="69"/>
      <c r="D581" s="70"/>
    </row>
    <row r="582" spans="1:4" ht="14.25">
      <c r="A582" s="53"/>
      <c r="C582" s="69"/>
      <c r="D582" s="70"/>
    </row>
    <row r="583" spans="1:4" ht="14.25">
      <c r="A583" s="53"/>
      <c r="C583" s="69"/>
      <c r="D583" s="70"/>
    </row>
    <row r="584" spans="1:4" ht="14.25">
      <c r="A584" s="53"/>
      <c r="C584" s="69"/>
      <c r="D584" s="70"/>
    </row>
    <row r="585" spans="1:4" ht="14.25">
      <c r="A585" s="53"/>
      <c r="C585" s="69"/>
      <c r="D585" s="70"/>
    </row>
    <row r="586" spans="1:4" ht="14.25">
      <c r="A586" s="53"/>
      <c r="C586" s="69"/>
      <c r="D586" s="70"/>
    </row>
    <row r="587" spans="1:4" ht="14.25">
      <c r="A587" s="53"/>
      <c r="C587" s="69"/>
      <c r="D587" s="70"/>
    </row>
    <row r="588" spans="1:4" ht="14.25">
      <c r="A588" s="53"/>
      <c r="C588" s="69"/>
      <c r="D588" s="70"/>
    </row>
    <row r="589" spans="1:4" ht="14.25">
      <c r="A589" s="53"/>
      <c r="C589" s="69"/>
      <c r="D589" s="70"/>
    </row>
    <row r="590" spans="1:4" ht="14.25">
      <c r="A590" s="53"/>
      <c r="C590" s="69"/>
      <c r="D590" s="70"/>
    </row>
    <row r="591" spans="1:4" ht="14.25">
      <c r="A591" s="53"/>
      <c r="C591" s="69"/>
      <c r="D591" s="70"/>
    </row>
    <row r="592" spans="1:4" ht="14.25">
      <c r="A592" s="53"/>
      <c r="C592" s="69"/>
      <c r="D592" s="70"/>
    </row>
    <row r="593" spans="1:4" ht="14.25">
      <c r="A593" s="53"/>
      <c r="C593" s="69"/>
      <c r="D593" s="70"/>
    </row>
    <row r="594" spans="1:4" ht="14.25">
      <c r="A594" s="53"/>
      <c r="C594" s="69"/>
      <c r="D594" s="70"/>
    </row>
    <row r="595" spans="1:4" ht="14.25">
      <c r="A595" s="53"/>
      <c r="C595" s="69"/>
      <c r="D595" s="70"/>
    </row>
    <row r="596" spans="1:4" ht="14.25">
      <c r="A596" s="53"/>
      <c r="C596" s="69"/>
      <c r="D596" s="70"/>
    </row>
    <row r="597" spans="1:4" ht="14.25">
      <c r="A597" s="53"/>
      <c r="C597" s="69"/>
      <c r="D597" s="70"/>
    </row>
    <row r="598" spans="1:4" ht="14.25">
      <c r="A598" s="53"/>
      <c r="C598" s="69"/>
      <c r="D598" s="70"/>
    </row>
    <row r="599" spans="1:4" ht="14.25">
      <c r="A599" s="53"/>
      <c r="C599" s="69"/>
      <c r="D599" s="70"/>
    </row>
    <row r="600" spans="1:4" ht="14.25">
      <c r="A600" s="53"/>
      <c r="C600" s="69"/>
      <c r="D600" s="70"/>
    </row>
    <row r="601" spans="1:4" ht="14.25">
      <c r="A601" s="53"/>
      <c r="C601" s="69"/>
      <c r="D601" s="70"/>
    </row>
    <row r="602" spans="1:4" ht="14.25">
      <c r="A602" s="53"/>
      <c r="C602" s="69"/>
      <c r="D602" s="70"/>
    </row>
    <row r="603" spans="1:4" ht="14.25">
      <c r="A603" s="53"/>
      <c r="C603" s="69"/>
      <c r="D603" s="70"/>
    </row>
    <row r="604" spans="1:4" ht="14.25">
      <c r="A604" s="53"/>
      <c r="C604" s="69"/>
      <c r="D604" s="70"/>
    </row>
    <row r="605" spans="1:4" ht="14.25">
      <c r="A605" s="53"/>
      <c r="C605" s="69"/>
      <c r="D605" s="70"/>
    </row>
    <row r="606" spans="1:4" ht="14.25">
      <c r="A606" s="53"/>
      <c r="C606" s="69"/>
      <c r="D606" s="70"/>
    </row>
    <row r="607" spans="1:4" ht="14.25">
      <c r="A607" s="53"/>
      <c r="C607" s="69"/>
      <c r="D607" s="70"/>
    </row>
    <row r="608" spans="1:4" ht="14.25">
      <c r="A608" s="53"/>
      <c r="C608" s="69"/>
      <c r="D608" s="70"/>
    </row>
    <row r="609" spans="1:4" ht="14.25">
      <c r="A609" s="53"/>
      <c r="C609" s="69"/>
      <c r="D609" s="70"/>
    </row>
    <row r="610" spans="1:4" ht="14.25">
      <c r="A610" s="53"/>
      <c r="C610" s="69"/>
      <c r="D610" s="70"/>
    </row>
    <row r="611" spans="1:4" ht="14.25">
      <c r="A611" s="53"/>
      <c r="C611" s="69"/>
      <c r="D611" s="70"/>
    </row>
    <row r="612" spans="1:4" ht="14.25">
      <c r="A612" s="53"/>
      <c r="C612" s="69"/>
      <c r="D612" s="70"/>
    </row>
    <row r="613" spans="1:4" ht="14.25">
      <c r="A613" s="53"/>
      <c r="C613" s="69"/>
      <c r="D613" s="70"/>
    </row>
    <row r="614" spans="1:4" ht="14.25">
      <c r="A614" s="53"/>
      <c r="C614" s="69"/>
      <c r="D614" s="70"/>
    </row>
    <row r="615" spans="1:4" ht="14.25">
      <c r="A615" s="53"/>
      <c r="C615" s="69"/>
      <c r="D615" s="70"/>
    </row>
    <row r="616" spans="1:4" ht="14.25">
      <c r="A616" s="53"/>
      <c r="C616" s="69"/>
      <c r="D616" s="70"/>
    </row>
    <row r="617" spans="1:4" ht="14.25">
      <c r="A617" s="53"/>
      <c r="C617" s="69"/>
      <c r="D617" s="70"/>
    </row>
    <row r="618" spans="1:4" ht="14.25">
      <c r="A618" s="53"/>
      <c r="C618" s="69"/>
      <c r="D618" s="70"/>
    </row>
    <row r="619" spans="1:4" ht="14.25">
      <c r="A619" s="53"/>
      <c r="C619" s="69"/>
      <c r="D619" s="70"/>
    </row>
    <row r="620" spans="1:4" ht="14.25">
      <c r="A620" s="53"/>
      <c r="C620" s="69"/>
      <c r="D620" s="70"/>
    </row>
    <row r="621" spans="1:4" ht="14.25">
      <c r="A621" s="53"/>
      <c r="C621" s="69"/>
      <c r="D621" s="70"/>
    </row>
    <row r="622" spans="1:4" ht="14.25">
      <c r="A622" s="53"/>
      <c r="C622" s="69"/>
      <c r="D622" s="70"/>
    </row>
    <row r="623" spans="1:4" ht="14.25">
      <c r="A623" s="53"/>
      <c r="C623" s="69"/>
      <c r="D623" s="70"/>
    </row>
    <row r="624" spans="1:4" ht="14.25">
      <c r="A624" s="53"/>
      <c r="C624" s="69"/>
      <c r="D624" s="70"/>
    </row>
    <row r="625" spans="1:4" ht="14.25">
      <c r="A625" s="53"/>
      <c r="C625" s="69"/>
      <c r="D625" s="70"/>
    </row>
    <row r="626" spans="1:4" ht="14.25">
      <c r="A626" s="53"/>
      <c r="C626" s="69"/>
      <c r="D626" s="70"/>
    </row>
    <row r="627" spans="1:4" ht="14.25">
      <c r="A627" s="53"/>
      <c r="C627" s="69"/>
      <c r="D627" s="70"/>
    </row>
    <row r="628" spans="1:4" ht="14.25">
      <c r="A628" s="53"/>
      <c r="C628" s="69"/>
      <c r="D628" s="70"/>
    </row>
    <row r="629" spans="1:4" ht="14.25">
      <c r="A629" s="53"/>
      <c r="C629" s="69"/>
      <c r="D629" s="70"/>
    </row>
    <row r="630" spans="1:4" ht="14.25">
      <c r="A630" s="53"/>
      <c r="C630" s="69"/>
      <c r="D630" s="70"/>
    </row>
    <row r="631" spans="1:4" ht="14.25">
      <c r="A631" s="53"/>
      <c r="C631" s="69"/>
      <c r="D631" s="70"/>
    </row>
    <row r="632" spans="1:4" ht="14.25">
      <c r="A632" s="53"/>
      <c r="C632" s="69"/>
      <c r="D632" s="70"/>
    </row>
    <row r="633" spans="1:4" ht="14.25">
      <c r="A633" s="53"/>
      <c r="C633" s="69"/>
      <c r="D633" s="70"/>
    </row>
    <row r="634" spans="1:4" ht="14.25">
      <c r="A634" s="53"/>
      <c r="C634" s="69"/>
      <c r="D634" s="70"/>
    </row>
    <row r="635" spans="1:4" ht="14.25">
      <c r="A635" s="53"/>
      <c r="C635" s="69"/>
      <c r="D635" s="70"/>
    </row>
    <row r="636" spans="1:4" ht="14.25">
      <c r="A636" s="53"/>
      <c r="C636" s="69"/>
      <c r="D636" s="70"/>
    </row>
    <row r="637" spans="1:4" ht="14.25">
      <c r="A637" s="53"/>
      <c r="C637" s="69"/>
      <c r="D637" s="70"/>
    </row>
    <row r="638" spans="1:4" ht="14.25">
      <c r="A638" s="53"/>
      <c r="C638" s="69"/>
      <c r="D638" s="70"/>
    </row>
    <row r="639" spans="1:4" ht="14.25">
      <c r="A639" s="53"/>
      <c r="C639" s="69"/>
      <c r="D639" s="70"/>
    </row>
    <row r="640" spans="1:4" ht="14.25">
      <c r="A640" s="53"/>
      <c r="C640" s="69"/>
      <c r="D640" s="70"/>
    </row>
    <row r="641" spans="1:4" ht="14.25">
      <c r="A641" s="53"/>
      <c r="C641" s="69"/>
      <c r="D641" s="70"/>
    </row>
    <row r="642" spans="1:4" ht="14.25">
      <c r="A642" s="53"/>
      <c r="C642" s="69"/>
      <c r="D642" s="70"/>
    </row>
    <row r="643" spans="1:4" ht="14.25">
      <c r="A643" s="53"/>
      <c r="C643" s="69"/>
      <c r="D643" s="70"/>
    </row>
    <row r="644" spans="1:4" ht="14.25">
      <c r="A644" s="53"/>
      <c r="C644" s="69"/>
      <c r="D644" s="70"/>
    </row>
    <row r="645" spans="1:4" ht="14.25">
      <c r="A645" s="53"/>
      <c r="C645" s="69"/>
      <c r="D645" s="70"/>
    </row>
    <row r="646" spans="1:4" ht="14.25">
      <c r="A646" s="53"/>
      <c r="C646" s="69"/>
      <c r="D646" s="70"/>
    </row>
    <row r="647" spans="1:4" ht="14.25">
      <c r="A647" s="53"/>
      <c r="C647" s="69"/>
      <c r="D647" s="70"/>
    </row>
    <row r="648" spans="1:4" ht="14.25">
      <c r="A648" s="53"/>
      <c r="C648" s="69"/>
      <c r="D648" s="70"/>
    </row>
    <row r="649" spans="1:4" ht="14.25">
      <c r="A649" s="53"/>
      <c r="C649" s="69"/>
      <c r="D649" s="70"/>
    </row>
    <row r="650" spans="1:4" ht="14.25">
      <c r="A650" s="53"/>
      <c r="C650" s="69"/>
      <c r="D650" s="70"/>
    </row>
    <row r="651" spans="1:4" ht="14.25">
      <c r="A651" s="53"/>
      <c r="C651" s="69"/>
      <c r="D651" s="70"/>
    </row>
    <row r="652" spans="1:4" ht="14.25">
      <c r="A652" s="53"/>
      <c r="C652" s="69"/>
      <c r="D652" s="70"/>
    </row>
    <row r="653" spans="1:4" ht="14.25">
      <c r="A653" s="53"/>
      <c r="C653" s="69"/>
      <c r="D653" s="70"/>
    </row>
    <row r="654" spans="1:4" ht="14.25">
      <c r="A654" s="53"/>
      <c r="C654" s="69"/>
      <c r="D654" s="70"/>
    </row>
    <row r="655" spans="1:4" ht="14.25">
      <c r="A655" s="53"/>
      <c r="C655" s="69"/>
      <c r="D655" s="70"/>
    </row>
    <row r="656" spans="1:4" ht="14.25">
      <c r="A656" s="53"/>
      <c r="C656" s="69"/>
      <c r="D656" s="70"/>
    </row>
    <row r="657" spans="1:4" ht="14.25">
      <c r="A657" s="53"/>
      <c r="C657" s="69"/>
      <c r="D657" s="70"/>
    </row>
    <row r="658" spans="1:4" ht="14.25">
      <c r="A658" s="53"/>
      <c r="C658" s="69"/>
      <c r="D658" s="70"/>
    </row>
    <row r="659" spans="1:4" ht="14.25">
      <c r="A659" s="53"/>
      <c r="C659" s="69"/>
      <c r="D659" s="70"/>
    </row>
    <row r="660" spans="1:4" ht="14.25">
      <c r="A660" s="53"/>
      <c r="C660" s="69"/>
      <c r="D660" s="70"/>
    </row>
    <row r="661" spans="1:4" ht="14.25">
      <c r="A661" s="53"/>
      <c r="C661" s="69"/>
      <c r="D661" s="70"/>
    </row>
    <row r="662" spans="1:4" ht="14.25">
      <c r="A662" s="53"/>
      <c r="C662" s="69"/>
      <c r="D662" s="70"/>
    </row>
    <row r="663" spans="1:4" ht="14.25">
      <c r="A663" s="53"/>
      <c r="C663" s="69"/>
      <c r="D663" s="70"/>
    </row>
    <row r="664" spans="1:4" ht="14.25">
      <c r="A664" s="53"/>
      <c r="C664" s="69"/>
      <c r="D664" s="70"/>
    </row>
    <row r="665" spans="1:4" ht="14.25">
      <c r="A665" s="53"/>
      <c r="C665" s="69"/>
      <c r="D665" s="70"/>
    </row>
    <row r="666" spans="1:4" ht="14.25">
      <c r="A666" s="53"/>
      <c r="C666" s="69"/>
      <c r="D666" s="70"/>
    </row>
    <row r="667" spans="1:4" ht="14.25">
      <c r="A667" s="53"/>
      <c r="C667" s="69"/>
      <c r="D667" s="70"/>
    </row>
    <row r="668" spans="1:4" ht="14.25">
      <c r="A668" s="53"/>
      <c r="C668" s="69"/>
      <c r="D668" s="70"/>
    </row>
    <row r="669" spans="1:4" ht="14.25">
      <c r="A669" s="53"/>
      <c r="C669" s="69"/>
      <c r="D669" s="70"/>
    </row>
    <row r="670" spans="1:4" ht="14.25">
      <c r="A670" s="53"/>
      <c r="C670" s="69"/>
      <c r="D670" s="70"/>
    </row>
    <row r="671" spans="1:4" ht="14.25">
      <c r="A671" s="53"/>
      <c r="C671" s="69"/>
      <c r="D671" s="70"/>
    </row>
    <row r="672" spans="1:4" ht="14.25">
      <c r="A672" s="53"/>
      <c r="C672" s="69"/>
      <c r="D672" s="70"/>
    </row>
    <row r="673" spans="1:4" ht="14.25">
      <c r="A673" s="53"/>
      <c r="C673" s="69"/>
      <c r="D673" s="70"/>
    </row>
    <row r="674" spans="1:4" ht="14.25">
      <c r="A674" s="53"/>
      <c r="C674" s="69"/>
      <c r="D674" s="70"/>
    </row>
    <row r="675" spans="1:4" ht="14.25">
      <c r="A675" s="53"/>
      <c r="C675" s="69"/>
      <c r="D675" s="70"/>
    </row>
    <row r="676" spans="1:4" ht="14.25">
      <c r="A676" s="53"/>
      <c r="C676" s="69"/>
      <c r="D676" s="70"/>
    </row>
    <row r="677" spans="1:4" ht="14.25">
      <c r="A677" s="53"/>
      <c r="C677" s="69"/>
      <c r="D677" s="70"/>
    </row>
    <row r="678" spans="1:4" ht="14.25">
      <c r="A678" s="53"/>
      <c r="C678" s="69"/>
      <c r="D678" s="70"/>
    </row>
    <row r="679" spans="1:4" ht="14.25">
      <c r="A679" s="53"/>
      <c r="C679" s="69"/>
      <c r="D679" s="70"/>
    </row>
    <row r="680" spans="1:4" ht="14.25">
      <c r="A680" s="53"/>
      <c r="C680" s="69"/>
      <c r="D680" s="70"/>
    </row>
    <row r="681" spans="1:4" ht="14.25">
      <c r="A681" s="53"/>
      <c r="C681" s="69"/>
      <c r="D681" s="70"/>
    </row>
    <row r="682" spans="1:4" ht="14.25">
      <c r="A682" s="53"/>
      <c r="C682" s="69"/>
      <c r="D682" s="70"/>
    </row>
    <row r="683" spans="1:4" ht="14.25">
      <c r="A683" s="53"/>
      <c r="C683" s="69"/>
      <c r="D683" s="70"/>
    </row>
    <row r="684" spans="1:4" ht="14.25">
      <c r="A684" s="53"/>
      <c r="C684" s="69"/>
      <c r="D684" s="70"/>
    </row>
    <row r="685" spans="1:4" ht="14.25">
      <c r="A685" s="53"/>
      <c r="C685" s="69"/>
      <c r="D685" s="70"/>
    </row>
    <row r="686" spans="1:4" ht="14.25">
      <c r="A686" s="53"/>
      <c r="C686" s="69"/>
      <c r="D686" s="70"/>
    </row>
    <row r="687" spans="1:4" ht="14.25">
      <c r="A687" s="53"/>
      <c r="C687" s="69"/>
      <c r="D687" s="70"/>
    </row>
    <row r="688" spans="1:4" ht="14.25">
      <c r="A688" s="53"/>
      <c r="C688" s="69"/>
      <c r="D688" s="70"/>
    </row>
    <row r="689" spans="1:4" ht="14.25">
      <c r="A689" s="53"/>
      <c r="C689" s="69"/>
      <c r="D689" s="70"/>
    </row>
    <row r="690" spans="1:4" ht="14.25">
      <c r="A690" s="53"/>
      <c r="C690" s="69"/>
      <c r="D690" s="70"/>
    </row>
    <row r="691" spans="1:4" ht="14.25">
      <c r="A691" s="53"/>
      <c r="C691" s="69"/>
      <c r="D691" s="70"/>
    </row>
    <row r="692" spans="1:4" ht="14.25">
      <c r="A692" s="53"/>
      <c r="C692" s="69"/>
      <c r="D692" s="70"/>
    </row>
    <row r="693" spans="1:4" ht="14.25">
      <c r="A693" s="53"/>
      <c r="C693" s="69"/>
      <c r="D693" s="70"/>
    </row>
    <row r="694" spans="1:4" ht="14.25">
      <c r="A694" s="53"/>
      <c r="C694" s="69"/>
      <c r="D694" s="70"/>
    </row>
    <row r="695" spans="1:4" ht="14.25">
      <c r="A695" s="53"/>
      <c r="C695" s="69"/>
      <c r="D695" s="70"/>
    </row>
    <row r="696" spans="1:4" ht="14.25">
      <c r="A696" s="53"/>
      <c r="C696" s="69"/>
      <c r="D696" s="70"/>
    </row>
    <row r="697" spans="1:4" ht="14.25">
      <c r="A697" s="53"/>
      <c r="C697" s="69"/>
      <c r="D697" s="70"/>
    </row>
    <row r="698" spans="1:4" ht="14.25">
      <c r="A698" s="53"/>
      <c r="C698" s="69"/>
      <c r="D698" s="70"/>
    </row>
    <row r="699" spans="1:4" ht="14.25">
      <c r="A699" s="53"/>
      <c r="C699" s="69"/>
      <c r="D699" s="70"/>
    </row>
    <row r="700" spans="1:4" ht="14.25">
      <c r="A700" s="53"/>
      <c r="C700" s="69"/>
      <c r="D700" s="70"/>
    </row>
    <row r="701" spans="1:4" ht="14.25">
      <c r="A701" s="53"/>
      <c r="C701" s="69"/>
      <c r="D701" s="70"/>
    </row>
    <row r="702" spans="1:4" ht="14.25">
      <c r="A702" s="53"/>
      <c r="C702" s="69"/>
      <c r="D702" s="70"/>
    </row>
    <row r="703" spans="1:4" ht="14.25">
      <c r="A703" s="53"/>
      <c r="C703" s="69"/>
      <c r="D703" s="70"/>
    </row>
    <row r="704" spans="1:4" ht="14.25">
      <c r="A704" s="53"/>
      <c r="C704" s="69"/>
      <c r="D704" s="70"/>
    </row>
    <row r="705" spans="1:4" ht="14.25">
      <c r="A705" s="53"/>
      <c r="C705" s="69"/>
      <c r="D705" s="70"/>
    </row>
    <row r="706" spans="1:4" ht="14.25">
      <c r="A706" s="53"/>
      <c r="C706" s="69"/>
      <c r="D706" s="70"/>
    </row>
    <row r="707" spans="1:4" ht="14.25">
      <c r="A707" s="53"/>
      <c r="C707" s="69"/>
      <c r="D707" s="70"/>
    </row>
    <row r="708" spans="1:4" ht="14.25">
      <c r="A708" s="53"/>
      <c r="C708" s="69"/>
      <c r="D708" s="70"/>
    </row>
    <row r="709" spans="1:4" ht="14.25">
      <c r="A709" s="53"/>
      <c r="C709" s="69"/>
      <c r="D709" s="70"/>
    </row>
    <row r="710" spans="1:4" ht="14.25">
      <c r="A710" s="53"/>
      <c r="C710" s="69"/>
      <c r="D710" s="70"/>
    </row>
    <row r="711" spans="1:4" ht="14.25">
      <c r="A711" s="53"/>
      <c r="C711" s="69"/>
      <c r="D711" s="70"/>
    </row>
    <row r="712" spans="1:4" ht="14.25">
      <c r="A712" s="53"/>
      <c r="C712" s="69"/>
      <c r="D712" s="70"/>
    </row>
    <row r="713" spans="1:4" ht="14.25">
      <c r="A713" s="53"/>
      <c r="C713" s="69"/>
      <c r="D713" s="70"/>
    </row>
    <row r="714" spans="1:4" ht="14.25">
      <c r="A714" s="53"/>
      <c r="C714" s="69"/>
      <c r="D714" s="70"/>
    </row>
    <row r="715" spans="1:4" ht="14.25">
      <c r="A715" s="53"/>
      <c r="C715" s="69"/>
      <c r="D715" s="70"/>
    </row>
    <row r="716" spans="1:4" ht="14.25">
      <c r="A716" s="53"/>
      <c r="C716" s="69"/>
      <c r="D716" s="70"/>
    </row>
    <row r="717" spans="1:4" ht="14.25">
      <c r="A717" s="53"/>
      <c r="C717" s="69"/>
      <c r="D717" s="70"/>
    </row>
    <row r="718" spans="1:4" ht="14.25">
      <c r="A718" s="53"/>
      <c r="C718" s="69"/>
      <c r="D718" s="70"/>
    </row>
    <row r="719" spans="1:4" ht="14.25">
      <c r="A719" s="53"/>
      <c r="C719" s="69"/>
      <c r="D719" s="70"/>
    </row>
    <row r="720" spans="1:4" ht="14.25">
      <c r="A720" s="53"/>
      <c r="C720" s="69"/>
      <c r="D720" s="70"/>
    </row>
    <row r="721" spans="1:4" ht="14.25">
      <c r="A721" s="53"/>
      <c r="C721" s="69"/>
      <c r="D721" s="70"/>
    </row>
    <row r="722" spans="1:4" ht="14.25">
      <c r="A722" s="53"/>
      <c r="C722" s="69"/>
      <c r="D722" s="70"/>
    </row>
    <row r="723" spans="1:4" ht="14.25">
      <c r="A723" s="53"/>
      <c r="C723" s="69"/>
      <c r="D723" s="70"/>
    </row>
    <row r="724" spans="1:4" ht="14.25">
      <c r="A724" s="53"/>
      <c r="C724" s="69"/>
      <c r="D724" s="70"/>
    </row>
    <row r="725" spans="1:4" ht="14.25">
      <c r="A725" s="53"/>
      <c r="C725" s="69"/>
      <c r="D725" s="70"/>
    </row>
    <row r="726" spans="1:4" ht="14.25">
      <c r="A726" s="53"/>
      <c r="C726" s="69"/>
      <c r="D726" s="70"/>
    </row>
    <row r="727" spans="1:4" ht="14.25">
      <c r="A727" s="53"/>
      <c r="C727" s="69"/>
      <c r="D727" s="70"/>
    </row>
    <row r="728" spans="1:4" ht="14.25">
      <c r="A728" s="53"/>
      <c r="C728" s="69"/>
      <c r="D728" s="70"/>
    </row>
    <row r="729" spans="1:4" ht="14.25">
      <c r="A729" s="53"/>
      <c r="C729" s="69"/>
      <c r="D729" s="70"/>
    </row>
    <row r="730" spans="1:4" ht="14.25">
      <c r="A730" s="53"/>
      <c r="C730" s="69"/>
      <c r="D730" s="70"/>
    </row>
    <row r="731" spans="1:4" ht="14.25">
      <c r="A731" s="53"/>
      <c r="C731" s="69"/>
      <c r="D731" s="70"/>
    </row>
    <row r="732" spans="1:4" ht="14.25">
      <c r="A732" s="53"/>
      <c r="C732" s="69"/>
      <c r="D732" s="70"/>
    </row>
    <row r="733" spans="1:4" ht="14.25">
      <c r="A733" s="53"/>
      <c r="C733" s="69"/>
      <c r="D733" s="70"/>
    </row>
    <row r="734" spans="1:4" ht="14.25">
      <c r="A734" s="53"/>
      <c r="C734" s="69"/>
      <c r="D734" s="70"/>
    </row>
    <row r="735" spans="1:4" ht="14.25">
      <c r="A735" s="53"/>
      <c r="C735" s="69"/>
      <c r="D735" s="70"/>
    </row>
    <row r="736" spans="1:4" ht="14.25">
      <c r="A736" s="53"/>
      <c r="C736" s="69"/>
      <c r="D736" s="70"/>
    </row>
    <row r="737" spans="1:4" ht="14.25">
      <c r="A737" s="53"/>
      <c r="C737" s="69"/>
      <c r="D737" s="70"/>
    </row>
    <row r="738" spans="1:4" ht="14.25">
      <c r="A738" s="53"/>
      <c r="C738" s="69"/>
      <c r="D738" s="70"/>
    </row>
    <row r="739" spans="1:4" ht="14.25">
      <c r="A739" s="53"/>
      <c r="C739" s="69"/>
      <c r="D739" s="70"/>
    </row>
    <row r="740" spans="1:4" ht="14.25">
      <c r="A740" s="53"/>
      <c r="C740" s="69"/>
      <c r="D740" s="70"/>
    </row>
    <row r="741" spans="1:4" ht="14.25">
      <c r="A741" s="53"/>
      <c r="C741" s="69"/>
      <c r="D741" s="70"/>
    </row>
    <row r="742" spans="1:4" ht="14.25">
      <c r="A742" s="53"/>
      <c r="C742" s="69"/>
      <c r="D742" s="70"/>
    </row>
    <row r="743" spans="1:4" ht="14.25">
      <c r="A743" s="53"/>
      <c r="C743" s="69"/>
      <c r="D743" s="70"/>
    </row>
    <row r="744" spans="1:4" ht="14.25">
      <c r="A744" s="53"/>
      <c r="C744" s="69"/>
      <c r="D744" s="70"/>
    </row>
    <row r="745" spans="1:4" ht="14.25">
      <c r="A745" s="53"/>
      <c r="C745" s="69"/>
      <c r="D745" s="70"/>
    </row>
    <row r="746" spans="1:4" ht="14.25">
      <c r="A746" s="53"/>
      <c r="C746" s="69"/>
      <c r="D746" s="70"/>
    </row>
    <row r="747" spans="1:4" ht="14.25">
      <c r="A747" s="53"/>
      <c r="C747" s="69"/>
      <c r="D747" s="70"/>
    </row>
    <row r="748" spans="1:4" ht="14.25">
      <c r="A748" s="53"/>
      <c r="C748" s="69"/>
      <c r="D748" s="70"/>
    </row>
    <row r="749" spans="1:4" ht="14.25">
      <c r="A749" s="53"/>
      <c r="C749" s="69"/>
      <c r="D749" s="70"/>
    </row>
    <row r="750" spans="1:4" ht="14.25">
      <c r="A750" s="53"/>
      <c r="C750" s="69"/>
      <c r="D750" s="70"/>
    </row>
    <row r="751" spans="1:4" ht="14.25">
      <c r="A751" s="53"/>
      <c r="C751" s="69"/>
      <c r="D751" s="70"/>
    </row>
    <row r="752" spans="1:4" ht="14.25">
      <c r="A752" s="53"/>
      <c r="C752" s="69"/>
      <c r="D752" s="70"/>
    </row>
    <row r="753" spans="1:4" ht="14.25">
      <c r="A753" s="53"/>
      <c r="C753" s="69"/>
      <c r="D753" s="70"/>
    </row>
    <row r="754" spans="1:4" ht="14.25">
      <c r="A754" s="53"/>
      <c r="C754" s="69"/>
      <c r="D754" s="70"/>
    </row>
    <row r="755" spans="1:4" ht="14.25">
      <c r="A755" s="53"/>
      <c r="C755" s="69"/>
      <c r="D755" s="70"/>
    </row>
    <row r="756" spans="1:4" ht="14.25">
      <c r="A756" s="53"/>
      <c r="C756" s="69"/>
      <c r="D756" s="70"/>
    </row>
    <row r="757" spans="1:4" ht="14.25">
      <c r="A757" s="53"/>
      <c r="C757" s="69"/>
      <c r="D757" s="70"/>
    </row>
    <row r="758" spans="1:4" ht="14.25">
      <c r="A758" s="53"/>
      <c r="C758" s="69"/>
      <c r="D758" s="70"/>
    </row>
    <row r="759" spans="1:4" ht="14.25">
      <c r="A759" s="53"/>
      <c r="C759" s="69"/>
      <c r="D759" s="70"/>
    </row>
    <row r="760" spans="1:4" ht="14.25">
      <c r="A760" s="53"/>
      <c r="C760" s="69"/>
      <c r="D760" s="70"/>
    </row>
    <row r="761" spans="1:4" ht="14.25">
      <c r="A761" s="53"/>
      <c r="C761" s="69"/>
      <c r="D761" s="70"/>
    </row>
    <row r="762" spans="1:4" ht="14.25">
      <c r="A762" s="53"/>
      <c r="C762" s="69"/>
      <c r="D762" s="70"/>
    </row>
    <row r="763" spans="1:4" ht="14.25">
      <c r="A763" s="53"/>
      <c r="C763" s="69"/>
      <c r="D763" s="70"/>
    </row>
    <row r="764" spans="1:4" ht="14.25">
      <c r="A764" s="53"/>
      <c r="C764" s="69"/>
      <c r="D764" s="70"/>
    </row>
    <row r="765" spans="1:4" ht="14.25">
      <c r="A765" s="53"/>
      <c r="C765" s="69"/>
      <c r="D765" s="70"/>
    </row>
    <row r="766" spans="1:4" ht="14.25">
      <c r="A766" s="53"/>
      <c r="C766" s="69"/>
      <c r="D766" s="70"/>
    </row>
    <row r="767" spans="1:4" ht="14.25">
      <c r="A767" s="53"/>
      <c r="C767" s="69"/>
      <c r="D767" s="70"/>
    </row>
    <row r="768" spans="1:4" ht="14.25">
      <c r="A768" s="53"/>
      <c r="C768" s="69"/>
      <c r="D768" s="70"/>
    </row>
    <row r="769" spans="1:4" ht="14.25">
      <c r="A769" s="53"/>
      <c r="C769" s="69"/>
      <c r="D769" s="70"/>
    </row>
    <row r="770" spans="1:4" ht="14.25">
      <c r="A770" s="53"/>
      <c r="C770" s="69"/>
      <c r="D770" s="70"/>
    </row>
    <row r="771" spans="1:4" ht="14.25">
      <c r="A771" s="53"/>
      <c r="C771" s="69"/>
      <c r="D771" s="70"/>
    </row>
    <row r="772" spans="1:4" ht="14.25">
      <c r="A772" s="53"/>
      <c r="C772" s="69"/>
      <c r="D772" s="70"/>
    </row>
    <row r="773" spans="1:4" ht="14.25">
      <c r="A773" s="53"/>
      <c r="C773" s="69"/>
      <c r="D773" s="70"/>
    </row>
    <row r="774" spans="1:4" ht="14.25">
      <c r="A774" s="53"/>
      <c r="C774" s="69"/>
      <c r="D774" s="70"/>
    </row>
    <row r="775" spans="1:4" ht="14.25">
      <c r="A775" s="53"/>
      <c r="C775" s="69"/>
      <c r="D775" s="70"/>
    </row>
    <row r="776" spans="1:4" ht="14.25">
      <c r="A776" s="53"/>
      <c r="C776" s="69"/>
      <c r="D776" s="70"/>
    </row>
    <row r="777" spans="1:4" ht="14.25">
      <c r="A777" s="53"/>
      <c r="C777" s="69"/>
      <c r="D777" s="70"/>
    </row>
    <row r="778" spans="1:4" ht="14.25">
      <c r="A778" s="53"/>
      <c r="C778" s="69"/>
      <c r="D778" s="70"/>
    </row>
    <row r="779" spans="1:4" ht="14.25">
      <c r="A779" s="53"/>
      <c r="C779" s="69"/>
      <c r="D779" s="70"/>
    </row>
    <row r="780" spans="1:4" ht="14.25">
      <c r="A780" s="53"/>
      <c r="C780" s="69"/>
      <c r="D780" s="70"/>
    </row>
    <row r="781" spans="1:4" ht="14.25">
      <c r="A781" s="53"/>
      <c r="C781" s="69"/>
      <c r="D781" s="70"/>
    </row>
    <row r="782" spans="1:4" ht="14.25">
      <c r="A782" s="53"/>
      <c r="C782" s="69"/>
      <c r="D782" s="70"/>
    </row>
    <row r="783" spans="1:4" ht="14.25">
      <c r="A783" s="53"/>
      <c r="C783" s="69"/>
      <c r="D783" s="70"/>
    </row>
    <row r="784" spans="1:4" ht="14.25">
      <c r="A784" s="53"/>
      <c r="C784" s="69"/>
      <c r="D784" s="70"/>
    </row>
    <row r="785" spans="1:4" ht="14.25">
      <c r="A785" s="53"/>
      <c r="C785" s="69"/>
      <c r="D785" s="70"/>
    </row>
    <row r="786" spans="1:4" ht="14.25">
      <c r="A786" s="53"/>
      <c r="C786" s="69"/>
      <c r="D786" s="70"/>
    </row>
    <row r="787" spans="1:4" ht="14.25">
      <c r="A787" s="53"/>
      <c r="C787" s="69"/>
      <c r="D787" s="70"/>
    </row>
    <row r="788" spans="1:4" ht="14.25">
      <c r="A788" s="53"/>
      <c r="C788" s="69"/>
      <c r="D788" s="70"/>
    </row>
    <row r="789" spans="1:4" ht="14.25">
      <c r="A789" s="53"/>
      <c r="C789" s="69"/>
      <c r="D789" s="70"/>
    </row>
    <row r="790" spans="1:4" ht="14.25">
      <c r="A790" s="53"/>
      <c r="C790" s="69"/>
      <c r="D790" s="70"/>
    </row>
    <row r="791" spans="1:4" ht="14.25">
      <c r="A791" s="53"/>
      <c r="C791" s="69"/>
      <c r="D791" s="70"/>
    </row>
    <row r="792" spans="1:4" ht="14.25">
      <c r="A792" s="53"/>
      <c r="C792" s="69"/>
      <c r="D792" s="70"/>
    </row>
    <row r="793" spans="1:4" ht="14.25">
      <c r="A793" s="53"/>
      <c r="C793" s="69"/>
      <c r="D793" s="70"/>
    </row>
    <row r="794" spans="1:4" ht="14.25">
      <c r="A794" s="53"/>
      <c r="C794" s="69"/>
      <c r="D794" s="70"/>
    </row>
    <row r="795" spans="1:4" ht="14.25">
      <c r="A795" s="53"/>
      <c r="C795" s="69"/>
      <c r="D795" s="70"/>
    </row>
    <row r="796" spans="1:4" ht="14.25">
      <c r="A796" s="53"/>
      <c r="C796" s="69"/>
      <c r="D796" s="70"/>
    </row>
    <row r="797" spans="1:4" ht="14.25">
      <c r="A797" s="53"/>
      <c r="C797" s="69"/>
      <c r="D797" s="70"/>
    </row>
    <row r="798" spans="1:4" ht="14.25">
      <c r="A798" s="53"/>
      <c r="C798" s="69"/>
      <c r="D798" s="70"/>
    </row>
    <row r="799" spans="1:4" ht="14.25">
      <c r="A799" s="53"/>
      <c r="C799" s="69"/>
      <c r="D799" s="70"/>
    </row>
    <row r="800" spans="1:4" ht="14.25">
      <c r="A800" s="53"/>
      <c r="C800" s="69"/>
      <c r="D800" s="70"/>
    </row>
    <row r="801" spans="1:4" ht="14.25">
      <c r="A801" s="53"/>
      <c r="C801" s="69"/>
      <c r="D801" s="70"/>
    </row>
    <row r="802" spans="1:4" ht="14.25">
      <c r="A802" s="53"/>
      <c r="C802" s="69"/>
      <c r="D802" s="70"/>
    </row>
    <row r="803" spans="1:4" ht="14.25">
      <c r="A803" s="53"/>
      <c r="C803" s="69"/>
      <c r="D803" s="70"/>
    </row>
    <row r="804" spans="1:4" ht="14.25">
      <c r="A804" s="53"/>
      <c r="C804" s="69"/>
      <c r="D804" s="70"/>
    </row>
    <row r="805" spans="1:4" ht="14.25">
      <c r="A805" s="53"/>
      <c r="C805" s="69"/>
      <c r="D805" s="70"/>
    </row>
    <row r="806" spans="1:4" ht="14.25">
      <c r="A806" s="53"/>
      <c r="C806" s="69"/>
      <c r="D806" s="70"/>
    </row>
    <row r="807" spans="1:4" ht="14.25">
      <c r="A807" s="53"/>
      <c r="C807" s="69"/>
      <c r="D807" s="70"/>
    </row>
    <row r="808" spans="1:4" ht="14.25">
      <c r="A808" s="53"/>
      <c r="C808" s="69"/>
      <c r="D808" s="70"/>
    </row>
    <row r="809" spans="1:4" ht="14.25">
      <c r="A809" s="53"/>
      <c r="C809" s="69"/>
      <c r="D809" s="70"/>
    </row>
    <row r="810" spans="1:4" ht="14.25">
      <c r="A810" s="53"/>
      <c r="C810" s="69"/>
      <c r="D810" s="70"/>
    </row>
    <row r="811" spans="1:4" ht="14.25">
      <c r="A811" s="53"/>
      <c r="C811" s="69"/>
      <c r="D811" s="70"/>
    </row>
    <row r="812" spans="1:4" ht="14.25">
      <c r="A812" s="53"/>
      <c r="C812" s="69"/>
      <c r="D812" s="70"/>
    </row>
    <row r="813" spans="1:4" ht="14.25">
      <c r="A813" s="53"/>
      <c r="C813" s="69"/>
      <c r="D813" s="70"/>
    </row>
    <row r="814" spans="1:4" ht="14.25">
      <c r="A814" s="53"/>
      <c r="C814" s="69"/>
      <c r="D814" s="70"/>
    </row>
    <row r="815" spans="1:4" ht="14.25">
      <c r="A815" s="53"/>
      <c r="C815" s="69"/>
      <c r="D815" s="70"/>
    </row>
    <row r="816" spans="1:4" ht="14.25">
      <c r="A816" s="53"/>
      <c r="C816" s="69"/>
      <c r="D816" s="70"/>
    </row>
    <row r="817" spans="1:4" ht="14.25">
      <c r="A817" s="53"/>
      <c r="C817" s="69"/>
      <c r="D817" s="70"/>
    </row>
    <row r="818" spans="1:4" ht="14.25">
      <c r="A818" s="53"/>
      <c r="C818" s="69"/>
      <c r="D818" s="70"/>
    </row>
    <row r="819" spans="1:4" ht="14.25">
      <c r="A819" s="53"/>
      <c r="C819" s="69"/>
      <c r="D819" s="70"/>
    </row>
    <row r="820" spans="1:4" ht="14.25">
      <c r="A820" s="53"/>
      <c r="C820" s="69"/>
      <c r="D820" s="70"/>
    </row>
    <row r="821" spans="1:4" ht="14.25">
      <c r="A821" s="53"/>
      <c r="C821" s="69"/>
      <c r="D821" s="70"/>
    </row>
    <row r="822" spans="1:4" ht="14.25">
      <c r="A822" s="53"/>
      <c r="C822" s="69"/>
      <c r="D822" s="70"/>
    </row>
    <row r="823" spans="1:4" ht="14.25">
      <c r="A823" s="53"/>
      <c r="C823" s="69"/>
      <c r="D823" s="70"/>
    </row>
    <row r="824" spans="1:4" ht="14.25">
      <c r="A824" s="53"/>
      <c r="C824" s="69"/>
      <c r="D824" s="70"/>
    </row>
    <row r="825" spans="1:4" ht="14.25">
      <c r="A825" s="53"/>
      <c r="C825" s="69"/>
      <c r="D825" s="70"/>
    </row>
    <row r="826" spans="1:4" ht="14.25">
      <c r="A826" s="53"/>
      <c r="C826" s="69"/>
      <c r="D826" s="70"/>
    </row>
    <row r="827" spans="1:4" ht="14.25">
      <c r="A827" s="53"/>
      <c r="C827" s="69"/>
      <c r="D827" s="70"/>
    </row>
    <row r="828" spans="1:4" ht="14.25">
      <c r="A828" s="53"/>
      <c r="C828" s="69"/>
      <c r="D828" s="70"/>
    </row>
    <row r="829" spans="1:4" ht="14.25">
      <c r="A829" s="53"/>
      <c r="C829" s="69"/>
      <c r="D829" s="70"/>
    </row>
    <row r="830" spans="1:4" ht="14.25">
      <c r="A830" s="53"/>
      <c r="C830" s="69"/>
      <c r="D830" s="70"/>
    </row>
    <row r="831" spans="1:4" ht="14.25">
      <c r="A831" s="53"/>
      <c r="C831" s="69"/>
      <c r="D831" s="70"/>
    </row>
    <row r="832" spans="1:4" ht="14.25">
      <c r="A832" s="53"/>
      <c r="C832" s="69"/>
      <c r="D832" s="70"/>
    </row>
    <row r="833" spans="1:4" ht="14.25">
      <c r="A833" s="53"/>
      <c r="C833" s="69"/>
      <c r="D833" s="70"/>
    </row>
    <row r="834" spans="1:4" ht="14.25">
      <c r="A834" s="53"/>
      <c r="C834" s="69"/>
      <c r="D834" s="70"/>
    </row>
    <row r="835" spans="1:4" ht="14.25">
      <c r="A835" s="53"/>
      <c r="C835" s="69"/>
      <c r="D835" s="70"/>
    </row>
    <row r="836" spans="1:4" ht="14.25">
      <c r="A836" s="53"/>
      <c r="C836" s="69"/>
      <c r="D836" s="70"/>
    </row>
    <row r="837" spans="1:4" ht="14.25">
      <c r="A837" s="53"/>
      <c r="C837" s="69"/>
      <c r="D837" s="70"/>
    </row>
    <row r="838" spans="1:4" ht="14.25">
      <c r="A838" s="53"/>
      <c r="C838" s="69"/>
      <c r="D838" s="70"/>
    </row>
    <row r="839" spans="1:4" ht="14.25">
      <c r="A839" s="53"/>
      <c r="C839" s="69"/>
      <c r="D839" s="70"/>
    </row>
    <row r="840" spans="1:4" ht="14.25">
      <c r="A840" s="53"/>
      <c r="C840" s="69"/>
      <c r="D840" s="70"/>
    </row>
    <row r="841" spans="1:4" ht="14.25">
      <c r="A841" s="53"/>
      <c r="C841" s="69"/>
      <c r="D841" s="70"/>
    </row>
    <row r="842" spans="1:4" ht="14.25">
      <c r="A842" s="53"/>
      <c r="C842" s="69"/>
      <c r="D842" s="70"/>
    </row>
    <row r="843" spans="1:4" ht="14.25">
      <c r="A843" s="53"/>
      <c r="C843" s="69"/>
      <c r="D843" s="70"/>
    </row>
    <row r="844" spans="1:4" ht="14.25">
      <c r="A844" s="53"/>
      <c r="C844" s="69"/>
      <c r="D844" s="70"/>
    </row>
    <row r="845" spans="1:4" ht="14.25">
      <c r="A845" s="53"/>
      <c r="C845" s="69"/>
      <c r="D845" s="70"/>
    </row>
    <row r="846" spans="1:4" ht="14.25">
      <c r="A846" s="53"/>
      <c r="C846" s="69"/>
      <c r="D846" s="70"/>
    </row>
    <row r="847" spans="1:4" ht="14.25">
      <c r="A847" s="53"/>
      <c r="C847" s="69"/>
      <c r="D847" s="70"/>
    </row>
    <row r="848" spans="1:4" ht="14.25">
      <c r="A848" s="53"/>
      <c r="C848" s="69"/>
      <c r="D848" s="70"/>
    </row>
    <row r="849" spans="1:4" ht="14.25">
      <c r="A849" s="53"/>
      <c r="C849" s="69"/>
      <c r="D849" s="70"/>
    </row>
    <row r="850" spans="1:4" ht="14.25">
      <c r="A850" s="53"/>
      <c r="C850" s="69"/>
      <c r="D850" s="70"/>
    </row>
    <row r="851" spans="1:4" ht="14.25">
      <c r="A851" s="53"/>
      <c r="C851" s="69"/>
      <c r="D851" s="70"/>
    </row>
    <row r="852" spans="1:4" ht="14.25">
      <c r="A852" s="53"/>
      <c r="C852" s="69"/>
      <c r="D852" s="70"/>
    </row>
    <row r="853" spans="1:4" ht="14.25">
      <c r="A853" s="53"/>
      <c r="C853" s="69"/>
      <c r="D853" s="70"/>
    </row>
    <row r="854" spans="1:4" ht="14.25">
      <c r="A854" s="53"/>
      <c r="C854" s="69"/>
      <c r="D854" s="70"/>
    </row>
    <row r="855" spans="1:4" ht="14.25">
      <c r="A855" s="53"/>
      <c r="C855" s="69"/>
      <c r="D855" s="70"/>
    </row>
    <row r="856" spans="1:4" ht="14.25">
      <c r="A856" s="53"/>
      <c r="C856" s="69"/>
      <c r="D856" s="70"/>
    </row>
    <row r="857" spans="1:4" ht="14.25">
      <c r="A857" s="53"/>
      <c r="C857" s="69"/>
      <c r="D857" s="70"/>
    </row>
    <row r="858" spans="1:4" ht="14.25">
      <c r="A858" s="53"/>
      <c r="C858" s="69"/>
      <c r="D858" s="70"/>
    </row>
    <row r="859" spans="1:4" ht="14.25">
      <c r="A859" s="53"/>
      <c r="C859" s="69"/>
      <c r="D859" s="70"/>
    </row>
    <row r="860" spans="1:4" ht="14.25">
      <c r="A860" s="53"/>
      <c r="C860" s="69"/>
      <c r="D860" s="70"/>
    </row>
    <row r="861" spans="1:4" ht="14.25">
      <c r="A861" s="53"/>
      <c r="C861" s="69"/>
      <c r="D861" s="70"/>
    </row>
    <row r="862" spans="1:4" ht="14.25">
      <c r="A862" s="53"/>
      <c r="C862" s="69"/>
      <c r="D862" s="70"/>
    </row>
    <row r="863" spans="1:4" ht="14.25">
      <c r="A863" s="53"/>
      <c r="C863" s="69"/>
      <c r="D863" s="70"/>
    </row>
    <row r="864" spans="1:4" ht="14.25">
      <c r="A864" s="53"/>
      <c r="C864" s="69"/>
      <c r="D864" s="70"/>
    </row>
    <row r="865" spans="1:4" ht="14.25">
      <c r="A865" s="53"/>
      <c r="C865" s="69"/>
      <c r="D865" s="70"/>
    </row>
    <row r="866" spans="1:4" ht="14.25">
      <c r="A866" s="53"/>
      <c r="C866" s="69"/>
      <c r="D866" s="70"/>
    </row>
    <row r="867" spans="1:4" ht="14.25">
      <c r="A867" s="53"/>
      <c r="C867" s="69"/>
      <c r="D867" s="70"/>
    </row>
    <row r="868" spans="1:4" ht="14.25">
      <c r="A868" s="53"/>
      <c r="C868" s="69"/>
      <c r="D868" s="70"/>
    </row>
    <row r="869" spans="1:4" ht="14.25">
      <c r="A869" s="53"/>
      <c r="C869" s="69"/>
      <c r="D869" s="70"/>
    </row>
    <row r="870" spans="1:4" ht="14.25">
      <c r="A870" s="53"/>
      <c r="C870" s="69"/>
      <c r="D870" s="70"/>
    </row>
    <row r="871" spans="1:4" ht="14.25">
      <c r="A871" s="53"/>
      <c r="C871" s="69"/>
      <c r="D871" s="70"/>
    </row>
    <row r="872" spans="1:4" ht="14.25">
      <c r="A872" s="53"/>
      <c r="C872" s="69"/>
      <c r="D872" s="70"/>
    </row>
    <row r="873" spans="1:4" ht="14.25">
      <c r="A873" s="53"/>
      <c r="C873" s="69"/>
      <c r="D873" s="70"/>
    </row>
    <row r="874" spans="1:4" ht="14.25">
      <c r="A874" s="53"/>
      <c r="C874" s="69"/>
      <c r="D874" s="70"/>
    </row>
    <row r="875" spans="1:4" ht="14.25">
      <c r="A875" s="53"/>
      <c r="C875" s="69"/>
      <c r="D875" s="70"/>
    </row>
    <row r="876" spans="1:4" ht="14.25">
      <c r="A876" s="53"/>
      <c r="C876" s="69"/>
      <c r="D876" s="70"/>
    </row>
    <row r="877" spans="1:4" ht="14.25">
      <c r="A877" s="53"/>
      <c r="C877" s="69"/>
      <c r="D877" s="70"/>
    </row>
    <row r="878" spans="1:4" ht="14.25">
      <c r="A878" s="53"/>
      <c r="C878" s="69"/>
      <c r="D878" s="70"/>
    </row>
    <row r="879" spans="1:4" ht="14.25">
      <c r="A879" s="53"/>
      <c r="C879" s="69"/>
      <c r="D879" s="70"/>
    </row>
    <row r="880" spans="1:4" ht="14.25">
      <c r="A880" s="53"/>
      <c r="C880" s="69"/>
      <c r="D880" s="70"/>
    </row>
    <row r="881" spans="1:4" ht="14.25">
      <c r="A881" s="53"/>
      <c r="C881" s="69"/>
      <c r="D881" s="70"/>
    </row>
    <row r="882" spans="1:4" ht="14.25">
      <c r="A882" s="53"/>
      <c r="C882" s="69"/>
      <c r="D882" s="70"/>
    </row>
    <row r="883" spans="1:4" ht="14.25">
      <c r="A883" s="53"/>
      <c r="C883" s="69"/>
      <c r="D883" s="70"/>
    </row>
    <row r="884" spans="1:4" ht="14.25">
      <c r="A884" s="53"/>
      <c r="C884" s="69"/>
      <c r="D884" s="70"/>
    </row>
    <row r="885" spans="1:4" ht="14.25">
      <c r="A885" s="53"/>
      <c r="C885" s="69"/>
      <c r="D885" s="70"/>
    </row>
    <row r="886" spans="1:4" ht="14.25">
      <c r="A886" s="53"/>
      <c r="C886" s="69"/>
      <c r="D886" s="70"/>
    </row>
    <row r="887" spans="1:4" ht="14.25">
      <c r="A887" s="53"/>
      <c r="C887" s="69"/>
      <c r="D887" s="70"/>
    </row>
    <row r="888" spans="1:4" ht="14.25">
      <c r="A888" s="53"/>
      <c r="C888" s="69"/>
      <c r="D888" s="70"/>
    </row>
    <row r="889" spans="1:4" ht="14.25">
      <c r="A889" s="53"/>
      <c r="C889" s="69"/>
      <c r="D889" s="70"/>
    </row>
    <row r="890" spans="1:4" ht="14.25">
      <c r="A890" s="53"/>
      <c r="C890" s="69"/>
      <c r="D890" s="70"/>
    </row>
    <row r="891" spans="1:4" ht="14.25">
      <c r="A891" s="53"/>
      <c r="C891" s="69"/>
      <c r="D891" s="70"/>
    </row>
    <row r="892" spans="1:4" ht="14.25">
      <c r="A892" s="53"/>
      <c r="C892" s="69"/>
      <c r="D892" s="70"/>
    </row>
    <row r="893" spans="1:4" ht="14.25">
      <c r="A893" s="53"/>
      <c r="C893" s="69"/>
      <c r="D893" s="70"/>
    </row>
    <row r="894" spans="1:4" ht="14.25">
      <c r="A894" s="53"/>
      <c r="C894" s="69"/>
      <c r="D894" s="70"/>
    </row>
    <row r="895" spans="1:4" ht="14.25">
      <c r="A895" s="53"/>
      <c r="C895" s="69"/>
      <c r="D895" s="70"/>
    </row>
    <row r="896" spans="1:4" ht="14.25">
      <c r="A896" s="53"/>
      <c r="C896" s="69"/>
      <c r="D896" s="70"/>
    </row>
    <row r="897" spans="1:4" ht="14.25">
      <c r="A897" s="53"/>
      <c r="C897" s="69"/>
      <c r="D897" s="70"/>
    </row>
    <row r="898" spans="1:4" ht="14.25">
      <c r="A898" s="53"/>
      <c r="C898" s="69"/>
      <c r="D898" s="70"/>
    </row>
    <row r="899" spans="1:4" ht="14.25">
      <c r="A899" s="53"/>
      <c r="C899" s="69"/>
      <c r="D899" s="70"/>
    </row>
    <row r="900" spans="1:4" ht="14.25">
      <c r="A900" s="53"/>
      <c r="C900" s="69"/>
      <c r="D900" s="70"/>
    </row>
    <row r="901" spans="1:4" ht="14.25">
      <c r="A901" s="53"/>
      <c r="C901" s="69"/>
      <c r="D901" s="70"/>
    </row>
    <row r="902" spans="1:4" ht="14.25">
      <c r="A902" s="53"/>
      <c r="C902" s="69"/>
      <c r="D902" s="70"/>
    </row>
    <row r="903" spans="1:4" ht="14.25">
      <c r="A903" s="53"/>
      <c r="C903" s="69"/>
      <c r="D903" s="70"/>
    </row>
    <row r="904" spans="1:4" ht="14.25">
      <c r="A904" s="53"/>
      <c r="C904" s="69"/>
      <c r="D904" s="70"/>
    </row>
    <row r="905" spans="1:4" ht="14.25">
      <c r="A905" s="53"/>
      <c r="C905" s="69"/>
      <c r="D905" s="70"/>
    </row>
    <row r="906" spans="1:4" ht="14.25">
      <c r="A906" s="53"/>
      <c r="C906" s="69"/>
      <c r="D906" s="70"/>
    </row>
    <row r="907" spans="1:4" ht="14.25">
      <c r="A907" s="53"/>
      <c r="C907" s="69"/>
      <c r="D907" s="70"/>
    </row>
    <row r="908" spans="1:4" ht="14.25">
      <c r="A908" s="53"/>
      <c r="C908" s="69"/>
      <c r="D908" s="70"/>
    </row>
    <row r="909" spans="1:4" ht="14.25">
      <c r="A909" s="53"/>
      <c r="C909" s="69"/>
      <c r="D909" s="70"/>
    </row>
    <row r="910" spans="1:4" ht="14.25">
      <c r="A910" s="53"/>
      <c r="C910" s="69"/>
      <c r="D910" s="70"/>
    </row>
    <row r="911" spans="1:4" ht="14.25">
      <c r="A911" s="53"/>
      <c r="C911" s="69"/>
      <c r="D911" s="70"/>
    </row>
    <row r="912" spans="1:4" ht="14.25">
      <c r="A912" s="53"/>
      <c r="C912" s="69"/>
      <c r="D912" s="70"/>
    </row>
    <row r="913" spans="1:4" ht="14.25">
      <c r="A913" s="53"/>
      <c r="C913" s="69"/>
      <c r="D913" s="70"/>
    </row>
    <row r="914" spans="1:4" ht="14.25">
      <c r="A914" s="53"/>
      <c r="C914" s="69"/>
      <c r="D914" s="70"/>
    </row>
    <row r="915" spans="1:4" ht="14.25">
      <c r="A915" s="53"/>
      <c r="C915" s="69"/>
      <c r="D915" s="70"/>
    </row>
    <row r="916" spans="1:4" ht="14.25">
      <c r="A916" s="53"/>
      <c r="C916" s="69"/>
      <c r="D916" s="70"/>
    </row>
    <row r="917" spans="1:4" ht="14.25">
      <c r="A917" s="53"/>
      <c r="C917" s="69"/>
      <c r="D917" s="70"/>
    </row>
    <row r="918" spans="1:4" ht="14.25">
      <c r="A918" s="53"/>
      <c r="C918" s="69"/>
      <c r="D918" s="70"/>
    </row>
    <row r="919" spans="1:4" ht="14.25">
      <c r="A919" s="53"/>
      <c r="C919" s="69"/>
      <c r="D919" s="70"/>
    </row>
    <row r="920" spans="1:4" ht="14.25">
      <c r="A920" s="53"/>
      <c r="C920" s="69"/>
      <c r="D920" s="70"/>
    </row>
    <row r="921" spans="1:4" ht="14.25">
      <c r="A921" s="53"/>
      <c r="C921" s="69"/>
      <c r="D921" s="70"/>
    </row>
    <row r="922" spans="1:4" ht="14.25">
      <c r="A922" s="53"/>
      <c r="C922" s="69"/>
      <c r="D922" s="70"/>
    </row>
    <row r="923" spans="1:4" ht="14.25">
      <c r="A923" s="53"/>
      <c r="C923" s="69"/>
      <c r="D923" s="70"/>
    </row>
    <row r="924" spans="1:4" ht="14.25">
      <c r="A924" s="53"/>
      <c r="C924" s="69"/>
      <c r="D924" s="70"/>
    </row>
    <row r="925" spans="1:4" ht="14.25">
      <c r="A925" s="53"/>
      <c r="C925" s="69"/>
      <c r="D925" s="70"/>
    </row>
    <row r="926" spans="1:4" ht="14.25">
      <c r="A926" s="53"/>
      <c r="C926" s="69"/>
      <c r="D926" s="70"/>
    </row>
    <row r="927" spans="1:4" ht="14.25">
      <c r="A927" s="53"/>
      <c r="C927" s="69"/>
      <c r="D927" s="70"/>
    </row>
    <row r="928" spans="1:4" ht="14.25">
      <c r="A928" s="53"/>
      <c r="C928" s="69"/>
      <c r="D928" s="70"/>
    </row>
    <row r="929" spans="1:4" ht="14.25">
      <c r="A929" s="53"/>
      <c r="C929" s="69"/>
      <c r="D929" s="70"/>
    </row>
    <row r="930" spans="1:4" ht="14.25">
      <c r="A930" s="53"/>
      <c r="C930" s="69"/>
      <c r="D930" s="70"/>
    </row>
    <row r="931" spans="1:4" ht="14.25">
      <c r="A931" s="53"/>
      <c r="C931" s="69"/>
      <c r="D931" s="70"/>
    </row>
    <row r="932" spans="1:4" ht="14.25">
      <c r="A932" s="53"/>
      <c r="C932" s="69"/>
      <c r="D932" s="70"/>
    </row>
    <row r="933" spans="1:4" ht="14.25">
      <c r="A933" s="53"/>
      <c r="C933" s="69"/>
      <c r="D933" s="70"/>
    </row>
    <row r="934" spans="1:4" ht="14.25">
      <c r="A934" s="53"/>
      <c r="C934" s="69"/>
      <c r="D934" s="70"/>
    </row>
    <row r="935" spans="1:4" ht="14.25">
      <c r="A935" s="53"/>
      <c r="C935" s="69"/>
      <c r="D935" s="70"/>
    </row>
    <row r="936" spans="1:4" ht="14.25">
      <c r="A936" s="53"/>
      <c r="C936" s="69"/>
      <c r="D936" s="70"/>
    </row>
    <row r="937" spans="1:4" ht="14.25">
      <c r="A937" s="53"/>
      <c r="C937" s="69"/>
      <c r="D937" s="70"/>
    </row>
    <row r="938" spans="1:4" ht="14.25">
      <c r="A938" s="53"/>
      <c r="C938" s="69"/>
      <c r="D938" s="70"/>
    </row>
    <row r="939" spans="1:4" ht="14.25">
      <c r="A939" s="53"/>
      <c r="C939" s="69"/>
      <c r="D939" s="70"/>
    </row>
    <row r="940" spans="1:4" ht="14.25">
      <c r="A940" s="53"/>
      <c r="C940" s="69"/>
      <c r="D940" s="70"/>
    </row>
    <row r="941" spans="1:4" ht="14.25">
      <c r="A941" s="53"/>
      <c r="C941" s="69"/>
      <c r="D941" s="70"/>
    </row>
    <row r="942" spans="1:4" ht="14.25">
      <c r="A942" s="53"/>
      <c r="C942" s="69"/>
      <c r="D942" s="70"/>
    </row>
    <row r="943" spans="1:4" ht="14.25">
      <c r="A943" s="53"/>
      <c r="C943" s="69"/>
      <c r="D943" s="70"/>
    </row>
    <row r="944" spans="1:4" ht="14.25">
      <c r="A944" s="53"/>
      <c r="C944" s="69"/>
      <c r="D944" s="70"/>
    </row>
    <row r="945" spans="1:4" ht="14.25">
      <c r="A945" s="53"/>
      <c r="C945" s="69"/>
      <c r="D945" s="70"/>
    </row>
    <row r="946" spans="1:4" ht="14.25">
      <c r="A946" s="53"/>
      <c r="C946" s="69"/>
      <c r="D946" s="70"/>
    </row>
    <row r="947" spans="1:4" ht="14.25">
      <c r="A947" s="53"/>
      <c r="C947" s="69"/>
      <c r="D947" s="70"/>
    </row>
    <row r="948" spans="1:4" ht="14.25">
      <c r="A948" s="53"/>
      <c r="C948" s="69"/>
      <c r="D948" s="70"/>
    </row>
    <row r="949" spans="1:4" ht="14.25">
      <c r="A949" s="53"/>
      <c r="C949" s="69"/>
      <c r="D949" s="70"/>
    </row>
    <row r="950" spans="1:4" ht="14.25">
      <c r="A950" s="53"/>
      <c r="C950" s="69"/>
      <c r="D950" s="70"/>
    </row>
    <row r="951" spans="1:4" ht="14.25">
      <c r="A951" s="53"/>
      <c r="C951" s="69"/>
      <c r="D951" s="70"/>
    </row>
    <row r="952" spans="1:4" ht="14.25">
      <c r="A952" s="53"/>
      <c r="C952" s="69"/>
      <c r="D952" s="70"/>
    </row>
    <row r="953" spans="1:4" ht="14.25">
      <c r="A953" s="53"/>
      <c r="C953" s="69"/>
      <c r="D953" s="70"/>
    </row>
    <row r="954" spans="1:4" ht="14.25">
      <c r="A954" s="53"/>
      <c r="C954" s="69"/>
      <c r="D954" s="70"/>
    </row>
    <row r="955" spans="1:4" ht="14.25">
      <c r="A955" s="53"/>
      <c r="C955" s="69"/>
      <c r="D955" s="70"/>
    </row>
    <row r="956" spans="1:4" ht="14.25">
      <c r="A956" s="53"/>
      <c r="C956" s="69"/>
      <c r="D956" s="70"/>
    </row>
    <row r="957" spans="1:4" ht="14.25">
      <c r="A957" s="53"/>
      <c r="C957" s="69"/>
      <c r="D957" s="70"/>
    </row>
    <row r="958" spans="1:4" ht="14.25">
      <c r="A958" s="53"/>
      <c r="C958" s="69"/>
      <c r="D958" s="70"/>
    </row>
    <row r="959" spans="1:4" ht="14.25">
      <c r="A959" s="53"/>
      <c r="C959" s="69"/>
      <c r="D959" s="70"/>
    </row>
    <row r="960" spans="1:4" ht="14.25">
      <c r="A960" s="53"/>
      <c r="C960" s="69"/>
      <c r="D960" s="70"/>
    </row>
    <row r="961" spans="1:4" ht="14.25">
      <c r="A961" s="53"/>
      <c r="C961" s="69"/>
      <c r="D961" s="70"/>
    </row>
    <row r="962" spans="1:4" ht="14.25">
      <c r="A962" s="53"/>
      <c r="C962" s="69"/>
      <c r="D962" s="70"/>
    </row>
    <row r="963" spans="1:4" ht="14.25">
      <c r="A963" s="53"/>
      <c r="C963" s="69"/>
      <c r="D963" s="70"/>
    </row>
    <row r="964" spans="1:4" ht="14.25">
      <c r="A964" s="53"/>
      <c r="C964" s="69"/>
      <c r="D964" s="70"/>
    </row>
    <row r="965" spans="1:4" ht="14.25">
      <c r="A965" s="53"/>
      <c r="C965" s="69"/>
      <c r="D965" s="70"/>
    </row>
    <row r="966" spans="1:4" ht="14.25">
      <c r="A966" s="53"/>
      <c r="C966" s="69"/>
      <c r="D966" s="70"/>
    </row>
    <row r="967" spans="1:4" ht="14.25">
      <c r="A967" s="53"/>
      <c r="C967" s="69"/>
      <c r="D967" s="70"/>
    </row>
    <row r="968" spans="1:4" ht="14.25">
      <c r="A968" s="53"/>
      <c r="C968" s="69"/>
      <c r="D968" s="70"/>
    </row>
    <row r="969" spans="1:4" ht="14.25">
      <c r="A969" s="53"/>
      <c r="C969" s="69"/>
      <c r="D969" s="70"/>
    </row>
    <row r="970" spans="1:4" ht="14.25">
      <c r="A970" s="53"/>
      <c r="C970" s="69"/>
      <c r="D970" s="70"/>
    </row>
    <row r="971" spans="1:4" ht="14.25">
      <c r="A971" s="53"/>
      <c r="C971" s="69"/>
      <c r="D971" s="70"/>
    </row>
    <row r="972" spans="1:4" ht="14.25">
      <c r="A972" s="53"/>
      <c r="C972" s="69"/>
      <c r="D972" s="70"/>
    </row>
    <row r="973" spans="1:4" ht="14.25">
      <c r="A973" s="53"/>
      <c r="C973" s="69"/>
      <c r="D973" s="70"/>
    </row>
    <row r="974" spans="1:4" ht="14.25">
      <c r="A974" s="53"/>
      <c r="C974" s="69"/>
      <c r="D974" s="70"/>
    </row>
    <row r="975" spans="1:4" ht="14.25">
      <c r="A975" s="53"/>
      <c r="C975" s="69"/>
      <c r="D975" s="70"/>
    </row>
    <row r="976" spans="1:4" ht="14.25">
      <c r="A976" s="53"/>
      <c r="C976" s="69"/>
      <c r="D976" s="70"/>
    </row>
    <row r="977" spans="1:4" ht="14.25">
      <c r="A977" s="53"/>
      <c r="C977" s="69"/>
      <c r="D977" s="70"/>
    </row>
    <row r="978" spans="1:4" ht="14.25">
      <c r="A978" s="53"/>
      <c r="C978" s="69"/>
      <c r="D978" s="70"/>
    </row>
    <row r="979" spans="1:4" ht="14.25">
      <c r="A979" s="53"/>
      <c r="C979" s="69"/>
      <c r="D979" s="70"/>
    </row>
    <row r="980" spans="1:4" ht="14.25">
      <c r="A980" s="53"/>
      <c r="C980" s="69"/>
      <c r="D980" s="70"/>
    </row>
    <row r="981" spans="1:4" ht="14.25">
      <c r="A981" s="53"/>
      <c r="C981" s="69"/>
      <c r="D981" s="70"/>
    </row>
    <row r="982" spans="1:4" ht="14.25">
      <c r="A982" s="53"/>
      <c r="C982" s="69"/>
      <c r="D982" s="70"/>
    </row>
    <row r="983" spans="1:4" ht="14.25">
      <c r="A983" s="53"/>
      <c r="C983" s="69"/>
      <c r="D983" s="70"/>
    </row>
    <row r="984" spans="1:4" ht="14.25">
      <c r="A984" s="53"/>
      <c r="C984" s="69"/>
      <c r="D984" s="70"/>
    </row>
    <row r="985" spans="1:4" ht="14.25">
      <c r="A985" s="53"/>
      <c r="C985" s="69"/>
      <c r="D985" s="70"/>
    </row>
    <row r="986" spans="1:4" ht="14.25">
      <c r="A986" s="53"/>
      <c r="C986" s="69"/>
      <c r="D986" s="70"/>
    </row>
    <row r="987" spans="1:4" ht="14.25">
      <c r="A987" s="53"/>
      <c r="C987" s="69"/>
      <c r="D987" s="70"/>
    </row>
    <row r="988" spans="1:4" ht="14.25">
      <c r="A988" s="53"/>
      <c r="C988" s="69"/>
      <c r="D988" s="70"/>
    </row>
    <row r="989" spans="1:4" ht="14.25">
      <c r="A989" s="53"/>
      <c r="C989" s="69"/>
      <c r="D989" s="70"/>
    </row>
    <row r="990" spans="1:4" ht="14.25">
      <c r="A990" s="53"/>
      <c r="C990" s="69"/>
      <c r="D990" s="70"/>
    </row>
    <row r="991" spans="1:4" ht="14.25">
      <c r="A991" s="53"/>
      <c r="C991" s="69"/>
      <c r="D991" s="70"/>
    </row>
    <row r="992" spans="1:4" ht="14.25">
      <c r="A992" s="53"/>
      <c r="C992" s="69"/>
      <c r="D992" s="70"/>
    </row>
    <row r="993" spans="1:4" ht="14.25">
      <c r="A993" s="53"/>
      <c r="C993" s="69"/>
      <c r="D993" s="70"/>
    </row>
    <row r="994" spans="1:4" ht="14.25">
      <c r="A994" s="53"/>
      <c r="C994" s="69"/>
      <c r="D994" s="70"/>
    </row>
    <row r="995" spans="1:4" ht="14.25">
      <c r="A995" s="53"/>
      <c r="C995" s="69"/>
      <c r="D995" s="70"/>
    </row>
    <row r="996" spans="1:4" ht="14.25">
      <c r="A996" s="53"/>
      <c r="C996" s="69"/>
      <c r="D996" s="70"/>
    </row>
    <row r="997" spans="1:4" ht="14.25">
      <c r="A997" s="53"/>
      <c r="C997" s="69"/>
      <c r="D997" s="70"/>
    </row>
    <row r="998" spans="1:4" ht="14.25">
      <c r="A998" s="53"/>
      <c r="C998" s="69"/>
      <c r="D998" s="70"/>
    </row>
    <row r="999" spans="1:4" ht="14.25">
      <c r="A999" s="53"/>
      <c r="C999" s="69"/>
      <c r="D999" s="70"/>
    </row>
    <row r="1000" spans="1:4" ht="14.25">
      <c r="A1000" s="53"/>
      <c r="C1000" s="69"/>
      <c r="D1000" s="70"/>
    </row>
    <row r="1001" spans="1:4" ht="14.25">
      <c r="A1001" s="53"/>
      <c r="C1001" s="69"/>
      <c r="D1001" s="70"/>
    </row>
    <row r="1002" spans="1:4" ht="14.25">
      <c r="A1002" s="53"/>
      <c r="C1002" s="69"/>
      <c r="D1002" s="70"/>
    </row>
    <row r="1003" spans="1:4" ht="14.25">
      <c r="A1003" s="53"/>
      <c r="C1003" s="69"/>
      <c r="D1003" s="70"/>
    </row>
    <row r="1004" spans="1:4" ht="14.25">
      <c r="A1004" s="53"/>
      <c r="C1004" s="69"/>
      <c r="D1004" s="70"/>
    </row>
    <row r="1005" spans="1:4" ht="14.25">
      <c r="A1005" s="53"/>
      <c r="C1005" s="69"/>
      <c r="D1005" s="70"/>
    </row>
    <row r="1006" spans="1:4" ht="14.25">
      <c r="A1006" s="53"/>
      <c r="C1006" s="69"/>
      <c r="D1006" s="70"/>
    </row>
    <row r="1007" spans="1:4" ht="14.25">
      <c r="A1007" s="53"/>
      <c r="C1007" s="69"/>
      <c r="D1007" s="70"/>
    </row>
    <row r="1008" spans="1:4" ht="14.25">
      <c r="A1008" s="53"/>
      <c r="C1008" s="69"/>
      <c r="D1008" s="70"/>
    </row>
    <row r="1009" spans="1:4" ht="14.25">
      <c r="A1009" s="53"/>
      <c r="C1009" s="69"/>
      <c r="D1009" s="70"/>
    </row>
    <row r="1010" spans="1:4" ht="14.25">
      <c r="A1010" s="53"/>
      <c r="C1010" s="69"/>
      <c r="D1010" s="70"/>
    </row>
    <row r="1011" spans="1:4" ht="14.25">
      <c r="A1011" s="53"/>
      <c r="C1011" s="69"/>
      <c r="D1011" s="70"/>
    </row>
    <row r="1012" spans="1:4" ht="14.25">
      <c r="A1012" s="53"/>
      <c r="C1012" s="69"/>
      <c r="D1012" s="70"/>
    </row>
    <row r="1013" spans="1:4" ht="14.25">
      <c r="A1013" s="53"/>
      <c r="C1013" s="69"/>
      <c r="D1013" s="70"/>
    </row>
    <row r="1014" spans="1:4" ht="14.25">
      <c r="A1014" s="53"/>
      <c r="C1014" s="69"/>
      <c r="D1014" s="70"/>
    </row>
    <row r="1015" spans="1:4" ht="14.25">
      <c r="A1015" s="53"/>
      <c r="C1015" s="69"/>
      <c r="D1015" s="70"/>
    </row>
    <row r="1016" spans="1:4" ht="14.25">
      <c r="A1016" s="53"/>
      <c r="C1016" s="69"/>
      <c r="D1016" s="70"/>
    </row>
    <row r="1017" spans="1:4" ht="14.25">
      <c r="A1017" s="53"/>
      <c r="C1017" s="69"/>
      <c r="D1017" s="70"/>
    </row>
    <row r="1018" spans="1:4" ht="14.25">
      <c r="A1018" s="53"/>
      <c r="C1018" s="69"/>
      <c r="D1018" s="70"/>
    </row>
    <row r="1019" spans="1:4" ht="14.25">
      <c r="A1019" s="53"/>
      <c r="C1019" s="69"/>
      <c r="D1019" s="70"/>
    </row>
    <row r="1020" spans="1:4" ht="14.25">
      <c r="A1020" s="53"/>
      <c r="C1020" s="69"/>
      <c r="D1020" s="70"/>
    </row>
    <row r="1021" spans="1:4" ht="14.25">
      <c r="A1021" s="53"/>
      <c r="C1021" s="69"/>
      <c r="D1021" s="70"/>
    </row>
    <row r="1022" spans="1:4" ht="14.25">
      <c r="A1022" s="53"/>
      <c r="C1022" s="69"/>
      <c r="D1022" s="70"/>
    </row>
    <row r="1023" spans="1:4" ht="14.25">
      <c r="A1023" s="53"/>
      <c r="C1023" s="69"/>
      <c r="D1023" s="70"/>
    </row>
    <row r="1024" spans="1:4" ht="14.25">
      <c r="A1024" s="53"/>
      <c r="C1024" s="69"/>
      <c r="D1024" s="70"/>
    </row>
    <row r="1025" spans="1:4" ht="14.25">
      <c r="A1025" s="53"/>
      <c r="C1025" s="69"/>
      <c r="D1025" s="70"/>
    </row>
    <row r="1026" spans="1:4" ht="14.25">
      <c r="A1026" s="53"/>
      <c r="C1026" s="69"/>
      <c r="D1026" s="70"/>
    </row>
    <row r="1027" spans="1:4" ht="14.25">
      <c r="A1027" s="53"/>
      <c r="C1027" s="69"/>
      <c r="D1027" s="70"/>
    </row>
    <row r="1028" spans="1:4" ht="14.25">
      <c r="A1028" s="53"/>
      <c r="C1028" s="69"/>
      <c r="D1028" s="70"/>
    </row>
    <row r="1029" spans="1:4" ht="14.25">
      <c r="A1029" s="53"/>
      <c r="C1029" s="69"/>
      <c r="D1029" s="70"/>
    </row>
    <row r="1030" spans="1:4" ht="14.25">
      <c r="A1030" s="53"/>
      <c r="C1030" s="69"/>
      <c r="D1030" s="70"/>
    </row>
    <row r="1031" spans="1:4" ht="14.25">
      <c r="A1031" s="53"/>
      <c r="C1031" s="69"/>
      <c r="D1031" s="70"/>
    </row>
    <row r="1032" spans="1:4" ht="14.25">
      <c r="A1032" s="53"/>
      <c r="C1032" s="69"/>
      <c r="D1032" s="70"/>
    </row>
    <row r="1033" spans="1:4" ht="14.25">
      <c r="A1033" s="53"/>
      <c r="C1033" s="69"/>
      <c r="D1033" s="70"/>
    </row>
    <row r="1034" spans="1:4" ht="14.25">
      <c r="A1034" s="53"/>
      <c r="C1034" s="69"/>
      <c r="D1034" s="70"/>
    </row>
    <row r="1035" spans="1:4" ht="14.25">
      <c r="A1035" s="53"/>
      <c r="C1035" s="69"/>
      <c r="D1035" s="70"/>
    </row>
    <row r="1036" spans="1:4" ht="14.25">
      <c r="A1036" s="53"/>
      <c r="C1036" s="69"/>
      <c r="D1036" s="70"/>
    </row>
    <row r="1037" spans="1:4" ht="14.25">
      <c r="A1037" s="53"/>
      <c r="C1037" s="69"/>
      <c r="D1037" s="70"/>
    </row>
    <row r="1038" spans="1:4" ht="14.25">
      <c r="A1038" s="53"/>
      <c r="C1038" s="69"/>
      <c r="D1038" s="70"/>
    </row>
    <row r="1039" spans="1:4" ht="14.25">
      <c r="A1039" s="53"/>
      <c r="C1039" s="69"/>
      <c r="D1039" s="70"/>
    </row>
    <row r="1040" spans="1:4" ht="14.25">
      <c r="A1040" s="53"/>
      <c r="C1040" s="69"/>
      <c r="D1040" s="70"/>
    </row>
    <row r="1041" spans="1:4" ht="14.25">
      <c r="A1041" s="53"/>
      <c r="C1041" s="69"/>
      <c r="D1041" s="70"/>
    </row>
    <row r="1042" spans="1:4" ht="14.25">
      <c r="A1042" s="53"/>
      <c r="C1042" s="69"/>
      <c r="D1042" s="70"/>
    </row>
    <row r="1043" spans="1:4" ht="14.25">
      <c r="A1043" s="53"/>
      <c r="C1043" s="69"/>
      <c r="D1043" s="70"/>
    </row>
    <row r="1044" spans="1:4" ht="14.25">
      <c r="A1044" s="53"/>
      <c r="C1044" s="69"/>
      <c r="D1044" s="70"/>
    </row>
    <row r="1045" spans="1:4" ht="14.25">
      <c r="A1045" s="53"/>
      <c r="C1045" s="69"/>
      <c r="D1045" s="70"/>
    </row>
    <row r="1046" spans="1:4" ht="14.25">
      <c r="A1046" s="53"/>
      <c r="C1046" s="69"/>
      <c r="D1046" s="70"/>
    </row>
    <row r="1047" spans="1:4" ht="14.25">
      <c r="A1047" s="53"/>
      <c r="C1047" s="69"/>
      <c r="D1047" s="70"/>
    </row>
    <row r="1048" spans="1:4" ht="14.25">
      <c r="A1048" s="53"/>
      <c r="C1048" s="69"/>
      <c r="D1048" s="70"/>
    </row>
    <row r="1049" spans="1:4" ht="14.25">
      <c r="A1049" s="53"/>
      <c r="C1049" s="69"/>
      <c r="D1049" s="70"/>
    </row>
    <row r="1050" spans="1:4" ht="14.25">
      <c r="A1050" s="53"/>
      <c r="C1050" s="69"/>
      <c r="D1050" s="70"/>
    </row>
    <row r="1051" spans="1:4" ht="14.25">
      <c r="A1051" s="53"/>
      <c r="C1051" s="69"/>
      <c r="D1051" s="70"/>
    </row>
    <row r="1052" spans="1:4" ht="14.25">
      <c r="A1052" s="53"/>
      <c r="C1052" s="69"/>
      <c r="D1052" s="70"/>
    </row>
    <row r="1053" spans="1:4" ht="14.25">
      <c r="A1053" s="53"/>
      <c r="C1053" s="69"/>
      <c r="D1053" s="70"/>
    </row>
    <row r="1054" spans="1:4" ht="14.25">
      <c r="A1054" s="53"/>
      <c r="C1054" s="69"/>
      <c r="D1054" s="70"/>
    </row>
    <row r="1055" spans="1:4" ht="14.25">
      <c r="A1055" s="53"/>
      <c r="C1055" s="69"/>
      <c r="D1055" s="70"/>
    </row>
    <row r="1056" spans="1:4" ht="14.25">
      <c r="A1056" s="53"/>
      <c r="C1056" s="69"/>
      <c r="D1056" s="70"/>
    </row>
    <row r="1057" spans="1:4" ht="14.25">
      <c r="A1057" s="53"/>
      <c r="C1057" s="69"/>
      <c r="D1057" s="70"/>
    </row>
    <row r="1058" spans="1:4" ht="14.25">
      <c r="A1058" s="53"/>
      <c r="C1058" s="69"/>
      <c r="D1058" s="70"/>
    </row>
    <row r="1059" spans="1:4" ht="14.25">
      <c r="A1059" s="53"/>
      <c r="C1059" s="69"/>
      <c r="D1059" s="70"/>
    </row>
    <row r="1060" spans="1:4" ht="14.25">
      <c r="A1060" s="53"/>
      <c r="C1060" s="69"/>
      <c r="D1060" s="70"/>
    </row>
    <row r="1061" spans="1:4" ht="14.25">
      <c r="A1061" s="53"/>
      <c r="C1061" s="69"/>
      <c r="D1061" s="70"/>
    </row>
    <row r="1062" spans="1:4" ht="14.25">
      <c r="A1062" s="53"/>
      <c r="C1062" s="69"/>
      <c r="D1062" s="70"/>
    </row>
    <row r="1063" spans="1:4" ht="14.25">
      <c r="A1063" s="53"/>
      <c r="C1063" s="69"/>
      <c r="D1063" s="70"/>
    </row>
    <row r="1064" spans="1:4" ht="14.25">
      <c r="A1064" s="53"/>
      <c r="C1064" s="69"/>
      <c r="D1064" s="70"/>
    </row>
    <row r="1065" spans="1:4" ht="14.25">
      <c r="A1065" s="53"/>
      <c r="C1065" s="69"/>
      <c r="D1065" s="70"/>
    </row>
    <row r="1066" spans="1:4" ht="14.25">
      <c r="A1066" s="53"/>
      <c r="C1066" s="69"/>
      <c r="D1066" s="70"/>
    </row>
    <row r="1067" spans="1:4" ht="14.25">
      <c r="A1067" s="53"/>
      <c r="C1067" s="69"/>
      <c r="D1067" s="70"/>
    </row>
    <row r="1068" spans="1:4" ht="14.25">
      <c r="A1068" s="53"/>
      <c r="C1068" s="69"/>
      <c r="D1068" s="70"/>
    </row>
    <row r="1069" spans="1:4" ht="14.25">
      <c r="A1069" s="53"/>
      <c r="C1069" s="69"/>
      <c r="D1069" s="70"/>
    </row>
    <row r="1070" spans="1:4" ht="14.25">
      <c r="A1070" s="53"/>
      <c r="C1070" s="69"/>
      <c r="D1070" s="70"/>
    </row>
    <row r="1071" spans="1:4" ht="14.25">
      <c r="A1071" s="53"/>
      <c r="C1071" s="69"/>
      <c r="D1071" s="70"/>
    </row>
    <row r="1072" spans="1:4" ht="14.25">
      <c r="A1072" s="53"/>
      <c r="C1072" s="69"/>
      <c r="D1072" s="70"/>
    </row>
    <row r="1073" spans="1:4" ht="14.25">
      <c r="A1073" s="53"/>
      <c r="C1073" s="69"/>
      <c r="D1073" s="70"/>
    </row>
    <row r="1074" spans="1:4" ht="14.25">
      <c r="A1074" s="53"/>
      <c r="C1074" s="69"/>
      <c r="D1074" s="70"/>
    </row>
    <row r="1075" spans="1:4" ht="14.25">
      <c r="A1075" s="53"/>
      <c r="C1075" s="69"/>
      <c r="D1075" s="70"/>
    </row>
    <row r="1076" spans="1:4" ht="14.25">
      <c r="A1076" s="53"/>
      <c r="C1076" s="69"/>
      <c r="D1076" s="70"/>
    </row>
    <row r="1077" spans="1:4" ht="14.25">
      <c r="A1077" s="53"/>
      <c r="C1077" s="69"/>
      <c r="D1077" s="70"/>
    </row>
    <row r="1078" spans="1:4" ht="14.25">
      <c r="A1078" s="53"/>
      <c r="C1078" s="69"/>
      <c r="D1078" s="70"/>
    </row>
    <row r="1079" spans="1:4" ht="14.25">
      <c r="A1079" s="53"/>
      <c r="C1079" s="69"/>
      <c r="D1079" s="70"/>
    </row>
    <row r="1080" spans="1:4" ht="14.25">
      <c r="A1080" s="53"/>
      <c r="C1080" s="69"/>
      <c r="D1080" s="70"/>
    </row>
    <row r="1081" spans="1:4" ht="14.25">
      <c r="A1081" s="53"/>
      <c r="C1081" s="69"/>
      <c r="D1081" s="70"/>
    </row>
    <row r="1082" spans="1:4" ht="14.25">
      <c r="A1082" s="53"/>
      <c r="C1082" s="69"/>
      <c r="D1082" s="70"/>
    </row>
    <row r="1083" spans="1:4" ht="14.25">
      <c r="A1083" s="53"/>
      <c r="C1083" s="69"/>
      <c r="D1083" s="70"/>
    </row>
    <row r="1084" spans="1:4" ht="14.25">
      <c r="A1084" s="53"/>
      <c r="C1084" s="69"/>
      <c r="D1084" s="70"/>
    </row>
    <row r="1085" spans="1:4" ht="14.25">
      <c r="A1085" s="53"/>
      <c r="C1085" s="69"/>
      <c r="D1085" s="70"/>
    </row>
    <row r="1086" spans="1:4" ht="14.25">
      <c r="A1086" s="53"/>
      <c r="C1086" s="69"/>
      <c r="D1086" s="70"/>
    </row>
  </sheetData>
  <sheetProtection/>
  <mergeCells count="80">
    <mergeCell ref="A556:D556"/>
    <mergeCell ref="A558:C558"/>
    <mergeCell ref="A549:D549"/>
    <mergeCell ref="A552:C552"/>
    <mergeCell ref="A402:D402"/>
    <mergeCell ref="A492:D492"/>
    <mergeCell ref="A491:C491"/>
    <mergeCell ref="A529:D529"/>
    <mergeCell ref="A521:D521"/>
    <mergeCell ref="A528:C528"/>
    <mergeCell ref="A509:D509"/>
    <mergeCell ref="A516:D516"/>
    <mergeCell ref="A470:D470"/>
    <mergeCell ref="A104:C104"/>
    <mergeCell ref="A115:C115"/>
    <mergeCell ref="A120:C120"/>
    <mergeCell ref="A150:C150"/>
    <mergeCell ref="A105:D105"/>
    <mergeCell ref="A151:D151"/>
    <mergeCell ref="A121:D121"/>
    <mergeCell ref="A250:C250"/>
    <mergeCell ref="A159:C159"/>
    <mergeCell ref="A386:C386"/>
    <mergeCell ref="A469:C469"/>
    <mergeCell ref="A328:D328"/>
    <mergeCell ref="A286:D286"/>
    <mergeCell ref="A278:D278"/>
    <mergeCell ref="A285:C285"/>
    <mergeCell ref="A225:D225"/>
    <mergeCell ref="A165:C165"/>
    <mergeCell ref="A3:D3"/>
    <mergeCell ref="A5:D5"/>
    <mergeCell ref="A72:D72"/>
    <mergeCell ref="A96:D96"/>
    <mergeCell ref="A166:D166"/>
    <mergeCell ref="A62:D62"/>
    <mergeCell ref="A61:C61"/>
    <mergeCell ref="A95:C95"/>
    <mergeCell ref="A71:C71"/>
    <mergeCell ref="A116:D116"/>
    <mergeCell ref="A224:C224"/>
    <mergeCell ref="A160:D160"/>
    <mergeCell ref="B567:C567"/>
    <mergeCell ref="A326:D326"/>
    <mergeCell ref="B565:C565"/>
    <mergeCell ref="B566:C566"/>
    <mergeCell ref="A382:C382"/>
    <mergeCell ref="A543:C543"/>
    <mergeCell ref="A535:C535"/>
    <mergeCell ref="A251:D251"/>
    <mergeCell ref="A442:C442"/>
    <mergeCell ref="A387:D387"/>
    <mergeCell ref="A391:C391"/>
    <mergeCell ref="A508:C508"/>
    <mergeCell ref="A443:D443"/>
    <mergeCell ref="A265:C265"/>
    <mergeCell ref="A277:C277"/>
    <mergeCell ref="A266:D266"/>
    <mergeCell ref="A320:C320"/>
    <mergeCell ref="A368:C368"/>
    <mergeCell ref="A392:D392"/>
    <mergeCell ref="A515:C515"/>
    <mergeCell ref="A520:C520"/>
    <mergeCell ref="A321:D321"/>
    <mergeCell ref="A430:C430"/>
    <mergeCell ref="A538:D538"/>
    <mergeCell ref="A383:D383"/>
    <mergeCell ref="A401:C401"/>
    <mergeCell ref="A363:C363"/>
    <mergeCell ref="A431:D431"/>
    <mergeCell ref="A559:D559"/>
    <mergeCell ref="A562:C562"/>
    <mergeCell ref="A323:C323"/>
    <mergeCell ref="A553:D553"/>
    <mergeCell ref="A555:C555"/>
    <mergeCell ref="A544:D544"/>
    <mergeCell ref="A548:C548"/>
    <mergeCell ref="A364:D364"/>
    <mergeCell ref="A369:D369"/>
    <mergeCell ref="A540:D540"/>
  </mergeCells>
  <printOptions horizontalCentered="1"/>
  <pageMargins left="0.3937007874015748" right="0.3937007874015748" top="0.3937007874015748" bottom="0.1968503937007874" header="0.7086614173228347" footer="0.5118110236220472"/>
  <pageSetup horizontalDpi="600" verticalDpi="600" orientation="portrait" paperSize="9" scale="59" r:id="rId1"/>
  <headerFooter alignWithMargins="0">
    <oddFooter>&amp;CStrona &amp;P z &amp;N</oddFooter>
  </headerFooter>
  <rowBreaks count="6" manualBreakCount="6">
    <brk id="81" max="3" man="1"/>
    <brk id="173" max="3" man="1"/>
    <brk id="265" max="3" man="1"/>
    <brk id="355" max="3" man="1"/>
    <brk id="442" max="3" man="1"/>
    <brk id="52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"/>
  <sheetViews>
    <sheetView tabSelected="1" view="pageBreakPreview" zoomScale="70" zoomScaleSheetLayoutView="70" zoomScalePageLayoutView="0" workbookViewId="0" topLeftCell="A1">
      <selection activeCell="D17" sqref="D16:D17"/>
    </sheetView>
  </sheetViews>
  <sheetFormatPr defaultColWidth="9.140625" defaultRowHeight="12.75"/>
  <cols>
    <col min="1" max="1" width="4.57421875" style="20" customWidth="1"/>
    <col min="2" max="2" width="20.28125" style="20" customWidth="1"/>
    <col min="3" max="3" width="23.28125" style="20" customWidth="1"/>
    <col min="4" max="4" width="28.140625" style="21" customWidth="1"/>
    <col min="5" max="5" width="17.8515625" style="20" customWidth="1"/>
    <col min="6" max="6" width="26.8515625" style="20" customWidth="1"/>
    <col min="7" max="7" width="14.140625" style="20" customWidth="1"/>
    <col min="8" max="8" width="13.140625" style="22" customWidth="1"/>
    <col min="9" max="9" width="18.00390625" style="24" customWidth="1"/>
    <col min="10" max="10" width="10.8515625" style="24" customWidth="1"/>
    <col min="11" max="11" width="15.140625" style="20" customWidth="1"/>
    <col min="12" max="12" width="15.28125" style="20" customWidth="1"/>
    <col min="13" max="13" width="16.7109375" style="25" customWidth="1"/>
    <col min="14" max="14" width="22.421875" style="26" customWidth="1"/>
    <col min="15" max="18" width="15.00390625" style="27" customWidth="1"/>
    <col min="19" max="22" width="10.7109375" style="28" customWidth="1"/>
    <col min="23" max="23" width="30.00390625" style="89" customWidth="1"/>
    <col min="24" max="16384" width="9.140625" style="1" customWidth="1"/>
  </cols>
  <sheetData>
    <row r="1" spans="1:9" ht="15">
      <c r="A1" s="19" t="s">
        <v>74</v>
      </c>
      <c r="I1" s="23"/>
    </row>
    <row r="2" spans="1:9" ht="15">
      <c r="A2" s="19"/>
      <c r="I2" s="23"/>
    </row>
    <row r="3" spans="1:22" ht="23.25" customHeight="1">
      <c r="A3" s="262" t="s">
        <v>12</v>
      </c>
      <c r="B3" s="262"/>
      <c r="C3" s="262"/>
      <c r="D3" s="262"/>
      <c r="E3" s="262"/>
      <c r="F3" s="262"/>
      <c r="G3" s="262"/>
      <c r="H3" s="262"/>
      <c r="I3" s="262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</row>
    <row r="4" spans="1:23" s="4" customFormat="1" ht="18" customHeight="1">
      <c r="A4" s="256" t="s">
        <v>13</v>
      </c>
      <c r="B4" s="256" t="s">
        <v>14</v>
      </c>
      <c r="C4" s="256" t="s">
        <v>15</v>
      </c>
      <c r="D4" s="256" t="s">
        <v>16</v>
      </c>
      <c r="E4" s="256" t="s">
        <v>17</v>
      </c>
      <c r="F4" s="256" t="s">
        <v>64</v>
      </c>
      <c r="G4" s="256" t="s">
        <v>54</v>
      </c>
      <c r="H4" s="264" t="s">
        <v>18</v>
      </c>
      <c r="I4" s="256" t="s">
        <v>6</v>
      </c>
      <c r="J4" s="256" t="s">
        <v>7</v>
      </c>
      <c r="K4" s="256" t="s">
        <v>8</v>
      </c>
      <c r="L4" s="256" t="s">
        <v>55</v>
      </c>
      <c r="M4" s="264" t="s">
        <v>9</v>
      </c>
      <c r="N4" s="265" t="s">
        <v>515</v>
      </c>
      <c r="O4" s="256" t="s">
        <v>56</v>
      </c>
      <c r="P4" s="256"/>
      <c r="Q4" s="256" t="s">
        <v>1163</v>
      </c>
      <c r="R4" s="256"/>
      <c r="S4" s="256" t="s">
        <v>106</v>
      </c>
      <c r="T4" s="256"/>
      <c r="U4" s="256"/>
      <c r="V4" s="256"/>
      <c r="W4" s="89"/>
    </row>
    <row r="5" spans="1:23" s="4" customFormat="1" ht="36.75" customHeight="1">
      <c r="A5" s="256"/>
      <c r="B5" s="256"/>
      <c r="C5" s="256"/>
      <c r="D5" s="256"/>
      <c r="E5" s="256"/>
      <c r="F5" s="256"/>
      <c r="G5" s="256"/>
      <c r="H5" s="264"/>
      <c r="I5" s="256"/>
      <c r="J5" s="256"/>
      <c r="K5" s="256"/>
      <c r="L5" s="256"/>
      <c r="M5" s="264"/>
      <c r="N5" s="265"/>
      <c r="O5" s="256"/>
      <c r="P5" s="256"/>
      <c r="Q5" s="256"/>
      <c r="R5" s="256"/>
      <c r="S5" s="256"/>
      <c r="T5" s="256"/>
      <c r="U5" s="256"/>
      <c r="V5" s="256"/>
      <c r="W5" s="89"/>
    </row>
    <row r="6" spans="1:23" s="4" customFormat="1" ht="42" customHeight="1">
      <c r="A6" s="256"/>
      <c r="B6" s="256"/>
      <c r="C6" s="256"/>
      <c r="D6" s="256"/>
      <c r="E6" s="256"/>
      <c r="F6" s="256"/>
      <c r="G6" s="256"/>
      <c r="H6" s="264"/>
      <c r="I6" s="256"/>
      <c r="J6" s="256"/>
      <c r="K6" s="256"/>
      <c r="L6" s="256"/>
      <c r="M6" s="264"/>
      <c r="N6" s="265"/>
      <c r="O6" s="37" t="s">
        <v>19</v>
      </c>
      <c r="P6" s="37" t="s">
        <v>20</v>
      </c>
      <c r="Q6" s="37" t="s">
        <v>19</v>
      </c>
      <c r="R6" s="37" t="s">
        <v>20</v>
      </c>
      <c r="S6" s="37" t="s">
        <v>57</v>
      </c>
      <c r="T6" s="37" t="s">
        <v>58</v>
      </c>
      <c r="U6" s="37" t="s">
        <v>59</v>
      </c>
      <c r="V6" s="37" t="s">
        <v>60</v>
      </c>
      <c r="W6" s="89"/>
    </row>
    <row r="7" spans="1:22" ht="18.75" customHeight="1">
      <c r="A7" s="261" t="s">
        <v>99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41"/>
      <c r="M7" s="42"/>
      <c r="N7" s="43"/>
      <c r="O7" s="44"/>
      <c r="P7" s="44"/>
      <c r="Q7" s="44"/>
      <c r="R7" s="44"/>
      <c r="S7" s="45"/>
      <c r="T7" s="45"/>
      <c r="U7" s="45"/>
      <c r="V7" s="45"/>
    </row>
    <row r="8" spans="1:23" s="12" customFormat="1" ht="51.75" customHeight="1">
      <c r="A8" s="29">
        <v>1</v>
      </c>
      <c r="B8" s="29" t="s">
        <v>252</v>
      </c>
      <c r="C8" s="29" t="s">
        <v>792</v>
      </c>
      <c r="D8" s="29" t="s">
        <v>787</v>
      </c>
      <c r="E8" s="29" t="s">
        <v>786</v>
      </c>
      <c r="F8" s="29" t="s">
        <v>115</v>
      </c>
      <c r="G8" s="29" t="s">
        <v>788</v>
      </c>
      <c r="H8" s="35">
        <v>2019</v>
      </c>
      <c r="I8" s="29" t="s">
        <v>790</v>
      </c>
      <c r="J8" s="36">
        <v>5</v>
      </c>
      <c r="K8" s="29" t="s">
        <v>791</v>
      </c>
      <c r="L8" s="29" t="s">
        <v>789</v>
      </c>
      <c r="M8" s="35" t="s">
        <v>988</v>
      </c>
      <c r="N8" s="131">
        <v>82200</v>
      </c>
      <c r="O8" s="37" t="s">
        <v>1164</v>
      </c>
      <c r="P8" s="204" t="s">
        <v>1165</v>
      </c>
      <c r="Q8" s="37" t="s">
        <v>1164</v>
      </c>
      <c r="R8" s="204" t="s">
        <v>1165</v>
      </c>
      <c r="S8" s="130" t="s">
        <v>273</v>
      </c>
      <c r="T8" s="130" t="s">
        <v>273</v>
      </c>
      <c r="U8" s="130" t="s">
        <v>273</v>
      </c>
      <c r="V8" s="130" t="s">
        <v>273</v>
      </c>
      <c r="W8" s="89"/>
    </row>
    <row r="9" spans="1:23" s="12" customFormat="1" ht="51.75" customHeight="1">
      <c r="A9" s="29">
        <v>2</v>
      </c>
      <c r="B9" s="29" t="s">
        <v>504</v>
      </c>
      <c r="C9" s="29" t="s">
        <v>503</v>
      </c>
      <c r="D9" s="29" t="s">
        <v>114</v>
      </c>
      <c r="E9" s="29" t="s">
        <v>449</v>
      </c>
      <c r="F9" s="29" t="s">
        <v>115</v>
      </c>
      <c r="G9" s="29" t="s">
        <v>136</v>
      </c>
      <c r="H9" s="35">
        <v>2005</v>
      </c>
      <c r="I9" s="29" t="s">
        <v>502</v>
      </c>
      <c r="J9" s="36">
        <v>9</v>
      </c>
      <c r="K9" s="29" t="s">
        <v>109</v>
      </c>
      <c r="L9" s="29" t="s">
        <v>501</v>
      </c>
      <c r="M9" s="35" t="s">
        <v>889</v>
      </c>
      <c r="N9" s="131">
        <v>14800</v>
      </c>
      <c r="O9" s="37" t="s">
        <v>1170</v>
      </c>
      <c r="P9" s="204" t="s">
        <v>1171</v>
      </c>
      <c r="Q9" s="37" t="s">
        <v>1170</v>
      </c>
      <c r="R9" s="204" t="s">
        <v>1171</v>
      </c>
      <c r="S9" s="130" t="s">
        <v>273</v>
      </c>
      <c r="T9" s="130" t="s">
        <v>273</v>
      </c>
      <c r="U9" s="130" t="s">
        <v>273</v>
      </c>
      <c r="V9" s="130"/>
      <c r="W9" s="89"/>
    </row>
    <row r="10" spans="1:22" ht="18.75" customHeight="1">
      <c r="A10" s="257" t="s">
        <v>100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30"/>
      <c r="M10" s="31"/>
      <c r="N10" s="32"/>
      <c r="O10" s="33"/>
      <c r="P10" s="33"/>
      <c r="Q10" s="33"/>
      <c r="R10" s="33"/>
      <c r="S10" s="34"/>
      <c r="T10" s="34"/>
      <c r="U10" s="34"/>
      <c r="V10" s="34"/>
    </row>
    <row r="11" spans="1:23" s="12" customFormat="1" ht="51.75" customHeight="1">
      <c r="A11" s="29">
        <v>1</v>
      </c>
      <c r="B11" s="29" t="s">
        <v>252</v>
      </c>
      <c r="C11" s="29" t="s">
        <v>253</v>
      </c>
      <c r="D11" s="29" t="s">
        <v>254</v>
      </c>
      <c r="E11" s="29" t="s">
        <v>255</v>
      </c>
      <c r="F11" s="29" t="s">
        <v>115</v>
      </c>
      <c r="G11" s="29" t="s">
        <v>562</v>
      </c>
      <c r="H11" s="35">
        <v>2008</v>
      </c>
      <c r="I11" s="29" t="s">
        <v>505</v>
      </c>
      <c r="J11" s="36">
        <v>5</v>
      </c>
      <c r="K11" s="29"/>
      <c r="L11" s="29" t="s">
        <v>472</v>
      </c>
      <c r="M11" s="35"/>
      <c r="N11" s="131"/>
      <c r="O11" s="37" t="s">
        <v>1168</v>
      </c>
      <c r="P11" s="204" t="s">
        <v>1169</v>
      </c>
      <c r="Q11" s="37" t="s">
        <v>109</v>
      </c>
      <c r="R11" s="37" t="s">
        <v>109</v>
      </c>
      <c r="S11" s="130" t="s">
        <v>273</v>
      </c>
      <c r="T11" s="130" t="s">
        <v>273</v>
      </c>
      <c r="U11" s="130"/>
      <c r="V11" s="130"/>
      <c r="W11" s="89"/>
    </row>
    <row r="12" spans="1:22" ht="18.75" customHeight="1">
      <c r="A12" s="257" t="s">
        <v>101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30"/>
      <c r="M12" s="31"/>
      <c r="N12" s="32"/>
      <c r="O12" s="33"/>
      <c r="P12" s="33"/>
      <c r="Q12" s="33"/>
      <c r="R12" s="33"/>
      <c r="S12" s="34"/>
      <c r="T12" s="34"/>
      <c r="U12" s="34"/>
      <c r="V12" s="34"/>
    </row>
    <row r="13" spans="1:23" s="12" customFormat="1" ht="51.75" customHeight="1">
      <c r="A13" s="29">
        <v>1</v>
      </c>
      <c r="B13" s="29" t="s">
        <v>147</v>
      </c>
      <c r="C13" s="29" t="s">
        <v>166</v>
      </c>
      <c r="D13" s="29" t="s">
        <v>167</v>
      </c>
      <c r="E13" s="29" t="s">
        <v>168</v>
      </c>
      <c r="F13" s="29" t="s">
        <v>169</v>
      </c>
      <c r="G13" s="29" t="s">
        <v>151</v>
      </c>
      <c r="H13" s="35">
        <v>2003</v>
      </c>
      <c r="I13" s="29" t="s">
        <v>514</v>
      </c>
      <c r="J13" s="36">
        <v>5</v>
      </c>
      <c r="K13" s="29"/>
      <c r="L13" s="29" t="s">
        <v>397</v>
      </c>
      <c r="M13" s="35"/>
      <c r="N13" s="131"/>
      <c r="O13" s="37" t="s">
        <v>1170</v>
      </c>
      <c r="P13" s="204" t="s">
        <v>1171</v>
      </c>
      <c r="Q13" s="37" t="s">
        <v>109</v>
      </c>
      <c r="R13" s="37" t="s">
        <v>109</v>
      </c>
      <c r="S13" s="130" t="s">
        <v>273</v>
      </c>
      <c r="T13" s="130" t="s">
        <v>273</v>
      </c>
      <c r="U13" s="130"/>
      <c r="V13" s="130"/>
      <c r="W13" s="89"/>
    </row>
    <row r="14" spans="1:23" s="12" customFormat="1" ht="51.75" customHeight="1">
      <c r="A14" s="29">
        <v>2</v>
      </c>
      <c r="B14" s="29" t="s">
        <v>170</v>
      </c>
      <c r="C14" s="29" t="s">
        <v>171</v>
      </c>
      <c r="D14" s="29" t="s">
        <v>172</v>
      </c>
      <c r="E14" s="29" t="s">
        <v>173</v>
      </c>
      <c r="F14" s="29" t="s">
        <v>174</v>
      </c>
      <c r="G14" s="29" t="s">
        <v>262</v>
      </c>
      <c r="H14" s="35">
        <v>2003</v>
      </c>
      <c r="I14" s="29" t="s">
        <v>513</v>
      </c>
      <c r="J14" s="36">
        <v>3</v>
      </c>
      <c r="K14" s="29" t="s">
        <v>388</v>
      </c>
      <c r="L14" s="29" t="s">
        <v>396</v>
      </c>
      <c r="M14" s="35"/>
      <c r="N14" s="131"/>
      <c r="O14" s="37" t="s">
        <v>1170</v>
      </c>
      <c r="P14" s="204" t="s">
        <v>1171</v>
      </c>
      <c r="Q14" s="37" t="s">
        <v>109</v>
      </c>
      <c r="R14" s="37" t="s">
        <v>109</v>
      </c>
      <c r="S14" s="130" t="s">
        <v>273</v>
      </c>
      <c r="T14" s="130" t="s">
        <v>273</v>
      </c>
      <c r="U14" s="130"/>
      <c r="V14" s="130"/>
      <c r="W14" s="89"/>
    </row>
    <row r="15" spans="1:23" s="12" customFormat="1" ht="51.75" customHeight="1">
      <c r="A15" s="29">
        <v>3</v>
      </c>
      <c r="B15" s="29" t="s">
        <v>175</v>
      </c>
      <c r="C15" s="29" t="s">
        <v>176</v>
      </c>
      <c r="D15" s="29">
        <v>342302</v>
      </c>
      <c r="E15" s="29" t="s">
        <v>177</v>
      </c>
      <c r="F15" s="29" t="s">
        <v>178</v>
      </c>
      <c r="G15" s="29" t="s">
        <v>235</v>
      </c>
      <c r="H15" s="35">
        <v>1985</v>
      </c>
      <c r="I15" s="29" t="s">
        <v>512</v>
      </c>
      <c r="J15" s="36">
        <v>1</v>
      </c>
      <c r="K15" s="29"/>
      <c r="L15" s="29" t="s">
        <v>395</v>
      </c>
      <c r="M15" s="35"/>
      <c r="N15" s="131"/>
      <c r="O15" s="37" t="s">
        <v>1170</v>
      </c>
      <c r="P15" s="204" t="s">
        <v>1171</v>
      </c>
      <c r="Q15" s="37" t="s">
        <v>109</v>
      </c>
      <c r="R15" s="37" t="s">
        <v>109</v>
      </c>
      <c r="S15" s="130" t="s">
        <v>273</v>
      </c>
      <c r="T15" s="130" t="s">
        <v>273</v>
      </c>
      <c r="U15" s="130"/>
      <c r="V15" s="130"/>
      <c r="W15" s="89"/>
    </row>
    <row r="16" spans="1:23" s="12" customFormat="1" ht="51.75" customHeight="1">
      <c r="A16" s="29">
        <v>4</v>
      </c>
      <c r="B16" s="29" t="s">
        <v>175</v>
      </c>
      <c r="C16" s="29" t="s">
        <v>179</v>
      </c>
      <c r="D16" s="29">
        <v>527979</v>
      </c>
      <c r="E16" s="29" t="s">
        <v>180</v>
      </c>
      <c r="F16" s="29" t="s">
        <v>178</v>
      </c>
      <c r="G16" s="29" t="s">
        <v>235</v>
      </c>
      <c r="H16" s="35">
        <v>1985</v>
      </c>
      <c r="I16" s="29" t="s">
        <v>230</v>
      </c>
      <c r="J16" s="36">
        <v>1</v>
      </c>
      <c r="K16" s="29"/>
      <c r="L16" s="29" t="s">
        <v>394</v>
      </c>
      <c r="M16" s="35"/>
      <c r="N16" s="131"/>
      <c r="O16" s="37" t="s">
        <v>1170</v>
      </c>
      <c r="P16" s="204" t="s">
        <v>1171</v>
      </c>
      <c r="Q16" s="37" t="s">
        <v>109</v>
      </c>
      <c r="R16" s="37" t="s">
        <v>109</v>
      </c>
      <c r="S16" s="130" t="s">
        <v>273</v>
      </c>
      <c r="T16" s="130" t="s">
        <v>273</v>
      </c>
      <c r="U16" s="130"/>
      <c r="V16" s="130"/>
      <c r="W16" s="89"/>
    </row>
    <row r="17" spans="1:23" s="12" customFormat="1" ht="51.75" customHeight="1">
      <c r="A17" s="29">
        <v>5</v>
      </c>
      <c r="B17" s="29" t="s">
        <v>181</v>
      </c>
      <c r="C17" s="29" t="s">
        <v>182</v>
      </c>
      <c r="D17" s="29">
        <v>30795</v>
      </c>
      <c r="E17" s="29" t="s">
        <v>183</v>
      </c>
      <c r="F17" s="29" t="s">
        <v>204</v>
      </c>
      <c r="G17" s="29" t="s">
        <v>109</v>
      </c>
      <c r="H17" s="35">
        <v>1986</v>
      </c>
      <c r="I17" s="29" t="s">
        <v>511</v>
      </c>
      <c r="J17" s="36" t="s">
        <v>109</v>
      </c>
      <c r="K17" s="29" t="s">
        <v>236</v>
      </c>
      <c r="L17" s="29" t="s">
        <v>393</v>
      </c>
      <c r="M17" s="35"/>
      <c r="N17" s="131"/>
      <c r="O17" s="37" t="s">
        <v>1170</v>
      </c>
      <c r="P17" s="204" t="s">
        <v>1171</v>
      </c>
      <c r="Q17" s="37" t="s">
        <v>109</v>
      </c>
      <c r="R17" s="37" t="s">
        <v>109</v>
      </c>
      <c r="S17" s="130" t="s">
        <v>273</v>
      </c>
      <c r="T17" s="130"/>
      <c r="U17" s="130"/>
      <c r="V17" s="130"/>
      <c r="W17" s="89"/>
    </row>
    <row r="18" spans="1:23" s="12" customFormat="1" ht="51.75" customHeight="1">
      <c r="A18" s="29">
        <v>6</v>
      </c>
      <c r="B18" s="29" t="s">
        <v>181</v>
      </c>
      <c r="C18" s="29" t="s">
        <v>182</v>
      </c>
      <c r="D18" s="29">
        <v>307963</v>
      </c>
      <c r="E18" s="29" t="s">
        <v>184</v>
      </c>
      <c r="F18" s="29" t="s">
        <v>204</v>
      </c>
      <c r="G18" s="29" t="s">
        <v>109</v>
      </c>
      <c r="H18" s="35">
        <v>1986</v>
      </c>
      <c r="I18" s="29" t="s">
        <v>511</v>
      </c>
      <c r="J18" s="36" t="s">
        <v>109</v>
      </c>
      <c r="K18" s="29" t="s">
        <v>236</v>
      </c>
      <c r="L18" s="29" t="s">
        <v>392</v>
      </c>
      <c r="M18" s="35"/>
      <c r="N18" s="131"/>
      <c r="O18" s="37" t="s">
        <v>1170</v>
      </c>
      <c r="P18" s="204" t="s">
        <v>1171</v>
      </c>
      <c r="Q18" s="37" t="s">
        <v>109</v>
      </c>
      <c r="R18" s="37" t="s">
        <v>109</v>
      </c>
      <c r="S18" s="130" t="s">
        <v>273</v>
      </c>
      <c r="T18" s="130"/>
      <c r="U18" s="130"/>
      <c r="V18" s="130"/>
      <c r="W18" s="89"/>
    </row>
    <row r="19" spans="1:23" s="12" customFormat="1" ht="51.75" customHeight="1">
      <c r="A19" s="29">
        <v>7</v>
      </c>
      <c r="B19" s="29" t="s">
        <v>185</v>
      </c>
      <c r="C19" s="29" t="s">
        <v>186</v>
      </c>
      <c r="D19" s="29">
        <v>3432</v>
      </c>
      <c r="E19" s="29" t="s">
        <v>187</v>
      </c>
      <c r="F19" s="29" t="s">
        <v>188</v>
      </c>
      <c r="G19" s="29" t="s">
        <v>109</v>
      </c>
      <c r="H19" s="35">
        <v>1998</v>
      </c>
      <c r="I19" s="29" t="s">
        <v>510</v>
      </c>
      <c r="J19" s="36" t="s">
        <v>109</v>
      </c>
      <c r="K19" s="29" t="s">
        <v>203</v>
      </c>
      <c r="L19" s="29" t="s">
        <v>387</v>
      </c>
      <c r="M19" s="35"/>
      <c r="N19" s="131"/>
      <c r="O19" s="37" t="s">
        <v>1170</v>
      </c>
      <c r="P19" s="204" t="s">
        <v>1171</v>
      </c>
      <c r="Q19" s="37" t="s">
        <v>109</v>
      </c>
      <c r="R19" s="37" t="s">
        <v>109</v>
      </c>
      <c r="S19" s="130" t="s">
        <v>273</v>
      </c>
      <c r="T19" s="130"/>
      <c r="U19" s="130"/>
      <c r="V19" s="130"/>
      <c r="W19" s="89"/>
    </row>
    <row r="20" spans="1:23" s="12" customFormat="1" ht="51.75" customHeight="1">
      <c r="A20" s="29">
        <v>8</v>
      </c>
      <c r="B20" s="29" t="s">
        <v>189</v>
      </c>
      <c r="C20" s="29" t="s">
        <v>190</v>
      </c>
      <c r="D20" s="29">
        <v>980027</v>
      </c>
      <c r="E20" s="29" t="s">
        <v>191</v>
      </c>
      <c r="F20" s="29" t="s">
        <v>605</v>
      </c>
      <c r="G20" s="29" t="s">
        <v>109</v>
      </c>
      <c r="H20" s="35">
        <v>1998</v>
      </c>
      <c r="I20" s="29" t="s">
        <v>509</v>
      </c>
      <c r="J20" s="36" t="s">
        <v>109</v>
      </c>
      <c r="K20" s="29" t="s">
        <v>265</v>
      </c>
      <c r="L20" s="29" t="s">
        <v>391</v>
      </c>
      <c r="M20" s="35"/>
      <c r="N20" s="131"/>
      <c r="O20" s="37" t="s">
        <v>1170</v>
      </c>
      <c r="P20" s="204" t="s">
        <v>1171</v>
      </c>
      <c r="Q20" s="37" t="s">
        <v>109</v>
      </c>
      <c r="R20" s="37" t="s">
        <v>109</v>
      </c>
      <c r="S20" s="130" t="s">
        <v>273</v>
      </c>
      <c r="T20" s="130"/>
      <c r="U20" s="130"/>
      <c r="V20" s="130"/>
      <c r="W20" s="89"/>
    </row>
    <row r="21" spans="1:23" s="12" customFormat="1" ht="51.75" customHeight="1">
      <c r="A21" s="29">
        <v>9</v>
      </c>
      <c r="B21" s="29" t="s">
        <v>192</v>
      </c>
      <c r="C21" s="29" t="s">
        <v>193</v>
      </c>
      <c r="D21" s="29" t="s">
        <v>194</v>
      </c>
      <c r="E21" s="29" t="s">
        <v>195</v>
      </c>
      <c r="F21" s="29" t="s">
        <v>204</v>
      </c>
      <c r="G21" s="29" t="s">
        <v>109</v>
      </c>
      <c r="H21" s="35">
        <v>2003</v>
      </c>
      <c r="I21" s="29" t="s">
        <v>508</v>
      </c>
      <c r="J21" s="36" t="s">
        <v>109</v>
      </c>
      <c r="K21" s="29"/>
      <c r="L21" s="29" t="s">
        <v>387</v>
      </c>
      <c r="M21" s="35"/>
      <c r="N21" s="131"/>
      <c r="O21" s="37" t="s">
        <v>1170</v>
      </c>
      <c r="P21" s="204" t="s">
        <v>1171</v>
      </c>
      <c r="Q21" s="37" t="s">
        <v>109</v>
      </c>
      <c r="R21" s="37" t="s">
        <v>109</v>
      </c>
      <c r="S21" s="130" t="s">
        <v>273</v>
      </c>
      <c r="T21" s="130"/>
      <c r="U21" s="130"/>
      <c r="V21" s="130"/>
      <c r="W21" s="89"/>
    </row>
    <row r="22" spans="1:23" s="12" customFormat="1" ht="51.75" customHeight="1">
      <c r="A22" s="29">
        <v>10</v>
      </c>
      <c r="B22" s="29" t="s">
        <v>196</v>
      </c>
      <c r="C22" s="29" t="s">
        <v>197</v>
      </c>
      <c r="D22" s="29" t="s">
        <v>198</v>
      </c>
      <c r="E22" s="29" t="s">
        <v>199</v>
      </c>
      <c r="F22" s="29" t="s">
        <v>178</v>
      </c>
      <c r="G22" s="29" t="s">
        <v>263</v>
      </c>
      <c r="H22" s="35">
        <v>2009</v>
      </c>
      <c r="I22" s="29" t="s">
        <v>507</v>
      </c>
      <c r="J22" s="36">
        <v>1</v>
      </c>
      <c r="K22" s="29"/>
      <c r="L22" s="29" t="s">
        <v>390</v>
      </c>
      <c r="M22" s="35"/>
      <c r="N22" s="131"/>
      <c r="O22" s="37" t="s">
        <v>1172</v>
      </c>
      <c r="P22" s="204" t="s">
        <v>1173</v>
      </c>
      <c r="Q22" s="37" t="s">
        <v>109</v>
      </c>
      <c r="R22" s="37" t="s">
        <v>109</v>
      </c>
      <c r="S22" s="130" t="s">
        <v>273</v>
      </c>
      <c r="T22" s="130" t="s">
        <v>273</v>
      </c>
      <c r="U22" s="130"/>
      <c r="V22" s="130"/>
      <c r="W22" s="89"/>
    </row>
    <row r="23" spans="1:23" s="12" customFormat="1" ht="51.75" customHeight="1">
      <c r="A23" s="29">
        <v>11</v>
      </c>
      <c r="B23" s="29" t="s">
        <v>200</v>
      </c>
      <c r="C23" s="29" t="s">
        <v>201</v>
      </c>
      <c r="D23" s="29" t="s">
        <v>202</v>
      </c>
      <c r="E23" s="29" t="s">
        <v>266</v>
      </c>
      <c r="F23" s="29" t="s">
        <v>135</v>
      </c>
      <c r="G23" s="29" t="s">
        <v>264</v>
      </c>
      <c r="H23" s="35">
        <v>2011</v>
      </c>
      <c r="I23" s="29" t="s">
        <v>506</v>
      </c>
      <c r="J23" s="36">
        <v>7</v>
      </c>
      <c r="K23" s="29" t="s">
        <v>272</v>
      </c>
      <c r="L23" s="29" t="s">
        <v>389</v>
      </c>
      <c r="M23" s="35"/>
      <c r="N23" s="131"/>
      <c r="O23" s="37" t="s">
        <v>1174</v>
      </c>
      <c r="P23" s="204" t="s">
        <v>1175</v>
      </c>
      <c r="Q23" s="37" t="s">
        <v>109</v>
      </c>
      <c r="R23" s="37" t="s">
        <v>109</v>
      </c>
      <c r="S23" s="130" t="s">
        <v>273</v>
      </c>
      <c r="T23" s="130" t="s">
        <v>273</v>
      </c>
      <c r="U23" s="130"/>
      <c r="V23" s="130"/>
      <c r="W23" s="89"/>
    </row>
    <row r="24" spans="1:23" s="12" customFormat="1" ht="51.75" customHeight="1">
      <c r="A24" s="29">
        <v>12</v>
      </c>
      <c r="B24" s="29" t="s">
        <v>462</v>
      </c>
      <c r="C24" s="29" t="s">
        <v>774</v>
      </c>
      <c r="D24" s="29" t="s">
        <v>463</v>
      </c>
      <c r="E24" s="29" t="s">
        <v>464</v>
      </c>
      <c r="F24" s="29" t="s">
        <v>115</v>
      </c>
      <c r="G24" s="29" t="s">
        <v>465</v>
      </c>
      <c r="H24" s="35">
        <v>2015</v>
      </c>
      <c r="I24" s="29" t="s">
        <v>467</v>
      </c>
      <c r="J24" s="36">
        <v>5</v>
      </c>
      <c r="K24" s="29" t="s">
        <v>109</v>
      </c>
      <c r="L24" s="29" t="s">
        <v>466</v>
      </c>
      <c r="M24" s="35" t="s">
        <v>1064</v>
      </c>
      <c r="N24" s="131">
        <v>35400</v>
      </c>
      <c r="O24" s="37" t="s">
        <v>1176</v>
      </c>
      <c r="P24" s="204" t="s">
        <v>1177</v>
      </c>
      <c r="Q24" s="37" t="s">
        <v>1176</v>
      </c>
      <c r="R24" s="204" t="s">
        <v>1177</v>
      </c>
      <c r="S24" s="130" t="s">
        <v>273</v>
      </c>
      <c r="T24" s="130" t="s">
        <v>273</v>
      </c>
      <c r="U24" s="130" t="s">
        <v>273</v>
      </c>
      <c r="V24" s="130"/>
      <c r="W24" s="89"/>
    </row>
    <row r="25" spans="1:23" s="12" customFormat="1" ht="51.75" customHeight="1">
      <c r="A25" s="29">
        <v>13</v>
      </c>
      <c r="B25" s="29" t="s">
        <v>560</v>
      </c>
      <c r="C25" s="29" t="s">
        <v>565</v>
      </c>
      <c r="D25" s="29" t="s">
        <v>561</v>
      </c>
      <c r="E25" s="29" t="s">
        <v>563</v>
      </c>
      <c r="F25" s="29" t="s">
        <v>135</v>
      </c>
      <c r="G25" s="29" t="s">
        <v>564</v>
      </c>
      <c r="H25" s="35">
        <v>2017</v>
      </c>
      <c r="I25" s="29" t="s">
        <v>566</v>
      </c>
      <c r="J25" s="36">
        <v>7</v>
      </c>
      <c r="K25" s="29" t="s">
        <v>567</v>
      </c>
      <c r="L25" s="29" t="s">
        <v>568</v>
      </c>
      <c r="M25" s="35" t="s">
        <v>1065</v>
      </c>
      <c r="N25" s="131">
        <v>73900</v>
      </c>
      <c r="O25" s="37" t="s">
        <v>1178</v>
      </c>
      <c r="P25" s="204" t="s">
        <v>1179</v>
      </c>
      <c r="Q25" s="37" t="s">
        <v>1178</v>
      </c>
      <c r="R25" s="204" t="s">
        <v>1179</v>
      </c>
      <c r="S25" s="130" t="s">
        <v>273</v>
      </c>
      <c r="T25" s="130" t="s">
        <v>273</v>
      </c>
      <c r="U25" s="130" t="s">
        <v>273</v>
      </c>
      <c r="V25" s="130"/>
      <c r="W25" s="89"/>
    </row>
    <row r="26" spans="1:23" s="12" customFormat="1" ht="51.75" customHeight="1">
      <c r="A26" s="29">
        <v>14</v>
      </c>
      <c r="B26" s="29" t="s">
        <v>775</v>
      </c>
      <c r="C26" s="29" t="s">
        <v>776</v>
      </c>
      <c r="D26" s="29" t="s">
        <v>777</v>
      </c>
      <c r="E26" s="29" t="s">
        <v>773</v>
      </c>
      <c r="F26" s="29" t="s">
        <v>778</v>
      </c>
      <c r="G26" s="29" t="s">
        <v>779</v>
      </c>
      <c r="H26" s="35">
        <v>2019</v>
      </c>
      <c r="I26" s="29" t="s">
        <v>109</v>
      </c>
      <c r="J26" s="36">
        <v>1</v>
      </c>
      <c r="K26" s="29" t="s">
        <v>109</v>
      </c>
      <c r="L26" s="29" t="s">
        <v>780</v>
      </c>
      <c r="M26" s="35"/>
      <c r="N26" s="131"/>
      <c r="O26" s="37" t="s">
        <v>1180</v>
      </c>
      <c r="P26" s="204" t="s">
        <v>1181</v>
      </c>
      <c r="Q26" s="37" t="s">
        <v>109</v>
      </c>
      <c r="R26" s="204" t="s">
        <v>109</v>
      </c>
      <c r="S26" s="130" t="s">
        <v>273</v>
      </c>
      <c r="T26" s="130" t="s">
        <v>273</v>
      </c>
      <c r="U26" s="130"/>
      <c r="V26" s="130"/>
      <c r="W26" s="89"/>
    </row>
    <row r="27" spans="1:22" ht="18.75" customHeight="1">
      <c r="A27" s="257" t="s">
        <v>113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30"/>
      <c r="M27" s="31"/>
      <c r="N27" s="32"/>
      <c r="O27" s="33"/>
      <c r="P27" s="33"/>
      <c r="Q27" s="33"/>
      <c r="R27" s="33"/>
      <c r="S27" s="34"/>
      <c r="T27" s="34"/>
      <c r="U27" s="34"/>
      <c r="V27" s="34"/>
    </row>
    <row r="28" spans="1:23" s="12" customFormat="1" ht="51.75" customHeight="1">
      <c r="A28" s="29">
        <v>1</v>
      </c>
      <c r="B28" s="29" t="s">
        <v>116</v>
      </c>
      <c r="C28" s="29" t="s">
        <v>1160</v>
      </c>
      <c r="D28" s="29" t="s">
        <v>1155</v>
      </c>
      <c r="E28" s="29" t="s">
        <v>1156</v>
      </c>
      <c r="F28" s="29" t="s">
        <v>1154</v>
      </c>
      <c r="G28" s="29" t="s">
        <v>1157</v>
      </c>
      <c r="H28" s="35">
        <v>2021</v>
      </c>
      <c r="I28" s="29" t="s">
        <v>1158</v>
      </c>
      <c r="J28" s="36">
        <v>9</v>
      </c>
      <c r="K28" s="29" t="s">
        <v>1159</v>
      </c>
      <c r="L28" s="29" t="s">
        <v>1161</v>
      </c>
      <c r="M28" s="35"/>
      <c r="N28" s="131">
        <v>176000</v>
      </c>
      <c r="O28" s="37" t="s">
        <v>1166</v>
      </c>
      <c r="P28" s="204" t="s">
        <v>1167</v>
      </c>
      <c r="Q28" s="37" t="s">
        <v>1166</v>
      </c>
      <c r="R28" s="204" t="s">
        <v>1167</v>
      </c>
      <c r="S28" s="130" t="s">
        <v>273</v>
      </c>
      <c r="T28" s="130" t="s">
        <v>273</v>
      </c>
      <c r="U28" s="130" t="s">
        <v>273</v>
      </c>
      <c r="V28" s="130"/>
      <c r="W28" s="89"/>
    </row>
    <row r="29" spans="1:22" ht="18.75" customHeight="1">
      <c r="A29" s="257" t="s">
        <v>648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30"/>
      <c r="M29" s="38"/>
      <c r="N29" s="32"/>
      <c r="O29" s="32"/>
      <c r="P29" s="32"/>
      <c r="Q29" s="32"/>
      <c r="R29" s="32"/>
      <c r="S29" s="32"/>
      <c r="T29" s="32"/>
      <c r="U29" s="32"/>
      <c r="V29" s="34"/>
    </row>
    <row r="30" spans="1:23" s="12" customFormat="1" ht="51.75" customHeight="1">
      <c r="A30" s="29">
        <v>1</v>
      </c>
      <c r="B30" s="29" t="s">
        <v>138</v>
      </c>
      <c r="C30" s="29" t="s">
        <v>139</v>
      </c>
      <c r="D30" s="29" t="s">
        <v>140</v>
      </c>
      <c r="E30" s="29" t="s">
        <v>141</v>
      </c>
      <c r="F30" s="29" t="s">
        <v>115</v>
      </c>
      <c r="G30" s="29" t="s">
        <v>142</v>
      </c>
      <c r="H30" s="35">
        <v>2012</v>
      </c>
      <c r="I30" s="29" t="s">
        <v>143</v>
      </c>
      <c r="J30" s="36">
        <v>9</v>
      </c>
      <c r="K30" s="29"/>
      <c r="L30" s="29" t="s">
        <v>144</v>
      </c>
      <c r="M30" s="29" t="s">
        <v>1030</v>
      </c>
      <c r="N30" s="131">
        <v>28100</v>
      </c>
      <c r="O30" s="37" t="s">
        <v>1182</v>
      </c>
      <c r="P30" s="204" t="s">
        <v>1183</v>
      </c>
      <c r="Q30" s="37" t="s">
        <v>1182</v>
      </c>
      <c r="R30" s="204" t="s">
        <v>1183</v>
      </c>
      <c r="S30" s="130" t="s">
        <v>273</v>
      </c>
      <c r="T30" s="130" t="s">
        <v>273</v>
      </c>
      <c r="U30" s="130" t="s">
        <v>273</v>
      </c>
      <c r="V30" s="130"/>
      <c r="W30" s="89"/>
    </row>
    <row r="31" spans="1:23" s="12" customFormat="1" ht="51.75" customHeight="1">
      <c r="A31" s="29">
        <v>2</v>
      </c>
      <c r="B31" s="29" t="s">
        <v>1032</v>
      </c>
      <c r="C31" s="29" t="s">
        <v>1033</v>
      </c>
      <c r="D31" s="29" t="s">
        <v>1034</v>
      </c>
      <c r="E31" s="29" t="s">
        <v>1035</v>
      </c>
      <c r="F31" s="29" t="s">
        <v>161</v>
      </c>
      <c r="G31" s="29" t="s">
        <v>1037</v>
      </c>
      <c r="H31" s="35">
        <v>2020</v>
      </c>
      <c r="I31" s="29" t="s">
        <v>1036</v>
      </c>
      <c r="J31" s="36">
        <v>21</v>
      </c>
      <c r="K31" s="29"/>
      <c r="L31" s="29" t="s">
        <v>1038</v>
      </c>
      <c r="M31" s="29" t="s">
        <v>1031</v>
      </c>
      <c r="N31" s="131">
        <v>217800</v>
      </c>
      <c r="O31" s="37" t="s">
        <v>1184</v>
      </c>
      <c r="P31" s="204" t="s">
        <v>1185</v>
      </c>
      <c r="Q31" s="37" t="s">
        <v>1184</v>
      </c>
      <c r="R31" s="204" t="s">
        <v>1185</v>
      </c>
      <c r="S31" s="130" t="s">
        <v>273</v>
      </c>
      <c r="T31" s="130" t="s">
        <v>273</v>
      </c>
      <c r="U31" s="130" t="s">
        <v>273</v>
      </c>
      <c r="V31" s="130"/>
      <c r="W31" s="89"/>
    </row>
    <row r="32" spans="1:22" ht="18.75" customHeight="1">
      <c r="A32" s="257" t="s">
        <v>649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30"/>
      <c r="M32" s="31"/>
      <c r="N32" s="32"/>
      <c r="O32" s="33"/>
      <c r="P32" s="33"/>
      <c r="Q32" s="33"/>
      <c r="R32" s="33"/>
      <c r="S32" s="34"/>
      <c r="T32" s="34"/>
      <c r="U32" s="34"/>
      <c r="V32" s="34"/>
    </row>
    <row r="33" spans="1:23" s="12" customFormat="1" ht="51.75" customHeight="1">
      <c r="A33" s="29">
        <v>1</v>
      </c>
      <c r="B33" s="29" t="s">
        <v>116</v>
      </c>
      <c r="C33" s="29" t="s">
        <v>766</v>
      </c>
      <c r="D33" s="29" t="s">
        <v>213</v>
      </c>
      <c r="E33" s="29" t="s">
        <v>214</v>
      </c>
      <c r="F33" s="29" t="s">
        <v>115</v>
      </c>
      <c r="G33" s="29" t="s">
        <v>136</v>
      </c>
      <c r="H33" s="35">
        <v>2006</v>
      </c>
      <c r="I33" s="29" t="s">
        <v>226</v>
      </c>
      <c r="J33" s="36">
        <v>9</v>
      </c>
      <c r="K33" s="29" t="s">
        <v>163</v>
      </c>
      <c r="L33" s="29" t="s">
        <v>163</v>
      </c>
      <c r="M33" s="29" t="s">
        <v>1073</v>
      </c>
      <c r="N33" s="131">
        <v>16600</v>
      </c>
      <c r="O33" s="37" t="s">
        <v>1170</v>
      </c>
      <c r="P33" s="204" t="s">
        <v>1171</v>
      </c>
      <c r="Q33" s="37" t="s">
        <v>1170</v>
      </c>
      <c r="R33" s="204" t="s">
        <v>1171</v>
      </c>
      <c r="S33" s="130" t="s">
        <v>273</v>
      </c>
      <c r="T33" s="130" t="s">
        <v>273</v>
      </c>
      <c r="U33" s="130" t="s">
        <v>273</v>
      </c>
      <c r="V33" s="130"/>
      <c r="W33" s="89"/>
    </row>
    <row r="34" spans="1:23" s="12" customFormat="1" ht="51.75" customHeight="1">
      <c r="A34" s="29">
        <v>2</v>
      </c>
      <c r="B34" s="29" t="s">
        <v>215</v>
      </c>
      <c r="C34" s="29" t="s">
        <v>216</v>
      </c>
      <c r="D34" s="29">
        <v>2269</v>
      </c>
      <c r="E34" s="29" t="s">
        <v>217</v>
      </c>
      <c r="F34" s="29" t="s">
        <v>178</v>
      </c>
      <c r="G34" s="29" t="s">
        <v>233</v>
      </c>
      <c r="H34" s="35">
        <v>1980</v>
      </c>
      <c r="I34" s="29" t="s">
        <v>227</v>
      </c>
      <c r="J34" s="36">
        <v>1</v>
      </c>
      <c r="K34" s="29"/>
      <c r="L34" s="29" t="s">
        <v>239</v>
      </c>
      <c r="M34" s="29"/>
      <c r="N34" s="131"/>
      <c r="O34" s="37" t="s">
        <v>1170</v>
      </c>
      <c r="P34" s="204" t="s">
        <v>1171</v>
      </c>
      <c r="Q34" s="37" t="s">
        <v>109</v>
      </c>
      <c r="R34" s="204" t="s">
        <v>109</v>
      </c>
      <c r="S34" s="130" t="s">
        <v>273</v>
      </c>
      <c r="T34" s="130" t="s">
        <v>273</v>
      </c>
      <c r="U34" s="130"/>
      <c r="V34" s="130"/>
      <c r="W34" s="89"/>
    </row>
    <row r="35" spans="1:23" s="12" customFormat="1" ht="51.75" customHeight="1">
      <c r="A35" s="29">
        <v>3</v>
      </c>
      <c r="B35" s="29" t="s">
        <v>218</v>
      </c>
      <c r="C35" s="29">
        <v>5314</v>
      </c>
      <c r="D35" s="29">
        <v>115193</v>
      </c>
      <c r="E35" s="29" t="s">
        <v>219</v>
      </c>
      <c r="F35" s="29" t="s">
        <v>178</v>
      </c>
      <c r="G35" s="29" t="s">
        <v>234</v>
      </c>
      <c r="H35" s="35">
        <v>1997</v>
      </c>
      <c r="I35" s="29" t="s">
        <v>228</v>
      </c>
      <c r="J35" s="36">
        <v>1</v>
      </c>
      <c r="K35" s="29"/>
      <c r="L35" s="29" t="s">
        <v>240</v>
      </c>
      <c r="M35" s="29"/>
      <c r="N35" s="131"/>
      <c r="O35" s="37" t="s">
        <v>1170</v>
      </c>
      <c r="P35" s="204" t="s">
        <v>1171</v>
      </c>
      <c r="Q35" s="37" t="s">
        <v>109</v>
      </c>
      <c r="R35" s="204" t="s">
        <v>109</v>
      </c>
      <c r="S35" s="130" t="s">
        <v>273</v>
      </c>
      <c r="T35" s="130" t="s">
        <v>273</v>
      </c>
      <c r="U35" s="130"/>
      <c r="V35" s="130"/>
      <c r="W35" s="89"/>
    </row>
    <row r="36" spans="1:23" s="12" customFormat="1" ht="51.75" customHeight="1">
      <c r="A36" s="29">
        <v>4</v>
      </c>
      <c r="B36" s="29" t="s">
        <v>218</v>
      </c>
      <c r="C36" s="29">
        <v>355</v>
      </c>
      <c r="D36" s="29">
        <v>373311</v>
      </c>
      <c r="E36" s="29" t="s">
        <v>220</v>
      </c>
      <c r="F36" s="29" t="s">
        <v>178</v>
      </c>
      <c r="G36" s="29" t="s">
        <v>235</v>
      </c>
      <c r="H36" s="35">
        <v>1973</v>
      </c>
      <c r="I36" s="29" t="s">
        <v>229</v>
      </c>
      <c r="J36" s="36">
        <v>1</v>
      </c>
      <c r="K36" s="29"/>
      <c r="L36" s="29" t="s">
        <v>241</v>
      </c>
      <c r="M36" s="29"/>
      <c r="N36" s="131"/>
      <c r="O36" s="37" t="s">
        <v>1170</v>
      </c>
      <c r="P36" s="204" t="s">
        <v>1171</v>
      </c>
      <c r="Q36" s="37" t="s">
        <v>109</v>
      </c>
      <c r="R36" s="204" t="s">
        <v>109</v>
      </c>
      <c r="S36" s="130" t="s">
        <v>273</v>
      </c>
      <c r="T36" s="130" t="s">
        <v>273</v>
      </c>
      <c r="U36" s="130"/>
      <c r="V36" s="130"/>
      <c r="W36" s="89"/>
    </row>
    <row r="37" spans="1:23" s="12" customFormat="1" ht="51.75" customHeight="1">
      <c r="A37" s="29">
        <v>5</v>
      </c>
      <c r="B37" s="29" t="s">
        <v>181</v>
      </c>
      <c r="C37" s="29" t="s">
        <v>221</v>
      </c>
      <c r="D37" s="29">
        <v>9441</v>
      </c>
      <c r="E37" s="29" t="s">
        <v>269</v>
      </c>
      <c r="F37" s="29" t="s">
        <v>222</v>
      </c>
      <c r="G37" s="29" t="s">
        <v>109</v>
      </c>
      <c r="H37" s="35">
        <v>1985</v>
      </c>
      <c r="I37" s="29" t="s">
        <v>230</v>
      </c>
      <c r="J37" s="36" t="s">
        <v>109</v>
      </c>
      <c r="K37" s="29" t="s">
        <v>236</v>
      </c>
      <c r="L37" s="29" t="s">
        <v>242</v>
      </c>
      <c r="M37" s="29"/>
      <c r="N37" s="131"/>
      <c r="O37" s="37" t="s">
        <v>1170</v>
      </c>
      <c r="P37" s="204" t="s">
        <v>1171</v>
      </c>
      <c r="Q37" s="37" t="s">
        <v>109</v>
      </c>
      <c r="R37" s="204" t="s">
        <v>109</v>
      </c>
      <c r="S37" s="130" t="s">
        <v>273</v>
      </c>
      <c r="T37" s="130"/>
      <c r="U37" s="130"/>
      <c r="V37" s="130"/>
      <c r="W37" s="89"/>
    </row>
    <row r="38" spans="1:23" s="12" customFormat="1" ht="51.75" customHeight="1">
      <c r="A38" s="29">
        <v>6</v>
      </c>
      <c r="B38" s="29" t="s">
        <v>181</v>
      </c>
      <c r="C38" s="29" t="s">
        <v>223</v>
      </c>
      <c r="D38" s="29">
        <v>91292</v>
      </c>
      <c r="E38" s="29" t="s">
        <v>268</v>
      </c>
      <c r="F38" s="29" t="s">
        <v>222</v>
      </c>
      <c r="G38" s="29" t="s">
        <v>109</v>
      </c>
      <c r="H38" s="35">
        <v>1982</v>
      </c>
      <c r="I38" s="29" t="s">
        <v>231</v>
      </c>
      <c r="J38" s="36" t="s">
        <v>109</v>
      </c>
      <c r="K38" s="29" t="s">
        <v>236</v>
      </c>
      <c r="L38" s="29" t="s">
        <v>243</v>
      </c>
      <c r="M38" s="29"/>
      <c r="N38" s="131"/>
      <c r="O38" s="37" t="s">
        <v>1170</v>
      </c>
      <c r="P38" s="204" t="s">
        <v>1171</v>
      </c>
      <c r="Q38" s="37" t="s">
        <v>109</v>
      </c>
      <c r="R38" s="204" t="s">
        <v>109</v>
      </c>
      <c r="S38" s="130" t="s">
        <v>273</v>
      </c>
      <c r="T38" s="130"/>
      <c r="U38" s="130"/>
      <c r="V38" s="130"/>
      <c r="W38" s="89"/>
    </row>
    <row r="39" spans="1:23" s="12" customFormat="1" ht="51.75" customHeight="1">
      <c r="A39" s="29">
        <v>7</v>
      </c>
      <c r="B39" s="29" t="s">
        <v>224</v>
      </c>
      <c r="C39" s="29" t="s">
        <v>225</v>
      </c>
      <c r="D39" s="29">
        <v>460</v>
      </c>
      <c r="E39" s="29" t="s">
        <v>267</v>
      </c>
      <c r="F39" s="29" t="s">
        <v>222</v>
      </c>
      <c r="G39" s="29" t="s">
        <v>109</v>
      </c>
      <c r="H39" s="35">
        <v>1994</v>
      </c>
      <c r="I39" s="29" t="s">
        <v>232</v>
      </c>
      <c r="J39" s="36" t="s">
        <v>109</v>
      </c>
      <c r="K39" s="29" t="s">
        <v>237</v>
      </c>
      <c r="L39" s="29" t="s">
        <v>237</v>
      </c>
      <c r="M39" s="29"/>
      <c r="N39" s="131"/>
      <c r="O39" s="37" t="s">
        <v>1170</v>
      </c>
      <c r="P39" s="204" t="s">
        <v>1171</v>
      </c>
      <c r="Q39" s="37" t="s">
        <v>109</v>
      </c>
      <c r="R39" s="204" t="s">
        <v>109</v>
      </c>
      <c r="S39" s="130" t="s">
        <v>273</v>
      </c>
      <c r="T39" s="130"/>
      <c r="U39" s="130"/>
      <c r="V39" s="130"/>
      <c r="W39" s="89"/>
    </row>
    <row r="40" spans="1:23" s="12" customFormat="1" ht="51.75" customHeight="1">
      <c r="A40" s="29">
        <v>8</v>
      </c>
      <c r="B40" s="29" t="s">
        <v>196</v>
      </c>
      <c r="C40" s="29" t="s">
        <v>448</v>
      </c>
      <c r="D40" s="29" t="s">
        <v>436</v>
      </c>
      <c r="E40" s="29" t="s">
        <v>441</v>
      </c>
      <c r="F40" s="29" t="s">
        <v>442</v>
      </c>
      <c r="G40" s="29" t="s">
        <v>109</v>
      </c>
      <c r="H40" s="35">
        <v>2015</v>
      </c>
      <c r="I40" s="29" t="s">
        <v>437</v>
      </c>
      <c r="J40" s="36" t="s">
        <v>109</v>
      </c>
      <c r="K40" s="29" t="s">
        <v>265</v>
      </c>
      <c r="L40" s="29" t="s">
        <v>438</v>
      </c>
      <c r="M40" s="29"/>
      <c r="N40" s="131"/>
      <c r="O40" s="37" t="s">
        <v>1186</v>
      </c>
      <c r="P40" s="204" t="s">
        <v>1187</v>
      </c>
      <c r="Q40" s="37" t="s">
        <v>109</v>
      </c>
      <c r="R40" s="204" t="s">
        <v>109</v>
      </c>
      <c r="S40" s="130" t="s">
        <v>273</v>
      </c>
      <c r="T40" s="130"/>
      <c r="U40" s="130"/>
      <c r="V40" s="130"/>
      <c r="W40" s="89"/>
    </row>
    <row r="41" spans="1:23" s="12" customFormat="1" ht="51.75" customHeight="1">
      <c r="A41" s="29">
        <v>9</v>
      </c>
      <c r="B41" s="29" t="s">
        <v>439</v>
      </c>
      <c r="C41" s="29" t="s">
        <v>446</v>
      </c>
      <c r="D41" s="39" t="s">
        <v>447</v>
      </c>
      <c r="E41" s="29" t="s">
        <v>440</v>
      </c>
      <c r="F41" s="29" t="s">
        <v>443</v>
      </c>
      <c r="G41" s="29" t="s">
        <v>444</v>
      </c>
      <c r="H41" s="35">
        <v>2015</v>
      </c>
      <c r="I41" s="29" t="s">
        <v>437</v>
      </c>
      <c r="J41" s="36">
        <v>2</v>
      </c>
      <c r="K41" s="29" t="s">
        <v>109</v>
      </c>
      <c r="L41" s="29" t="s">
        <v>445</v>
      </c>
      <c r="M41" s="29"/>
      <c r="N41" s="131"/>
      <c r="O41" s="37" t="s">
        <v>1186</v>
      </c>
      <c r="P41" s="204" t="s">
        <v>1187</v>
      </c>
      <c r="Q41" s="37" t="s">
        <v>109</v>
      </c>
      <c r="R41" s="204" t="s">
        <v>109</v>
      </c>
      <c r="S41" s="130" t="s">
        <v>273</v>
      </c>
      <c r="T41" s="130" t="s">
        <v>273</v>
      </c>
      <c r="U41" s="130"/>
      <c r="V41" s="130"/>
      <c r="W41" s="89"/>
    </row>
    <row r="42" spans="1:22" ht="18.75" customHeight="1">
      <c r="A42" s="257" t="s">
        <v>650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30"/>
      <c r="M42" s="31"/>
      <c r="N42" s="32"/>
      <c r="O42" s="33"/>
      <c r="P42" s="33"/>
      <c r="Q42" s="33"/>
      <c r="R42" s="33"/>
      <c r="S42" s="34"/>
      <c r="T42" s="34"/>
      <c r="U42" s="34"/>
      <c r="V42" s="34"/>
    </row>
    <row r="43" spans="1:23" s="12" customFormat="1" ht="51.75" customHeight="1">
      <c r="A43" s="29">
        <v>1</v>
      </c>
      <c r="B43" s="29" t="s">
        <v>116</v>
      </c>
      <c r="C43" s="29" t="s">
        <v>206</v>
      </c>
      <c r="D43" s="39" t="s">
        <v>499</v>
      </c>
      <c r="E43" s="29" t="s">
        <v>208</v>
      </c>
      <c r="F43" s="29" t="s">
        <v>115</v>
      </c>
      <c r="G43" s="29" t="s">
        <v>136</v>
      </c>
      <c r="H43" s="35">
        <v>2001</v>
      </c>
      <c r="I43" s="29" t="s">
        <v>498</v>
      </c>
      <c r="J43" s="36">
        <v>9</v>
      </c>
      <c r="K43" s="29" t="s">
        <v>109</v>
      </c>
      <c r="L43" s="29" t="s">
        <v>207</v>
      </c>
      <c r="M43" s="29"/>
      <c r="N43" s="131"/>
      <c r="O43" s="37" t="s">
        <v>1170</v>
      </c>
      <c r="P43" s="204" t="s">
        <v>1171</v>
      </c>
      <c r="Q43" s="37" t="s">
        <v>109</v>
      </c>
      <c r="R43" s="204" t="s">
        <v>109</v>
      </c>
      <c r="S43" s="130" t="s">
        <v>273</v>
      </c>
      <c r="T43" s="130" t="s">
        <v>273</v>
      </c>
      <c r="U43" s="130"/>
      <c r="V43" s="130"/>
      <c r="W43" s="89"/>
    </row>
    <row r="44" spans="1:23" s="12" customFormat="1" ht="51.75" customHeight="1">
      <c r="A44" s="29">
        <v>2</v>
      </c>
      <c r="B44" s="29" t="s">
        <v>131</v>
      </c>
      <c r="C44" s="29" t="s">
        <v>132</v>
      </c>
      <c r="D44" s="39" t="s">
        <v>133</v>
      </c>
      <c r="E44" s="29" t="s">
        <v>134</v>
      </c>
      <c r="F44" s="29" t="s">
        <v>135</v>
      </c>
      <c r="G44" s="29" t="s">
        <v>274</v>
      </c>
      <c r="H44" s="35">
        <v>2001</v>
      </c>
      <c r="I44" s="29" t="s">
        <v>309</v>
      </c>
      <c r="J44" s="36">
        <v>9</v>
      </c>
      <c r="K44" s="29" t="s">
        <v>145</v>
      </c>
      <c r="L44" s="29" t="s">
        <v>500</v>
      </c>
      <c r="M44" s="29"/>
      <c r="N44" s="131"/>
      <c r="O44" s="37" t="s">
        <v>1188</v>
      </c>
      <c r="P44" s="204" t="s">
        <v>1189</v>
      </c>
      <c r="Q44" s="37" t="s">
        <v>109</v>
      </c>
      <c r="R44" s="204" t="s">
        <v>109</v>
      </c>
      <c r="S44" s="130" t="s">
        <v>273</v>
      </c>
      <c r="T44" s="130" t="s">
        <v>273</v>
      </c>
      <c r="U44" s="130"/>
      <c r="V44" s="130"/>
      <c r="W44" s="89"/>
    </row>
    <row r="45" spans="1:22" ht="18.75" customHeight="1">
      <c r="A45" s="257" t="s">
        <v>651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30"/>
      <c r="M45" s="31"/>
      <c r="N45" s="32"/>
      <c r="O45" s="33"/>
      <c r="P45" s="33"/>
      <c r="Q45" s="33"/>
      <c r="R45" s="33"/>
      <c r="S45" s="34"/>
      <c r="T45" s="34"/>
      <c r="U45" s="34"/>
      <c r="V45" s="34"/>
    </row>
    <row r="46" spans="1:23" s="12" customFormat="1" ht="51.75" customHeight="1">
      <c r="A46" s="29">
        <v>1</v>
      </c>
      <c r="B46" s="29" t="s">
        <v>147</v>
      </c>
      <c r="C46" s="29" t="s">
        <v>148</v>
      </c>
      <c r="D46" s="29" t="s">
        <v>149</v>
      </c>
      <c r="E46" s="29" t="s">
        <v>271</v>
      </c>
      <c r="F46" s="29" t="s">
        <v>115</v>
      </c>
      <c r="G46" s="29" t="s">
        <v>151</v>
      </c>
      <c r="H46" s="29">
        <v>2004</v>
      </c>
      <c r="I46" s="29" t="s">
        <v>150</v>
      </c>
      <c r="J46" s="29">
        <v>5</v>
      </c>
      <c r="K46" s="29" t="s">
        <v>109</v>
      </c>
      <c r="L46" s="29" t="s">
        <v>497</v>
      </c>
      <c r="M46" s="29" t="s">
        <v>935</v>
      </c>
      <c r="N46" s="131">
        <v>7000</v>
      </c>
      <c r="O46" s="37" t="s">
        <v>1170</v>
      </c>
      <c r="P46" s="204" t="s">
        <v>1171</v>
      </c>
      <c r="Q46" s="37" t="s">
        <v>1170</v>
      </c>
      <c r="R46" s="204" t="s">
        <v>1171</v>
      </c>
      <c r="S46" s="130" t="s">
        <v>273</v>
      </c>
      <c r="T46" s="130" t="s">
        <v>273</v>
      </c>
      <c r="U46" s="130" t="s">
        <v>273</v>
      </c>
      <c r="V46" s="130"/>
      <c r="W46" s="89"/>
    </row>
    <row r="47" spans="1:22" ht="18.75" customHeight="1">
      <c r="A47" s="257" t="s">
        <v>652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30"/>
      <c r="M47" s="31"/>
      <c r="N47" s="32"/>
      <c r="O47" s="33"/>
      <c r="P47" s="33"/>
      <c r="Q47" s="33"/>
      <c r="R47" s="33"/>
      <c r="S47" s="34"/>
      <c r="T47" s="34"/>
      <c r="U47" s="34"/>
      <c r="V47" s="34"/>
    </row>
    <row r="48" spans="1:23" s="12" customFormat="1" ht="51.75" customHeight="1">
      <c r="A48" s="29">
        <v>1</v>
      </c>
      <c r="B48" s="29" t="s">
        <v>246</v>
      </c>
      <c r="C48" s="29" t="s">
        <v>247</v>
      </c>
      <c r="D48" s="29" t="s">
        <v>496</v>
      </c>
      <c r="E48" s="29" t="s">
        <v>270</v>
      </c>
      <c r="F48" s="29" t="s">
        <v>115</v>
      </c>
      <c r="G48" s="29" t="s">
        <v>142</v>
      </c>
      <c r="H48" s="29">
        <v>2013</v>
      </c>
      <c r="I48" s="29" t="s">
        <v>248</v>
      </c>
      <c r="J48" s="29">
        <v>9</v>
      </c>
      <c r="K48" s="29" t="s">
        <v>249</v>
      </c>
      <c r="L48" s="29" t="s">
        <v>163</v>
      </c>
      <c r="M48" s="29" t="s">
        <v>1118</v>
      </c>
      <c r="N48" s="131">
        <v>49900</v>
      </c>
      <c r="O48" s="37" t="s">
        <v>1190</v>
      </c>
      <c r="P48" s="204" t="s">
        <v>1191</v>
      </c>
      <c r="Q48" s="37" t="s">
        <v>1190</v>
      </c>
      <c r="R48" s="204" t="s">
        <v>1191</v>
      </c>
      <c r="S48" s="130" t="s">
        <v>273</v>
      </c>
      <c r="T48" s="130" t="s">
        <v>273</v>
      </c>
      <c r="U48" s="130" t="s">
        <v>273</v>
      </c>
      <c r="V48" s="130"/>
      <c r="W48" s="89"/>
    </row>
    <row r="49" spans="1:22" ht="18.75" customHeight="1">
      <c r="A49" s="257" t="s">
        <v>653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30"/>
      <c r="M49" s="31"/>
      <c r="N49" s="32"/>
      <c r="O49" s="33"/>
      <c r="P49" s="33"/>
      <c r="Q49" s="33"/>
      <c r="R49" s="33"/>
      <c r="S49" s="34"/>
      <c r="T49" s="34"/>
      <c r="U49" s="34"/>
      <c r="V49" s="34"/>
    </row>
    <row r="50" spans="1:23" s="12" customFormat="1" ht="51.75" customHeight="1">
      <c r="A50" s="29">
        <v>1</v>
      </c>
      <c r="B50" s="29" t="s">
        <v>548</v>
      </c>
      <c r="C50" s="29" t="s">
        <v>156</v>
      </c>
      <c r="D50" s="29" t="s">
        <v>157</v>
      </c>
      <c r="E50" s="29" t="s">
        <v>158</v>
      </c>
      <c r="F50" s="29" t="s">
        <v>115</v>
      </c>
      <c r="G50" s="29" t="s">
        <v>142</v>
      </c>
      <c r="H50" s="35">
        <v>2011</v>
      </c>
      <c r="I50" s="29" t="s">
        <v>162</v>
      </c>
      <c r="J50" s="36">
        <v>9</v>
      </c>
      <c r="K50" s="29" t="s">
        <v>468</v>
      </c>
      <c r="L50" s="29" t="s">
        <v>163</v>
      </c>
      <c r="M50" s="35" t="s">
        <v>1043</v>
      </c>
      <c r="N50" s="131">
        <v>30100</v>
      </c>
      <c r="O50" s="37" t="s">
        <v>1192</v>
      </c>
      <c r="P50" s="204" t="s">
        <v>1193</v>
      </c>
      <c r="Q50" s="37" t="s">
        <v>1192</v>
      </c>
      <c r="R50" s="204" t="s">
        <v>1193</v>
      </c>
      <c r="S50" s="130" t="s">
        <v>273</v>
      </c>
      <c r="T50" s="130" t="s">
        <v>273</v>
      </c>
      <c r="U50" s="130" t="s">
        <v>273</v>
      </c>
      <c r="V50" s="130"/>
      <c r="W50" s="89"/>
    </row>
    <row r="51" spans="1:23" s="12" customFormat="1" ht="51.75" customHeight="1">
      <c r="A51" s="29">
        <v>2</v>
      </c>
      <c r="B51" s="29" t="s">
        <v>547</v>
      </c>
      <c r="C51" s="29" t="s">
        <v>549</v>
      </c>
      <c r="D51" s="29" t="s">
        <v>159</v>
      </c>
      <c r="E51" s="29" t="s">
        <v>160</v>
      </c>
      <c r="F51" s="29" t="s">
        <v>161</v>
      </c>
      <c r="G51" s="29" t="s">
        <v>550</v>
      </c>
      <c r="H51" s="35">
        <v>2011</v>
      </c>
      <c r="I51" s="29" t="s">
        <v>461</v>
      </c>
      <c r="J51" s="36">
        <v>20</v>
      </c>
      <c r="K51" s="29" t="s">
        <v>469</v>
      </c>
      <c r="L51" s="29" t="s">
        <v>164</v>
      </c>
      <c r="M51" s="35" t="s">
        <v>1044</v>
      </c>
      <c r="N51" s="131">
        <v>90500</v>
      </c>
      <c r="O51" s="37" t="s">
        <v>1194</v>
      </c>
      <c r="P51" s="204" t="s">
        <v>1195</v>
      </c>
      <c r="Q51" s="37" t="s">
        <v>1194</v>
      </c>
      <c r="R51" s="204" t="s">
        <v>1195</v>
      </c>
      <c r="S51" s="130" t="s">
        <v>273</v>
      </c>
      <c r="T51" s="130" t="s">
        <v>273</v>
      </c>
      <c r="U51" s="130" t="s">
        <v>273</v>
      </c>
      <c r="V51" s="130"/>
      <c r="W51" s="89"/>
    </row>
    <row r="52" spans="1:23" s="12" customFormat="1" ht="51.75" customHeight="1">
      <c r="A52" s="29">
        <v>3</v>
      </c>
      <c r="B52" s="29" t="s">
        <v>147</v>
      </c>
      <c r="C52" s="29" t="s">
        <v>332</v>
      </c>
      <c r="D52" s="29" t="s">
        <v>329</v>
      </c>
      <c r="E52" s="29" t="s">
        <v>1042</v>
      </c>
      <c r="F52" s="29" t="s">
        <v>135</v>
      </c>
      <c r="G52" s="29" t="s">
        <v>151</v>
      </c>
      <c r="H52" s="35">
        <v>2005</v>
      </c>
      <c r="I52" s="29" t="s">
        <v>330</v>
      </c>
      <c r="J52" s="36">
        <v>2</v>
      </c>
      <c r="K52" s="40" t="s">
        <v>333</v>
      </c>
      <c r="L52" s="29" t="s">
        <v>331</v>
      </c>
      <c r="M52" s="35"/>
      <c r="N52" s="131"/>
      <c r="O52" s="37" t="s">
        <v>1196</v>
      </c>
      <c r="P52" s="204" t="s">
        <v>1197</v>
      </c>
      <c r="Q52" s="37" t="s">
        <v>109</v>
      </c>
      <c r="R52" s="204" t="s">
        <v>109</v>
      </c>
      <c r="S52" s="130" t="s">
        <v>273</v>
      </c>
      <c r="T52" s="130" t="s">
        <v>273</v>
      </c>
      <c r="U52" s="130"/>
      <c r="V52" s="130"/>
      <c r="W52" s="89"/>
    </row>
    <row r="53" spans="1:23" s="12" customFormat="1" ht="51.75" customHeight="1">
      <c r="A53" s="29">
        <v>4</v>
      </c>
      <c r="B53" s="29" t="s">
        <v>552</v>
      </c>
      <c r="C53" s="29" t="s">
        <v>553</v>
      </c>
      <c r="D53" s="29" t="s">
        <v>554</v>
      </c>
      <c r="E53" s="29" t="s">
        <v>551</v>
      </c>
      <c r="F53" s="29" t="s">
        <v>115</v>
      </c>
      <c r="G53" s="29" t="s">
        <v>151</v>
      </c>
      <c r="H53" s="35">
        <v>1999</v>
      </c>
      <c r="I53" s="29" t="s">
        <v>555</v>
      </c>
      <c r="J53" s="36">
        <v>5</v>
      </c>
      <c r="K53" s="40" t="s">
        <v>109</v>
      </c>
      <c r="L53" s="29" t="s">
        <v>556</v>
      </c>
      <c r="M53" s="35"/>
      <c r="N53" s="131"/>
      <c r="O53" s="37" t="s">
        <v>1198</v>
      </c>
      <c r="P53" s="204" t="s">
        <v>1199</v>
      </c>
      <c r="Q53" s="37" t="s">
        <v>109</v>
      </c>
      <c r="R53" s="204" t="s">
        <v>109</v>
      </c>
      <c r="S53" s="130" t="s">
        <v>273</v>
      </c>
      <c r="T53" s="130" t="s">
        <v>273</v>
      </c>
      <c r="U53" s="130"/>
      <c r="V53" s="130"/>
      <c r="W53" s="89"/>
    </row>
  </sheetData>
  <sheetProtection/>
  <mergeCells count="29">
    <mergeCell ref="A3:I3"/>
    <mergeCell ref="G4:G6"/>
    <mergeCell ref="J4:J6"/>
    <mergeCell ref="K4:K6"/>
    <mergeCell ref="J3:V3"/>
    <mergeCell ref="H4:H6"/>
    <mergeCell ref="N4:N6"/>
    <mergeCell ref="M4:M6"/>
    <mergeCell ref="S4:V5"/>
    <mergeCell ref="Q4:R5"/>
    <mergeCell ref="A49:K49"/>
    <mergeCell ref="A32:K32"/>
    <mergeCell ref="A4:A6"/>
    <mergeCell ref="A45:K45"/>
    <mergeCell ref="A10:K10"/>
    <mergeCell ref="A42:K42"/>
    <mergeCell ref="A27:K27"/>
    <mergeCell ref="A29:K29"/>
    <mergeCell ref="A47:K47"/>
    <mergeCell ref="D4:D6"/>
    <mergeCell ref="F4:F6"/>
    <mergeCell ref="O4:P5"/>
    <mergeCell ref="A12:K12"/>
    <mergeCell ref="L4:L6"/>
    <mergeCell ref="I4:I6"/>
    <mergeCell ref="E4:E6"/>
    <mergeCell ref="B4:B6"/>
    <mergeCell ref="C4:C6"/>
    <mergeCell ref="A7:K7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40" r:id="rId1"/>
  <rowBreaks count="1" manualBreakCount="1">
    <brk id="28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90" zoomScaleSheetLayoutView="90" zoomScalePageLayoutView="0" workbookViewId="0" topLeftCell="A3">
      <selection activeCell="B18" sqref="B18"/>
    </sheetView>
  </sheetViews>
  <sheetFormatPr defaultColWidth="9.140625" defaultRowHeight="12.75"/>
  <cols>
    <col min="1" max="1" width="14.421875" style="195" customWidth="1"/>
    <col min="2" max="2" width="23.28125" style="195" customWidth="1"/>
    <col min="3" max="3" width="23.140625" style="197" customWidth="1"/>
    <col min="4" max="4" width="73.00390625" style="198" customWidth="1"/>
    <col min="5" max="5" width="9.140625" style="115" customWidth="1"/>
    <col min="6" max="6" width="13.7109375" style="115" customWidth="1"/>
    <col min="7" max="7" width="9.140625" style="115" customWidth="1"/>
    <col min="8" max="8" width="14.421875" style="116" customWidth="1"/>
    <col min="9" max="9" width="22.28125" style="115" customWidth="1"/>
    <col min="10" max="10" width="17.140625" style="115" customWidth="1"/>
    <col min="11" max="16384" width="9.140625" style="115" customWidth="1"/>
  </cols>
  <sheetData>
    <row r="1" spans="1:4" ht="16.5" customHeight="1">
      <c r="A1" s="180" t="s">
        <v>824</v>
      </c>
      <c r="B1" s="181"/>
      <c r="C1" s="182"/>
      <c r="D1" s="183"/>
    </row>
    <row r="3" spans="1:4" ht="39.75" customHeight="1">
      <c r="A3" s="184" t="s">
        <v>823</v>
      </c>
      <c r="B3" s="185" t="s">
        <v>822</v>
      </c>
      <c r="C3" s="185" t="s">
        <v>821</v>
      </c>
      <c r="D3" s="185" t="s">
        <v>820</v>
      </c>
    </row>
    <row r="4" spans="1:4" ht="15">
      <c r="A4" s="266" t="s">
        <v>819</v>
      </c>
      <c r="B4" s="266"/>
      <c r="C4" s="266"/>
      <c r="D4" s="266"/>
    </row>
    <row r="5" spans="1:4" ht="33" customHeight="1">
      <c r="A5" s="186">
        <v>1</v>
      </c>
      <c r="B5" s="187">
        <v>1098</v>
      </c>
      <c r="C5" s="187" t="s">
        <v>1140</v>
      </c>
      <c r="D5" s="188" t="s">
        <v>1141</v>
      </c>
    </row>
    <row r="6" spans="1:4" ht="66.75" customHeight="1">
      <c r="A6" s="186">
        <v>11</v>
      </c>
      <c r="B6" s="187">
        <v>16173.59</v>
      </c>
      <c r="C6" s="187" t="s">
        <v>1142</v>
      </c>
      <c r="D6" s="189" t="s">
        <v>1143</v>
      </c>
    </row>
    <row r="7" spans="1:4" ht="100.5" customHeight="1">
      <c r="A7" s="186">
        <v>5</v>
      </c>
      <c r="B7" s="187">
        <v>44293.2</v>
      </c>
      <c r="C7" s="187" t="s">
        <v>1144</v>
      </c>
      <c r="D7" s="189" t="s">
        <v>1145</v>
      </c>
    </row>
    <row r="8" spans="1:4" ht="15">
      <c r="A8" s="266" t="s">
        <v>818</v>
      </c>
      <c r="B8" s="266"/>
      <c r="C8" s="266"/>
      <c r="D8" s="266"/>
    </row>
    <row r="9" spans="1:4" ht="27" customHeight="1">
      <c r="A9" s="186">
        <v>1</v>
      </c>
      <c r="B9" s="187">
        <v>1995.91</v>
      </c>
      <c r="C9" s="187" t="s">
        <v>1146</v>
      </c>
      <c r="D9" s="188" t="s">
        <v>1141</v>
      </c>
    </row>
    <row r="10" spans="1:4" ht="27" customHeight="1">
      <c r="A10" s="186">
        <v>1</v>
      </c>
      <c r="B10" s="187">
        <v>1550</v>
      </c>
      <c r="C10" s="187" t="s">
        <v>1147</v>
      </c>
      <c r="D10" s="188" t="s">
        <v>1148</v>
      </c>
    </row>
    <row r="11" spans="1:4" ht="62.25" customHeight="1">
      <c r="A11" s="186">
        <v>6</v>
      </c>
      <c r="B11" s="187">
        <v>18336.18</v>
      </c>
      <c r="C11" s="187" t="s">
        <v>1144</v>
      </c>
      <c r="D11" s="189" t="s">
        <v>1149</v>
      </c>
    </row>
    <row r="12" spans="1:4" ht="25.5" customHeight="1">
      <c r="A12" s="186">
        <v>1</v>
      </c>
      <c r="B12" s="187">
        <v>2214</v>
      </c>
      <c r="C12" s="187" t="s">
        <v>1150</v>
      </c>
      <c r="D12" s="189" t="s">
        <v>1151</v>
      </c>
    </row>
    <row r="13" spans="1:4" ht="21" customHeight="1">
      <c r="A13" s="186">
        <v>1</v>
      </c>
      <c r="B13" s="187">
        <v>421.5</v>
      </c>
      <c r="C13" s="187" t="s">
        <v>1142</v>
      </c>
      <c r="D13" s="189" t="s">
        <v>1152</v>
      </c>
    </row>
    <row r="14" spans="1:4" ht="15">
      <c r="A14" s="267" t="s">
        <v>817</v>
      </c>
      <c r="B14" s="268"/>
      <c r="C14" s="268"/>
      <c r="D14" s="269"/>
    </row>
    <row r="15" spans="1:4" ht="29.25" customHeight="1">
      <c r="A15" s="186">
        <v>1</v>
      </c>
      <c r="B15" s="187">
        <v>6545.37</v>
      </c>
      <c r="C15" s="187" t="s">
        <v>1146</v>
      </c>
      <c r="D15" s="188" t="s">
        <v>1141</v>
      </c>
    </row>
    <row r="16" spans="1:4" ht="110.25" customHeight="1">
      <c r="A16" s="186">
        <v>7</v>
      </c>
      <c r="B16" s="187">
        <v>20980.84</v>
      </c>
      <c r="C16" s="187" t="s">
        <v>1144</v>
      </c>
      <c r="D16" s="190" t="s">
        <v>1153</v>
      </c>
    </row>
    <row r="17" spans="1:4" ht="15">
      <c r="A17" s="191" t="s">
        <v>0</v>
      </c>
      <c r="B17" s="192">
        <f>SUM(B5:B7,B9:B13,B15:B16)</f>
        <v>113608.59</v>
      </c>
      <c r="C17" s="193"/>
      <c r="D17" s="194"/>
    </row>
    <row r="18" ht="14.25">
      <c r="B18" s="196"/>
    </row>
    <row r="19" spans="1:4" ht="14.25">
      <c r="A19" s="199"/>
      <c r="B19" s="200"/>
      <c r="C19" s="200"/>
      <c r="D19" s="201"/>
    </row>
    <row r="20" spans="1:2" ht="14.25">
      <c r="A20" s="202" t="s">
        <v>1139</v>
      </c>
      <c r="B20" s="203"/>
    </row>
  </sheetData>
  <sheetProtection/>
  <mergeCells count="3">
    <mergeCell ref="A4:D4"/>
    <mergeCell ref="A8:D8"/>
    <mergeCell ref="A14:D1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8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view="pageBreakPreview" zoomScale="90" zoomScaleSheetLayoutView="90" zoomScalePageLayoutView="0" workbookViewId="0" topLeftCell="A1">
      <selection activeCell="C21" sqref="C21"/>
    </sheetView>
  </sheetViews>
  <sheetFormatPr defaultColWidth="9.140625" defaultRowHeight="12.75"/>
  <cols>
    <col min="1" max="1" width="5.8515625" style="54" customWidth="1"/>
    <col min="2" max="2" width="43.421875" style="72" customWidth="1"/>
    <col min="3" max="3" width="23.7109375" style="174" customWidth="1"/>
    <col min="4" max="4" width="22.00390625" style="174" customWidth="1"/>
    <col min="5" max="5" width="25.57421875" style="175" customWidth="1"/>
    <col min="6" max="6" width="13.57421875" style="47" bestFit="1" customWidth="1"/>
    <col min="7" max="7" width="19.7109375" style="0" customWidth="1"/>
    <col min="8" max="8" width="15.57421875" style="0" customWidth="1"/>
    <col min="9" max="9" width="16.8515625" style="0" customWidth="1"/>
    <col min="10" max="10" width="14.7109375" style="0" bestFit="1" customWidth="1"/>
    <col min="11" max="11" width="11.57421875" style="0" bestFit="1" customWidth="1"/>
  </cols>
  <sheetData>
    <row r="1" spans="2:4" ht="15">
      <c r="B1" s="52" t="s">
        <v>825</v>
      </c>
      <c r="D1" s="55"/>
    </row>
    <row r="2" ht="15">
      <c r="B2" s="52"/>
    </row>
    <row r="3" spans="2:8" ht="12.75" customHeight="1">
      <c r="B3" s="270" t="s">
        <v>53</v>
      </c>
      <c r="C3" s="270"/>
      <c r="D3" s="270"/>
      <c r="E3" s="270"/>
      <c r="H3" s="74"/>
    </row>
    <row r="4" spans="1:9" ht="30">
      <c r="A4" s="77" t="s">
        <v>13</v>
      </c>
      <c r="B4" s="77" t="s">
        <v>10</v>
      </c>
      <c r="C4" s="56" t="s">
        <v>29</v>
      </c>
      <c r="D4" s="56" t="s">
        <v>516</v>
      </c>
      <c r="E4" s="56" t="s">
        <v>482</v>
      </c>
      <c r="G4" s="50"/>
      <c r="H4" s="49"/>
      <c r="I4" s="50"/>
    </row>
    <row r="5" spans="1:11" s="2" customFormat="1" ht="33" customHeight="1">
      <c r="A5" s="40">
        <v>1</v>
      </c>
      <c r="B5" s="106" t="s">
        <v>76</v>
      </c>
      <c r="C5" s="133">
        <v>1309052.59</v>
      </c>
      <c r="D5" s="133">
        <v>0</v>
      </c>
      <c r="E5" s="133">
        <v>0</v>
      </c>
      <c r="F5" s="122"/>
      <c r="G5" s="149"/>
      <c r="H5" s="149"/>
      <c r="I5" s="149"/>
      <c r="J5" s="148"/>
      <c r="K5" s="149"/>
    </row>
    <row r="6" spans="1:12" s="2" customFormat="1" ht="33" customHeight="1">
      <c r="A6" s="40">
        <v>2</v>
      </c>
      <c r="B6" s="106" t="s">
        <v>79</v>
      </c>
      <c r="C6" s="133">
        <f>615192.09+86162.54</f>
        <v>701354.63</v>
      </c>
      <c r="D6" s="133">
        <v>0</v>
      </c>
      <c r="E6" s="133">
        <v>0</v>
      </c>
      <c r="F6" s="147"/>
      <c r="G6" s="149"/>
      <c r="H6" s="149"/>
      <c r="I6" s="149"/>
      <c r="J6" s="149"/>
      <c r="K6" s="149"/>
      <c r="L6" s="139"/>
    </row>
    <row r="7" spans="1:11" s="2" customFormat="1" ht="33" customHeight="1">
      <c r="A7" s="40">
        <v>3</v>
      </c>
      <c r="B7" s="106" t="s">
        <v>80</v>
      </c>
      <c r="C7" s="133">
        <v>505159.38</v>
      </c>
      <c r="D7" s="133">
        <v>0</v>
      </c>
      <c r="E7" s="133">
        <v>0</v>
      </c>
      <c r="F7" s="121"/>
      <c r="G7" s="149"/>
      <c r="H7" s="149"/>
      <c r="I7" s="149"/>
      <c r="J7" s="149"/>
      <c r="K7" s="149"/>
    </row>
    <row r="8" spans="1:12" s="2" customFormat="1" ht="33" customHeight="1">
      <c r="A8" s="40">
        <v>4</v>
      </c>
      <c r="B8" s="106" t="s">
        <v>476</v>
      </c>
      <c r="C8" s="133">
        <v>89142.08</v>
      </c>
      <c r="D8" s="133">
        <v>0</v>
      </c>
      <c r="E8" s="133">
        <v>0</v>
      </c>
      <c r="F8" s="121"/>
      <c r="G8" s="149"/>
      <c r="H8" s="149"/>
      <c r="I8" s="149"/>
      <c r="J8" s="149"/>
      <c r="K8" s="149"/>
      <c r="L8" s="139"/>
    </row>
    <row r="9" spans="1:12" s="2" customFormat="1" ht="33" customHeight="1">
      <c r="A9" s="40">
        <v>5</v>
      </c>
      <c r="B9" s="106" t="s">
        <v>81</v>
      </c>
      <c r="C9" s="133">
        <v>111712.13</v>
      </c>
      <c r="D9" s="133">
        <v>3782.5</v>
      </c>
      <c r="E9" s="133">
        <v>0</v>
      </c>
      <c r="F9" s="121"/>
      <c r="G9" s="149"/>
      <c r="H9" s="149"/>
      <c r="I9" s="149"/>
      <c r="J9" s="149"/>
      <c r="K9" s="149"/>
      <c r="L9" s="139"/>
    </row>
    <row r="10" spans="1:12" s="2" customFormat="1" ht="33" customHeight="1">
      <c r="A10" s="40">
        <v>6</v>
      </c>
      <c r="B10" s="106" t="s">
        <v>82</v>
      </c>
      <c r="C10" s="133">
        <v>817622.94</v>
      </c>
      <c r="D10" s="133">
        <v>0</v>
      </c>
      <c r="E10" s="133">
        <v>0</v>
      </c>
      <c r="F10" s="121"/>
      <c r="G10" s="149"/>
      <c r="H10" s="149"/>
      <c r="I10" s="149"/>
      <c r="J10" s="149"/>
      <c r="K10" s="149"/>
      <c r="L10" s="139"/>
    </row>
    <row r="11" spans="1:12" s="2" customFormat="1" ht="33" customHeight="1">
      <c r="A11" s="40">
        <v>7</v>
      </c>
      <c r="B11" s="106" t="s">
        <v>84</v>
      </c>
      <c r="C11" s="133">
        <f>185067.06+21207.14</f>
        <v>206274.2</v>
      </c>
      <c r="D11" s="133">
        <v>0</v>
      </c>
      <c r="E11" s="133">
        <v>0</v>
      </c>
      <c r="F11" s="121"/>
      <c r="G11" s="149"/>
      <c r="H11" s="149"/>
      <c r="I11" s="149"/>
      <c r="J11" s="149"/>
      <c r="K11" s="149"/>
      <c r="L11" s="139"/>
    </row>
    <row r="12" spans="1:12" s="2" customFormat="1" ht="33" customHeight="1">
      <c r="A12" s="40">
        <v>8</v>
      </c>
      <c r="B12" s="106" t="s">
        <v>86</v>
      </c>
      <c r="C12" s="133">
        <v>87172.71</v>
      </c>
      <c r="D12" s="133">
        <v>0</v>
      </c>
      <c r="E12" s="133">
        <v>0</v>
      </c>
      <c r="F12" s="120"/>
      <c r="G12" s="149"/>
      <c r="H12" s="149"/>
      <c r="I12" s="149"/>
      <c r="J12" s="149"/>
      <c r="K12" s="149"/>
      <c r="L12" s="139"/>
    </row>
    <row r="13" spans="1:11" s="2" customFormat="1" ht="33" customHeight="1">
      <c r="A13" s="40">
        <v>9</v>
      </c>
      <c r="B13" s="106" t="s">
        <v>88</v>
      </c>
      <c r="C13" s="133">
        <f>338339.1+14760</f>
        <v>353099.1</v>
      </c>
      <c r="D13" s="133">
        <v>0</v>
      </c>
      <c r="E13" s="133">
        <v>0</v>
      </c>
      <c r="F13" s="147"/>
      <c r="G13" s="149"/>
      <c r="H13" s="149"/>
      <c r="I13" s="149"/>
      <c r="J13" s="150"/>
      <c r="K13" s="149"/>
    </row>
    <row r="14" spans="1:11" s="2" customFormat="1" ht="33" customHeight="1">
      <c r="A14" s="40">
        <v>10</v>
      </c>
      <c r="B14" s="106" t="s">
        <v>107</v>
      </c>
      <c r="C14" s="133">
        <v>1739208.75</v>
      </c>
      <c r="D14" s="133">
        <v>67944.6</v>
      </c>
      <c r="E14" s="133"/>
      <c r="F14" s="151"/>
      <c r="G14" s="149"/>
      <c r="H14" s="149"/>
      <c r="I14" s="149"/>
      <c r="J14" s="149"/>
      <c r="K14" s="149"/>
    </row>
    <row r="15" spans="1:11" s="2" customFormat="1" ht="33" customHeight="1">
      <c r="A15" s="40">
        <v>11</v>
      </c>
      <c r="B15" s="106" t="s">
        <v>91</v>
      </c>
      <c r="C15" s="133">
        <v>2112501.16</v>
      </c>
      <c r="D15" s="133">
        <v>66016.23</v>
      </c>
      <c r="E15" s="133">
        <v>0</v>
      </c>
      <c r="F15" s="152"/>
      <c r="G15" s="149"/>
      <c r="H15" s="149"/>
      <c r="I15" s="149"/>
      <c r="J15" s="149"/>
      <c r="K15" s="149"/>
    </row>
    <row r="16" spans="1:11" s="2" customFormat="1" ht="33" customHeight="1">
      <c r="A16" s="40">
        <v>12</v>
      </c>
      <c r="B16" s="106" t="s">
        <v>92</v>
      </c>
      <c r="C16" s="133">
        <v>74129.69</v>
      </c>
      <c r="D16" s="133">
        <v>0</v>
      </c>
      <c r="E16" s="133">
        <v>0</v>
      </c>
      <c r="F16" s="120"/>
      <c r="G16" s="149"/>
      <c r="H16" s="149"/>
      <c r="I16" s="149"/>
      <c r="J16" s="149"/>
      <c r="K16" s="149"/>
    </row>
    <row r="17" spans="1:11" s="2" customFormat="1" ht="33" customHeight="1">
      <c r="A17" s="40">
        <v>13</v>
      </c>
      <c r="B17" s="106" t="s">
        <v>93</v>
      </c>
      <c r="C17" s="133">
        <v>664674.82</v>
      </c>
      <c r="D17" s="133">
        <v>0</v>
      </c>
      <c r="E17" s="133">
        <v>0</v>
      </c>
      <c r="F17" s="147"/>
      <c r="G17" s="149"/>
      <c r="H17" s="149"/>
      <c r="I17" s="149"/>
      <c r="J17" s="149"/>
      <c r="K17" s="149"/>
    </row>
    <row r="18" spans="1:11" s="2" customFormat="1" ht="33" customHeight="1">
      <c r="A18" s="40">
        <v>14</v>
      </c>
      <c r="B18" s="106" t="s">
        <v>95</v>
      </c>
      <c r="C18" s="133">
        <f>423204.29+6903.99+1660.5</f>
        <v>431768.77999999997</v>
      </c>
      <c r="D18" s="133">
        <v>95505.87</v>
      </c>
      <c r="E18" s="133">
        <v>0</v>
      </c>
      <c r="F18" s="152"/>
      <c r="G18" s="149"/>
      <c r="H18" s="149"/>
      <c r="I18" s="149"/>
      <c r="J18" s="149"/>
      <c r="K18" s="149"/>
    </row>
    <row r="19" spans="1:11" s="2" customFormat="1" ht="33" customHeight="1">
      <c r="A19" s="40">
        <v>15</v>
      </c>
      <c r="B19" s="106" t="s">
        <v>97</v>
      </c>
      <c r="C19" s="133">
        <v>731320.7799999999</v>
      </c>
      <c r="D19" s="133">
        <v>0</v>
      </c>
      <c r="E19" s="133">
        <v>4260</v>
      </c>
      <c r="F19" s="152"/>
      <c r="G19" s="149"/>
      <c r="H19" s="149"/>
      <c r="I19" s="149"/>
      <c r="J19" s="139"/>
      <c r="K19" s="149"/>
    </row>
    <row r="20" spans="1:11" ht="18" customHeight="1">
      <c r="A20" s="176"/>
      <c r="B20" s="177" t="s">
        <v>11</v>
      </c>
      <c r="C20" s="178">
        <f>SUM(C5:C19)</f>
        <v>9934193.739999998</v>
      </c>
      <c r="D20" s="178"/>
      <c r="E20" s="133"/>
      <c r="F20" s="120"/>
      <c r="J20" s="50"/>
      <c r="K20" s="50"/>
    </row>
    <row r="21" spans="2:6" ht="14.25">
      <c r="B21" s="20"/>
      <c r="C21" s="179"/>
      <c r="D21" s="179"/>
      <c r="F21" s="120"/>
    </row>
    <row r="22" spans="2:6" ht="14.25">
      <c r="B22" s="20"/>
      <c r="C22" s="179"/>
      <c r="D22" s="179"/>
      <c r="F22" s="120"/>
    </row>
    <row r="23" spans="2:6" ht="14.25">
      <c r="B23" s="20"/>
      <c r="C23" s="179"/>
      <c r="D23" s="179"/>
      <c r="F23" s="120"/>
    </row>
    <row r="24" spans="2:6" ht="14.25">
      <c r="B24" s="20"/>
      <c r="C24" s="179"/>
      <c r="D24" s="179"/>
      <c r="F24" s="120"/>
    </row>
    <row r="25" spans="2:6" ht="14.25">
      <c r="B25" s="20"/>
      <c r="C25" s="179"/>
      <c r="D25" s="179"/>
      <c r="F25" s="122"/>
    </row>
    <row r="26" spans="2:6" ht="14.25">
      <c r="B26" s="20"/>
      <c r="C26" s="179"/>
      <c r="D26" s="179"/>
      <c r="F26" s="122"/>
    </row>
    <row r="27" spans="2:6" ht="14.25">
      <c r="B27" s="20"/>
      <c r="C27" s="179"/>
      <c r="D27" s="179"/>
      <c r="F27" s="120"/>
    </row>
    <row r="28" spans="2:6" ht="14.25">
      <c r="B28" s="20"/>
      <c r="C28" s="179"/>
      <c r="D28" s="179"/>
      <c r="F28" s="120"/>
    </row>
    <row r="29" spans="2:6" ht="14.25">
      <c r="B29" s="20"/>
      <c r="C29" s="179"/>
      <c r="D29" s="179"/>
      <c r="F29" s="120"/>
    </row>
    <row r="30" spans="2:6" ht="14.25">
      <c r="B30" s="20"/>
      <c r="C30" s="179"/>
      <c r="D30" s="179"/>
      <c r="F30" s="120"/>
    </row>
    <row r="31" ht="14.25">
      <c r="F31" s="120"/>
    </row>
    <row r="32" ht="14.25">
      <c r="F32" s="120"/>
    </row>
    <row r="33" ht="14.25">
      <c r="F33" s="120"/>
    </row>
    <row r="34" ht="14.25">
      <c r="F34" s="120"/>
    </row>
    <row r="35" ht="14.25">
      <c r="F35" s="120"/>
    </row>
    <row r="36" ht="14.25">
      <c r="F36" s="120"/>
    </row>
    <row r="37" ht="14.25">
      <c r="F37" s="120"/>
    </row>
    <row r="38" ht="14.25">
      <c r="F38" s="120"/>
    </row>
    <row r="39" ht="14.25">
      <c r="F39" s="123"/>
    </row>
    <row r="40" ht="14.25">
      <c r="F40" s="123"/>
    </row>
    <row r="41" ht="14.25">
      <c r="F41" s="120"/>
    </row>
    <row r="42" ht="14.25">
      <c r="F42" s="120"/>
    </row>
    <row r="43" ht="14.25">
      <c r="F43" s="120"/>
    </row>
    <row r="44" ht="14.25">
      <c r="F44" s="120"/>
    </row>
    <row r="45" ht="14.25">
      <c r="F45" s="120"/>
    </row>
    <row r="46" ht="14.25">
      <c r="F46" s="120"/>
    </row>
    <row r="47" ht="14.25">
      <c r="F47" s="120"/>
    </row>
    <row r="48" ht="14.25">
      <c r="F48" s="120"/>
    </row>
    <row r="49" ht="14.25">
      <c r="F49" s="120"/>
    </row>
    <row r="50" ht="14.25">
      <c r="F50" s="120"/>
    </row>
    <row r="51" ht="14.25">
      <c r="F51" s="120"/>
    </row>
    <row r="52" ht="14.25">
      <c r="F52" s="123"/>
    </row>
    <row r="53" ht="14.25">
      <c r="F53" s="123"/>
    </row>
    <row r="54" ht="14.25">
      <c r="F54" s="123"/>
    </row>
    <row r="55" ht="14.25">
      <c r="F55" s="123"/>
    </row>
    <row r="56" ht="14.25">
      <c r="F56" s="123"/>
    </row>
    <row r="57" ht="14.25">
      <c r="F57" s="124"/>
    </row>
    <row r="58" ht="14.25">
      <c r="F58" s="125"/>
    </row>
    <row r="59" ht="14.25">
      <c r="F59" s="123"/>
    </row>
    <row r="60" ht="14.25">
      <c r="F60" s="123"/>
    </row>
    <row r="61" ht="14.25">
      <c r="F61" s="123"/>
    </row>
    <row r="62" ht="14.25">
      <c r="F62" s="123"/>
    </row>
    <row r="63" ht="14.25">
      <c r="F63" s="123"/>
    </row>
    <row r="64" ht="14.25">
      <c r="F64" s="123"/>
    </row>
    <row r="65" ht="14.25">
      <c r="F65" s="123"/>
    </row>
    <row r="66" ht="14.25">
      <c r="F66" s="123"/>
    </row>
    <row r="67" ht="14.25">
      <c r="F67" s="123"/>
    </row>
    <row r="68" ht="14.25">
      <c r="F68" s="123"/>
    </row>
    <row r="69" ht="14.25">
      <c r="F69" s="123"/>
    </row>
    <row r="70" ht="14.25">
      <c r="F70" s="123"/>
    </row>
    <row r="71" ht="14.25">
      <c r="F71" s="123"/>
    </row>
    <row r="72" ht="14.25">
      <c r="F72" s="123"/>
    </row>
    <row r="73" ht="14.25">
      <c r="F73" s="123"/>
    </row>
    <row r="74" ht="14.25">
      <c r="F74" s="123"/>
    </row>
    <row r="75" ht="14.25">
      <c r="F75" s="123"/>
    </row>
  </sheetData>
  <sheetProtection/>
  <mergeCells count="1">
    <mergeCell ref="B3:E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6"/>
  <sheetViews>
    <sheetView view="pageBreakPreview" zoomScale="70" zoomScaleSheetLayoutView="70" zoomScalePageLayoutView="0" workbookViewId="0" topLeftCell="A4">
      <selection activeCell="G28" sqref="G28"/>
    </sheetView>
  </sheetViews>
  <sheetFormatPr defaultColWidth="9.140625" defaultRowHeight="12.75"/>
  <cols>
    <col min="1" max="1" width="5.00390625" style="53" customWidth="1"/>
    <col min="2" max="2" width="34.57421875" style="53" customWidth="1"/>
    <col min="3" max="3" width="23.28125" style="53" customWidth="1"/>
    <col min="4" max="4" width="27.421875" style="53" customWidth="1"/>
    <col min="5" max="5" width="13.421875" style="87" customWidth="1"/>
    <col min="6" max="6" width="19.00390625" style="53" customWidth="1"/>
    <col min="7" max="7" width="21.00390625" style="88" customWidth="1"/>
    <col min="8" max="8" width="22.28125" style="53" customWidth="1"/>
    <col min="9" max="9" width="36.8515625" style="53" customWidth="1"/>
    <col min="10" max="10" width="13.7109375" style="3" customWidth="1"/>
    <col min="11" max="16384" width="9.140625" style="3" customWidth="1"/>
  </cols>
  <sheetData>
    <row r="2" spans="1:8" ht="12.75" customHeight="1">
      <c r="A2" s="274" t="s">
        <v>826</v>
      </c>
      <c r="B2" s="274"/>
      <c r="C2" s="274"/>
      <c r="D2" s="274"/>
      <c r="E2" s="274"/>
      <c r="F2" s="274"/>
      <c r="G2" s="274"/>
      <c r="H2" s="79"/>
    </row>
    <row r="3" spans="1:9" ht="66.75" customHeight="1">
      <c r="A3" s="80" t="s">
        <v>1</v>
      </c>
      <c r="B3" s="81" t="s">
        <v>31</v>
      </c>
      <c r="C3" s="82" t="s">
        <v>32</v>
      </c>
      <c r="D3" s="82" t="s">
        <v>33</v>
      </c>
      <c r="E3" s="81" t="s">
        <v>22</v>
      </c>
      <c r="F3" s="82" t="s">
        <v>34</v>
      </c>
      <c r="G3" s="56" t="s">
        <v>35</v>
      </c>
      <c r="H3" s="82" t="s">
        <v>647</v>
      </c>
      <c r="I3" s="82" t="s">
        <v>36</v>
      </c>
    </row>
    <row r="4" spans="1:9" ht="15">
      <c r="A4" s="257" t="s">
        <v>310</v>
      </c>
      <c r="B4" s="257"/>
      <c r="C4" s="257"/>
      <c r="D4" s="257"/>
      <c r="E4" s="166"/>
      <c r="F4" s="85"/>
      <c r="G4" s="167"/>
      <c r="H4" s="85"/>
      <c r="I4" s="85"/>
    </row>
    <row r="5" spans="1:9" s="153" customFormat="1" ht="29.25" customHeight="1">
      <c r="A5" s="154">
        <v>1</v>
      </c>
      <c r="B5" s="155" t="s">
        <v>117</v>
      </c>
      <c r="C5" s="160" t="s">
        <v>519</v>
      </c>
      <c r="D5" s="156" t="s">
        <v>118</v>
      </c>
      <c r="E5" s="157">
        <v>2007</v>
      </c>
      <c r="F5" s="158" t="s">
        <v>119</v>
      </c>
      <c r="G5" s="159">
        <v>26349.06</v>
      </c>
      <c r="H5" s="158" t="s">
        <v>587</v>
      </c>
      <c r="I5" s="158" t="s">
        <v>120</v>
      </c>
    </row>
    <row r="6" spans="1:9" s="153" customFormat="1" ht="29.25" customHeight="1">
      <c r="A6" s="154">
        <v>2</v>
      </c>
      <c r="B6" s="155" t="s">
        <v>121</v>
      </c>
      <c r="C6" s="160" t="s">
        <v>520</v>
      </c>
      <c r="D6" s="156" t="s">
        <v>122</v>
      </c>
      <c r="E6" s="157">
        <v>1995</v>
      </c>
      <c r="F6" s="158" t="s">
        <v>119</v>
      </c>
      <c r="G6" s="159">
        <v>15607.27</v>
      </c>
      <c r="H6" s="158" t="s">
        <v>587</v>
      </c>
      <c r="I6" s="158" t="s">
        <v>120</v>
      </c>
    </row>
    <row r="7" spans="1:9" s="153" customFormat="1" ht="29.25" customHeight="1">
      <c r="A7" s="154">
        <v>3</v>
      </c>
      <c r="B7" s="155" t="s">
        <v>123</v>
      </c>
      <c r="C7" s="156"/>
      <c r="D7" s="156"/>
      <c r="E7" s="157">
        <v>1995</v>
      </c>
      <c r="F7" s="158"/>
      <c r="G7" s="159">
        <v>7947.71</v>
      </c>
      <c r="H7" s="158" t="s">
        <v>587</v>
      </c>
      <c r="I7" s="158" t="s">
        <v>120</v>
      </c>
    </row>
    <row r="8" spans="1:9" s="153" customFormat="1" ht="29.25" customHeight="1">
      <c r="A8" s="154">
        <v>4</v>
      </c>
      <c r="B8" s="155" t="s">
        <v>521</v>
      </c>
      <c r="C8" s="156"/>
      <c r="D8" s="156"/>
      <c r="E8" s="157">
        <v>1995</v>
      </c>
      <c r="F8" s="158"/>
      <c r="G8" s="159">
        <v>2729.63</v>
      </c>
      <c r="H8" s="158" t="s">
        <v>587</v>
      </c>
      <c r="I8" s="158" t="s">
        <v>120</v>
      </c>
    </row>
    <row r="9" spans="1:9" s="153" customFormat="1" ht="29.25" customHeight="1">
      <c r="A9" s="154">
        <v>5</v>
      </c>
      <c r="B9" s="155" t="s">
        <v>124</v>
      </c>
      <c r="C9" s="156"/>
      <c r="D9" s="156"/>
      <c r="E9" s="157">
        <v>1995</v>
      </c>
      <c r="F9" s="158"/>
      <c r="G9" s="159">
        <v>1172.97</v>
      </c>
      <c r="H9" s="158" t="s">
        <v>587</v>
      </c>
      <c r="I9" s="158" t="s">
        <v>120</v>
      </c>
    </row>
    <row r="10" spans="1:9" s="153" customFormat="1" ht="29.25" customHeight="1">
      <c r="A10" s="154">
        <v>6</v>
      </c>
      <c r="B10" s="155" t="s">
        <v>125</v>
      </c>
      <c r="C10" s="156"/>
      <c r="D10" s="156"/>
      <c r="E10" s="157">
        <v>1995</v>
      </c>
      <c r="F10" s="158"/>
      <c r="G10" s="159">
        <v>10783.84</v>
      </c>
      <c r="H10" s="158" t="s">
        <v>587</v>
      </c>
      <c r="I10" s="158" t="s">
        <v>120</v>
      </c>
    </row>
    <row r="11" spans="1:9" s="153" customFormat="1" ht="29.25" customHeight="1">
      <c r="A11" s="154">
        <v>7</v>
      </c>
      <c r="B11" s="155" t="s">
        <v>126</v>
      </c>
      <c r="C11" s="156"/>
      <c r="D11" s="156" t="s">
        <v>127</v>
      </c>
      <c r="E11" s="157">
        <v>1995</v>
      </c>
      <c r="F11" s="158"/>
      <c r="G11" s="159">
        <v>1418.84</v>
      </c>
      <c r="H11" s="158" t="s">
        <v>587</v>
      </c>
      <c r="I11" s="158" t="s">
        <v>120</v>
      </c>
    </row>
    <row r="12" spans="1:9" s="153" customFormat="1" ht="29.25" customHeight="1">
      <c r="A12" s="154">
        <v>8</v>
      </c>
      <c r="B12" s="155" t="s">
        <v>128</v>
      </c>
      <c r="C12" s="156"/>
      <c r="D12" s="156"/>
      <c r="E12" s="157">
        <v>1995</v>
      </c>
      <c r="F12" s="158"/>
      <c r="G12" s="159">
        <v>8541.26</v>
      </c>
      <c r="H12" s="158" t="s">
        <v>587</v>
      </c>
      <c r="I12" s="158" t="s">
        <v>120</v>
      </c>
    </row>
    <row r="13" spans="1:9" ht="15">
      <c r="A13" s="273" t="s">
        <v>0</v>
      </c>
      <c r="B13" s="273"/>
      <c r="C13" s="273"/>
      <c r="D13" s="273"/>
      <c r="E13" s="273"/>
      <c r="F13" s="273"/>
      <c r="G13" s="83">
        <f>SUM(G5:G12)</f>
        <v>74550.57999999999</v>
      </c>
      <c r="H13" s="84"/>
      <c r="I13" s="84"/>
    </row>
    <row r="14" spans="1:9" ht="12.75" customHeight="1">
      <c r="A14" s="257" t="s">
        <v>212</v>
      </c>
      <c r="B14" s="257"/>
      <c r="C14" s="257"/>
      <c r="D14" s="257"/>
      <c r="E14" s="166"/>
      <c r="F14" s="85"/>
      <c r="G14" s="167"/>
      <c r="H14" s="85"/>
      <c r="I14" s="85"/>
    </row>
    <row r="15" spans="1:9" s="5" customFormat="1" ht="30" customHeight="1">
      <c r="A15" s="154">
        <v>1</v>
      </c>
      <c r="B15" s="155" t="s">
        <v>210</v>
      </c>
      <c r="C15" s="160"/>
      <c r="D15" s="156"/>
      <c r="E15" s="35">
        <v>2005</v>
      </c>
      <c r="F15" s="132"/>
      <c r="G15" s="161">
        <v>25700</v>
      </c>
      <c r="H15" s="158" t="s">
        <v>261</v>
      </c>
      <c r="I15" s="158" t="s">
        <v>211</v>
      </c>
    </row>
    <row r="16" spans="1:9" s="5" customFormat="1" ht="30" customHeight="1">
      <c r="A16" s="154">
        <v>2</v>
      </c>
      <c r="B16" s="155" t="s">
        <v>1074</v>
      </c>
      <c r="C16" s="160" t="s">
        <v>1075</v>
      </c>
      <c r="D16" s="156" t="s">
        <v>1078</v>
      </c>
      <c r="E16" s="35">
        <v>2005</v>
      </c>
      <c r="F16" s="29" t="s">
        <v>1081</v>
      </c>
      <c r="G16" s="161">
        <v>26499.92</v>
      </c>
      <c r="H16" s="158" t="s">
        <v>111</v>
      </c>
      <c r="I16" s="158" t="s">
        <v>211</v>
      </c>
    </row>
    <row r="17" spans="1:9" s="5" customFormat="1" ht="30" customHeight="1">
      <c r="A17" s="154">
        <v>3</v>
      </c>
      <c r="B17" s="155" t="s">
        <v>1074</v>
      </c>
      <c r="C17" s="160" t="s">
        <v>1076</v>
      </c>
      <c r="D17" s="156" t="s">
        <v>1079</v>
      </c>
      <c r="E17" s="35">
        <v>2020</v>
      </c>
      <c r="F17" s="29" t="s">
        <v>1081</v>
      </c>
      <c r="G17" s="161">
        <v>51524.36</v>
      </c>
      <c r="H17" s="158" t="s">
        <v>111</v>
      </c>
      <c r="I17" s="158" t="s">
        <v>211</v>
      </c>
    </row>
    <row r="18" spans="1:9" s="5" customFormat="1" ht="30" customHeight="1">
      <c r="A18" s="154">
        <v>4</v>
      </c>
      <c r="B18" s="155" t="s">
        <v>1074</v>
      </c>
      <c r="C18" s="160" t="s">
        <v>1077</v>
      </c>
      <c r="D18" s="156" t="s">
        <v>1080</v>
      </c>
      <c r="E18" s="35">
        <v>2020</v>
      </c>
      <c r="F18" s="29" t="s">
        <v>1081</v>
      </c>
      <c r="G18" s="161">
        <v>103048.71</v>
      </c>
      <c r="H18" s="158" t="s">
        <v>111</v>
      </c>
      <c r="I18" s="158" t="s">
        <v>211</v>
      </c>
    </row>
    <row r="19" spans="1:9" ht="12.75" customHeight="1">
      <c r="A19" s="273" t="s">
        <v>0</v>
      </c>
      <c r="B19" s="273"/>
      <c r="C19" s="273"/>
      <c r="D19" s="273"/>
      <c r="E19" s="273"/>
      <c r="F19" s="273"/>
      <c r="G19" s="83">
        <f>SUM(G15:G18)</f>
        <v>206772.99</v>
      </c>
      <c r="H19" s="84"/>
      <c r="I19" s="84"/>
    </row>
    <row r="20" spans="1:9" ht="15">
      <c r="A20" s="257" t="s">
        <v>275</v>
      </c>
      <c r="B20" s="257"/>
      <c r="C20" s="257"/>
      <c r="D20" s="257"/>
      <c r="E20" s="166"/>
      <c r="F20" s="85"/>
      <c r="G20" s="167"/>
      <c r="H20" s="85"/>
      <c r="I20" s="85"/>
    </row>
    <row r="21" spans="1:9" s="153" customFormat="1" ht="34.5" customHeight="1">
      <c r="A21" s="154">
        <v>1</v>
      </c>
      <c r="B21" s="155" t="s">
        <v>385</v>
      </c>
      <c r="C21" s="160" t="s">
        <v>382</v>
      </c>
      <c r="D21" s="156" t="s">
        <v>383</v>
      </c>
      <c r="E21" s="157">
        <v>2010</v>
      </c>
      <c r="F21" s="158" t="s">
        <v>384</v>
      </c>
      <c r="G21" s="272">
        <v>240000</v>
      </c>
      <c r="H21" s="158" t="s">
        <v>1138</v>
      </c>
      <c r="I21" s="158" t="s">
        <v>386</v>
      </c>
    </row>
    <row r="22" spans="1:9" s="153" customFormat="1" ht="30" customHeight="1">
      <c r="A22" s="154">
        <v>2</v>
      </c>
      <c r="B22" s="155" t="s">
        <v>385</v>
      </c>
      <c r="C22" s="160" t="s">
        <v>381</v>
      </c>
      <c r="D22" s="156" t="s">
        <v>383</v>
      </c>
      <c r="E22" s="157">
        <v>2010</v>
      </c>
      <c r="F22" s="158" t="s">
        <v>384</v>
      </c>
      <c r="G22" s="272"/>
      <c r="H22" s="158" t="s">
        <v>1138</v>
      </c>
      <c r="I22" s="158" t="s">
        <v>386</v>
      </c>
    </row>
    <row r="23" spans="1:9" s="153" customFormat="1" ht="30" customHeight="1">
      <c r="A23" s="154">
        <v>3</v>
      </c>
      <c r="B23" s="155" t="s">
        <v>572</v>
      </c>
      <c r="C23" s="160" t="s">
        <v>573</v>
      </c>
      <c r="D23" s="156" t="s">
        <v>574</v>
      </c>
      <c r="E23" s="157">
        <v>2017</v>
      </c>
      <c r="F23" s="158" t="s">
        <v>575</v>
      </c>
      <c r="G23" s="272">
        <v>8610</v>
      </c>
      <c r="H23" s="158" t="s">
        <v>1138</v>
      </c>
      <c r="I23" s="158" t="s">
        <v>576</v>
      </c>
    </row>
    <row r="24" spans="1:9" s="153" customFormat="1" ht="30" customHeight="1">
      <c r="A24" s="154">
        <v>4</v>
      </c>
      <c r="B24" s="155" t="s">
        <v>572</v>
      </c>
      <c r="C24" s="160" t="s">
        <v>577</v>
      </c>
      <c r="D24" s="156" t="s">
        <v>574</v>
      </c>
      <c r="E24" s="157">
        <v>2017</v>
      </c>
      <c r="F24" s="158" t="s">
        <v>575</v>
      </c>
      <c r="G24" s="272"/>
      <c r="H24" s="158" t="s">
        <v>1138</v>
      </c>
      <c r="I24" s="158" t="s">
        <v>576</v>
      </c>
    </row>
    <row r="25" spans="1:9" s="5" customFormat="1" ht="15">
      <c r="A25" s="273" t="s">
        <v>0</v>
      </c>
      <c r="B25" s="273"/>
      <c r="C25" s="273"/>
      <c r="D25" s="273"/>
      <c r="E25" s="273"/>
      <c r="F25" s="273"/>
      <c r="G25" s="57">
        <f>SUM(G21:G24)</f>
        <v>248610</v>
      </c>
      <c r="H25" s="162"/>
      <c r="I25" s="162"/>
    </row>
    <row r="26" spans="1:9" ht="15">
      <c r="A26" s="126"/>
      <c r="B26" s="126"/>
      <c r="C26" s="126"/>
      <c r="D26" s="126"/>
      <c r="E26" s="126"/>
      <c r="F26" s="126"/>
      <c r="G26" s="128"/>
      <c r="H26" s="127"/>
      <c r="I26" s="127"/>
    </row>
    <row r="27" spans="5:7" ht="15">
      <c r="E27" s="271" t="s">
        <v>474</v>
      </c>
      <c r="F27" s="271"/>
      <c r="G27" s="86">
        <f>SUM(G25,G19,G13)</f>
        <v>529933.57</v>
      </c>
    </row>
    <row r="34" spans="2:9" ht="15">
      <c r="B34" s="90"/>
      <c r="C34" s="91"/>
      <c r="D34" s="92"/>
      <c r="E34" s="93"/>
      <c r="F34" s="94"/>
      <c r="G34" s="163"/>
      <c r="H34" s="94"/>
      <c r="I34" s="95"/>
    </row>
    <row r="35" spans="2:9" ht="14.25">
      <c r="B35" s="90"/>
      <c r="C35" s="91"/>
      <c r="D35" s="97"/>
      <c r="E35" s="93"/>
      <c r="F35" s="94"/>
      <c r="G35" s="164"/>
      <c r="H35" s="96"/>
      <c r="I35" s="96"/>
    </row>
    <row r="36" spans="2:9" ht="14.25">
      <c r="B36" s="90"/>
      <c r="C36" s="98"/>
      <c r="D36" s="97"/>
      <c r="E36" s="93"/>
      <c r="F36" s="96"/>
      <c r="G36" s="165"/>
      <c r="H36" s="96"/>
      <c r="I36" s="96"/>
    </row>
  </sheetData>
  <sheetProtection/>
  <mergeCells count="10">
    <mergeCell ref="E27:F27"/>
    <mergeCell ref="G23:G24"/>
    <mergeCell ref="A19:F19"/>
    <mergeCell ref="A2:G2"/>
    <mergeCell ref="A14:D14"/>
    <mergeCell ref="A25:F25"/>
    <mergeCell ref="A4:D4"/>
    <mergeCell ref="A13:F13"/>
    <mergeCell ref="A20:D20"/>
    <mergeCell ref="G21:G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90" zoomScaleSheetLayoutView="90" zoomScalePageLayoutView="0" workbookViewId="0" topLeftCell="A10">
      <selection activeCell="F12" sqref="F12"/>
    </sheetView>
  </sheetViews>
  <sheetFormatPr defaultColWidth="9.140625" defaultRowHeight="12.75"/>
  <cols>
    <col min="1" max="1" width="4.140625" style="7" customWidth="1"/>
    <col min="2" max="2" width="42.57421875" style="10" customWidth="1"/>
    <col min="3" max="3" width="49.00390625" style="10" customWidth="1"/>
    <col min="7" max="7" width="26.00390625" style="0" customWidth="1"/>
    <col min="8" max="8" width="55.00390625" style="0" customWidth="1"/>
  </cols>
  <sheetData>
    <row r="1" spans="2:3" ht="15" customHeight="1">
      <c r="B1" s="15" t="s">
        <v>827</v>
      </c>
      <c r="C1" s="14"/>
    </row>
    <row r="2" ht="12.75">
      <c r="B2" s="13"/>
    </row>
    <row r="3" spans="1:4" ht="69" customHeight="1">
      <c r="A3" s="278" t="s">
        <v>75</v>
      </c>
      <c r="B3" s="278"/>
      <c r="C3" s="278"/>
      <c r="D3" s="6"/>
    </row>
    <row r="4" spans="1:4" ht="9" customHeight="1">
      <c r="A4" s="9"/>
      <c r="B4" s="9"/>
      <c r="C4" s="9"/>
      <c r="D4" s="6"/>
    </row>
    <row r="6" spans="1:3" ht="39" customHeight="1">
      <c r="A6" s="8" t="s">
        <v>13</v>
      </c>
      <c r="B6" s="11" t="s">
        <v>27</v>
      </c>
      <c r="C6" s="11" t="s">
        <v>28</v>
      </c>
    </row>
    <row r="7" spans="1:3" ht="17.25" customHeight="1">
      <c r="A7" s="275" t="s">
        <v>99</v>
      </c>
      <c r="B7" s="276"/>
      <c r="C7" s="277"/>
    </row>
    <row r="8" spans="1:3" s="2" customFormat="1" ht="38.25" customHeight="1">
      <c r="A8" s="145">
        <v>1</v>
      </c>
      <c r="B8" s="146" t="s">
        <v>459</v>
      </c>
      <c r="C8" s="168" t="s">
        <v>665</v>
      </c>
    </row>
    <row r="9" spans="1:3" s="2" customFormat="1" ht="38.25" customHeight="1">
      <c r="A9" s="145">
        <v>2</v>
      </c>
      <c r="B9" s="146" t="s">
        <v>460</v>
      </c>
      <c r="C9" s="168" t="s">
        <v>491</v>
      </c>
    </row>
    <row r="10" spans="1:3" s="2" customFormat="1" ht="38.25" customHeight="1">
      <c r="A10" s="145">
        <v>3</v>
      </c>
      <c r="B10" s="146" t="s">
        <v>492</v>
      </c>
      <c r="C10" s="168" t="s">
        <v>987</v>
      </c>
    </row>
    <row r="11" spans="1:3" s="2" customFormat="1" ht="38.25" customHeight="1">
      <c r="A11" s="145">
        <v>4</v>
      </c>
      <c r="B11" s="146" t="s">
        <v>781</v>
      </c>
      <c r="C11" s="168" t="s">
        <v>986</v>
      </c>
    </row>
    <row r="12" spans="1:3" s="2" customFormat="1" ht="38.25" customHeight="1">
      <c r="A12" s="145">
        <v>5</v>
      </c>
      <c r="B12" s="146" t="s">
        <v>945</v>
      </c>
      <c r="C12" s="168" t="s">
        <v>782</v>
      </c>
    </row>
    <row r="13" spans="1:3" s="2" customFormat="1" ht="38.25" customHeight="1">
      <c r="A13" s="145">
        <v>6</v>
      </c>
      <c r="B13" s="146" t="s">
        <v>494</v>
      </c>
      <c r="C13" s="168" t="s">
        <v>493</v>
      </c>
    </row>
    <row r="14" spans="1:3" ht="17.25" customHeight="1">
      <c r="A14" s="275" t="s">
        <v>256</v>
      </c>
      <c r="B14" s="276"/>
      <c r="C14" s="277"/>
    </row>
    <row r="15" spans="1:3" s="2" customFormat="1" ht="38.25" customHeight="1">
      <c r="A15" s="145">
        <v>1</v>
      </c>
      <c r="B15" s="168" t="s">
        <v>314</v>
      </c>
      <c r="C15" s="168" t="s">
        <v>479</v>
      </c>
    </row>
    <row r="16" spans="1:3" ht="17.25" customHeight="1">
      <c r="A16" s="275" t="s">
        <v>257</v>
      </c>
      <c r="B16" s="276"/>
      <c r="C16" s="277"/>
    </row>
    <row r="17" spans="1:7" s="2" customFormat="1" ht="33" customHeight="1">
      <c r="A17" s="145">
        <v>1</v>
      </c>
      <c r="B17" s="172" t="s">
        <v>85</v>
      </c>
      <c r="C17" s="168" t="s">
        <v>610</v>
      </c>
      <c r="F17" s="49"/>
      <c r="G17" s="170"/>
    </row>
    <row r="18" spans="1:3" ht="17.25" customHeight="1">
      <c r="A18" s="275" t="s">
        <v>258</v>
      </c>
      <c r="B18" s="276"/>
      <c r="C18" s="277"/>
    </row>
    <row r="19" spans="1:8" s="2" customFormat="1" ht="38.25">
      <c r="A19" s="145">
        <v>1</v>
      </c>
      <c r="B19" s="172" t="s">
        <v>614</v>
      </c>
      <c r="C19" s="168" t="s">
        <v>615</v>
      </c>
      <c r="H19" s="173"/>
    </row>
    <row r="20" spans="1:3" ht="17.25" customHeight="1">
      <c r="A20" s="275" t="s">
        <v>245</v>
      </c>
      <c r="B20" s="276"/>
      <c r="C20" s="277"/>
    </row>
    <row r="21" spans="1:8" s="2" customFormat="1" ht="32.25" customHeight="1">
      <c r="A21" s="145">
        <v>1</v>
      </c>
      <c r="B21" s="168" t="s">
        <v>557</v>
      </c>
      <c r="C21" s="168" t="s">
        <v>558</v>
      </c>
      <c r="F21" s="169"/>
      <c r="G21" s="48"/>
      <c r="H21" s="171"/>
    </row>
    <row r="22" spans="1:8" s="2" customFormat="1" ht="30.75" customHeight="1">
      <c r="A22" s="145">
        <v>2</v>
      </c>
      <c r="B22" s="168" t="s">
        <v>559</v>
      </c>
      <c r="C22" s="168" t="s">
        <v>558</v>
      </c>
      <c r="F22" s="169"/>
      <c r="G22" s="48"/>
      <c r="H22" s="170"/>
    </row>
    <row r="23" spans="1:3" ht="17.25" customHeight="1">
      <c r="A23" s="275" t="s">
        <v>259</v>
      </c>
      <c r="B23" s="276"/>
      <c r="C23" s="277"/>
    </row>
    <row r="24" spans="1:8" s="2" customFormat="1" ht="30.75" customHeight="1">
      <c r="A24" s="145">
        <v>1</v>
      </c>
      <c r="B24" s="168" t="s">
        <v>78</v>
      </c>
      <c r="C24" s="168" t="s">
        <v>1066</v>
      </c>
      <c r="F24" s="169"/>
      <c r="G24" s="48"/>
      <c r="H24" s="170"/>
    </row>
  </sheetData>
  <sheetProtection/>
  <mergeCells count="7">
    <mergeCell ref="A23:C23"/>
    <mergeCell ref="A7:C7"/>
    <mergeCell ref="A3:C3"/>
    <mergeCell ref="A14:C14"/>
    <mergeCell ref="A16:C16"/>
    <mergeCell ref="A18:C18"/>
    <mergeCell ref="A20:C20"/>
  </mergeCells>
  <printOptions horizontalCentered="1"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 Kostrzewska</cp:lastModifiedBy>
  <cp:lastPrinted>2021-11-17T06:53:57Z</cp:lastPrinted>
  <dcterms:created xsi:type="dcterms:W3CDTF">2004-04-21T13:58:08Z</dcterms:created>
  <dcterms:modified xsi:type="dcterms:W3CDTF">2021-11-17T07:22:40Z</dcterms:modified>
  <cp:category/>
  <cp:version/>
  <cp:contentType/>
  <cp:contentStatus/>
</cp:coreProperties>
</file>