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20" activeTab="1"/>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 name="część_(14)" sheetId="16" r:id="rId16"/>
    <sheet name="część_(15)" sheetId="17" r:id="rId17"/>
    <sheet name="część_(16)" sheetId="18" r:id="rId18"/>
    <sheet name="część_(17)" sheetId="19" r:id="rId19"/>
    <sheet name="część_(18)" sheetId="20" r:id="rId20"/>
    <sheet name="część_(19)" sheetId="21" r:id="rId21"/>
    <sheet name="część_(20)" sheetId="22" r:id="rId22"/>
    <sheet name="część_(21)" sheetId="23" r:id="rId23"/>
    <sheet name="część_(22)" sheetId="24" r:id="rId24"/>
    <sheet name="część_(23)" sheetId="25" r:id="rId25"/>
    <sheet name="część_(24)" sheetId="26" r:id="rId26"/>
  </sheets>
  <definedNames>
    <definedName name="_xlnm.Print_Area" localSheetId="2">'część_(1)'!$A$1:$H$18</definedName>
    <definedName name="_xlnm.Print_Area" localSheetId="11">'część_(10)'!$A$1:$H$15</definedName>
    <definedName name="_xlnm.Print_Area" localSheetId="12">'część_(11)'!$A$1:$H$31</definedName>
    <definedName name="_xlnm.Print_Area" localSheetId="13">'część_(12)'!$A$1:$H$10</definedName>
    <definedName name="_xlnm.Print_Area" localSheetId="14">'część_(13)'!$A$1:$H$17</definedName>
    <definedName name="_xlnm.Print_Area" localSheetId="18">'część_(17)'!$A$1:$H$9</definedName>
    <definedName name="_xlnm.Print_Area" localSheetId="19">'część_(18)'!$A$1:$H$10</definedName>
    <definedName name="_xlnm.Print_Area" localSheetId="3">'część_(2)'!$A$1:$H$13</definedName>
    <definedName name="_xlnm.Print_Area" localSheetId="21">'część_(20)'!$A$1:$H$14</definedName>
    <definedName name="_xlnm.Print_Area" localSheetId="22">'część_(21)'!$A$1:$H$9</definedName>
    <definedName name="_xlnm.Print_Area" localSheetId="23">'część_(22)'!$A$1:$J$14</definedName>
    <definedName name="_xlnm.Print_Area" localSheetId="24">'część_(23)'!$A$1:$H$13</definedName>
    <definedName name="_xlnm.Print_Area" localSheetId="25">'część_(24)'!$A$1:$H$12</definedName>
    <definedName name="_xlnm.Print_Area" localSheetId="5">'część_(4)'!$A$1:$H$9</definedName>
    <definedName name="_xlnm.Print_Area" localSheetId="1">'formularz_oferty'!$A$1:$D$74</definedName>
  </definedNames>
  <calcPr fullCalcOnLoad="1"/>
</workbook>
</file>

<file path=xl/sharedStrings.xml><?xml version="1.0" encoding="utf-8"?>
<sst xmlns="http://schemas.openxmlformats.org/spreadsheetml/2006/main" count="745" uniqueCount="216">
  <si>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</si>
  <si>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</si>
  <si>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</si>
  <si>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</si>
  <si>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</si>
  <si>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</si>
  <si>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</si>
  <si>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</si>
  <si>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</si>
  <si>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</si>
  <si>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</si>
  <si>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</si>
  <si>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</si>
  <si>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</si>
  <si>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</si>
  <si>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</si>
  <si>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</si>
  <si>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</si>
  <si>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</si>
  <si>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</si>
  <si>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</si>
  <si>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</si>
  <si>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</si>
  <si>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</si>
  <si>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</si>
  <si>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</si>
  <si>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</si>
  <si>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</si>
  <si>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</si>
  <si>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</si>
  <si>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</si>
  <si>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</si>
  <si>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</si>
  <si>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</si>
  <si>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</si>
  <si>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</si>
  <si>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</si>
  <si>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</si>
  <si>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</si>
  <si>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</si>
  <si>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</si>
  <si>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</si>
  <si>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</si>
  <si>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</si>
  <si>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</si>
  <si>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</si>
  <si>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</si>
  <si>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</si>
  <si>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</si>
  <si>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</si>
  <si>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1. </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</si>
  <si>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</si>
  <si>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</si>
  <si>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</si>
  <si>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</si>
  <si>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</si>
  <si>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</si>
  <si>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</si>
  <si>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</si>
  <si>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Cena jednostkowa brutto*</t>
  </si>
  <si>
    <t>Wartość brutto pozycji*</t>
  </si>
  <si>
    <t xml:space="preserve">Cena jednostkowa brutto* </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</si>
  <si>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</si>
  <si>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</si>
  <si>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t xml:space="preserve">2. </t>
  </si>
  <si>
    <t xml:space="preserve">3. </t>
  </si>
  <si>
    <r>
      <t>Oświadczamy, że jesteśmy</t>
    </r>
    <r>
      <rPr>
        <sz val="11"/>
        <color indexed="10"/>
        <rFont val="Garamond"/>
        <family val="1"/>
      </rPr>
      <t xml:space="preserve"> </t>
    </r>
    <r>
      <rPr>
        <sz val="11"/>
        <color indexed="30"/>
        <rFont val="Garamond"/>
        <family val="1"/>
      </rPr>
      <t>(zaznaczyć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</si>
  <si>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</si>
  <si>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</si>
  <si>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</si>
  <si>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</si>
  <si>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</si>
  <si>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sztuk</t>
  </si>
  <si>
    <t>zestaw</t>
  </si>
  <si>
    <t>DFP.271.76.2024.ADB</t>
  </si>
  <si>
    <t>Dostawa materiałów chirurgicznych.</t>
  </si>
  <si>
    <t xml:space="preserve">Dotyczy części 1-15; 18-24: Oświadczamy, że zamówienie będziemy wykonywać do czasu wyczerpania kwoty wynagrodzenia umownego jednak nie dłużej niż przez 30 miesięcy od dnia zawarcia umowy.                                     Dotyczy części 16, 17: Oświadczamy, że zamówienie będziemy wykonywać do czasu wyczerpania kwoty wynagrodzenia umownego jednak nie dłużej niż przez 24 miesiące od dnia zawarcia umowy.
</t>
  </si>
  <si>
    <t>13.</t>
  </si>
  <si>
    <t>14.</t>
  </si>
  <si>
    <t>15.</t>
  </si>
  <si>
    <t>16.</t>
  </si>
  <si>
    <t>17.</t>
  </si>
  <si>
    <t>18.</t>
  </si>
  <si>
    <t>19.</t>
  </si>
  <si>
    <t>20.</t>
  </si>
  <si>
    <t>21.</t>
  </si>
  <si>
    <t>szt.</t>
  </si>
  <si>
    <t xml:space="preserve">Końcówka odsysająca z pola operacyjnego do odsysania bardzo małych objętości typu Pinpoint, o gładkiej powierzchni zapobiegającej przylepianiu skrzepów i  zapewniającej maksymalny przepływ; przeźroczysta, zagięta. Końcówka kompatybilna z drenam z poz. 1 i 2, CH 12 mały przepływ, z rączką, dł. 15-16 cm, Tolerancja: rozmiary +/- 10% </t>
  </si>
  <si>
    <t>Końcówka odsysająca z pola operacyjnego typu "YANKAUER" z rączką i otworami odbarczającymi, do odsysania średnich i dużych objętości o gładkiej powierzchni zapobiegającej przylepianiu się skrzepów i zapewniającej maksymalny przepływ; przeźroczysta, CH 20-22, dł. min. 22 cm. Tolerancja: rozmiary +/- 10%.</t>
  </si>
  <si>
    <t>Końcówka odsysająca z pola operacyjnego do odsysania dużych objętości typu Yankauer, o gładkiej powierzchni zapobiegającej przylepianiu skrzepów i zapewniającej maksymalny przepływ; przeźroczysta, zagięta. Końcówka kompatybilna z drenam z poz. 1 i 2, CH30, Tolerancja: rozmiary +/- 10%</t>
  </si>
  <si>
    <t xml:space="preserve">Zestaw do odsysania pola operacyjnego, z drenem, z możliwością wymiany końcówki typu Yankauer w trakcie ssania. Dren zakończony docinanym łącznikiem do ssaków lub uniwerslanym łącznikiem żeńskim niewymagającym docinania, pakowany podwójnie:wewnętrznie z worka foliowego i zewętrzne opakowanie folia- papier, CH 22-24, dł. min. 200 cm, Tolerancja: rozmiary +/- 10% </t>
  </si>
  <si>
    <r>
      <t xml:space="preserve">Dren łączący z końcówkami "lejek-lejek", wzdłużnie prążkowany przeciw zagięciom, uniwersalna docinana końcówka od strony ssaka lub uniwersalna końcówka bez konieczności docinania, pakowane podwójnie: wewnętrznie z worka foliowego i zewętrzne opakowanie folia- papier, CH24, dł. 200 cm, Tolerancja: rozmiary +/- 10% . </t>
    </r>
    <r>
      <rPr>
        <sz val="10"/>
        <color indexed="10"/>
        <rFont val="Garamond"/>
        <family val="1"/>
      </rPr>
      <t xml:space="preserve"> </t>
    </r>
  </si>
  <si>
    <r>
      <t>Dren łączący z końcówkami "lejek-lejek", wzdłużnie prążkowany przeciw zagięciom - pakowane podwójnie: wewnętrznie z worka foliowego i zewętrzne opakowanie folia- papier, CH24, dł. 250-350 cm, Tolerancja: rozmiary +/- 10%.</t>
    </r>
    <r>
      <rPr>
        <sz val="10"/>
        <color indexed="10"/>
        <rFont val="Garamond"/>
        <family val="1"/>
      </rPr>
      <t xml:space="preserve"> 
</t>
    </r>
  </si>
  <si>
    <r>
      <t xml:space="preserve">Zestaw do masywnego odsysania pola operacyjnego z drenem o długości 300 cm, oraz zagietą końcówką typu Yankauer z możliwością jej zmiany w trakcie odsysania CH 30, długość części roboczej minimum 180 mm. Dren zakończony uniwersalnym docinanym łącznikiem, lub łącznikiem do ssaków nie wymagającym docinania, pakowany podwójnie:wewnętrznie z worka foliowego i zewętrzne opakowanie folia- papier. Tolerancja: rozmiary +/- 10% </t>
    </r>
    <r>
      <rPr>
        <sz val="10"/>
        <color indexed="10"/>
        <rFont val="Garamond"/>
        <family val="1"/>
      </rPr>
      <t xml:space="preserve">  </t>
    </r>
  </si>
  <si>
    <t>Jednorazowa igła iniekcyjna kolonoskopowa do ostrzykiwania i hemostazy; posiada usztywnioną osłonkę zabezpieczającą przed przekłuciem kanału; blokada ze słyszalnym kliknięciem informuje o całkowitym schowaniu ostrza igły do osłonki; posiada port do podawania leków; długość robocza narzędzia 2300mm; długość igły 4mm-5mm, średnica igły 25G; skos igły - krótki do tkanki dolnego odcinka przewodu pokarmowego; maksymalna średnica części wprowadzanej do endoskopu 2,5mm; minimalna średnica kanału roboczego 2,8mm;  w oddzielnych sterylnych opakowaniach.</t>
  </si>
  <si>
    <t>szt</t>
  </si>
  <si>
    <t>Jednorazowy cewnik do pH-metrii z impedancją, wewnętrzna elektroda referencyjna, 1 kanałowy,  pH na poziomie 0 cm, 8 pierścieni impedancji przy -3, -1, 1, 3, 5, 9, 11 i 13 cm, śr. 6.0 Fr, kompatybilny z posiadanym przez Zamawiającego  rejestratorem do pomiaru pH i pH-impedancji Digitrapper pH-Z</t>
  </si>
  <si>
    <t>Cewnik PH metryczny 1 kanałowy, jednorazowego użytku, wewnętrzna elektroda referencyjna, czujnik dystalny, śr.4,7 Fr</t>
  </si>
  <si>
    <t xml:space="preserve"> bufor kalibrowany ph7, opakowanie 0,5 l</t>
  </si>
  <si>
    <t>Koszulki ochronne jednokrotnego użytku do przełykowego cewnika manometrycznego wysokiej rozdzielczości.</t>
  </si>
  <si>
    <t>Endoskopowy sytem hemostatyczny posiadający silnie przylegający proszek, który w kontakcie z wilgocią zapewnia hemostazę w postaci żelowej bariery mechanicznej, wyposażony w rękojeść zasilaną bateriamii, 2 baterie AA w zestawie, cewnik 7,5F o ciśnieniu 7 psi, ampułkę wraz z proszkiem 3 g, wytrzymałość na odrywanie &gt; 400 gf, nie wymagąjący użycia CO2, jednorazowego użytku.</t>
  </si>
  <si>
    <t>Jednorazowy pistolet  do biopsji prostaty 18G i długości igły 20cm z echogeniczną końcówką igły z możliwością naciągnięcia igły oraz uruchomienia spustu jedną ręką. Igła znakowana. System naciągania składający się z dwóch suwaków położonych równolegle do siebie i znajdujących się na przedniej części pistoletu numerowane cyfrą 1,2. Pistolet wyposażony w dwa spusty uruchamiające. Jeden znajduje się z tyłu pistoletu drugi na prawym boku w górnej części urządzenia pod kciukiem. Długość wystrzału 22mm, długość wycinka 17mm. Kompatybilny z prowadnicą do posiadanego aparatu USG BK Medical 3000.</t>
  </si>
  <si>
    <t>Balon bariatryczny z medycznego silikonu, możliwość wypełnienia balonu solą fizjologiczną z wymaganym zakresem równym 300 ml (min. 400 ml - max 700 ml), w zestawie balon w osłonie połączony z cewnikiem wprowadzającym z pojedynczym znacznikiem odległości zlokalizowanym na 40-tym centymetrze, zakończony portem LL, metalowy mandryn, dren z polichlorku winylu posiadający z jednej strony zawór ze złączami LL, z drugiej zaostrzoną końcówkę, balon widoczny w promieniach RTG.</t>
  </si>
  <si>
    <t>Zestaw jednorazowego użytku do usuwania balonu, w skład którego wchodzą: igła średnica osłonki 2,3 mm, długość robocza 180 cm, średnica ostrza 1 mm, długość ostrza 12 mm, grasper średnica osłonki 2,3 mm, dł. robocza 180 cm, rozwarcie ramion 20 mm</t>
  </si>
  <si>
    <t>Sterylny apyrogenny tusz przeznaczony do stosowania jako marker w endoskopowym oznaczaniu polipów i zmian w przewodzie pokarmowym. Dostarczany w strzykawkach zawierających 5 ml znacznika</t>
  </si>
  <si>
    <t>Cewniki ERCP jednorazowe, średnica 1,8 mm do kanału 2.0 mm o długośći 200 cm z kolorowymi markerami, do prowadnicy 0,35 mm, dostępne rózne typy zakończenia: standardowe, tapered, conical metal tip, tapered metal tip, round metal tip, hour glass metal tip</t>
  </si>
  <si>
    <t>Chwytak  do polipów, jednorazowego użytku, przepuszczalna siatka rozpostarta na owalnej pętli o śr. 35 mm, bez lateksu z funkcją płynnej rotacji, dł. narzędzia 2300 mm, minimalna średnica kanału roboczego 2,8 mm</t>
  </si>
  <si>
    <t>Cystostom jednorazowego użytku o średnicy 6Fr, współpracujący z prowadnikiem 0.035” składający się z cewnika o długości 180cm, wyposażonego na dystalnym końcu w metalową stożkową końcówkę koagulacyjną oraz złącze Luer-Lock, złącze HF i port na prowadnik przy rękojeści.</t>
  </si>
  <si>
    <t>Cystostom jednorazowego użytku o średnicy 10Fr, współpracujący z prowadnikiem 0.035”. Zestaw składa się z 2 elementów: cewnik zewnętrzny o średnicy 10Fr i długości 180cm, wyposażony na końcu dystalnym w metalową stożkową końcówkę koagulacyjną oraz boczne złącze HF przy rękojeści, cewnik wewnętrzny o długości 210cm, wyposażony w igłę do nakłuwania oraz złącze Luer-Lock i złącze HF przy rękojeści, cewnik wewnętrzny jest mocowany w zewnętrzny po całej długości  i mocowany łącznikiem Luer-Lock</t>
  </si>
  <si>
    <t>Klipsownica jednorazowego użytku do tamowania krwawień z rozwarciem klipsa 11 mm, 13 mm i 16 mm, długością ramienia 7 mm z funkcją rotacji, możliwość wielokrotnego otwarcia i zamknięcia klipsa przed jego uwolnieniem, dł. narzędzia 2300 mm</t>
  </si>
  <si>
    <t>Koszyk jednorazowego użytku do ekstrakcji, czterodrutowy typu BASKET, z portem do wstrzykiwania kontrastu, śr. 2,6 mm, dł. 200 cm, typ basket, dł. kosza w pozycji złożonej 40 mm, 50 mm, 60 mm i 70 mm</t>
  </si>
  <si>
    <t>Koszyk jednorazowego użytku do ekstrakcji, sześciodrutowy typ DORMIA, z portem do wstrzykiwania kontrastu, śr. 2,6 mm, dł. 200 cm, typ basket, dł. kosza w pozycji złożonej 50 mm i 60 mm.</t>
  </si>
  <si>
    <t>Poszerzadło mechaniczne do dróg żółciowych, jednorazowego użytku, długości 180 cm, średnice 4-6, 5-7, 5-8.5, 5-9, 5-10, 7-10, 7-12 Fr, temperowane, marker RTG w części dystalnej przed zwężeniem, współpracujące z prowadnikiem 0,035", łącznik Y z portem typu LUER oraz uszczelką umożliwiającą podawanie kontrastu bez usuwania prowadnika.</t>
  </si>
  <si>
    <t>Poszerzadło przełykowe, jednorazowego użytku, przezroczyste, z dwoma znacznikami dobrze widocznymi w RTG, do użycia z prowadnikiem 0,035”, długość 70 cm, dostępne średnice od 5 mm (15Fr) do 20 mm (60 Fr), przeskok co 1 mm, do wyboru zamawiającego 16 średnic w zależności od potrzeb, atraumatyczna końcówka,  oznaczenia numeryczne odległości na poszerzadłach od 10cm do 65 cm (znacznik numeryczny co 5 cm).</t>
  </si>
  <si>
    <t>Prowadnik do poszerzadeł przełykowych, drut z super-elastycznego stopu niklowo-tytanowego,  spiralna, miękka sprężyna ze stali nierdzewnej. Do wyboru dwie końcówki: oliwkowa i płaska, długość narzędzia 260 cm</t>
  </si>
  <si>
    <t>Prowadnik z nitinolowym rdzeniem, odpornym na załamania z hydrofilną końcówką roboczą długości 5 cm zawierającą wolfram w części dystalnej pokryty tworzywem zmniejszającym tarcie i ułatwiającym wymianę narzędzi, izolowany elektrycznie, dwubarwny z możliwością kontroli ruchu i położenia, średnica 0,035 i 0,025 - sztywność standardowa, końcówka prosta i zagięta, długość 450 cm</t>
  </si>
  <si>
    <t>Sfinkterotom igłowy, jednorazowego użytku trójkanałowy, igła o regulowanej długości o maksymalnym wysunięciu 6 mm, średnica proksymalnej części cewnika 2,2 mm, dystalnej części 1,8 mm, sfinkterotom trwale połączony z uchwytem wyposażonym w standardowe przyłącze HF, łącznik typu Y pozwalający na podanie kontrastu bez usuwania prowadnika, akceptujący prowadnik 0,035"</t>
  </si>
  <si>
    <t xml:space="preserve">Sfinkterotom, jednorazowego użytku średnica cewnika 2,55 mm, 3-kanałowy, długość narzędzia 200 cm.
Różne rodzaje do wyboru przez Zamawiającego:  końcówka dystalna temperowana do 2,1 mm, długość noska 5 mm, długość cięciw 20 mm, 25 mm i 30 mm, możliwość użycia prowadnika 0.035" cięciwa wykonana z drutu plecionego i monofilamentu (do wyboru Zamawiającego), końcówka dystalna temperowana do 2,1 mm, długość noska 3 mm, długość cięciwy 20 mm, możliwość użycia prowadnika 0.035" cięciwa wykonana z drutu plecionego, końcówka dystalna temperowana do 2,1 mm, długość noska 5 mm, długość cięciw 20 mm, 25 mm i 30 mm możliwość użycia prowadnika 0.035" cięciwa wykonana z drutu plecionego, częściowo izolowana cięciwa, typu „Precut” – bez noska – cięciwa od końca dystalnego, długość cięciw 20 mm, 25 mm i 30 mm, możliwość użycia prowadnika 0.035" cięciwa wykonana z drutu plecionego. </t>
  </si>
  <si>
    <t>Stent przełykowy przeznaczony do tamowania krwawień z żylaków przełyku. Stent pokrywany o długości 135 mm, średnicy wewnętrznej (korpus) 25 mm i średnicy kołnierza 30 mm. Fabrycznie zamontowany na giętkim zestawie wprowadzającym, gotowe do implantacji po wyjęciu z opakowania, aplikator o średnicy 28/20 Fr, kompatybilny z prowadnikiem 0,035". W zestawie dodatkowo sztywny prowadnik 0.035" o długości 260 cm oraz strzykawka</t>
  </si>
  <si>
    <t>Szczotka cytologiczna do dróg żółciowych jednorazowego użytku, dwukanałowa, prowadnik 0,035'', długość narzędzia 1800 mm, zakończona metalową kulką.</t>
  </si>
  <si>
    <t>Urządzenie do usuwania stentu do tamowania krwawień z żylaków przełyku złożone z ekstraktora do chwytania stentu i kaniuli zewnętrznej</t>
  </si>
  <si>
    <t>Zestaw endoskopowy do tamowania krwawienia w górnym i dolnym odcinku przewodu pokarmowego. Aplikator ednoskopowy składajacy się z  cewnika o długości 2400 mm i średnicy zewnętrznej cewnika  2,5 mm oraz pompki  stanowiącej źródło pneumatyczne. Wbudowany filtr HEPA (High Efficiency Particulate Air) umożliwia  filtrowania powietrza z otoczenia.  Do zestawu dołączony jest 3g  polisacharydowy środek hemostatyczny w postaci białego proszku, złożony z cząsteczek zmodyfikowanego polimeru uzyskiwanego z oczyszczonej skrobi roślinnej.  Zdolność absorpcyjna 1g produktu ok.60 ml. Resorbowany w ciągu 48 godzin (rozkładany przez amylazę). Zawartość endotoksyn poniżej 2,15 EU/produkt. 1 opakowanie zawiera 1 szt. aplikatora endoskopowego oraz 1 fiolkę proszku hemostatycznego o gramaturze 3g .</t>
  </si>
  <si>
    <t>Zestaw do długotrwałego żywienia dożoładkowego, zakładany przezskórnie metoda „push” pod kontrola endoskopowa, wykonany z silikonu, ze znacznikiem RTG. Port do napełniania balonu z zastawką antyrefluksową. W opakowaniu akcesoria umożlwiające pierwotne założenie. Wolne od lateksu i DEHP. Rozmiar 15 CH</t>
  </si>
  <si>
    <t>Prowadnik endoskopowy, jednorazowy, długość 2100 mm, śr 0.8 mm, śr końcówki 1.8 mm, do kanału roboczego od 2.0 , sprężysty (spiralny), koniec dystalny wyposażony w markery, dedykowany do poszerzadeł przełykowych.</t>
  </si>
  <si>
    <t xml:space="preserve">Pętla do polipektomii jednorazowego użytku z funkcją rotacji,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t>
  </si>
  <si>
    <t xml:space="preserve">Pętla do polipektomii jednorazowego użytku z funkcją rotacji dedykowana resekcjom płaskim,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t>
  </si>
  <si>
    <t xml:space="preserve">Igła do ostrzykiwań jednorazowego użytku,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t>
  </si>
  <si>
    <t>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Po zaaplikowaniu klipsa, istnieje możliwość jego usunięcia za pomocą pętli. Uwolniony klips ma postać jednego elementu i pozbawiony jest jakichkolwiek fragmentów mogących się od niego oddzielić po uwolnieniu i tym samym uszkodzić kanał endoskopu. Klipsownica pakowana sterylnie, pojedynczo w pakiety i dodatkowo w plastikowy pancerz transportowy.  Możliwość wykonywania badań rezonansu magnetycznego u pacjentów z zaaplikowanym klipsem.</t>
  </si>
  <si>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t>
  </si>
  <si>
    <t xml:space="preserve">Prowadnik jednorazowego użytku do zabiegów endoskopowych, o średnicy 0,035" (prosty średnio sztywny lub sztywny) lub 0,025" (prosty, średnio sztywny) -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t>
  </si>
  <si>
    <t xml:space="preserve">Prowadnica jednorazowego użytku, średnica 0,035``prosty średnio sztywny, pokrycie dwukolorowym znacznikiem widocznym w RTG, rdzeń nitinolowy, pokryta powłoką hydrofilną o długości 50 mm, długość robocza 2600 mm. Pakowany pojedynczo w pancerzu transportowym. </t>
  </si>
  <si>
    <t xml:space="preserve">Pojemniki wielokrotnego użytku do posiadanego przez Zamawiajacego systemu Serres, przeźroczyste, ze skalą pomiarową, z zaczepem do uchwytów, z przyłączem do próżni- króciec obrotowy, schodkowy </t>
  </si>
  <si>
    <t xml:space="preserve">Mocowania - wieszaki, uchwyty do szyn </t>
  </si>
  <si>
    <t>Proszek przeciwpieniący 0,5g saszetka; proszek żelująco-przeciwpieniący saszetki dwukomorowe 25g/0,5g</t>
  </si>
  <si>
    <t>Proteza do dróg żółciowych - samorozprężalna, pokrywana silikonem wykonana z nitinolu. Posiada listki zapobiegające migracji oraz 2 lassa wykonane z polipropylenu , krótsze i dłuższe - na dłuższym umieszczono złoty znacznik. Długość całkowita protezy 40-120mm;  średnica 10mm; średnica kołnierza 13.5mm; Aplikator o długości 180cm i średnicy 9 Fr (3 mm). Proteza kompatybilna z prowadnicą 0,035 cala; posiada 14 złotych znaczników: po 4 na kołnierzach, 4 w części środkowej i 2 na listkach; również do zastosowań łagodnych; posiada podwójny system kontroli punktu, po przekroczeniu którego nie można wycofać protezy do aplikatora: znacznik radiologiczny i graficzny na aplikatorze.</t>
  </si>
  <si>
    <t>Proteza samorozprężalna przełykowa; długość robocza 30-80mm; średnica 18 mm, średnica kołnierzy 24mm; asymetryczna, pokryta silikonem na całej długości, posiada lassa do repozycji na obu końcach; posiada 12 złotych znaczników radiologicznych do lepszej widoczności fluoroskopowej, aplikator o dł. 700 mm, śr. 6 mm/18 Fr.</t>
  </si>
  <si>
    <t>Proteza samorozprężalna, przełykowa; długość całkowita 110-170 mm; średnica protezy 28 mm, średnica kołnierzy 34mm; pokryta silikonem na całej długości, posiada 12 złotych znaczników radiologicznych: po 4 na końcach protezy i 4 na środku; 2 lasso; aplikator o dł. 700 mm, śr. 8 mm/24Fr.</t>
  </si>
  <si>
    <t>Proteza samorozprężalna przełykowa wykonana z nitinolu; powlekana; do leczenia nieszczelności przewodu pokarmowego po operacjach bariatrycznych; ze znacznikami radiologicznymi na protezie; długość całkowitca protezy  180 - 240mm;  średnica protezy od końca dystalnego 32-28-28; długość aplikatora 90cm; średnica aplikatora 8mm / 24Fr; ze znacznikami radiologicznymi, 2x lasso</t>
  </si>
  <si>
    <t>Proteza samorozprężalna do dróg żółciowych, niepowlekana, wykonana z nitynolu; wprowadzana przez endoskop; do protezowania równoległego; 9 złotych znaczników radiologicznych: 3 na kołnierzach i 3 na środku protezy; długość robocza i długość całkowita 40-120mm, średnica 6-8mm; aplikator o długości 180 cm, śr. 1,97 mm/5.9 Fr, posiada podwójny system kontroli punktu, po przekroczeniu którego nie można wycofać protezy do aplikatora: znacznik radiologiczny i graficzny na aplikatorze Dobra widoczność fluoroskopowa; do stosowania z prowadnicą 0,025"</t>
  </si>
  <si>
    <t>Jednorazowa proteza samorozprężalna do przełyku; pokrywana silikonem na zewnątrz i węwnątrz dla łatwiejszego usunięcia, długość całkowita 80-120mm, średnica 22mm, średnica kołnierzy 28mm; długośc aplikatora 70cm, średnica 8mm/24Fr; posiada 12 złotych znaczników radiologicznych, po 4 na kołnierzach i 4 na środku protezy; posiada 2 lassa do repozycjonowania; kompatybilne z prowadnicą 0.035".</t>
  </si>
  <si>
    <t>Jednorazowa proteza samorozprężalna do przełyku, wykonana z nitynolu; częściowo pokrywana silikonem; długość całkowita 80-150mm; średnica 20mm, średnica kołnierzy 26mm; niepokrywane kołnierze w celu zabezpieczenia przed migracją; 12 złotych znaczników radiologicznych: po 4 na końcach protezy i 4 na środku; 2 lassa; długość aplikatora 70cm, średnica 6mm/18Fr</t>
  </si>
  <si>
    <t>Jednorazowa proteza samorozprężalna do odźwiernika i dwunastnicy; wykonana z nitinolu, częściowo pokrywana silikonem; posiada 1 lasso do repozycji; górny kołnierz niepokrywany i poszerzony; posiada 16 złotych znaczników radiologicznych: po 4 na kołnierzach i po 4 w części zakończenia silikonowego pokrycia; długość całkowita protezy 90-130mm; średnica 20mm, średnica dolnego kołnierza 22mm, średnica górnego kołnierza 40mm; długość aplikatora TTS 230cm, średnica aplikatora 3,4mm/10,2Fr; posiada podwójny system kontroli punktu, po przekroczeniu którego nie można wycofać protezy do aplikatora: znacznik radiologiczny i graficzny na aplikatorze;</t>
  </si>
  <si>
    <t>Metalowa proteza samorozprężalna wykonana z nitinolu, dojelitowa, powlekana silikonem na całej długości; asymetryczna, 12 złotych znaczników radiologicznych: po 4 na końcach i 4 na środku protezy; posiada 2 lassa służące do repozycjonowania; długość całkowita protezy 50mm-150mm; średnica 24mm; średnica kołnierzy 32mm; średnica aplikatora 8mm/24Fr, długość aplikatora 70cm</t>
  </si>
  <si>
    <t>Jednorazowa proteza samorozprężalna do dróg żółciowych niepokrywana przeznaczona do leczenia zwężeń wnęki wątroby; długość 60-120mm, średnica 10mm; średnica kołnierzy 13,5mm aplikator o długości 180cm i średnicy 2,33mm/7Fr; posiada podwójny system kontroli punktu, po przekroczeniu którego nie można wycofać protezy do aplikatora: znacznik radiologiczny i graficzny na aplikatorze.</t>
  </si>
  <si>
    <t>Jednorazowa proteza samorozprężalna wykonana z nitinolu; niepokrywana, wykonana z dwóch warstw siatki; długość całkowita 80mm-140mm; średnica 20mm; średnica kołnierzy 26mm; 1 lasso; 12 złotych znaczników radiologicznych: po 4 na końcach i 4 na środku protezy; aplikator o długości 230cm i średnicy 3,4mm/10,2Fr; 1 szt. w opakowaniu; posiada podwójny system kontroli punktu, po przekroczeniu którego nie można wycofać protezy do aplikatora: znacznik radiologiczny i graficzny na aplikatorze</t>
  </si>
  <si>
    <t>Jednorazowa proteza samorozprężalna wykonana z nitinolu; niepokrywana, wykonana z dwóch warstw siatki; długość całkowita 60mm-140mm; średnica 22mm; średnica kołnierzy 28mm; 1 lasso; 12 złotych znaczników radiologicznych: po 4 na końcach i 4 na środku protezy; aplikator o długości 230cm i średnicy 3,4mm/10,2Fr; 1 szt. w opakowaniu; posiada podwójny system kontroli punktu, po przekroczeniu którego nie można wycofać protezy do aplikatora: znacznik radiologiczny i graficzny na aplikatorze</t>
  </si>
  <si>
    <t>Port do zabiegów transanalnych składający się z kanału roboczego o długości 55 mm oraz nakładki z 4 zintegrowanymi portami eliminujacymi konieczność użycia dodatkowych kaniul, filtr dymu, rozszerzacz analny, silikonowy pierścień uszczelniajacy.</t>
  </si>
  <si>
    <t>Stapler okrężny prosty do zabiegów transanalnych z wydłużonym ramieniem kowadełka oraz wizualnym wskaźnikiem połączenia kowadełka ze staplerem. Długość staplera 345 mm. Średnica główki staplera 28 i 32 mm, do wyboru przez Zamawiającego podczas składania zamówienia.</t>
  </si>
  <si>
    <t>Retraktor oraz protektor do ran składający się z dwóch pierścieni połączonych rękawem, dł. linii cięcia 2,5 -6 cm lub 5-9 cm do wyboru przez Zamawiającego.</t>
  </si>
  <si>
    <t>Zestaw anoskopowy standardowy w rozmiarze 32 mm. Indeks M - anoskop dla mężczyzn, indeks F - anoskop dla kobiet</t>
  </si>
  <si>
    <t>Jednorazowy worek laparoskopowy na prowadnicy do pobierania próbek, z elastycznymi metalowymi samorozprężalnymi widełkami, o poj.1000 ml, kompatybilny z trokarem 12mm;</t>
  </si>
  <si>
    <t>Jednorazowy worek laparoskopowy na prowadnicy do pobierania próbek, z elastycznymi metalowymi samorozprężalnymi widełkamio pojemności 300 ml, kompatybilny z trokarem 10 mm;</t>
  </si>
  <si>
    <t>Samostabilizująca przegubowa rama chirurgiczna w rozm. 14,1cm x 14,1cm, z możliwością mocowania kompatybilnych elastycznych odciągów, pakowane indywidulanie sterylnie.</t>
  </si>
  <si>
    <t>Elastyczne odciągi ostre 5 mm, oznaczone kolorem niebieskim, jednorazowe, sterylne, pakowane indywidualnie. Kompatybilne z samostabilizującą się obręczą chirurgiczną oferowaną w poz. 1</t>
  </si>
  <si>
    <t>Elastyczne odciągi, ostre 5 mm dwupalczase, oznaczone kolorem zielonym, 1 opakowanie zbiorcze zawiera 4 odciągi pakowane sterylnie. Kompatybilne z samostabilizującą się obręczą chirurgiczną oferowaną w poz. 1</t>
  </si>
  <si>
    <t xml:space="preserve">szt </t>
  </si>
  <si>
    <t>Jednorazowa igła kulkowa w rozmiarze 1,20 x 80 mm lub  1,20 x 81 mm z koncówką  luer lock .</t>
  </si>
  <si>
    <t>Jednorazowe nożyczki chirurgiczne T-T proste 14,5 cm lub 17cm,wykonane z wytrzymałej szczotkowanej stali antyrefleksyjnej o matowanej jedwabiście powierzchni. Sterylne, gotowe do użycia. Zamawiający wymaga narzędzi skwalifikowanych w klasie IIa, reguła 6, wyposażone w samoprzylepną etykietę kontrolną z możliwością wklejenia do dokumentacji medycznej, oznaczenie kolorystyczne naniesione w sposób widoczny po obu stronach narzędzia jednoznacznie odróżniające je od narzędzi wielorazowych.</t>
  </si>
  <si>
    <t>Jednorazowe kleszczyki chirurgiczne proste typu Kocher 14 cm, sterylne, wykonane z wytrzymałej szczotkowanej stali antyrefleksyjnej o matowanej jedwabiście powierzchni. Gotowe do użycia. 
Zamawiający wymaga narzędzi skwalifikowanych w klasie IIa, reguła 6, wyposażone w samoprzylepną etykietę kontrolną z możliwością wklejenia do dokumentacji medycznej, oznaczenie kolorystyczne naniesione w sposób widoczny po obu stronach narzędzia jednoznacznie odróżniające je od narzędzi wielorazowych.</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</si>
  <si>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lub ergonomiczną rękojeścią w kształcie prostopadłościanu posiadająca plastikowe wypustki, zapobiegające przypadkowemu stoczeniu się urządzenia ze stolika, rozmiary oznaczone odpowiednio kolorami na przyciskach strzału, rozmiary: dla śred. 14G - 10 i 16cm; 16G - 10 i 16cm; 18G - 10, 16, 20, 25cm; 20G - 10, 16, 20cm;</t>
  </si>
  <si>
    <t xml:space="preserve">Jednorazowe oddzielnie pakowane kaniule proste do podłączenia tętnicy typu SealRing  - 3, 5, 8 mm </t>
  </si>
  <si>
    <t>Jednorazowe sterylne serwety oddzielnie zapakowane do posiadanego przez Zamawiającego urządzenia LifePort Kidney</t>
  </si>
  <si>
    <t>Igły do wlewów - dedykowane do nakłuwania portów, trwale połączone z drenem i zaciskiem. Długość igły w zakresie 17,5 - 22,5 mm, grubość igły 19, 20 oraz 22Ga. Igły kompatybilne ze środowiskiem MRI (do 3 Tesli włącznie) i dające możliwość automatycznych infuzji.</t>
  </si>
  <si>
    <t>Igły do wlewów - dedykowane do nakłuwania portów, trwale połączone z drenem i zaciskiem. Długość igły w zakresie 23 - 27,5 mm, grubość igły 19, 20 oraz 22Ga. Igły kompatybilne ze środowiskiem MRI (do 3 Tesli włącznie) i dające możliwość automatycznych infuzji.</t>
  </si>
  <si>
    <r>
      <t>Igły do wlewów - dedykowane do nakłuwania portów, trwale połączone z drenem i zaciskiem. Długość igły w zakresie</t>
    </r>
    <r>
      <rPr>
        <sz val="10"/>
        <color indexed="10"/>
        <rFont val="Garamond"/>
        <family val="1"/>
      </rPr>
      <t xml:space="preserve"> </t>
    </r>
    <r>
      <rPr>
        <sz val="10"/>
        <rFont val="Garamond"/>
        <family val="1"/>
      </rPr>
      <t xml:space="preserve"> 15 - 17,0 mm, grubość igły 19, 20 oraz 22Ga. Igły kompatybilne ze środowiskiem MRI (do 3 Tesli włącznie) i dające możliwość automatycznych infuzji.</t>
    </r>
  </si>
  <si>
    <t xml:space="preserve">Trzon z ładunkiem do staplera laparoskopowego, zamykająco-tnący (nóż w trzonie), zapewniający kontrolę kompresji tkanki na całej długości zespolenia, umieszczający 6 rzędów tytanowych zszywek (3 + 3), posiadający możliwość zginania (artykulacji) w dwie strony o  15, 30, 45 stopni, o długości linii  zszywek 45 mm, o wysokości zszywek przed zamknięciem 2.0 / 2.5 / 3.0 mm  a po zamknięciu 0.88 ~ 1.5 mm, przed zamknięciem 2.5 / 3.0 / 3.5 mm a po zamknięciu 1.0 ~ 1.8 mm, przed zamknięciem 3.0 / 3.5 / 3.8 mm po zamknięciu 1.2 ~ 2, przed zamknięciem 3.5 / 3.8 / 4.2 mm po zamknięciu 1.5 ~ 2.25 mm; pasujący do uniwersalnej rękojeści, z możliwością wymiany ładunku w trzonie - do 7 wystrzałów.  Kompatybilny z trokarem 12 mm. </t>
  </si>
  <si>
    <t>Ładunki jednorazowe do staplerów laparoskopowych z 6 rzędami tytanowych zszywek (3 + 3), kompatybilne z trzonami laparoskopowymi. Ładunek o dł. linii zszywek 30 mm: o wysokości zszywek przed zamknięciem:  2.0 / 2.5 / 3.0 mm  a po zamknięciu 0.88 ~ 1.5 mm , przed zamknięciem 2.5 / 3.0 / 3.5 mm, a po zamknięciu 1.0 ~ 1.8 mm; Ładunek o dł. linii zszywek 45 mm: o wysokości zszywek przed zamknięciem 2.0 / 2.5 / 3.0 mm  a po zamknięciu 0.88 ~ 1.5 mm, przed zamknięciem 2.5 / 3.0 / 3.5 mm a po zamknięciu 1.0 ~ 1.8 mm, przed zamknięciem 3.0 / 3.5 / 3.8 mm po zamknięciu 1.2 ~ 2, przed zamknięciem 3.5 / 3.8 / 4.2 mm po zamknięciu 1.5 ~ 2.25 mm;  Ładunek o dł. linii zszywek 60 mm: o wysokości zszywek przed zamknięciem 2.0 / 2.5 / 3.0 mm  a po zamknięciu 0.88 ~ 1.5 mm, przed zamknięciem 2.5 / 3.0 / 3.5 mm a po zamknięciu 1.0 ~ 1.8 mm, przed zamknięciem 3.0 / 3.5 / 3.8 mm po zamknięciu 1.2 ~ 2 mm, przed zamknięciem 3.5 / 3.8 / 4.2 mm po zamknięciu 1.5 ~ 2.25 mm;</t>
  </si>
  <si>
    <r>
      <t>Trzon z ładunkiem do staplera laparoskopowego, zamykająco-tnący (nóż w trzonie), zapewniający kontrolę</t>
    </r>
    <r>
      <rPr>
        <sz val="10"/>
        <color indexed="8"/>
        <rFont val="Garamond"/>
        <family val="1"/>
      </rPr>
      <t xml:space="preserve"> kompresji tkanki na całej długości zespolenia, </t>
    </r>
    <r>
      <rPr>
        <sz val="10"/>
        <color indexed="8"/>
        <rFont val="Garamond"/>
        <family val="1"/>
      </rPr>
      <t xml:space="preserve">umieszczający 6 rzędów tytanowych zszywek (3 + 3), posiadający możliwość zginania (artykulacji) w dwie strony o 15, 30, 45 stopni, o długości linii  zszywek  30mm, o wysokości zszywek  przed zamknięciem 2.0 / 2.5 / 3.0 mm  a po zamknięciu 0.88 ~ 1.5 mm, przed zamknięciem 2.5 / 3.0 / 3.5 mm, a po zamknięciu 1.0 ~ 1.8 mm; pasujący do uniwersalnej rękojeści, z możliwością wymiany ładunku w trzonie -  do 7 wystrzałów. Kompatybilny z trokarem 12 mm. </t>
    </r>
  </si>
  <si>
    <r>
      <t>Trzon z ładunkiem do staplera laparoskopowego, zamykająco-tnący (nóż w trzonie), zapewniający kontrolę</t>
    </r>
    <r>
      <rPr>
        <sz val="10"/>
        <color indexed="8"/>
        <rFont val="Garamond"/>
        <family val="1"/>
      </rPr>
      <t xml:space="preserve"> kompresji tkanki na całej długości zespolenia, </t>
    </r>
    <r>
      <rPr>
        <sz val="10"/>
        <color indexed="8"/>
        <rFont val="Garamond"/>
        <family val="1"/>
      </rPr>
      <t xml:space="preserve">umieszczający 6 rzędów tytanowych zszywek (3 + 3), posiadający możliwość zginania (artykulacji) w dwie strony o  15, 30, 45 stopni, o długości linii zszywek 60 mm, o wysokości zszywek przed zamknięciem 2.0 / 2.5 / 3.0 mm  a po zamknięciu 0.88 ~ 1.5 mm, przed zamknięciem 2.5 / 3.0 / 3.5 mm a po zamknięciu 1.0 ~ 1.8 mm, przed zamknięciem 3.0 / 3.5 / 3.8 mm po zamknięciu 1.2 ~ 2 mm, przed zamknięciem 3.5 / 3.8 / 4.2 mm po zamknięciu 1.5 ~ 2.25 mm; pasujący do uniwersalnej rękojeści, z możliwością wymiany ładunku w trzonie -  do 7 wystrzałów.  Kompatybilny z trokarem 12 mm. </t>
    </r>
  </si>
  <si>
    <t xml:space="preserve">Pojemniki (butelki) do odsysania ran pooperacyjnych o pojemności 200-250 ml </t>
  </si>
  <si>
    <t xml:space="preserve">Pojemniki (butelki) do odsysania ran pooperacyjnych o pojemności 400 ml </t>
  </si>
  <si>
    <t>Pojemnik na wodę 2l, wyrob wielokrotnego użytku, nadaje się do sterylizacji w autoklawie.</t>
  </si>
  <si>
    <t>Zawór biopsyjny wielorazowego użytku, kompatybilny z posiadanym przez Zamawiającego gastro-kolono,-duodenoskopem o numerach 180, 190.</t>
  </si>
  <si>
    <t xml:space="preserve"> bufor kalibracyjny ph4, opakowanie 0,5 l</t>
  </si>
  <si>
    <t>Klipsownica obrotowa i repozycjonowalna, pokryta ze znacznikami, śr.2,6mm, dł. 230 cm, kąt otwarcia 135st., szer. otwarcia 20 mm.</t>
  </si>
  <si>
    <t>Kleszcze do tamowania krwawień poprzez koagulację, szczęka typu B, szerokosć otwarcia 6,3 mm, śr.2,7 mm, dł.230cm, izolowanie typu PTFE, kompatybilne z wszystkimi endoskopami, do kanału roboczego 2,8 mm.</t>
  </si>
  <si>
    <t>Nóż elektrochirurgiczny wyposażony w pozłacane ostrze, do endoskopowego usuwania warstw podśluzówkowych; posiadający kanał wodny poprowadzony wewnątrz ostrza noża; dostępne 3 typy końcówki „I”, „T”, „O”; kształt końcówki umożliwiający cięcie w dowolnym kierunku, bez konieczności rotacji narzędzia; długość narzędzia 1650 mm oraz 2350 mm; długość noża 1,5 mm/ 2 mm/ 4 mm; kompatybilne z endoskopem o średnicy kanału roboczego 2,8 mm; posiada możliwość chowania i wysuwania ostrza noża; pakowane sterylnie 1 sztuka w opakowaniu.</t>
  </si>
  <si>
    <t xml:space="preserve">Igła typu EUS, wykonana z materiału kobaltowo-chromowego z minimalnym kanałem roboczym 2,8mm, służąca do wykonania biobsji w twardych zmianach. Igła pokryta echogenicznym wzorem w kształcie litery "V". Trójostrzowa końcówka. Jedna z trzech końcówek ostrza wyraźnie dłuższa ułatwiająca penetrację najtwardszych zmian. Miejsce połączenia z endoskopem wykonane ze stali chirurgicznej. Długość wysunięcia igły w granicach 0 – 8 cm  regulowana dlugość osłonki igły oraz igły z dokładnością co 1 mm. Regulacja za pomocą przycisków blokujących „Push and Lock” pozwalających na obsługę igły jedną ręką. Średnica 19G. Długość robocza narzędzia od 1375 mm do 1415 mm. Igła pakowana w komplecie ze strzykawką podciśnieniową, z trójstopniową blokadą o pojemności 20 cc oraz zaworkiem odcinającym wyposażonym w gwint typu Luer Lock. </t>
  </si>
  <si>
    <t xml:space="preserve">Igła typu EUS, wykonana z materiału kobaltowo-chromowego z minimalnym kanałem roboczym 2,8mm, służąca do wykonania biobsji w twardych zmianach. Igła pokryta echogenicznym wzorem w kształcie litery "V". Trójostrzowa końcówka. Jedna z trzech końcówek ostrza wyraźnie dłuższa ułatwiająca penetrację najtwardszych zmian. Miejsce połączenia z endoskopem wykonane ze stali chirurgicznej. Długość wysunięcia igły w granicach 0 – 8 cm  regulowana długość osłonki igły oraz igły z dokładnością co 1 mm. Regulacja za pomocą przycisków blokujących „Push and Lock” pozwalających na obsługę igły jedną ręką. Średnica 22G. Długość robocza narzędzia od 1375 mm do 1415 mm. Igła pakowana w komplecie ze strzykawką podciśnieniową, z trójstopniową blokadą o pojemności 20 cc oraz zaworkiem odcinającym wyposażonym w gwint typu Luer Lock. </t>
  </si>
  <si>
    <t>Igła typu EUS, wykonana z materiału kobaltowo-chromowego z minimalnym kanałem roboczym 2,8mm, służąca do wykonania biobsji w twardych zmianach. Igła pokryta echogenicznym wzorem w kształcie litery "V". Trójostrzowa końcówka. Jedna z trzech końcówek ostrza wyraźnie dłuższa ułatwiająca penetrację najtwardszych zmian. Miejsce połączenia z endoskopem wykonane ze stali chirurgicznej. Długość wysunięcia igły w granicach 0 – 8 cm  regulowana dlugość osłonki igły oraz igły z dokładnością co 1 mm. Regulacja za pomocą przycisków blokujących „Push and Lock” pozwalających na obsługę igły jedną ręką. Średnica 25G. Długość robocza narzędzia od 1375 mm do 1415 mm. Igła pakowana w komplecie ze strzykawką podciśnieniową, z trójstopniową blokadą o pojemności 20 cc oraz zaworkiem odcinającym wyposażonym w gwint typu Luer Lock.</t>
  </si>
  <si>
    <t>Igła typu EUS o średnicy 22G, wykonana z nitinolu,  trójostrzowa końcówka - jedna z trzech końcówek ostrza wyraźnie dłuższa ułatwiająca penetrację najtwardszych zmian. Kateter 1.8mm, maxymalna długość 80 mm, minimalny kanał roboczy 2,8 mm, długość robocza 1375–1415mm. Regulowana dlugość osłonki igły oraz igły z dokładnością co 1 mm. Regulacja za pomocą przycisków blokujących „Push and Lock” pozwalających na obsługę igły jedną ręką.</t>
  </si>
  <si>
    <t xml:space="preserve">Igła typu EUS o średnicy 19G, wykonana z nitinolu, trójostrzowa końcówk - jedna z trzech końcówek ostrza wyraźnie dłuższa ułatwiająca penetrację najtwardszych zmian.  Kateter 1.8mm, maxymalna długość 80 mm, minimalny kanał roboczy 2,8 mm, długość robocza 1375–1415mm. Regulowana dlugość osłonki igły oraz igły z dokładnością co 1 mm. Regulacja za pomocą przycisków blokujących „Push and Lock” pozwalających na obsługę igły jedną ręką. </t>
  </si>
  <si>
    <r>
      <t>Wkłady workowe jednorazowego użytku do posiadanego przez Zamawiajacego systemu Serres, poj.1000ml, /spłaszczony kształt/, 2000 ml, 3000ml, posiadające filtr antybakteryjny, zastawkę odcinającą w przypadku przepełnienia,</t>
    </r>
    <r>
      <rPr>
        <sz val="10"/>
        <color indexed="10"/>
        <rFont val="Garamond"/>
        <family val="1"/>
      </rPr>
      <t xml:space="preserve"> </t>
    </r>
    <r>
      <rPr>
        <sz val="10"/>
        <rFont val="Garamond"/>
        <family val="1"/>
      </rPr>
      <t xml:space="preserve">otwór do wsypywania proszku żelującego, w pokrywie wkładu tylko jeden króciec przyłączeniowy 7,2 mm/obrotowy, schodkowany, wkłady kompatybilne z posiadanym przez Zamawiającego systemem Serres </t>
    </r>
  </si>
  <si>
    <t>Proteza do dróg żółciowych - samorozprężalna, pokrywana silikonem, w silikonowej powłoce znajdują się otwory umożliwiające odpływ żółci, wykonana z nitinolu. Posiada kołnierze zapobiegające migracji i 1 lasso do usuwania, wykonane z polipropylenu. Lasso posiada złoty znacznik radiologiczny. Długość całkowita protezy 40-120mm; średnica 8-10mm; średnica kołnierza 11.5-13,5mm; Aplikator o długości 180cm i średnicy 8 Fr (2,66mm). Proteza kompatybilna z prowadnicą 0,035 cala; posiada 9 złotych znaczników: po 3 na kołnierzach, 3 w części środkowej; posiada podwójny system kontroli punktu, po przekroczeniu którego nie można wycofać protezy do aplikatora: znacznik radiologiczny i graficzny na aplikatorze.</t>
  </si>
  <si>
    <t>Samorozprężalna proteza do drenażu trzustkowego; wskazana do stosowania w celu ułatwienia przez żołądkowego lub przez dwunastniczego, endoskopowego objawowego drenażu pseudotorbieli trzustki lub objawowej otorbionej martwicy, przylegającej do ściany żołądka lub jelita; pokrywana silikonem na całej długości, wykonana z nitinolu; średnica protezy 12-16mm, długość całkowita 30-40mm, średnica kołnierzy 24-28mm;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t>
  </si>
  <si>
    <t>Jednorazowa proteza samorozprężalna do dróg żółciowych częściowo pokrywana silikonem, wprowadzana przez ścianę żołądka, wykonana z nitinolu; posiada lasso do repozycji w części dystalnej; długość całkowita 80-100mm; średnica protezy 10mm, średnica kołnierza 20mm; długość aplikatora 180cm, średnica aplikatora 2,83mm/8,5Fr; posiada 9 znaczników radiologicznych: po 3 na kołnierzu: w części środkowej i na końcu; posiada podwójny system kontroli punktu, po przekroczeniu którego nie można wycofać protezy do aplikatora: znacznik radiologiczny i graficzny na aplikatorze.</t>
  </si>
  <si>
    <t>Proteza samorozprężalna do przełyku, z zastawką antyrefluksową, wykonana z nitynolu; w całości pokryta silikonem; kołnierz proksymalny w kształcie kości minimalizuje przerost tkanki; kołnierz dystalny w kształcie kielicha zapobiega przemieszczaniu; długość całkowita 90-120 mm, średnica protezy 22 mm, średnice kołnierzy 28mm; 2 lassa do repozycji; 12 złotych znaczników radiologicznych: po 4 na końcach protezy i 4 na środku; aplikator o dł. 700 mm, śr. 8 mm/24 F.</t>
  </si>
  <si>
    <t>Jednorazowa proteza samorozprężalna wykonana z nitinolu; niepowlekana do dwunastnicy i odźwiernika, długość całkowita 80-140mm; średnica 20mm, średnica kołnierzy 26mm; 12 złotych znaczników radiologicznych: po 4 na końcach i 4 na środku protezy; lasso do repozycjonowania; aplikator o długości 230cm i średnicy 3,4mm/10,2Fr; posiada podwójny system kontroli punktu, po przekroczeniu którego nie można wycofać protezy do aplikatora: znacznik radiologiczny i graficzny na aplikatorze.</t>
  </si>
  <si>
    <t>Jednorazowa proteza dojelitowa samorozprężalna wykonana z nitinolu; niepokrywana wprowadzana przez kanał roboczy endoskopu, długość całkowita 80-170mm; średnica 24mm; średnica kołnierzy 30mm; 12 złotych znaczników radiologicznych: po 4 na końcach i 4 na środku protezy; lasso do repozycjonowania; aplikator o długości 230cm i średnicy 3,4mm/10,2Fr.</t>
  </si>
  <si>
    <t>Jednorazowa proteza samorozprężalna; w środkowej części wzmocniona podwójną warstwą nitynolowej siatki, pomiędzy którymi znajduje się membrana z silikonu; kołnierze niepokrywane; 12 złotych znaczników radiologicznych, po 4 na kołnierzach i 4 w części środkowej. Długość całkowita 60-140mm; średnica części środkowej 22mm, średnica kołnierzy 28mm; aplikator o długości 230cm i średnicy 3,4mm/10,2Fr; 1 szt. w opakowaniu; posiada podwójny system kontroli punktu, po przekroczeniu którego nie można wycofać protezy do aplikatora: znacznik radiologiczny i graficzny na aplikatorze.</t>
  </si>
  <si>
    <t>Proteza samorozprężalna do dróg żółciowych, niepowlekana, wykonana z nitynolu; wprowadzana przez endoskop; 12 złotych znaczników radiologicznych: po 4 na końcach i 4 na środku, długość całkowita 40mm-120mm, średnica 10 mm, średnica kołnierzy 13,5mm; aplikator o długości 180 cm, śr. 2,33/7Fr.; posiada podwójny system kontroli punktu, po przekroczeniu którego nie można wycofać protezy do aplikatora: znacznik radiologiczny i graficzny na aplikatorze; dobra widoczność fluoroskopowa, system antymigracyjny w postaci rozszerzanych kołnierzy.</t>
  </si>
  <si>
    <t>Jednorazowa proteza samorozprężalna do odźwiernika i dwunastnicy; wykonana z nitinolu, częściowo pokrywana silikonem; posiada 1 lasso do repozycji; proksymalny koniec bardzo poszerzony, niepokrywany; posiada 12 złotych znaczników: 4 na końcu proksymalnym oraz po 4 na granicy części pokrywanej i niepokrywanej i na dystalnym końcu protezy; długość całkowita protezy 60mm-110mm; średnica części roboczej 20mm, średnica dystalnego kołnierza 22mm, średnica proksymalnego kołnierza 40mm; długość aplikatora TTS 230cm, średnica aplikatora 3,4mm/10,2Fr; posiada podwójny system kontroli punktu, po przekroczeniu którego nie można wycofać protezy do aplikatora: znacznik radiologiczny i graficzny na aplikatorze</t>
  </si>
  <si>
    <t>Zestaw do dializy albuminowej w trybie ciągłej dializy, kompatybilny z warunkami technicznymi, oprogramowaniem  i instrukcją obsługi posiadanych urządzeń MARS Monitor 1TC i Prismaflex. 
Zestaw  zawiera:
Dializator typu high-flux (o wysokiej przepuszczalności)  do eliminacji toksyn z krwi do dializatu albuminowego.
Dializator typu low-flux (o niskiej przepuszczalności ) stosowany do eliminacji toksyn rozpuszczalnych w wodzie z dializatu albuminowego, zainstalowany na kasecie zakładanej na urządzenie Prismaflex wraz z liniami do połączenia z urządzeniem MARS 1TC.
Dwie kolumny absorbujące służące do oczyszczania dializatu albuminowego, przystosowane kształtem i podłączeniami do urządzenia MARS Monitor 1TC:  jedna - wypełniona żywicą jonowymienną, druga - wypełniona węglem aktywowanym.
Zestaw linii, podgrzewacz dializatu albuminowego oraz filtr do wyłapywania cząstek węgla do połączenia dializatora typu high-flux z kolumnami absorbującymi  i urządzeniem Prismaflex.
Pojemność obwodu krwi &lt; 300 ml
Pojemność obwodu dializatu albuminowego = 600ml.</t>
  </si>
  <si>
    <t>Trokar optyczny o średnicy 5 mm, długość 100 mm, kaniula żebrowana lub  zaawansowany system  fiksacji z balonikiem i dyskiem mocującym do wyboru przez Zamawiającego, zawór gazowy, obturator z separatorem tkankowym.</t>
  </si>
  <si>
    <t xml:space="preserve">Trokar optyczny o średnicy 10mm z wbudowaną redukcją 5-10mm i o średnicy 12 mm wbudowaną redukcją 5-12mm, długość 100 mm, kaniula żebrowana lub zaawansowany system fiksacji z balonikiem i dyskiem mocującym do wyboru przez Zamawiającego, zawór gazowy z separatorem tkankowym. </t>
  </si>
  <si>
    <t xml:space="preserve">Jednorazowy pistolet automatyczny do biopsji tkanek miękkich 14G 10cm, 16cm z obrotowym systemem ładującym w 2 krokach i przyciskiem do biopsji o penetracji tkanek 22mm lub 11mm lub 15mm w dwóch osobnych przyrządach. </t>
  </si>
  <si>
    <t>Igła ze znacznikiem jednorazowa, sterylna z klipsami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</si>
  <si>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Znacznik - jalowa wodna zawiesina cząstek superparamagnetycznego tlenku żelaza; powłoka organiczna-karboksydekstran; pojemność fiolki - 2ml zawiesiny; zawartość żelaza ok.28mg/ml. Znacznik kompatybilny z posiadaną przez zamawiającego sondą System Sentimag.</t>
  </si>
  <si>
    <t xml:space="preserve">Sterylny zestaw jednorazowego użytku, do posiadanego przez Zamawiającego urządzenia LifePort. Zestaw do perfuzji - zamknięty układ z filtrem in-line i czujnikiem ciśnienia. Zestaw kompatybilny z posiadanym przez Zamawiającego urządzeniem LifePort
</t>
  </si>
  <si>
    <t>Jednorazowy elastyczny łącznik oddzielnie zapakowany do kaniuli typu SealRing i Straight do posiadanego przez Zamawiającego urządzenia LifePort Kidney</t>
  </si>
  <si>
    <t>Jednorazowe kaniule  do podłączenia tętnicy, kaniula typu SeaIRing w rozmiarach: 7x20 mm, 10x35 mm, kaniule uniwersalne typu SealRing do podłączenia tętnicy o rozmiarach 3, 5, 7 i 9 mm</t>
  </si>
  <si>
    <t>Jednorazowa prowadnica do igły biopsyjnej zapewniająca różne kąty umieszczania instrumentów. Posiadająca wypustkę potrzebną do wypinania, pozwalającą na odejście igłą od głowicy USG z funkcją „quick-release”. Prowadnica obsługuje rozmiary igieł w zakresie 12-18G, 20-22G.</t>
  </si>
  <si>
    <t>Zestawy do wysokopróżniowego drenażu ran. Skład zestawu: zbiornik o pojemności 150 - 200 ml z dokładną podziałką do 10ml, dren łączący (z zaciskiem, bez ryzyka rozłączenia podczas pociagania), długości 95 - 130 cm, łączniki do drenów o różnych średnicach. Sterylny, zestaw pakowany w jedno opakowanie.</t>
  </si>
  <si>
    <t xml:space="preserve">Zestaw śrubokrętów kątowych do wewnątrzustnej osteosyntezy żuchwy.
• Niski profil głowy śrubokrętu – max 8 mm.
• Wiertła oraz groty śrubokrętu mocowane centralnie w głowie śrubokrętu bez użycia dodatkowych narzędzi.
• Śrubokręt wyposażony w odłączane pokrętło dające przełożenie 1.75:1, z możliwością podłączenia motoru według standardu INTRA (ISO 3964 lub równoważną).
Maksymalna prędkość wejściowa 10,000 obr./min.
Maksymalny moment obrotowy narzędzia 120 Ncm.
• Śrubokręt wyposażony w uchwyt trzymający śruby o średnicy do 2.5 mm oraz odpowiadające im płytki.
W skład zestawu wchodzi:
• Kompletny śrubokręt kątowy wraz z rękojeścią obrotową oraz elementem trzymającym śruby – 1 szt.
• Dodatkowy śrubokręt kątowy – 1 szt.
• Wiertło WSD, 1.5x5 mm – 2 szt.
• Wiertło WSD, 1.5x7 mm – 2 szt.
• Grot śrubokrętu systemu 1,5 mm, typ pogłębiony krzyżak – 2 szt.
• Siatka sterylizacyjna do kontenera, 1/2, wym. 240x251x64 mm – 1szt.
• Mata silikonowa do tacy 1/2, 234x244 mm – 1 szt.
• Koszyk do sterylizacji małych elementów Angulus 2 – 1 szt.
</t>
  </si>
  <si>
    <r>
      <t xml:space="preserve">Bezpieczne igły do wlewów - dedykowane do nakłuwania portów, trwale połączone z drenem oraz zaciskiem, niesilikonowana igła </t>
    </r>
    <r>
      <rPr>
        <strike/>
        <sz val="10"/>
        <rFont val="Garamond"/>
        <family val="1"/>
      </rPr>
      <t>z zastawką gwarantującą dodatnie ciśnienie</t>
    </r>
    <r>
      <rPr>
        <sz val="10"/>
        <rFont val="Garamond"/>
        <family val="1"/>
      </rPr>
      <t xml:space="preserve"> </t>
    </r>
    <r>
      <rPr>
        <sz val="10"/>
        <color indexed="30"/>
        <rFont val="Garamond"/>
        <family val="1"/>
      </rPr>
      <t>z gwarancją dodatniego ciśnienia podczas jej usuwania</t>
    </r>
    <r>
      <rPr>
        <sz val="10"/>
        <rFont val="Garamond"/>
        <family val="1"/>
      </rPr>
      <t>, oznaczenie średnicy igły oraz maksymalne ciśnienie na zacisku lub na opakowaniu jednostkowym. Grubość igły 19, 20 oraz 22 Ga. Długość igły w zakresie</t>
    </r>
    <r>
      <rPr>
        <sz val="10"/>
        <color indexed="10"/>
        <rFont val="Garamond"/>
        <family val="1"/>
      </rPr>
      <t xml:space="preserve"> </t>
    </r>
    <r>
      <rPr>
        <sz val="10"/>
        <rFont val="Garamond"/>
        <family val="1"/>
      </rPr>
      <t xml:space="preserve"> 15-25mm. Igły kompatybilne ze środowiskiem MRI (do 3 Tesli włącznie) i dające możliwość automatycznych infuzji.</t>
    </r>
  </si>
  <si>
    <r>
      <t xml:space="preserve">Wkłady workowe jednorazowego użytku do posiadanego przez Zamawiajacego systemu Serres w zestawie z drenem łączącym do cewników, zestaw pakowany w jednym opakowaniu folia-papier, wkład 1000 lub 2000 ml; dren łączący średnica wew. </t>
    </r>
    <r>
      <rPr>
        <sz val="10"/>
        <color indexed="30"/>
        <rFont val="Garamond"/>
        <family val="1"/>
      </rPr>
      <t>5,6</t>
    </r>
    <r>
      <rPr>
        <sz val="10"/>
        <rFont val="Garamond"/>
        <family val="1"/>
      </rPr>
      <t xml:space="preserve"> - 5,8 mm zew. </t>
    </r>
    <r>
      <rPr>
        <sz val="10"/>
        <color indexed="30"/>
        <rFont val="Garamond"/>
        <family val="1"/>
      </rPr>
      <t>8</t>
    </r>
    <r>
      <rPr>
        <sz val="10"/>
        <rFont val="Garamond"/>
        <family val="1"/>
      </rPr>
      <t xml:space="preserve"> - 8,3 mm z łącznikami żeńskimi śred. 11 mm oraz łącznik schodkowany o różnych średnicach z przesuwnym regulatorem siły ssania</t>
    </r>
  </si>
  <si>
    <r>
      <t xml:space="preserve">Dren łączący do posiadanego przez Zamawiajacego systemu Serres, kompatybilny z posiadanym systemem Serres, długość 200 - </t>
    </r>
    <r>
      <rPr>
        <sz val="10"/>
        <color indexed="30"/>
        <rFont val="Garamond"/>
        <family val="1"/>
      </rPr>
      <t>210</t>
    </r>
    <r>
      <rPr>
        <sz val="10"/>
        <rFont val="Garamond"/>
        <family val="1"/>
      </rPr>
      <t xml:space="preserve"> cm, średnica wew. </t>
    </r>
    <r>
      <rPr>
        <sz val="10"/>
        <color indexed="30"/>
        <rFont val="Garamond"/>
        <family val="1"/>
      </rPr>
      <t>5,6</t>
    </r>
    <r>
      <rPr>
        <sz val="10"/>
        <rFont val="Garamond"/>
        <family val="1"/>
      </rPr>
      <t xml:space="preserve"> - 6mm.</t>
    </r>
  </si>
  <si>
    <r>
      <t xml:space="preserve">Pęseta chirurgiczna jednorazowego użytku ze stali nierdzwenej  typu Micro-Adson prosta     12 - </t>
    </r>
    <r>
      <rPr>
        <sz val="10"/>
        <color indexed="30"/>
        <rFont val="Garamond"/>
        <family val="1"/>
      </rPr>
      <t xml:space="preserve">12,5 cm </t>
    </r>
  </si>
  <si>
    <r>
      <t xml:space="preserve">Pęseta anatomiczna jednorazowego użytku wykonana ze stali nierdzewnej typu Micro-Adson prosta 12 - </t>
    </r>
    <r>
      <rPr>
        <sz val="10"/>
        <color indexed="30"/>
        <rFont val="Garamond"/>
        <family val="1"/>
      </rPr>
      <t>12,5 cm</t>
    </r>
  </si>
  <si>
    <r>
      <t>Zestaw do długotrwałego żywienia, zakładany przeskórnie metodą endoskopową, Wykonany z poliuretanu, ze znacznikiem RTG. Wolne od lateksu i DEHP. W opakowaniu akcesoria umożlwiające pierwotne założenie. Rozmiary: 15 CH/30-</t>
    </r>
    <r>
      <rPr>
        <sz val="10"/>
        <color indexed="30"/>
        <rFont val="Garamond"/>
        <family val="1"/>
      </rPr>
      <t>35</t>
    </r>
    <r>
      <rPr>
        <sz val="10"/>
        <color indexed="8"/>
        <rFont val="Garamond"/>
        <family val="1"/>
      </rPr>
      <t xml:space="preserve"> CM</t>
    </r>
  </si>
  <si>
    <r>
      <t>Zestaw do długotrwałego żywienia, zakładany przeskórnie metodą endoskopową, Wykonany z poliuretanu, ze znacznikiem RTG. Wolne od lateksu i DEHP. W opakowaniu akcesoria umożlwiające pierwotne założenie. Rozmiary: 20 CH/30-</t>
    </r>
    <r>
      <rPr>
        <sz val="10"/>
        <color indexed="30"/>
        <rFont val="Garamond"/>
        <family val="1"/>
      </rPr>
      <t>35</t>
    </r>
    <r>
      <rPr>
        <sz val="10"/>
        <color indexed="8"/>
        <rFont val="Garamond"/>
        <family val="1"/>
      </rPr>
      <t xml:space="preserve"> CM</t>
    </r>
  </si>
  <si>
    <r>
      <t xml:space="preserve">Dren balonikowy uniwersalny do końcówek do odsysania pola operacyjnego z balonem co 90 do 100 cm, śred. </t>
    </r>
    <r>
      <rPr>
        <sz val="10"/>
        <color indexed="30"/>
        <rFont val="Garamond"/>
        <family val="1"/>
      </rPr>
      <t>7/9 lub</t>
    </r>
    <r>
      <rPr>
        <sz val="10"/>
        <rFont val="Garamond"/>
        <family val="1"/>
      </rPr>
      <t xml:space="preserve"> 7/10mm, dł. 30mb, tolerancja rozmiary +/- 10%</t>
    </r>
  </si>
  <si>
    <r>
      <t xml:space="preserve">Dren balonikowy uniwersalny do końcówek do odsysania pola operacyjnego z balonem co 90 do 100cm,  śred. 5 - </t>
    </r>
    <r>
      <rPr>
        <sz val="10"/>
        <color indexed="30"/>
        <rFont val="Garamond"/>
        <family val="1"/>
      </rPr>
      <t>5,6</t>
    </r>
    <r>
      <rPr>
        <sz val="10"/>
        <color indexed="8"/>
        <rFont val="Garamond"/>
        <family val="1"/>
      </rPr>
      <t>/</t>
    </r>
    <r>
      <rPr>
        <sz val="10"/>
        <color indexed="30"/>
        <rFont val="Garamond"/>
        <family val="1"/>
      </rPr>
      <t>7</t>
    </r>
    <r>
      <rPr>
        <sz val="10"/>
        <rFont val="Garamond"/>
        <family val="1"/>
      </rPr>
      <t xml:space="preserve"> - 8mm +/-10%, dł. 30-50mb. </t>
    </r>
  </si>
  <si>
    <r>
      <t xml:space="preserve">Dren łączący z końcówkami "lejek-prosta", </t>
    </r>
    <r>
      <rPr>
        <sz val="10"/>
        <color indexed="30"/>
        <rFont val="Garamond"/>
        <family val="1"/>
      </rPr>
      <t>"lejek-lejek-prosta" lub "lejek-kapkon"</t>
    </r>
    <r>
      <rPr>
        <sz val="10"/>
        <rFont val="Garamond"/>
        <family val="1"/>
      </rPr>
      <t xml:space="preserve"> wzdłużnie prążkowany przeciw zagięciom - pakowane podwójnie :wewnętrznie z worka foliowego i zewętrzne opakowanie folia- papier, CH30,  dł. 300 cm, Tolerancja: rozmiary +/- 10%  </t>
    </r>
  </si>
  <si>
    <t>#Zamawiający wymaga wskazania ceny jednostkowej za sztukę przy czym dopuszcza możliwość realizacji zamówienia w innej jednostce miary z odpowiednim przeliczeniem ilości i ceny. Zamawiający będzie realizował zamówienie do pełnych opakowań.</t>
  </si>
  <si>
    <r>
      <t>szt</t>
    </r>
    <r>
      <rPr>
        <sz val="10"/>
        <color indexed="30"/>
        <rFont val="Garamond"/>
        <family val="1"/>
      </rPr>
      <t>#</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</si>
</sst>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 numFmtId="182" formatCode="[$-415]#,##0"/>
    <numFmt numFmtId="183" formatCode="[$-415]d\ mmmm\ yyyy"/>
  </numFmts>
  <fonts count="93">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b/>
      <sz val="14"/>
      <name val="Times New Roman"/>
      <family val="1"/>
    </font>
    <font>
      <sz val="14"/>
      <name val="Times New Roman"/>
      <family val="1"/>
    </font>
    <font>
      <sz val="10"/>
      <color indexed="8"/>
      <name val="Garamond"/>
      <family val="1"/>
    </font>
    <font>
      <sz val="10"/>
      <color indexed="10"/>
      <name val="Garamond"/>
      <family val="1"/>
    </font>
    <font>
      <i/>
      <u val="single"/>
      <sz val="11"/>
      <color indexed="30"/>
      <name val="Garamond"/>
      <family val="1"/>
    </font>
    <font>
      <sz val="10"/>
      <color indexed="30"/>
      <name val="Garamond"/>
      <family val="1"/>
    </font>
    <font>
      <strike/>
      <sz val="10"/>
      <name val="Garamond"/>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b/>
      <sz val="10"/>
      <color indexed="8"/>
      <name val="Garamond"/>
      <family val="1"/>
    </font>
    <font>
      <b/>
      <sz val="10"/>
      <color indexed="10"/>
      <name val="Garamond"/>
      <family val="1"/>
    </font>
    <font>
      <b/>
      <sz val="9"/>
      <color indexed="8"/>
      <name val="Calibri"/>
      <family val="2"/>
    </font>
    <font>
      <sz val="9"/>
      <color indexed="8"/>
      <name val="Garamond"/>
      <family val="1"/>
    </font>
    <font>
      <i/>
      <sz val="8"/>
      <color indexed="8"/>
      <name val="Garamond"/>
      <family val="1"/>
    </font>
    <font>
      <sz val="10"/>
      <color indexed="63"/>
      <name val="Garamond"/>
      <family val="1"/>
    </font>
    <font>
      <i/>
      <sz val="9"/>
      <color indexed="30"/>
      <name val="Garamond"/>
      <family val="1"/>
    </font>
    <font>
      <i/>
      <sz val="10"/>
      <color indexed="8"/>
      <name val="Garamond"/>
      <family val="1"/>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i/>
      <sz val="8"/>
      <color rgb="FF000000"/>
      <name val="Garamond"/>
      <family val="1"/>
    </font>
    <font>
      <sz val="10"/>
      <color theme="1"/>
      <name val="Garamond"/>
      <family val="1"/>
    </font>
    <font>
      <sz val="10"/>
      <color rgb="FF212529"/>
      <name val="Garamond"/>
      <family val="1"/>
    </font>
    <font>
      <i/>
      <sz val="9"/>
      <color rgb="FF0070C0"/>
      <name val="Garamond"/>
      <family val="1"/>
    </font>
    <font>
      <i/>
      <sz val="9"/>
      <color rgb="FF000000"/>
      <name val="Garamond"/>
      <family val="1"/>
    </font>
    <font>
      <i/>
      <sz val="10"/>
      <color theme="1"/>
      <name val="Garamond"/>
      <family val="1"/>
    </font>
    <font>
      <sz val="10"/>
      <color rgb="FFFF0000"/>
      <name val="Garamond"/>
      <family val="1"/>
    </font>
    <font>
      <sz val="10"/>
      <color rgb="FF0070C0"/>
      <name val="Garamond"/>
      <family val="1"/>
    </font>
    <font>
      <sz val="10"/>
      <color rgb="FF000000"/>
      <name val="Calibri"/>
      <family val="2"/>
    </font>
    <font>
      <sz val="11"/>
      <color rgb="FFFF0000"/>
      <name val="Garamond"/>
      <family val="1"/>
    </font>
    <font>
      <sz val="11"/>
      <color theme="1"/>
      <name val="Garamond"/>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color rgb="FF000000"/>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color rgb="FF000000"/>
      </right>
      <top style="thin"/>
      <bottom style="thin"/>
    </border>
    <border>
      <left style="thin"/>
      <right style="thin"/>
      <top/>
      <bottom/>
    </border>
    <border>
      <left style="thin">
        <color rgb="FF000000"/>
      </left>
      <right/>
      <top style="thin">
        <color rgb="FF000000"/>
      </top>
      <bottom>
        <color indexed="63"/>
      </bottom>
    </border>
    <border>
      <left style="thin">
        <color rgb="FF000000"/>
      </left>
      <right style="thin">
        <color rgb="FF000000"/>
      </right>
      <top>
        <color indexed="63"/>
      </top>
      <bottom style="thin">
        <color rgb="FF000000"/>
      </bottom>
    </border>
    <border>
      <left style="thin"/>
      <right/>
      <top style="thin"/>
      <bottom style="thin"/>
    </border>
    <border>
      <left>
        <color indexed="63"/>
      </left>
      <right style="thin"/>
      <top style="thin"/>
      <bottom style="thin"/>
    </border>
    <border>
      <left>
        <color indexed="63"/>
      </left>
      <right>
        <color indexed="63"/>
      </right>
      <top style="thin"/>
      <bottom>
        <color indexed="63"/>
      </bottom>
    </border>
  </borders>
  <cellStyleXfs count="100">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71" fontId="0" fillId="0" borderId="0" applyFont="0" applyFill="0" applyBorder="0" applyAlignment="0" applyProtection="0"/>
    <xf numFmtId="164" fontId="5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68" fontId="55" fillId="0" borderId="0">
      <alignment/>
      <protection/>
    </xf>
    <xf numFmtId="0" fontId="56" fillId="0" borderId="0" applyNumberFormat="0" applyBorder="0" applyProtection="0">
      <alignment/>
    </xf>
    <xf numFmtId="0" fontId="57" fillId="0" borderId="0" applyNumberFormat="0" applyBorder="0" applyProtection="0">
      <alignment horizontal="center"/>
    </xf>
    <xf numFmtId="0" fontId="57" fillId="0" borderId="0" applyNumberFormat="0" applyBorder="0" applyProtection="0">
      <alignment horizontal="center" textRotation="90"/>
    </xf>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6" fillId="0" borderId="0">
      <alignment/>
      <protection/>
    </xf>
    <xf numFmtId="0" fontId="55" fillId="0" borderId="0" applyNumberFormat="0" applyBorder="0" applyProtection="0">
      <alignment/>
    </xf>
    <xf numFmtId="0" fontId="6" fillId="0" borderId="0">
      <alignment/>
      <protection/>
    </xf>
    <xf numFmtId="0" fontId="50" fillId="0" borderId="0">
      <alignment/>
      <protection/>
    </xf>
    <xf numFmtId="0" fontId="50" fillId="0" borderId="0">
      <alignment/>
      <protection/>
    </xf>
    <xf numFmtId="0" fontId="50" fillId="0" borderId="0">
      <alignment/>
      <protection/>
    </xf>
    <xf numFmtId="0" fontId="6" fillId="0" borderId="0">
      <alignment/>
      <protection/>
    </xf>
    <xf numFmtId="0" fontId="55" fillId="0" borderId="0" applyNumberFormat="0" applyBorder="0" applyProtection="0">
      <alignment/>
    </xf>
    <xf numFmtId="0" fontId="6" fillId="0" borderId="0">
      <alignment/>
      <protection/>
    </xf>
    <xf numFmtId="0" fontId="6" fillId="0" borderId="0">
      <alignment/>
      <protection/>
    </xf>
    <xf numFmtId="0" fontId="64" fillId="0" borderId="0" applyNumberFormat="0" applyBorder="0" applyProtection="0">
      <alignment/>
    </xf>
    <xf numFmtId="0" fontId="56"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0" fillId="0" borderId="0">
      <alignment/>
      <protection/>
    </xf>
    <xf numFmtId="0" fontId="56" fillId="0" borderId="0" applyNumberFormat="0" applyBorder="0" applyProtection="0">
      <alignment/>
    </xf>
    <xf numFmtId="0" fontId="55" fillId="0" borderId="0" applyNumberFormat="0" applyBorder="0" applyProtection="0">
      <alignment/>
    </xf>
    <xf numFmtId="0" fontId="65" fillId="0" borderId="0" applyNumberFormat="0" applyBorder="0" applyProtection="0">
      <alignment/>
    </xf>
    <xf numFmtId="0" fontId="6" fillId="0" borderId="0">
      <alignment/>
      <protection/>
    </xf>
    <xf numFmtId="0" fontId="0" fillId="0" borderId="0">
      <alignment/>
      <protection/>
    </xf>
    <xf numFmtId="0" fontId="66" fillId="27" borderId="1" applyNumberFormat="0" applyAlignment="0" applyProtection="0"/>
    <xf numFmtId="9" fontId="50" fillId="0" borderId="0" applyFont="0" applyFill="0" applyBorder="0" applyAlignment="0" applyProtection="0"/>
    <xf numFmtId="0" fontId="67" fillId="0" borderId="0" applyNumberFormat="0" applyBorder="0" applyProtection="0">
      <alignment/>
    </xf>
    <xf numFmtId="173" fontId="67" fillId="0" borderId="0" applyBorder="0" applyProtection="0">
      <alignment/>
    </xf>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50" fillId="31" borderId="9" applyNumberFormat="0" applyFont="0" applyAlignment="0" applyProtection="0"/>
    <xf numFmtId="44" fontId="50" fillId="0" borderId="0" applyFont="0" applyFill="0" applyBorder="0" applyAlignment="0" applyProtection="0"/>
    <xf numFmtId="42" fontId="50" fillId="0" borderId="0" applyFont="0" applyFill="0" applyBorder="0" applyAlignment="0" applyProtection="0"/>
    <xf numFmtId="167" fontId="0" fillId="0" borderId="0" applyFont="0" applyFill="0" applyBorder="0" applyAlignment="0" applyProtection="0"/>
    <xf numFmtId="44" fontId="6" fillId="0" borderId="0" applyFont="0" applyFill="0" applyBorder="0" applyAlignment="0" applyProtection="0"/>
    <xf numFmtId="0" fontId="72" fillId="32" borderId="0" applyNumberFormat="0" applyBorder="0" applyAlignment="0" applyProtection="0"/>
  </cellStyleXfs>
  <cellXfs count="215">
    <xf numFmtId="0" fontId="0" fillId="0" borderId="0" xfId="0" applyAlignment="1">
      <alignment/>
    </xf>
    <xf numFmtId="0" fontId="73" fillId="0" borderId="0" xfId="75" applyFont="1" applyFill="1" applyAlignment="1" applyProtection="1">
      <alignment horizontal="left" vertical="top" wrapText="1"/>
      <protection locked="0"/>
    </xf>
    <xf numFmtId="3" fontId="73" fillId="0" borderId="0" xfId="75" applyNumberFormat="1" applyFont="1" applyFill="1" applyAlignment="1" applyProtection="1">
      <alignment horizontal="right" vertical="top" wrapText="1"/>
      <protection locked="0"/>
    </xf>
    <xf numFmtId="0" fontId="74" fillId="0" borderId="0" xfId="75" applyFont="1" applyFill="1" applyAlignment="1" applyProtection="1">
      <alignment horizontal="left" vertical="top" wrapText="1"/>
      <protection locked="0"/>
    </xf>
    <xf numFmtId="0" fontId="75" fillId="0" borderId="0" xfId="75" applyFont="1" applyFill="1" applyAlignment="1" applyProtection="1">
      <alignment horizontal="center" vertical="top"/>
      <protection locked="0"/>
    </xf>
    <xf numFmtId="3" fontId="73" fillId="0" borderId="0" xfId="75" applyNumberFormat="1" applyFont="1" applyFill="1" applyAlignment="1" applyProtection="1">
      <alignment horizontal="left" vertical="top" wrapText="1"/>
      <protection locked="0"/>
    </xf>
    <xf numFmtId="0" fontId="73" fillId="0" borderId="10" xfId="75" applyFont="1" applyFill="1" applyBorder="1" applyAlignment="1" applyProtection="1">
      <alignment horizontal="left" vertical="top" wrapText="1"/>
      <protection locked="0"/>
    </xf>
    <xf numFmtId="0" fontId="75" fillId="0" borderId="0" xfId="75" applyFont="1" applyFill="1" applyAlignment="1" applyProtection="1">
      <alignment horizontal="left" vertical="top" wrapText="1"/>
      <protection locked="0"/>
    </xf>
    <xf numFmtId="3" fontId="75" fillId="0" borderId="0" xfId="75" applyNumberFormat="1" applyFont="1" applyFill="1" applyAlignment="1" applyProtection="1">
      <alignment horizontal="left" vertical="top" wrapText="1"/>
      <protection locked="0"/>
    </xf>
    <xf numFmtId="167" fontId="73" fillId="0" borderId="10" xfId="97" applyFont="1" applyFill="1" applyBorder="1" applyAlignment="1" applyProtection="1">
      <alignment horizontal="right" vertical="top" wrapText="1"/>
      <protection locked="0"/>
    </xf>
    <xf numFmtId="167" fontId="73" fillId="0" borderId="0" xfId="75" applyNumberFormat="1" applyFont="1" applyFill="1" applyAlignment="1" applyProtection="1">
      <alignment horizontal="right" vertical="top" wrapText="1"/>
      <protection locked="0"/>
    </xf>
    <xf numFmtId="0" fontId="73" fillId="33" borderId="0" xfId="75" applyFont="1" applyFill="1" applyAlignment="1" applyProtection="1">
      <alignment horizontal="left" vertical="top" wrapText="1"/>
      <protection locked="0"/>
    </xf>
    <xf numFmtId="0" fontId="74" fillId="0" borderId="0" xfId="75" applyFont="1" applyFill="1" applyAlignment="1" applyProtection="1">
      <alignment horizontal="left" vertical="top"/>
      <protection locked="0"/>
    </xf>
    <xf numFmtId="49" fontId="73" fillId="0" borderId="0" xfId="75" applyNumberFormat="1" applyFont="1" applyFill="1" applyAlignment="1" applyProtection="1">
      <alignment horizontal="left" vertical="top" wrapText="1"/>
      <protection locked="0"/>
    </xf>
    <xf numFmtId="49" fontId="73" fillId="0" borderId="11" xfId="75" applyNumberFormat="1" applyFont="1" applyFill="1" applyBorder="1" applyAlignment="1" applyProtection="1">
      <alignment horizontal="left" vertical="top" wrapText="1"/>
      <protection locked="0"/>
    </xf>
    <xf numFmtId="49" fontId="75" fillId="0" borderId="10" xfId="75" applyNumberFormat="1" applyFont="1" applyFill="1" applyBorder="1" applyAlignment="1" applyProtection="1">
      <alignment horizontal="left" vertical="top" wrapText="1"/>
      <protection locked="0"/>
    </xf>
    <xf numFmtId="3" fontId="75" fillId="0" borderId="10" xfId="75" applyNumberFormat="1" applyFont="1" applyFill="1" applyBorder="1" applyAlignment="1" applyProtection="1">
      <alignment horizontal="right" vertical="top" wrapText="1"/>
      <protection locked="0"/>
    </xf>
    <xf numFmtId="0" fontId="74" fillId="0" borderId="0" xfId="75" applyFont="1" applyFill="1" applyAlignment="1" applyProtection="1">
      <alignment horizontal="justify" vertical="top" wrapText="1"/>
      <protection locked="0"/>
    </xf>
    <xf numFmtId="3" fontId="74" fillId="0" borderId="0" xfId="75" applyNumberFormat="1" applyFont="1" applyFill="1" applyAlignment="1" applyProtection="1">
      <alignment horizontal="left" vertical="top" wrapText="1"/>
      <protection locked="0"/>
    </xf>
    <xf numFmtId="0" fontId="76" fillId="33" borderId="0" xfId="0" applyFont="1" applyFill="1" applyAlignment="1" applyProtection="1">
      <alignment horizontal="left" vertical="center" wrapText="1"/>
      <protection locked="0"/>
    </xf>
    <xf numFmtId="0" fontId="77" fillId="34" borderId="10" xfId="0" applyFont="1" applyFill="1" applyBorder="1" applyAlignment="1" applyProtection="1">
      <alignment horizontal="center" vertical="center" wrapText="1"/>
      <protection locked="0"/>
    </xf>
    <xf numFmtId="169" fontId="77" fillId="34" borderId="11" xfId="42" applyNumberFormat="1" applyFont="1" applyFill="1" applyBorder="1" applyAlignment="1" applyProtection="1">
      <alignment horizontal="center" vertical="center" wrapText="1"/>
      <protection locked="0"/>
    </xf>
    <xf numFmtId="0" fontId="77" fillId="34" borderId="10" xfId="0" applyFont="1" applyFill="1" applyBorder="1" applyAlignment="1">
      <alignment horizontal="center" vertical="center" wrapText="1"/>
    </xf>
    <xf numFmtId="0" fontId="78" fillId="33" borderId="0" xfId="0" applyFont="1" applyFill="1" applyAlignment="1" applyProtection="1">
      <alignment horizontal="center" vertical="center" wrapText="1"/>
      <protection locked="0"/>
    </xf>
    <xf numFmtId="0" fontId="77" fillId="33" borderId="0" xfId="0" applyFont="1" applyFill="1" applyAlignment="1" applyProtection="1">
      <alignment horizontal="left" vertical="center" wrapText="1"/>
      <protection locked="0"/>
    </xf>
    <xf numFmtId="166" fontId="78" fillId="33" borderId="0" xfId="0" applyNumberFormat="1" applyFont="1" applyFill="1" applyAlignment="1" applyProtection="1">
      <alignment horizontal="left" vertical="center" wrapText="1"/>
      <protection locked="0"/>
    </xf>
    <xf numFmtId="0" fontId="76" fillId="33" borderId="0" xfId="0" applyFont="1" applyFill="1" applyAlignment="1" applyProtection="1">
      <alignment horizontal="center" vertical="center" wrapText="1"/>
      <protection locked="0"/>
    </xf>
    <xf numFmtId="166" fontId="76" fillId="33" borderId="0" xfId="0" applyNumberFormat="1" applyFont="1" applyFill="1" applyAlignment="1" applyProtection="1">
      <alignment horizontal="left" vertical="center" wrapText="1"/>
      <protection locked="0"/>
    </xf>
    <xf numFmtId="166" fontId="78" fillId="0" borderId="0" xfId="0" applyNumberFormat="1" applyFont="1" applyFill="1" applyAlignment="1" applyProtection="1">
      <alignment horizontal="left" vertical="top" wrapText="1"/>
      <protection locked="0"/>
    </xf>
    <xf numFmtId="0" fontId="78" fillId="0" borderId="0" xfId="0" applyFont="1" applyFill="1" applyAlignment="1" applyProtection="1">
      <alignment horizontal="center" vertical="top" wrapText="1"/>
      <protection locked="0"/>
    </xf>
    <xf numFmtId="0" fontId="76" fillId="0" borderId="0" xfId="0" applyFont="1" applyFill="1" applyAlignment="1" applyProtection="1">
      <alignment horizontal="left" vertical="top" wrapText="1"/>
      <protection locked="0"/>
    </xf>
    <xf numFmtId="0" fontId="78" fillId="0" borderId="0" xfId="0" applyFont="1" applyFill="1" applyAlignment="1" applyProtection="1">
      <alignment horizontal="center" vertical="center" wrapText="1"/>
      <protection locked="0"/>
    </xf>
    <xf numFmtId="0" fontId="77" fillId="0" borderId="0" xfId="0" applyFont="1" applyFill="1" applyAlignment="1" applyProtection="1">
      <alignment horizontal="left" vertical="top" wrapText="1"/>
      <protection locked="0"/>
    </xf>
    <xf numFmtId="166" fontId="77" fillId="0" borderId="10" xfId="0" applyNumberFormat="1" applyFont="1" applyFill="1" applyBorder="1" applyAlignment="1" applyProtection="1">
      <alignment horizontal="right" vertical="top" wrapText="1"/>
      <protection locked="0"/>
    </xf>
    <xf numFmtId="0" fontId="77" fillId="0" borderId="0" xfId="0" applyFont="1" applyFill="1" applyAlignment="1" applyProtection="1">
      <alignment horizontal="left" vertical="top"/>
      <protection locked="0"/>
    </xf>
    <xf numFmtId="0" fontId="77" fillId="0" borderId="0" xfId="0" applyFont="1" applyFill="1" applyAlignment="1" applyProtection="1">
      <alignment horizontal="center" vertical="center" wrapText="1"/>
      <protection locked="0"/>
    </xf>
    <xf numFmtId="0" fontId="79" fillId="33" borderId="0" xfId="0" applyFont="1" applyFill="1" applyAlignment="1" applyProtection="1">
      <alignment horizontal="left" vertical="center" wrapText="1"/>
      <protection locked="0"/>
    </xf>
    <xf numFmtId="0" fontId="78" fillId="0" borderId="0" xfId="0" applyFont="1" applyFill="1" applyAlignment="1" applyProtection="1">
      <alignment horizontal="left" vertical="top" wrapText="1"/>
      <protection locked="0"/>
    </xf>
    <xf numFmtId="0" fontId="77" fillId="33" borderId="0" xfId="0" applyFont="1" applyFill="1" applyAlignment="1" applyProtection="1">
      <alignment horizontal="center" vertical="center" wrapText="1"/>
      <protection locked="0"/>
    </xf>
    <xf numFmtId="0" fontId="77" fillId="33" borderId="0" xfId="0" applyFont="1" applyFill="1" applyAlignment="1" applyProtection="1">
      <alignment horizontal="left" vertical="top" wrapText="1"/>
      <protection locked="0"/>
    </xf>
    <xf numFmtId="166" fontId="78" fillId="33" borderId="0" xfId="0" applyNumberFormat="1" applyFont="1" applyFill="1" applyAlignment="1" applyProtection="1">
      <alignment horizontal="left" vertical="top" wrapText="1"/>
      <protection locked="0"/>
    </xf>
    <xf numFmtId="0" fontId="78" fillId="33" borderId="0" xfId="0" applyFont="1" applyFill="1" applyAlignment="1" applyProtection="1">
      <alignment horizontal="center" vertical="top" wrapText="1"/>
      <protection locked="0"/>
    </xf>
    <xf numFmtId="0" fontId="77" fillId="34" borderId="10" xfId="0" applyFont="1" applyFill="1" applyBorder="1" applyAlignment="1" applyProtection="1">
      <alignment horizontal="left" vertical="top" wrapText="1"/>
      <protection locked="0"/>
    </xf>
    <xf numFmtId="167" fontId="77" fillId="33" borderId="12" xfId="0" applyNumberFormat="1" applyFont="1" applyFill="1" applyBorder="1" applyAlignment="1" applyProtection="1">
      <alignment horizontal="right" vertical="top" wrapText="1"/>
      <protection locked="0"/>
    </xf>
    <xf numFmtId="0" fontId="78" fillId="33" borderId="0" xfId="0" applyFont="1" applyFill="1" applyAlignment="1" applyProtection="1">
      <alignment horizontal="left" vertical="top" wrapText="1"/>
      <protection locked="0"/>
    </xf>
    <xf numFmtId="0" fontId="76" fillId="0" borderId="0" xfId="0" applyFont="1" applyFill="1" applyAlignment="1" applyProtection="1">
      <alignment horizontal="center" vertical="center" wrapText="1"/>
      <protection locked="0"/>
    </xf>
    <xf numFmtId="166" fontId="76" fillId="0" borderId="0" xfId="0" applyNumberFormat="1" applyFont="1" applyFill="1" applyAlignment="1" applyProtection="1">
      <alignment horizontal="left" vertical="top" wrapText="1"/>
      <protection locked="0"/>
    </xf>
    <xf numFmtId="0" fontId="76" fillId="0" borderId="0" xfId="0" applyFont="1" applyFill="1" applyAlignment="1" applyProtection="1">
      <alignment horizontal="center" vertical="top" wrapText="1"/>
      <protection locked="0"/>
    </xf>
    <xf numFmtId="166" fontId="78" fillId="0" borderId="0" xfId="0" applyNumberFormat="1" applyFont="1" applyFill="1" applyAlignment="1" applyProtection="1">
      <alignment horizontal="left" vertical="center" wrapText="1"/>
      <protection locked="0"/>
    </xf>
    <xf numFmtId="0" fontId="76" fillId="0" borderId="0" xfId="0" applyFont="1" applyFill="1" applyAlignment="1" applyProtection="1">
      <alignment horizontal="left" vertical="center" wrapText="1"/>
      <protection locked="0"/>
    </xf>
    <xf numFmtId="0" fontId="76" fillId="0" borderId="0" xfId="0" applyFont="1" applyFill="1" applyAlignment="1" applyProtection="1">
      <alignment vertical="center" wrapText="1"/>
      <protection locked="0"/>
    </xf>
    <xf numFmtId="0" fontId="77" fillId="0" borderId="0" xfId="0" applyFont="1" applyFill="1" applyAlignment="1" applyProtection="1">
      <alignment horizontal="left" vertical="center" wrapText="1"/>
      <protection locked="0"/>
    </xf>
    <xf numFmtId="166" fontId="77" fillId="0" borderId="10" xfId="0" applyNumberFormat="1" applyFont="1" applyFill="1" applyBorder="1" applyAlignment="1" applyProtection="1">
      <alignment horizontal="right" vertical="center" wrapText="1"/>
      <protection locked="0"/>
    </xf>
    <xf numFmtId="0" fontId="77" fillId="34" borderId="10" xfId="0" applyFont="1" applyFill="1" applyBorder="1" applyAlignment="1" applyProtection="1">
      <alignment horizontal="left" vertical="center" wrapText="1"/>
      <protection locked="0"/>
    </xf>
    <xf numFmtId="167" fontId="77" fillId="33" borderId="12" xfId="0" applyNumberFormat="1" applyFont="1" applyFill="1" applyBorder="1" applyAlignment="1" applyProtection="1">
      <alignment horizontal="right" vertical="center" wrapText="1"/>
      <protection locked="0"/>
    </xf>
    <xf numFmtId="166" fontId="77" fillId="34" borderId="10" xfId="83" applyNumberFormat="1" applyFont="1" applyFill="1" applyBorder="1" applyAlignment="1">
      <alignment horizontal="center" vertical="center" wrapText="1"/>
    </xf>
    <xf numFmtId="168" fontId="77" fillId="34" borderId="10" xfId="83" applyNumberFormat="1" applyFont="1" applyFill="1" applyBorder="1" applyAlignment="1">
      <alignment horizontal="center" vertical="center" wrapText="1"/>
    </xf>
    <xf numFmtId="0" fontId="80" fillId="0" borderId="0" xfId="0" applyFont="1" applyFill="1" applyAlignment="1" applyProtection="1">
      <alignment horizontal="center" vertical="center" wrapText="1"/>
      <protection locked="0"/>
    </xf>
    <xf numFmtId="166" fontId="76" fillId="0" borderId="0" xfId="0" applyNumberFormat="1" applyFont="1" applyFill="1" applyAlignment="1" applyProtection="1">
      <alignment horizontal="left" vertical="center" wrapText="1"/>
      <protection locked="0"/>
    </xf>
    <xf numFmtId="0" fontId="78" fillId="33" borderId="0" xfId="0" applyFont="1" applyFill="1" applyAlignment="1" applyProtection="1">
      <alignment horizontal="left" vertical="center" wrapText="1"/>
      <protection locked="0"/>
    </xf>
    <xf numFmtId="166" fontId="77" fillId="33" borderId="10" xfId="0" applyNumberFormat="1" applyFont="1" applyFill="1" applyBorder="1" applyAlignment="1" applyProtection="1">
      <alignment horizontal="right" vertical="center" wrapText="1"/>
      <protection locked="0"/>
    </xf>
    <xf numFmtId="0" fontId="81" fillId="33" borderId="0" xfId="0" applyFont="1" applyFill="1" applyAlignment="1" applyProtection="1">
      <alignment horizontal="left" vertical="center" wrapText="1"/>
      <protection locked="0"/>
    </xf>
    <xf numFmtId="170" fontId="78" fillId="33" borderId="0" xfId="0" applyNumberFormat="1" applyFont="1" applyFill="1" applyAlignment="1" applyProtection="1">
      <alignment horizontal="right" vertical="center" wrapText="1"/>
      <protection locked="0"/>
    </xf>
    <xf numFmtId="0" fontId="78" fillId="33" borderId="0" xfId="0" applyFont="1" applyFill="1" applyAlignment="1" applyProtection="1">
      <alignment horizontal="left" vertical="center" wrapText="1"/>
      <protection locked="0"/>
    </xf>
    <xf numFmtId="0" fontId="78" fillId="0" borderId="0" xfId="0" applyFont="1" applyFill="1" applyAlignment="1" applyProtection="1">
      <alignment horizontal="left" vertical="center" wrapText="1"/>
      <protection locked="0"/>
    </xf>
    <xf numFmtId="0" fontId="81" fillId="0" borderId="0" xfId="0" applyFont="1" applyFill="1" applyAlignment="1" applyProtection="1">
      <alignment horizontal="left" vertical="top" wrapText="1"/>
      <protection locked="0"/>
    </xf>
    <xf numFmtId="0" fontId="73" fillId="35" borderId="10" xfId="75" applyFont="1" applyFill="1" applyBorder="1" applyAlignment="1" applyProtection="1">
      <alignment horizontal="left" vertical="top" wrapText="1"/>
      <protection locked="0"/>
    </xf>
    <xf numFmtId="0" fontId="77" fillId="34" borderId="13" xfId="0" applyFont="1" applyFill="1" applyBorder="1" applyAlignment="1" applyProtection="1">
      <alignment horizontal="center" vertical="center" wrapText="1"/>
      <protection locked="0"/>
    </xf>
    <xf numFmtId="169" fontId="77" fillId="34" borderId="13" xfId="42" applyNumberFormat="1" applyFont="1" applyFill="1" applyBorder="1" applyAlignment="1" applyProtection="1">
      <alignment horizontal="center" vertical="center" wrapText="1"/>
      <protection locked="0"/>
    </xf>
    <xf numFmtId="0" fontId="77" fillId="34"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8" fillId="0" borderId="14" xfId="0" applyFont="1" applyFill="1" applyBorder="1" applyAlignment="1" applyProtection="1">
      <alignment horizontal="center" vertical="center" wrapText="1"/>
      <protection locked="0"/>
    </xf>
    <xf numFmtId="168" fontId="77" fillId="0" borderId="10" xfId="83" applyNumberFormat="1" applyFont="1" applyFill="1" applyBorder="1" applyAlignment="1">
      <alignment horizontal="center" vertical="center" wrapText="1"/>
    </xf>
    <xf numFmtId="167" fontId="78" fillId="0" borderId="10" xfId="83" applyNumberFormat="1" applyFont="1" applyFill="1" applyBorder="1" applyAlignment="1">
      <alignment horizontal="right" vertical="center" wrapText="1"/>
    </xf>
    <xf numFmtId="167" fontId="78" fillId="0" borderId="10" xfId="0" applyNumberFormat="1" applyFont="1" applyFill="1" applyBorder="1" applyAlignment="1" applyProtection="1">
      <alignment horizontal="right" vertical="center" wrapText="1"/>
      <protection locked="0"/>
    </xf>
    <xf numFmtId="167" fontId="78" fillId="33" borderId="14" xfId="0" applyNumberFormat="1" applyFont="1" applyFill="1" applyBorder="1" applyAlignment="1" applyProtection="1">
      <alignment horizontal="right" vertical="center" wrapText="1"/>
      <protection locked="0"/>
    </xf>
    <xf numFmtId="0" fontId="77" fillId="0" borderId="13" xfId="0" applyFont="1" applyFill="1" applyBorder="1" applyAlignment="1">
      <alignment horizontal="left" vertical="center" wrapText="1"/>
    </xf>
    <xf numFmtId="167" fontId="78" fillId="0" borderId="13" xfId="83" applyNumberFormat="1" applyFont="1" applyFill="1" applyBorder="1" applyAlignment="1">
      <alignment horizontal="right" vertical="center" wrapText="1"/>
    </xf>
    <xf numFmtId="0" fontId="77" fillId="0" borderId="14" xfId="0" applyFont="1" applyFill="1" applyBorder="1" applyAlignment="1">
      <alignment horizontal="left" vertical="center" wrapText="1"/>
    </xf>
    <xf numFmtId="167" fontId="78" fillId="0" borderId="14" xfId="83" applyNumberFormat="1" applyFont="1" applyFill="1" applyBorder="1" applyAlignment="1">
      <alignment horizontal="right" vertical="center" wrapText="1"/>
    </xf>
    <xf numFmtId="3" fontId="75" fillId="34" borderId="10" xfId="75" applyNumberFormat="1" applyFont="1" applyFill="1" applyBorder="1" applyAlignment="1" applyProtection="1">
      <alignment horizontal="center" vertical="top" wrapText="1"/>
      <protection locked="0"/>
    </xf>
    <xf numFmtId="49" fontId="73" fillId="35" borderId="10" xfId="75" applyNumberFormat="1" applyFont="1" applyFill="1" applyBorder="1" applyAlignment="1" applyProtection="1">
      <alignment horizontal="left" vertical="top" wrapText="1"/>
      <protection locked="0"/>
    </xf>
    <xf numFmtId="49" fontId="73" fillId="35" borderId="11" xfId="75" applyNumberFormat="1" applyFont="1" applyFill="1" applyBorder="1" applyAlignment="1" applyProtection="1">
      <alignment horizontal="left" vertical="top" wrapText="1"/>
      <protection locked="0"/>
    </xf>
    <xf numFmtId="3" fontId="73" fillId="35" borderId="10" xfId="75" applyNumberFormat="1" applyFont="1" applyFill="1" applyBorder="1" applyAlignment="1" applyProtection="1">
      <alignment horizontal="right" vertical="top" wrapText="1"/>
      <protection locked="0"/>
    </xf>
    <xf numFmtId="0" fontId="78" fillId="33" borderId="0" xfId="0" applyFont="1" applyFill="1" applyAlignment="1" applyProtection="1">
      <alignment horizontal="left" vertical="center" wrapText="1"/>
      <protection locked="0"/>
    </xf>
    <xf numFmtId="0" fontId="78" fillId="0" borderId="0" xfId="0" applyFont="1" applyFill="1" applyAlignment="1" applyProtection="1">
      <alignment horizontal="left" vertical="center" wrapText="1"/>
      <protection locked="0"/>
    </xf>
    <xf numFmtId="0" fontId="78" fillId="33" borderId="0" xfId="0" applyFont="1" applyFill="1" applyAlignment="1" applyProtection="1">
      <alignment horizontal="left" vertical="center" wrapText="1"/>
      <protection locked="0"/>
    </xf>
    <xf numFmtId="0" fontId="78" fillId="0" borderId="0" xfId="0" applyFont="1" applyFill="1" applyAlignment="1" applyProtection="1">
      <alignment horizontal="left" vertical="center" wrapText="1"/>
      <protection locked="0"/>
    </xf>
    <xf numFmtId="166" fontId="77" fillId="34" borderId="13" xfId="83" applyNumberFormat="1" applyFont="1" applyFill="1" applyBorder="1" applyAlignment="1">
      <alignment horizontal="center" vertical="center" wrapText="1"/>
    </xf>
    <xf numFmtId="168" fontId="77" fillId="34" borderId="13" xfId="83" applyNumberFormat="1" applyFont="1" applyFill="1" applyBorder="1" applyAlignment="1">
      <alignment horizontal="center" vertical="center" wrapText="1"/>
    </xf>
    <xf numFmtId="168" fontId="77" fillId="36" borderId="14" xfId="83" applyNumberFormat="1" applyFont="1" applyFill="1" applyBorder="1" applyAlignment="1">
      <alignment horizontal="center" vertical="center" wrapText="1"/>
    </xf>
    <xf numFmtId="0" fontId="78" fillId="36" borderId="14" xfId="0" applyFont="1" applyFill="1" applyBorder="1" applyAlignment="1" applyProtection="1">
      <alignment horizontal="center" vertical="center" wrapText="1"/>
      <protection locked="0"/>
    </xf>
    <xf numFmtId="167" fontId="78" fillId="0" borderId="14" xfId="0" applyNumberFormat="1" applyFont="1" applyFill="1" applyBorder="1" applyAlignment="1" applyProtection="1">
      <alignment horizontal="right" vertical="center" wrapText="1"/>
      <protection locked="0"/>
    </xf>
    <xf numFmtId="0" fontId="80" fillId="37" borderId="0" xfId="0" applyFont="1" applyFill="1" applyBorder="1" applyAlignment="1" applyProtection="1">
      <alignment horizontal="center" vertical="center" wrapText="1"/>
      <protection locked="0"/>
    </xf>
    <xf numFmtId="0" fontId="73" fillId="0" borderId="0" xfId="75" applyFont="1" applyFill="1" applyAlignment="1" applyProtection="1">
      <alignment horizontal="left" vertical="top" wrapText="1"/>
      <protection locked="0"/>
    </xf>
    <xf numFmtId="0" fontId="75" fillId="38" borderId="10" xfId="75" applyFont="1" applyFill="1" applyBorder="1" applyAlignment="1" applyProtection="1">
      <alignment horizontal="center" vertical="top" wrapText="1"/>
      <protection locked="0"/>
    </xf>
    <xf numFmtId="0" fontId="73" fillId="35" borderId="10" xfId="75" applyFont="1" applyFill="1" applyBorder="1" applyAlignment="1" applyProtection="1">
      <alignment horizontal="center" vertical="top" wrapText="1"/>
      <protection locked="0"/>
    </xf>
    <xf numFmtId="168" fontId="77" fillId="0" borderId="14" xfId="83" applyNumberFormat="1" applyFont="1" applyFill="1" applyBorder="1" applyAlignment="1">
      <alignment horizontal="center" vertical="center" wrapText="1"/>
    </xf>
    <xf numFmtId="167" fontId="82" fillId="0" borderId="0" xfId="75" applyNumberFormat="1" applyFont="1" applyFill="1" applyAlignment="1" applyProtection="1">
      <alignment horizontal="left" vertical="top" wrapText="1"/>
      <protection locked="0"/>
    </xf>
    <xf numFmtId="0" fontId="78" fillId="0" borderId="13" xfId="83" applyFont="1" applyFill="1" applyBorder="1" applyAlignment="1">
      <alignment horizontal="center" vertical="center" wrapText="1"/>
    </xf>
    <xf numFmtId="168" fontId="77" fillId="0" borderId="13" xfId="83" applyNumberFormat="1" applyFont="1" applyFill="1" applyBorder="1" applyAlignment="1">
      <alignment horizontal="center" vertical="center" wrapText="1"/>
    </xf>
    <xf numFmtId="167" fontId="78" fillId="0" borderId="13" xfId="0" applyNumberFormat="1" applyFont="1" applyFill="1" applyBorder="1" applyAlignment="1" applyProtection="1">
      <alignment horizontal="right" vertical="center" wrapText="1"/>
      <protection locked="0"/>
    </xf>
    <xf numFmtId="0" fontId="78" fillId="0" borderId="14" xfId="83" applyFont="1" applyFill="1" applyBorder="1" applyAlignment="1">
      <alignment horizontal="center" vertical="center" wrapText="1"/>
    </xf>
    <xf numFmtId="167" fontId="78" fillId="0" borderId="15" xfId="83" applyNumberFormat="1" applyFont="1" applyFill="1" applyBorder="1" applyAlignment="1">
      <alignment horizontal="right" vertical="center" wrapText="1"/>
    </xf>
    <xf numFmtId="167" fontId="78" fillId="0" borderId="16" xfId="0" applyNumberFormat="1" applyFont="1" applyFill="1" applyBorder="1" applyAlignment="1" applyProtection="1">
      <alignment horizontal="right" vertical="center" wrapText="1"/>
      <protection locked="0"/>
    </xf>
    <xf numFmtId="0" fontId="78" fillId="0" borderId="17" xfId="0" applyFont="1" applyFill="1" applyBorder="1" applyAlignment="1" applyProtection="1">
      <alignment horizontal="center" vertical="center" wrapText="1"/>
      <protection locked="0"/>
    </xf>
    <xf numFmtId="0" fontId="77" fillId="0" borderId="17" xfId="0" applyFont="1" applyFill="1" applyBorder="1" applyAlignment="1">
      <alignment horizontal="center" vertical="center" wrapText="1"/>
    </xf>
    <xf numFmtId="167" fontId="78" fillId="33" borderId="17" xfId="0" applyNumberFormat="1" applyFont="1" applyFill="1" applyBorder="1" applyAlignment="1" applyProtection="1">
      <alignment horizontal="right" vertical="center" wrapText="1"/>
      <protection locked="0"/>
    </xf>
    <xf numFmtId="0" fontId="0" fillId="0" borderId="18" xfId="0" applyBorder="1" applyAlignment="1">
      <alignment/>
    </xf>
    <xf numFmtId="0" fontId="77" fillId="0" borderId="19" xfId="0" applyFont="1" applyFill="1" applyBorder="1" applyAlignment="1">
      <alignment horizontal="left" vertical="center" wrapText="1"/>
    </xf>
    <xf numFmtId="167" fontId="78" fillId="0" borderId="19" xfId="83" applyNumberFormat="1" applyFont="1" applyFill="1" applyBorder="1" applyAlignment="1">
      <alignment horizontal="right" vertical="center" wrapText="1"/>
    </xf>
    <xf numFmtId="0" fontId="10" fillId="0" borderId="0" xfId="0" applyFont="1" applyAlignment="1">
      <alignment/>
    </xf>
    <xf numFmtId="0" fontId="10" fillId="39" borderId="20" xfId="0" applyFont="1" applyFill="1" applyBorder="1" applyAlignment="1">
      <alignment horizontal="justify" vertical="top" wrapText="1"/>
    </xf>
    <xf numFmtId="0" fontId="11" fillId="0" borderId="21" xfId="0" applyFont="1" applyBorder="1" applyAlignment="1">
      <alignment horizontal="justify" vertical="top" wrapText="1"/>
    </xf>
    <xf numFmtId="0" fontId="11" fillId="0" borderId="22" xfId="0" applyFont="1" applyBorder="1" applyAlignment="1">
      <alignment horizontal="justify" vertical="top" wrapText="1"/>
    </xf>
    <xf numFmtId="167" fontId="78" fillId="0" borderId="23" xfId="0" applyNumberFormat="1" applyFont="1" applyFill="1" applyBorder="1" applyAlignment="1" applyProtection="1">
      <alignment horizontal="right" vertical="center" wrapText="1"/>
      <protection locked="0"/>
    </xf>
    <xf numFmtId="0" fontId="78" fillId="0" borderId="10" xfId="83" applyFont="1" applyFill="1" applyBorder="1" applyAlignment="1">
      <alignment horizontal="center" vertical="center" wrapText="1"/>
    </xf>
    <xf numFmtId="0" fontId="77" fillId="0" borderId="24" xfId="0" applyFont="1" applyFill="1" applyBorder="1" applyAlignment="1">
      <alignment horizontal="left" vertical="center" wrapText="1"/>
    </xf>
    <xf numFmtId="0" fontId="75" fillId="0" borderId="15" xfId="0" applyFont="1" applyFill="1" applyBorder="1" applyAlignment="1">
      <alignment horizontal="left" vertical="center" wrapText="1"/>
    </xf>
    <xf numFmtId="0" fontId="75" fillId="0" borderId="16" xfId="0" applyFont="1" applyFill="1" applyBorder="1" applyAlignment="1">
      <alignment horizontal="left" vertical="center" wrapText="1"/>
    </xf>
    <xf numFmtId="167" fontId="73" fillId="0" borderId="16" xfId="83" applyNumberFormat="1" applyFont="1" applyFill="1" applyBorder="1" applyAlignment="1">
      <alignment horizontal="right" vertical="center" wrapText="1"/>
    </xf>
    <xf numFmtId="167" fontId="73" fillId="0" borderId="13" xfId="83" applyNumberFormat="1" applyFont="1" applyFill="1" applyBorder="1" applyAlignment="1">
      <alignment horizontal="right" vertical="center" wrapText="1"/>
    </xf>
    <xf numFmtId="167" fontId="73" fillId="0" borderId="13" xfId="0" applyNumberFormat="1" applyFont="1" applyFill="1" applyBorder="1" applyAlignment="1" applyProtection="1">
      <alignment horizontal="right" vertical="center" wrapText="1"/>
      <protection locked="0"/>
    </xf>
    <xf numFmtId="168" fontId="75" fillId="0" borderId="14" xfId="83" applyNumberFormat="1" applyFont="1" applyFill="1" applyBorder="1" applyAlignment="1">
      <alignment horizontal="center" vertical="center" wrapText="1"/>
    </xf>
    <xf numFmtId="167" fontId="73" fillId="0" borderId="15" xfId="83" applyNumberFormat="1" applyFont="1" applyFill="1" applyBorder="1" applyAlignment="1">
      <alignment horizontal="right" vertical="center" wrapText="1"/>
    </xf>
    <xf numFmtId="167" fontId="73" fillId="0" borderId="16" xfId="0" applyNumberFormat="1" applyFont="1" applyFill="1" applyBorder="1" applyAlignment="1" applyProtection="1">
      <alignment horizontal="right" vertical="center" wrapText="1"/>
      <protection locked="0"/>
    </xf>
    <xf numFmtId="0" fontId="75" fillId="0" borderId="14" xfId="0" applyFont="1" applyFill="1" applyBorder="1" applyAlignment="1">
      <alignment horizontal="center" vertical="center" wrapText="1"/>
    </xf>
    <xf numFmtId="167" fontId="73" fillId="33" borderId="14" xfId="0" applyNumberFormat="1" applyFont="1" applyFill="1" applyBorder="1" applyAlignment="1" applyProtection="1">
      <alignment horizontal="right" vertical="center" wrapText="1"/>
      <protection locked="0"/>
    </xf>
    <xf numFmtId="175" fontId="77" fillId="33" borderId="12" xfId="0" applyNumberFormat="1" applyFont="1" applyFill="1" applyBorder="1" applyAlignment="1" applyProtection="1">
      <alignment horizontal="right" vertical="center" wrapText="1"/>
      <protection locked="0"/>
    </xf>
    <xf numFmtId="0" fontId="78" fillId="0" borderId="25" xfId="83" applyFont="1" applyFill="1" applyBorder="1" applyAlignment="1">
      <alignment horizontal="center" vertical="center" wrapText="1"/>
    </xf>
    <xf numFmtId="168" fontId="75" fillId="0" borderId="13" xfId="83" applyNumberFormat="1" applyFont="1" applyFill="1" applyBorder="1" applyAlignment="1">
      <alignment horizontal="center" vertical="center" wrapText="1"/>
    </xf>
    <xf numFmtId="168" fontId="77" fillId="0" borderId="19" xfId="83" applyNumberFormat="1" applyFont="1" applyFill="1" applyBorder="1" applyAlignment="1">
      <alignment horizontal="center" vertical="center" wrapText="1"/>
    </xf>
    <xf numFmtId="167" fontId="78" fillId="0" borderId="15" xfId="0" applyNumberFormat="1" applyFont="1" applyFill="1" applyBorder="1" applyAlignment="1" applyProtection="1">
      <alignment horizontal="right" vertical="center" wrapText="1"/>
      <protection locked="0"/>
    </xf>
    <xf numFmtId="0" fontId="78" fillId="0" borderId="26" xfId="83" applyFont="1" applyFill="1" applyBorder="1" applyAlignment="1">
      <alignment horizontal="center" vertical="center" wrapText="1"/>
    </xf>
    <xf numFmtId="168" fontId="77" fillId="0" borderId="26" xfId="83" applyNumberFormat="1" applyFont="1" applyFill="1" applyBorder="1" applyAlignment="1">
      <alignment horizontal="center" vertical="center" wrapText="1"/>
    </xf>
    <xf numFmtId="0" fontId="0" fillId="0" borderId="0" xfId="0" applyBorder="1" applyAlignment="1">
      <alignment/>
    </xf>
    <xf numFmtId="0" fontId="9" fillId="0" borderId="14" xfId="80" applyFont="1" applyFill="1" applyBorder="1" applyAlignment="1">
      <alignment horizontal="left" vertical="center" wrapText="1"/>
      <protection/>
    </xf>
    <xf numFmtId="0" fontId="9" fillId="37" borderId="14" xfId="0" applyFont="1" applyFill="1" applyBorder="1" applyAlignment="1">
      <alignment horizontal="center" vertical="center"/>
    </xf>
    <xf numFmtId="0" fontId="9" fillId="0" borderId="14" xfId="80" applyFont="1" applyFill="1" applyBorder="1" applyAlignment="1" applyProtection="1">
      <alignment horizontal="center" vertical="center" wrapText="1"/>
      <protection locked="0"/>
    </xf>
    <xf numFmtId="0" fontId="9" fillId="0" borderId="14" xfId="64" applyFont="1" applyFill="1" applyBorder="1" applyAlignment="1">
      <alignment horizontal="left" vertical="center" wrapText="1"/>
      <protection/>
    </xf>
    <xf numFmtId="49" fontId="9" fillId="0" borderId="14" xfId="64" applyNumberFormat="1" applyFont="1" applyFill="1" applyBorder="1" applyAlignment="1">
      <alignment horizontal="left" vertical="center" wrapText="1"/>
      <protection/>
    </xf>
    <xf numFmtId="0" fontId="9" fillId="0" borderId="14" xfId="84" applyFont="1" applyFill="1" applyBorder="1" applyAlignment="1">
      <alignment horizontal="left" vertical="center" wrapText="1"/>
      <protection/>
    </xf>
    <xf numFmtId="3" fontId="9" fillId="0" borderId="14" xfId="83" applyNumberFormat="1" applyFont="1" applyFill="1" applyBorder="1" applyAlignment="1" applyProtection="1">
      <alignment horizontal="center" vertical="center" wrapText="1"/>
      <protection/>
    </xf>
    <xf numFmtId="49" fontId="9" fillId="37" borderId="14" xfId="0" applyNumberFormat="1" applyFont="1" applyFill="1" applyBorder="1" applyAlignment="1">
      <alignment horizontal="left" vertical="center" wrapText="1"/>
    </xf>
    <xf numFmtId="49" fontId="9" fillId="37" borderId="14" xfId="83" applyNumberFormat="1" applyFont="1" applyFill="1" applyBorder="1" applyAlignment="1">
      <alignment horizontal="left" vertical="center" wrapText="1"/>
    </xf>
    <xf numFmtId="0" fontId="9" fillId="37" borderId="27" xfId="66" applyFont="1" applyFill="1" applyBorder="1" applyAlignment="1">
      <alignment horizontal="left" vertical="center" wrapText="1"/>
      <protection/>
    </xf>
    <xf numFmtId="0" fontId="9" fillId="37" borderId="14" xfId="0" applyFont="1" applyFill="1" applyBorder="1" applyAlignment="1">
      <alignment horizontal="center" vertical="center" wrapText="1"/>
    </xf>
    <xf numFmtId="0" fontId="83" fillId="37" borderId="14" xfId="0" applyFont="1" applyFill="1" applyBorder="1" applyAlignment="1">
      <alignment horizontal="center" vertical="center"/>
    </xf>
    <xf numFmtId="0" fontId="9" fillId="0" borderId="27" xfId="0" applyFont="1" applyBorder="1" applyAlignment="1">
      <alignment vertical="center" wrapText="1"/>
    </xf>
    <xf numFmtId="0" fontId="9" fillId="0" borderId="14" xfId="0" applyFont="1" applyBorder="1" applyAlignment="1">
      <alignment horizontal="center" vertical="center"/>
    </xf>
    <xf numFmtId="0" fontId="9" fillId="0" borderId="14" xfId="0" applyFont="1" applyFill="1" applyBorder="1" applyAlignment="1">
      <alignment horizontal="left" vertical="center" wrapText="1"/>
    </xf>
    <xf numFmtId="0" fontId="9" fillId="0" borderId="14" xfId="0" applyFont="1" applyFill="1" applyBorder="1" applyAlignment="1">
      <alignment horizontal="left" vertical="top" wrapText="1"/>
    </xf>
    <xf numFmtId="168" fontId="78" fillId="0" borderId="14" xfId="53" applyFont="1" applyFill="1" applyBorder="1" applyAlignment="1">
      <alignment horizontal="left" vertical="top" wrapText="1"/>
      <protection/>
    </xf>
    <xf numFmtId="0" fontId="83" fillId="0" borderId="14" xfId="0" applyFont="1" applyFill="1" applyBorder="1" applyAlignment="1">
      <alignment horizontal="left" vertical="top" wrapText="1"/>
    </xf>
    <xf numFmtId="0" fontId="78" fillId="0" borderId="14" xfId="0" applyFont="1" applyFill="1" applyBorder="1" applyAlignment="1">
      <alignment horizontal="left" vertical="top" wrapText="1"/>
    </xf>
    <xf numFmtId="0" fontId="83" fillId="37" borderId="14" xfId="0" applyFont="1" applyFill="1" applyBorder="1" applyAlignment="1">
      <alignment horizontal="left" vertical="center" wrapText="1"/>
    </xf>
    <xf numFmtId="0" fontId="78" fillId="37" borderId="14" xfId="67" applyFont="1" applyFill="1" applyBorder="1" applyAlignment="1">
      <alignment horizontal="left" vertical="top" wrapText="1"/>
      <protection/>
    </xf>
    <xf numFmtId="0" fontId="9" fillId="40" borderId="14" xfId="0" applyFont="1" applyFill="1" applyBorder="1" applyAlignment="1" applyProtection="1">
      <alignment horizontal="left" vertical="center" wrapText="1"/>
      <protection/>
    </xf>
    <xf numFmtId="168" fontId="9" fillId="37" borderId="14" xfId="53" applyFont="1" applyFill="1" applyBorder="1" applyAlignment="1" quotePrefix="1">
      <alignment horizontal="left" vertical="center" wrapText="1"/>
      <protection/>
    </xf>
    <xf numFmtId="168" fontId="9" fillId="37" borderId="14" xfId="53" applyFont="1" applyFill="1" applyBorder="1" applyAlignment="1">
      <alignment horizontal="left" vertical="center" wrapText="1"/>
      <protection/>
    </xf>
    <xf numFmtId="168" fontId="12" fillId="37" borderId="14" xfId="53" applyFont="1" applyFill="1" applyBorder="1" applyAlignment="1">
      <alignment horizontal="left" vertical="center" wrapText="1"/>
      <protection/>
    </xf>
    <xf numFmtId="0" fontId="9" fillId="0" borderId="14" xfId="79" applyFont="1" applyFill="1" applyBorder="1" applyAlignment="1">
      <alignment horizontal="left" vertical="center" wrapText="1"/>
    </xf>
    <xf numFmtId="3" fontId="9" fillId="37" borderId="14" xfId="0" applyNumberFormat="1" applyFont="1" applyFill="1" applyBorder="1" applyAlignment="1">
      <alignment horizontal="center" vertical="center"/>
    </xf>
    <xf numFmtId="0" fontId="83" fillId="0" borderId="14" xfId="0" applyFont="1" applyBorder="1" applyAlignment="1">
      <alignment horizontal="left" vertical="center" wrapText="1"/>
    </xf>
    <xf numFmtId="0" fontId="9" fillId="0" borderId="14" xfId="0" applyFont="1" applyBorder="1" applyAlignment="1">
      <alignment horizontal="left" vertical="center" wrapText="1"/>
    </xf>
    <xf numFmtId="0" fontId="9" fillId="0" borderId="14" xfId="0" applyFont="1" applyFill="1" applyBorder="1" applyAlignment="1">
      <alignment horizontal="center" vertical="center" wrapText="1"/>
    </xf>
    <xf numFmtId="3" fontId="83" fillId="37" borderId="14" xfId="0" applyNumberFormat="1" applyFont="1" applyFill="1" applyBorder="1" applyAlignment="1">
      <alignment horizontal="left" vertical="center" wrapText="1"/>
    </xf>
    <xf numFmtId="3" fontId="9" fillId="37" borderId="14" xfId="0" applyNumberFormat="1" applyFont="1" applyFill="1" applyBorder="1" applyAlignment="1">
      <alignment horizontal="left" vertical="center" wrapText="1"/>
    </xf>
    <xf numFmtId="0" fontId="9" fillId="37" borderId="14" xfId="0" applyFont="1" applyFill="1" applyBorder="1" applyAlignment="1">
      <alignment horizontal="left" vertical="center" wrapText="1"/>
    </xf>
    <xf numFmtId="0" fontId="9" fillId="0" borderId="14" xfId="83" applyFont="1" applyFill="1" applyBorder="1" applyAlignment="1">
      <alignment horizontal="left" vertical="center" wrapText="1"/>
    </xf>
    <xf numFmtId="0" fontId="83" fillId="0" borderId="14" xfId="65" applyFont="1" applyBorder="1" applyAlignment="1">
      <alignment vertical="center" wrapText="1"/>
    </xf>
    <xf numFmtId="0" fontId="83" fillId="0" borderId="14" xfId="65" applyFont="1" applyBorder="1" applyAlignment="1">
      <alignment horizontal="center" vertical="center"/>
    </xf>
    <xf numFmtId="0" fontId="84" fillId="0" borderId="14" xfId="0" applyFont="1" applyBorder="1" applyAlignment="1">
      <alignment vertical="center" wrapText="1"/>
    </xf>
    <xf numFmtId="0" fontId="83" fillId="0" borderId="14" xfId="0" applyFont="1" applyFill="1" applyBorder="1" applyAlignment="1">
      <alignment horizontal="center" vertical="center" wrapText="1"/>
    </xf>
    <xf numFmtId="0" fontId="9" fillId="0" borderId="27" xfId="0" applyFont="1" applyFill="1" applyBorder="1" applyAlignment="1">
      <alignment vertical="center" wrapText="1"/>
    </xf>
    <xf numFmtId="3" fontId="83" fillId="37" borderId="14" xfId="0" applyNumberFormat="1" applyFont="1" applyFill="1" applyBorder="1" applyAlignment="1">
      <alignment horizontal="center" vertical="center" wrapText="1"/>
    </xf>
    <xf numFmtId="3" fontId="9" fillId="37" borderId="14" xfId="0" applyNumberFormat="1" applyFont="1" applyFill="1" applyBorder="1" applyAlignment="1" applyProtection="1">
      <alignment horizontal="center" vertical="center" wrapText="1"/>
      <protection/>
    </xf>
    <xf numFmtId="0" fontId="9" fillId="0" borderId="14" xfId="83" applyFont="1" applyFill="1" applyBorder="1" applyAlignment="1">
      <alignment vertical="center" wrapText="1"/>
    </xf>
    <xf numFmtId="0" fontId="9" fillId="41" borderId="28" xfId="0" applyFont="1" applyFill="1" applyBorder="1" applyAlignment="1" applyProtection="1">
      <alignment horizontal="center" vertical="center" wrapText="1"/>
      <protection locked="0"/>
    </xf>
    <xf numFmtId="49" fontId="9" fillId="0" borderId="14" xfId="0" applyNumberFormat="1" applyFont="1" applyBorder="1" applyAlignment="1">
      <alignment horizontal="left" vertical="center" wrapText="1"/>
    </xf>
    <xf numFmtId="0" fontId="9" fillId="0" borderId="14" xfId="0" applyFont="1" applyBorder="1" applyAlignment="1">
      <alignment horizontal="center" vertical="center" wrapText="1"/>
    </xf>
    <xf numFmtId="0" fontId="9" fillId="0" borderId="14" xfId="83" applyFont="1" applyFill="1" applyBorder="1" applyAlignment="1">
      <alignment horizontal="left" wrapText="1"/>
    </xf>
    <xf numFmtId="0" fontId="9" fillId="41" borderId="14" xfId="85" applyFont="1" applyFill="1" applyBorder="1" applyAlignment="1" applyProtection="1">
      <alignment horizontal="left" vertical="top" wrapText="1"/>
      <protection locked="0"/>
    </xf>
    <xf numFmtId="0" fontId="9" fillId="41" borderId="14" xfId="0" applyFont="1" applyFill="1" applyBorder="1" applyAlignment="1" applyProtection="1">
      <alignment horizontal="left" vertical="center" wrapText="1"/>
      <protection locked="0"/>
    </xf>
    <xf numFmtId="0" fontId="9" fillId="41" borderId="14" xfId="0" applyFont="1" applyFill="1" applyBorder="1" applyAlignment="1" applyProtection="1">
      <alignment horizontal="left" vertical="top" wrapText="1"/>
      <protection locked="0"/>
    </xf>
    <xf numFmtId="0" fontId="83" fillId="0" borderId="14" xfId="0" applyFont="1" applyBorder="1" applyAlignment="1">
      <alignment vertical="center" wrapText="1"/>
    </xf>
    <xf numFmtId="3" fontId="83" fillId="37" borderId="14" xfId="83" applyNumberFormat="1" applyFont="1" applyFill="1" applyBorder="1" applyAlignment="1">
      <alignment horizontal="center" vertical="center" wrapText="1"/>
    </xf>
    <xf numFmtId="0" fontId="83" fillId="0" borderId="14" xfId="0" applyFont="1" applyFill="1" applyBorder="1" applyAlignment="1" applyProtection="1">
      <alignment horizontal="center" vertical="center" wrapText="1"/>
      <protection locked="0"/>
    </xf>
    <xf numFmtId="0" fontId="83" fillId="0" borderId="14" xfId="79" applyFont="1" applyFill="1" applyBorder="1" applyAlignment="1">
      <alignment vertical="center" wrapText="1"/>
    </xf>
    <xf numFmtId="3" fontId="78" fillId="0" borderId="14" xfId="79" applyNumberFormat="1" applyFont="1" applyFill="1" applyBorder="1" applyAlignment="1" applyProtection="1">
      <alignment horizontal="center" vertical="center" wrapText="1"/>
      <protection locked="0"/>
    </xf>
    <xf numFmtId="0" fontId="78" fillId="37" borderId="14" xfId="67" applyFont="1" applyFill="1" applyBorder="1" applyAlignment="1">
      <alignment vertical="top" wrapText="1"/>
      <protection/>
    </xf>
    <xf numFmtId="0" fontId="9" fillId="37" borderId="14" xfId="67" applyFont="1" applyFill="1" applyBorder="1" applyAlignment="1">
      <alignment horizontal="left" vertical="top" wrapText="1"/>
      <protection/>
    </xf>
    <xf numFmtId="3" fontId="83" fillId="0" borderId="14" xfId="83" applyNumberFormat="1" applyFont="1" applyFill="1" applyBorder="1" applyAlignment="1" applyProtection="1">
      <alignment horizontal="center" vertical="center" wrapText="1"/>
      <protection/>
    </xf>
    <xf numFmtId="0" fontId="85" fillId="0" borderId="0" xfId="75" applyFont="1" applyFill="1" applyAlignment="1" applyProtection="1">
      <alignment horizontal="left" vertical="top" wrapText="1"/>
      <protection locked="0"/>
    </xf>
    <xf numFmtId="49" fontId="73" fillId="35" borderId="10" xfId="75" applyNumberFormat="1" applyFont="1" applyFill="1" applyBorder="1" applyAlignment="1" applyProtection="1">
      <alignment horizontal="left" vertical="top" wrapText="1"/>
      <protection locked="0"/>
    </xf>
    <xf numFmtId="0" fontId="0" fillId="0" borderId="10" xfId="0" applyFill="1" applyBorder="1" applyAlignment="1">
      <alignment/>
    </xf>
    <xf numFmtId="0" fontId="73" fillId="0" borderId="0" xfId="75" applyFont="1" applyFill="1" applyAlignment="1" applyProtection="1">
      <alignment horizontal="left" vertical="top" wrapText="1"/>
      <protection locked="0"/>
    </xf>
    <xf numFmtId="0" fontId="73" fillId="0" borderId="0" xfId="75" applyFont="1" applyFill="1" applyAlignment="1" applyProtection="1">
      <alignment horizontal="justify" vertical="top" wrapText="1"/>
      <protection locked="0"/>
    </xf>
    <xf numFmtId="0" fontId="86" fillId="0" borderId="0" xfId="75" applyFont="1" applyFill="1" applyAlignment="1" applyProtection="1">
      <alignment horizontal="justify" vertical="top" wrapText="1"/>
      <protection locked="0"/>
    </xf>
    <xf numFmtId="0" fontId="73" fillId="33" borderId="0" xfId="75" applyFont="1" applyFill="1" applyAlignment="1" applyProtection="1">
      <alignment horizontal="justify" vertical="top" wrapText="1"/>
      <protection locked="0"/>
    </xf>
    <xf numFmtId="0" fontId="0" fillId="0" borderId="0" xfId="0" applyFill="1" applyAlignment="1">
      <alignment/>
    </xf>
    <xf numFmtId="0" fontId="75" fillId="0" borderId="0" xfId="75" applyFont="1" applyFill="1" applyAlignment="1" applyProtection="1">
      <alignment horizontal="justify" vertical="top" wrapText="1"/>
      <protection locked="0"/>
    </xf>
    <xf numFmtId="0" fontId="78" fillId="33" borderId="0" xfId="0" applyFont="1" applyFill="1" applyAlignment="1" applyProtection="1">
      <alignment horizontal="left" vertical="center" wrapText="1"/>
      <protection locked="0"/>
    </xf>
    <xf numFmtId="0" fontId="78" fillId="33" borderId="0" xfId="0" applyFont="1" applyFill="1" applyAlignment="1" applyProtection="1">
      <alignment horizontal="right" vertical="top" wrapText="1"/>
      <protection locked="0"/>
    </xf>
    <xf numFmtId="0" fontId="87" fillId="0" borderId="0" xfId="75" applyFont="1" applyFill="1" applyAlignment="1" applyProtection="1">
      <alignment horizontal="left" vertical="top" wrapText="1"/>
      <protection locked="0"/>
    </xf>
    <xf numFmtId="0" fontId="78" fillId="0" borderId="0" xfId="0" applyFont="1" applyFill="1" applyAlignment="1" applyProtection="1">
      <alignment horizontal="left" vertical="center" wrapText="1"/>
      <protection locked="0"/>
    </xf>
    <xf numFmtId="0" fontId="78" fillId="0" borderId="0" xfId="0" applyFont="1" applyFill="1" applyAlignment="1" applyProtection="1">
      <alignment horizontal="right" vertical="top" wrapText="1"/>
      <protection locked="0"/>
    </xf>
    <xf numFmtId="0" fontId="88" fillId="0" borderId="0" xfId="0" applyFont="1" applyFill="1" applyAlignment="1" applyProtection="1">
      <alignment horizontal="left" vertical="top" wrapText="1"/>
      <protection locked="0"/>
    </xf>
    <xf numFmtId="0" fontId="73" fillId="0" borderId="0" xfId="0" applyFont="1" applyFill="1" applyAlignment="1">
      <alignment/>
    </xf>
    <xf numFmtId="0" fontId="78" fillId="0" borderId="0" xfId="0" applyFont="1" applyFill="1" applyAlignment="1" applyProtection="1">
      <alignment horizontal="right" vertical="center" wrapText="1"/>
      <protection locked="0"/>
    </xf>
    <xf numFmtId="0" fontId="89" fillId="0" borderId="0" xfId="0" applyFont="1" applyFill="1" applyAlignment="1" applyProtection="1">
      <alignment horizontal="left" vertical="center" wrapText="1"/>
      <protection locked="0"/>
    </xf>
    <xf numFmtId="0" fontId="90" fillId="0" borderId="0" xfId="0" applyFont="1" applyFill="1" applyAlignment="1" applyProtection="1">
      <alignment horizontal="left" vertical="center" wrapText="1"/>
      <protection locked="0"/>
    </xf>
    <xf numFmtId="0" fontId="91" fillId="0" borderId="0" xfId="0" applyFont="1" applyFill="1" applyBorder="1" applyAlignment="1" applyProtection="1">
      <alignment horizontal="left" vertical="top" wrapText="1"/>
      <protection locked="0"/>
    </xf>
    <xf numFmtId="0" fontId="88" fillId="0" borderId="29" xfId="0" applyFont="1" applyFill="1" applyBorder="1" applyAlignment="1" applyProtection="1">
      <alignment horizontal="left" vertical="top" wrapText="1"/>
      <protection locked="0"/>
    </xf>
    <xf numFmtId="0" fontId="92" fillId="0" borderId="0" xfId="75" applyFont="1" applyFill="1" applyAlignment="1" applyProtection="1">
      <alignment horizontal="left" vertical="top" wrapText="1"/>
      <protection locked="0"/>
    </xf>
  </cellXfs>
  <cellStyles count="8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xfId="53"/>
    <cellStyle name="Excel Built-in Normal 1" xfId="54"/>
    <cellStyle name="Heading" xfId="55"/>
    <cellStyle name="Heading1" xfId="56"/>
    <cellStyle name="Komórka połączona" xfId="57"/>
    <cellStyle name="Komórka zaznaczona" xfId="58"/>
    <cellStyle name="Nagłówek 1" xfId="59"/>
    <cellStyle name="Nagłówek 2" xfId="60"/>
    <cellStyle name="Nagłówek 3" xfId="61"/>
    <cellStyle name="Nagłówek 4" xfId="62"/>
    <cellStyle name="Neutralny" xfId="63"/>
    <cellStyle name="Normalny 10" xfId="64"/>
    <cellStyle name="Normalny 10 2" xfId="65"/>
    <cellStyle name="Normalny 10 2 3 3" xfId="66"/>
    <cellStyle name="Normalny 11" xfId="67"/>
    <cellStyle name="Normalny 12 2 2" xfId="68"/>
    <cellStyle name="Normalny 12 3" xfId="69"/>
    <cellStyle name="Normalny 14 2" xfId="70"/>
    <cellStyle name="Normalny 2" xfId="71"/>
    <cellStyle name="Normalny 2 2 2" xfId="72"/>
    <cellStyle name="Normalny 24" xfId="73"/>
    <cellStyle name="Normalny 3" xfId="74"/>
    <cellStyle name="Normalny 4" xfId="75"/>
    <cellStyle name="Normalny 4 2" xfId="76"/>
    <cellStyle name="Normalny 4 3" xfId="77"/>
    <cellStyle name="Normalny 4 4" xfId="78"/>
    <cellStyle name="Normalny 5" xfId="79"/>
    <cellStyle name="Normalny 5 2 4 2" xfId="80"/>
    <cellStyle name="Normalny 6" xfId="81"/>
    <cellStyle name="Normalny 7" xfId="82"/>
    <cellStyle name="Normalny 8" xfId="83"/>
    <cellStyle name="Normalny 8 2" xfId="84"/>
    <cellStyle name="Normalny 9" xfId="85"/>
    <cellStyle name="Obliczenia" xfId="86"/>
    <cellStyle name="Percent" xfId="87"/>
    <cellStyle name="Result" xfId="88"/>
    <cellStyle name="Result2" xfId="89"/>
    <cellStyle name="Suma" xfId="90"/>
    <cellStyle name="Tekst objaśnienia" xfId="91"/>
    <cellStyle name="Tekst ostrzeżenia" xfId="92"/>
    <cellStyle name="Tytuł" xfId="93"/>
    <cellStyle name="Uwaga" xfId="94"/>
    <cellStyle name="Currency" xfId="95"/>
    <cellStyle name="Currency [0]" xfId="96"/>
    <cellStyle name="Walutowy 2" xfId="97"/>
    <cellStyle name="Walutowy 3" xfId="98"/>
    <cellStyle name="Zły"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3:A6"/>
  <sheetViews>
    <sheetView zoomScalePageLayoutView="0" workbookViewId="0" topLeftCell="A1">
      <selection activeCell="A11" sqref="A11"/>
    </sheetView>
  </sheetViews>
  <sheetFormatPr defaultColWidth="9.00390625" defaultRowHeight="14.25"/>
  <cols>
    <col min="1" max="1" width="92.375" style="0" customWidth="1"/>
  </cols>
  <sheetData>
    <row r="3" ht="19.5" thickBot="1">
      <c r="A3" s="111" t="s">
        <v>68</v>
      </c>
    </row>
    <row r="4" ht="150.75" customHeight="1">
      <c r="A4" s="112" t="s">
        <v>69</v>
      </c>
    </row>
    <row r="5" ht="105" customHeight="1">
      <c r="A5" s="113" t="s">
        <v>70</v>
      </c>
    </row>
    <row r="6" ht="103.5" customHeight="1" thickBot="1">
      <c r="A6" s="114" t="s">
        <v>71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9"/>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8</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SUM(H8:H16)</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36.75" customHeight="1">
      <c r="A8" s="116" t="s">
        <v>13</v>
      </c>
      <c r="B8" s="157" t="s">
        <v>174</v>
      </c>
      <c r="C8" s="137">
        <v>55</v>
      </c>
      <c r="D8" s="137" t="s">
        <v>95</v>
      </c>
      <c r="E8" s="72"/>
      <c r="F8" s="72"/>
      <c r="G8" s="73">
        <v>0</v>
      </c>
      <c r="H8" s="74">
        <f>ROUND(C8,2)*ROUND(G8,2)</f>
        <v>0</v>
      </c>
    </row>
    <row r="9" spans="1:8" s="57" customFormat="1" ht="44.25" customHeight="1">
      <c r="A9" s="116" t="s">
        <v>16</v>
      </c>
      <c r="B9" s="157" t="s">
        <v>175</v>
      </c>
      <c r="C9" s="137">
        <v>3</v>
      </c>
      <c r="D9" s="137" t="s">
        <v>95</v>
      </c>
      <c r="E9" s="72"/>
      <c r="F9" s="72"/>
      <c r="G9" s="73">
        <v>0</v>
      </c>
      <c r="H9" s="74">
        <f aca="true" t="shared" si="0" ref="H9:H16">ROUND(C9,2)*ROUND(G9,2)</f>
        <v>0</v>
      </c>
    </row>
    <row r="10" spans="1:8" s="57" customFormat="1" ht="43.5" customHeight="1">
      <c r="A10" s="116" t="s">
        <v>17</v>
      </c>
      <c r="B10" s="157" t="s">
        <v>123</v>
      </c>
      <c r="C10" s="137">
        <v>27</v>
      </c>
      <c r="D10" s="137" t="s">
        <v>95</v>
      </c>
      <c r="E10" s="72"/>
      <c r="F10" s="72"/>
      <c r="G10" s="73">
        <v>0</v>
      </c>
      <c r="H10" s="74">
        <f t="shared" si="0"/>
        <v>0</v>
      </c>
    </row>
    <row r="11" spans="1:8" s="57" customFormat="1" ht="97.5" customHeight="1">
      <c r="A11" s="116" t="s">
        <v>18</v>
      </c>
      <c r="B11" s="157" t="s">
        <v>176</v>
      </c>
      <c r="C11" s="137">
        <v>4</v>
      </c>
      <c r="D11" s="137" t="s">
        <v>95</v>
      </c>
      <c r="E11" s="72"/>
      <c r="F11" s="72"/>
      <c r="G11" s="73">
        <v>0</v>
      </c>
      <c r="H11" s="74">
        <f t="shared" si="0"/>
        <v>0</v>
      </c>
    </row>
    <row r="12" spans="1:8" s="57" customFormat="1" ht="132" customHeight="1">
      <c r="A12" s="116" t="s">
        <v>19</v>
      </c>
      <c r="B12" s="157" t="s">
        <v>177</v>
      </c>
      <c r="C12" s="137">
        <v>240</v>
      </c>
      <c r="D12" s="137" t="s">
        <v>95</v>
      </c>
      <c r="E12" s="72"/>
      <c r="F12" s="72"/>
      <c r="G12" s="73">
        <v>0</v>
      </c>
      <c r="H12" s="74">
        <f t="shared" si="0"/>
        <v>0</v>
      </c>
    </row>
    <row r="13" spans="1:8" s="57" customFormat="1" ht="138.75" customHeight="1">
      <c r="A13" s="116" t="s">
        <v>21</v>
      </c>
      <c r="B13" s="157" t="s">
        <v>178</v>
      </c>
      <c r="C13" s="137">
        <v>240</v>
      </c>
      <c r="D13" s="137" t="s">
        <v>95</v>
      </c>
      <c r="E13" s="72"/>
      <c r="F13" s="72"/>
      <c r="G13" s="73">
        <v>0</v>
      </c>
      <c r="H13" s="74">
        <f t="shared" si="0"/>
        <v>0</v>
      </c>
    </row>
    <row r="14" spans="1:8" s="57" customFormat="1" ht="135" customHeight="1">
      <c r="A14" s="116" t="s">
        <v>22</v>
      </c>
      <c r="B14" s="157" t="s">
        <v>179</v>
      </c>
      <c r="C14" s="137">
        <v>210</v>
      </c>
      <c r="D14" s="137" t="s">
        <v>95</v>
      </c>
      <c r="E14" s="72"/>
      <c r="F14" s="72"/>
      <c r="G14" s="73">
        <v>0</v>
      </c>
      <c r="H14" s="74">
        <f t="shared" si="0"/>
        <v>0</v>
      </c>
    </row>
    <row r="15" spans="1:8" s="57" customFormat="1" ht="79.5" customHeight="1">
      <c r="A15" s="116" t="s">
        <v>24</v>
      </c>
      <c r="B15" s="157" t="s">
        <v>180</v>
      </c>
      <c r="C15" s="137">
        <v>137</v>
      </c>
      <c r="D15" s="137" t="s">
        <v>95</v>
      </c>
      <c r="E15" s="72"/>
      <c r="F15" s="72"/>
      <c r="G15" s="73">
        <v>0</v>
      </c>
      <c r="H15" s="74">
        <f t="shared" si="0"/>
        <v>0</v>
      </c>
    </row>
    <row r="16" spans="1:8" s="57" customFormat="1" ht="84" customHeight="1">
      <c r="A16" s="116" t="s">
        <v>26</v>
      </c>
      <c r="B16" s="157" t="s">
        <v>181</v>
      </c>
      <c r="C16" s="137">
        <v>55</v>
      </c>
      <c r="D16" s="137" t="s">
        <v>95</v>
      </c>
      <c r="E16" s="72"/>
      <c r="F16" s="72"/>
      <c r="G16" s="73">
        <v>0</v>
      </c>
      <c r="H16" s="74">
        <f t="shared" si="0"/>
        <v>0</v>
      </c>
    </row>
    <row r="17" spans="1:8" s="50" customFormat="1" ht="14.25" customHeight="1">
      <c r="A17" s="45"/>
      <c r="B17" s="200"/>
      <c r="C17" s="200"/>
      <c r="D17" s="200"/>
      <c r="E17" s="200"/>
      <c r="F17" s="200"/>
      <c r="G17" s="200"/>
      <c r="H17" s="200"/>
    </row>
    <row r="19" spans="2:9" ht="21" customHeight="1">
      <c r="B19" s="204" t="s">
        <v>57</v>
      </c>
      <c r="C19" s="204"/>
      <c r="D19" s="204"/>
      <c r="E19" s="204"/>
      <c r="F19" s="204"/>
      <c r="G19" s="204"/>
      <c r="H19" s="204"/>
      <c r="I19" s="204"/>
    </row>
  </sheetData>
  <sheetProtection/>
  <mergeCells count="5">
    <mergeCell ref="A1:B1"/>
    <mergeCell ref="E1:F1"/>
    <mergeCell ref="G1:H2"/>
    <mergeCell ref="B17:H17"/>
    <mergeCell ref="B19:I19"/>
  </mergeCells>
  <printOptions/>
  <pageMargins left="0.25" right="0.25" top="0.75" bottom="0.75" header="0.30000000000000004" footer="0.30000000000000004"/>
  <pageSetup fitToHeight="0" fitToWidth="0"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J16"/>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3.75390625" style="49" customWidth="1"/>
    <col min="3" max="3" width="8.25390625" style="58" customWidth="1"/>
    <col min="4" max="4" width="7.25390625" style="45" customWidth="1"/>
    <col min="5" max="5" width="17.625" style="49" customWidth="1"/>
    <col min="6" max="6" width="18.375" style="49" customWidth="1"/>
    <col min="7" max="7" width="13.625" style="49" customWidth="1"/>
    <col min="8" max="8" width="14.87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9</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SUM(H8:H14)</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84" customHeight="1">
      <c r="A8" s="99" t="s">
        <v>13</v>
      </c>
      <c r="B8" s="158" t="s">
        <v>124</v>
      </c>
      <c r="C8" s="147">
        <v>270</v>
      </c>
      <c r="D8" s="147" t="s">
        <v>95</v>
      </c>
      <c r="E8" s="100"/>
      <c r="F8" s="100"/>
      <c r="G8" s="77">
        <v>0</v>
      </c>
      <c r="H8" s="101">
        <f aca="true" t="shared" si="0" ref="H8:H14">ROUND(C8,2)*ROUND(G8,2)</f>
        <v>0</v>
      </c>
    </row>
    <row r="9" spans="1:8" s="57" customFormat="1" ht="81.75" customHeight="1">
      <c r="A9" s="102" t="s">
        <v>16</v>
      </c>
      <c r="B9" s="158" t="s">
        <v>125</v>
      </c>
      <c r="C9" s="147">
        <v>140</v>
      </c>
      <c r="D9" s="147" t="s">
        <v>95</v>
      </c>
      <c r="E9" s="97"/>
      <c r="F9" s="97"/>
      <c r="G9" s="79">
        <v>0</v>
      </c>
      <c r="H9" s="115">
        <f t="shared" si="0"/>
        <v>0</v>
      </c>
    </row>
    <row r="10" spans="1:8" s="57" customFormat="1" ht="108.75" customHeight="1">
      <c r="A10" s="102" t="s">
        <v>17</v>
      </c>
      <c r="B10" s="159" t="s">
        <v>126</v>
      </c>
      <c r="C10" s="147">
        <v>550</v>
      </c>
      <c r="D10" s="147" t="s">
        <v>95</v>
      </c>
      <c r="E10" s="97"/>
      <c r="F10" s="97"/>
      <c r="G10" s="79">
        <v>0</v>
      </c>
      <c r="H10" s="115">
        <f t="shared" si="0"/>
        <v>0</v>
      </c>
    </row>
    <row r="11" spans="1:8" s="57" customFormat="1" ht="138" customHeight="1">
      <c r="A11" s="102" t="s">
        <v>18</v>
      </c>
      <c r="B11" s="160" t="s">
        <v>127</v>
      </c>
      <c r="C11" s="147">
        <v>1100</v>
      </c>
      <c r="D11" s="147" t="s">
        <v>95</v>
      </c>
      <c r="E11" s="97"/>
      <c r="F11" s="97"/>
      <c r="G11" s="79">
        <v>0</v>
      </c>
      <c r="H11" s="115">
        <f t="shared" si="0"/>
        <v>0</v>
      </c>
    </row>
    <row r="12" spans="1:8" s="57" customFormat="1" ht="156.75" customHeight="1">
      <c r="A12" s="102" t="s">
        <v>19</v>
      </c>
      <c r="B12" s="160" t="s">
        <v>128</v>
      </c>
      <c r="C12" s="147">
        <v>110</v>
      </c>
      <c r="D12" s="147" t="s">
        <v>95</v>
      </c>
      <c r="E12" s="97"/>
      <c r="F12" s="97"/>
      <c r="G12" s="79">
        <v>0</v>
      </c>
      <c r="H12" s="115">
        <f t="shared" si="0"/>
        <v>0</v>
      </c>
    </row>
    <row r="13" spans="1:8" s="57" customFormat="1" ht="84.75" customHeight="1">
      <c r="A13" s="102" t="s">
        <v>21</v>
      </c>
      <c r="B13" s="160" t="s">
        <v>129</v>
      </c>
      <c r="C13" s="147">
        <v>60</v>
      </c>
      <c r="D13" s="147" t="s">
        <v>95</v>
      </c>
      <c r="E13" s="97"/>
      <c r="F13" s="97"/>
      <c r="G13" s="79">
        <v>0</v>
      </c>
      <c r="H13" s="115">
        <f t="shared" si="0"/>
        <v>0</v>
      </c>
    </row>
    <row r="14" spans="1:8" s="57" customFormat="1" ht="59.25" customHeight="1">
      <c r="A14" s="102" t="s">
        <v>22</v>
      </c>
      <c r="B14" s="159" t="s">
        <v>130</v>
      </c>
      <c r="C14" s="147">
        <v>55</v>
      </c>
      <c r="D14" s="147" t="s">
        <v>95</v>
      </c>
      <c r="E14" s="97"/>
      <c r="F14" s="97"/>
      <c r="G14" s="79">
        <v>0</v>
      </c>
      <c r="H14" s="115">
        <f t="shared" si="0"/>
        <v>0</v>
      </c>
    </row>
    <row r="15" spans="1:8" s="50" customFormat="1" ht="22.5" customHeight="1">
      <c r="A15" s="204" t="s">
        <v>57</v>
      </c>
      <c r="B15" s="204"/>
      <c r="C15" s="204"/>
      <c r="D15" s="204"/>
      <c r="E15" s="204"/>
      <c r="F15" s="204"/>
      <c r="G15" s="204"/>
      <c r="H15" s="204"/>
    </row>
    <row r="16" spans="1:8" s="50" customFormat="1" ht="14.25" customHeight="1">
      <c r="A16" s="45"/>
      <c r="B16" s="200"/>
      <c r="C16" s="200"/>
      <c r="D16" s="200"/>
      <c r="E16" s="200"/>
      <c r="F16" s="200"/>
      <c r="G16" s="200"/>
      <c r="H16" s="200"/>
    </row>
  </sheetData>
  <sheetProtection/>
  <mergeCells count="5">
    <mergeCell ref="A1:B1"/>
    <mergeCell ref="E1:F1"/>
    <mergeCell ref="G1:H2"/>
    <mergeCell ref="A15:H15"/>
    <mergeCell ref="B16:H16"/>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tabColor rgb="FF0070C0"/>
  </sheetPr>
  <dimension ref="A1:H14"/>
  <sheetViews>
    <sheetView zoomScale="110" zoomScaleNormal="110" zoomScalePageLayoutView="0" workbookViewId="0" topLeftCell="A1">
      <selection activeCell="B17" sqref="B17"/>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5.75" customHeight="1">
      <c r="A2" s="31"/>
      <c r="B2" s="32" t="s">
        <v>42</v>
      </c>
      <c r="C2" s="33">
        <v>10</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SUM(H8:H13)</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84" customHeight="1">
      <c r="A8" s="71" t="s">
        <v>13</v>
      </c>
      <c r="B8" s="161" t="s">
        <v>182</v>
      </c>
      <c r="C8" s="162">
        <v>69355</v>
      </c>
      <c r="D8" s="147" t="s">
        <v>95</v>
      </c>
      <c r="E8" s="70"/>
      <c r="F8" s="70"/>
      <c r="G8" s="75">
        <v>0</v>
      </c>
      <c r="H8" s="75">
        <f aca="true" t="shared" si="0" ref="H8:H13">ROUND(ROUND(C8,2)*ROUND(G8,2),2)</f>
        <v>0</v>
      </c>
    </row>
    <row r="9" spans="1:8" ht="45.75" customHeight="1">
      <c r="A9" s="71" t="s">
        <v>16</v>
      </c>
      <c r="B9" s="139" t="s">
        <v>131</v>
      </c>
      <c r="C9" s="137">
        <v>412</v>
      </c>
      <c r="D9" s="147" t="s">
        <v>95</v>
      </c>
      <c r="E9" s="70"/>
      <c r="F9" s="70"/>
      <c r="G9" s="75">
        <v>0</v>
      </c>
      <c r="H9" s="75">
        <f t="shared" si="0"/>
        <v>0</v>
      </c>
    </row>
    <row r="10" spans="1:8" ht="21.75" customHeight="1">
      <c r="A10" s="71" t="s">
        <v>17</v>
      </c>
      <c r="B10" s="140" t="s">
        <v>132</v>
      </c>
      <c r="C10" s="137">
        <v>85</v>
      </c>
      <c r="D10" s="147" t="s">
        <v>95</v>
      </c>
      <c r="E10" s="70"/>
      <c r="F10" s="70"/>
      <c r="G10" s="75">
        <v>0</v>
      </c>
      <c r="H10" s="75">
        <f t="shared" si="0"/>
        <v>0</v>
      </c>
    </row>
    <row r="11" spans="1:8" ht="33.75" customHeight="1">
      <c r="A11" s="71" t="s">
        <v>18</v>
      </c>
      <c r="B11" s="143" t="s">
        <v>133</v>
      </c>
      <c r="C11" s="162">
        <v>3660</v>
      </c>
      <c r="D11" s="147" t="s">
        <v>95</v>
      </c>
      <c r="E11" s="70"/>
      <c r="F11" s="70"/>
      <c r="G11" s="75">
        <v>0</v>
      </c>
      <c r="H11" s="75">
        <f t="shared" si="0"/>
        <v>0</v>
      </c>
    </row>
    <row r="12" spans="1:8" ht="65.25" customHeight="1">
      <c r="A12" s="71" t="s">
        <v>19</v>
      </c>
      <c r="B12" s="139" t="s">
        <v>205</v>
      </c>
      <c r="C12" s="162">
        <v>11156</v>
      </c>
      <c r="D12" s="147" t="s">
        <v>95</v>
      </c>
      <c r="E12" s="70"/>
      <c r="F12" s="70"/>
      <c r="G12" s="75">
        <v>0</v>
      </c>
      <c r="H12" s="75">
        <f t="shared" si="0"/>
        <v>0</v>
      </c>
    </row>
    <row r="13" spans="1:8" ht="30" customHeight="1">
      <c r="A13" s="71" t="s">
        <v>21</v>
      </c>
      <c r="B13" s="139" t="s">
        <v>206</v>
      </c>
      <c r="C13" s="162">
        <v>8170</v>
      </c>
      <c r="D13" s="147" t="s">
        <v>95</v>
      </c>
      <c r="E13" s="70"/>
      <c r="F13" s="70"/>
      <c r="G13" s="75">
        <v>0</v>
      </c>
      <c r="H13" s="75">
        <f t="shared" si="0"/>
        <v>0</v>
      </c>
    </row>
    <row r="14" spans="1:8" ht="18.75" customHeight="1">
      <c r="A14" s="204" t="s">
        <v>57</v>
      </c>
      <c r="B14" s="204"/>
      <c r="C14" s="204"/>
      <c r="D14" s="204"/>
      <c r="E14" s="204"/>
      <c r="F14" s="204"/>
      <c r="G14" s="204"/>
      <c r="H14" s="204"/>
    </row>
  </sheetData>
  <sheetProtection/>
  <mergeCells count="3">
    <mergeCell ref="A1:B1"/>
    <mergeCell ref="G1:H2"/>
    <mergeCell ref="A14:H14"/>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I29"/>
  <sheetViews>
    <sheetView zoomScale="110" zoomScaleNormal="110" zoomScalePageLayoutView="0" workbookViewId="0" topLeftCell="A25">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8.75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6.5" customHeight="1">
      <c r="A2" s="31"/>
      <c r="B2" s="32" t="s">
        <v>42</v>
      </c>
      <c r="C2" s="33">
        <v>11</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SUM(H8:H28)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111.75" customHeight="1">
      <c r="A8" s="71" t="s">
        <v>13</v>
      </c>
      <c r="B8" s="163" t="s">
        <v>183</v>
      </c>
      <c r="C8" s="137">
        <v>75</v>
      </c>
      <c r="D8" s="147" t="s">
        <v>95</v>
      </c>
      <c r="E8" s="70"/>
      <c r="F8" s="70"/>
      <c r="G8" s="75">
        <v>0</v>
      </c>
      <c r="H8" s="75">
        <f aca="true" t="shared" si="0" ref="H8:H28">ROUND(ROUND(C8,2)*ROUND(G8,2),2)</f>
        <v>0</v>
      </c>
    </row>
    <row r="9" spans="1:8" ht="112.5" customHeight="1">
      <c r="A9" s="71" t="s">
        <v>16</v>
      </c>
      <c r="B9" s="163" t="s">
        <v>134</v>
      </c>
      <c r="C9" s="137">
        <v>50</v>
      </c>
      <c r="D9" s="147" t="s">
        <v>95</v>
      </c>
      <c r="E9" s="70"/>
      <c r="F9" s="70"/>
      <c r="G9" s="75">
        <v>0</v>
      </c>
      <c r="H9" s="75">
        <f t="shared" si="0"/>
        <v>0</v>
      </c>
    </row>
    <row r="10" spans="1:8" ht="118.5" customHeight="1">
      <c r="A10" s="105" t="s">
        <v>17</v>
      </c>
      <c r="B10" s="164" t="s">
        <v>184</v>
      </c>
      <c r="C10" s="137">
        <v>25</v>
      </c>
      <c r="D10" s="147" t="s">
        <v>95</v>
      </c>
      <c r="E10" s="106"/>
      <c r="F10" s="106"/>
      <c r="G10" s="107">
        <v>0</v>
      </c>
      <c r="H10" s="107">
        <f t="shared" si="0"/>
        <v>0</v>
      </c>
    </row>
    <row r="11" spans="1:9" ht="70.5" customHeight="1">
      <c r="A11" s="71" t="s">
        <v>18</v>
      </c>
      <c r="B11" s="163" t="s">
        <v>135</v>
      </c>
      <c r="C11" s="137">
        <v>15</v>
      </c>
      <c r="D11" s="147" t="s">
        <v>95</v>
      </c>
      <c r="E11" s="70"/>
      <c r="F11" s="70"/>
      <c r="G11" s="107">
        <v>0</v>
      </c>
      <c r="H11" s="107">
        <f t="shared" si="0"/>
        <v>0</v>
      </c>
      <c r="I11" s="108"/>
    </row>
    <row r="12" spans="1:9" ht="58.5" customHeight="1">
      <c r="A12" s="71" t="s">
        <v>19</v>
      </c>
      <c r="B12" s="163" t="s">
        <v>136</v>
      </c>
      <c r="C12" s="137">
        <v>25</v>
      </c>
      <c r="D12" s="147" t="s">
        <v>95</v>
      </c>
      <c r="E12" s="70"/>
      <c r="F12" s="70"/>
      <c r="G12" s="107">
        <v>0</v>
      </c>
      <c r="H12" s="107">
        <f t="shared" si="0"/>
        <v>0</v>
      </c>
      <c r="I12" s="108"/>
    </row>
    <row r="13" spans="1:9" ht="105.75" customHeight="1">
      <c r="A13" s="71" t="s">
        <v>21</v>
      </c>
      <c r="B13" s="163" t="s">
        <v>185</v>
      </c>
      <c r="C13" s="137">
        <v>12</v>
      </c>
      <c r="D13" s="147" t="s">
        <v>95</v>
      </c>
      <c r="E13" s="70"/>
      <c r="F13" s="70"/>
      <c r="G13" s="75">
        <v>0</v>
      </c>
      <c r="H13" s="75">
        <f t="shared" si="0"/>
        <v>0</v>
      </c>
      <c r="I13" s="108"/>
    </row>
    <row r="14" spans="1:9" ht="71.25" customHeight="1">
      <c r="A14" s="71" t="s">
        <v>22</v>
      </c>
      <c r="B14" s="164" t="s">
        <v>137</v>
      </c>
      <c r="C14" s="137">
        <v>15</v>
      </c>
      <c r="D14" s="147" t="s">
        <v>95</v>
      </c>
      <c r="E14" s="70"/>
      <c r="F14" s="70"/>
      <c r="G14" s="75">
        <v>0</v>
      </c>
      <c r="H14" s="75">
        <f t="shared" si="0"/>
        <v>0</v>
      </c>
      <c r="I14" s="135"/>
    </row>
    <row r="15" spans="1:9" ht="100.5" customHeight="1">
      <c r="A15" s="71" t="s">
        <v>24</v>
      </c>
      <c r="B15" s="163" t="s">
        <v>138</v>
      </c>
      <c r="C15" s="137">
        <v>20</v>
      </c>
      <c r="D15" s="147" t="s">
        <v>95</v>
      </c>
      <c r="E15" s="70"/>
      <c r="F15" s="70"/>
      <c r="G15" s="75">
        <v>0</v>
      </c>
      <c r="H15" s="75">
        <f t="shared" si="0"/>
        <v>0</v>
      </c>
      <c r="I15" s="135"/>
    </row>
    <row r="16" spans="1:9" ht="78.75" customHeight="1">
      <c r="A16" s="71" t="s">
        <v>26</v>
      </c>
      <c r="B16" s="163" t="s">
        <v>186</v>
      </c>
      <c r="C16" s="137">
        <v>10</v>
      </c>
      <c r="D16" s="147" t="s">
        <v>95</v>
      </c>
      <c r="E16" s="70"/>
      <c r="F16" s="70"/>
      <c r="G16" s="75">
        <v>0</v>
      </c>
      <c r="H16" s="75">
        <f t="shared" si="0"/>
        <v>0</v>
      </c>
      <c r="I16" s="135"/>
    </row>
    <row r="17" spans="1:9" ht="73.5" customHeight="1">
      <c r="A17" s="71" t="s">
        <v>28</v>
      </c>
      <c r="B17" s="163" t="s">
        <v>139</v>
      </c>
      <c r="C17" s="137">
        <v>15</v>
      </c>
      <c r="D17" s="147" t="s">
        <v>95</v>
      </c>
      <c r="E17" s="70"/>
      <c r="F17" s="70"/>
      <c r="G17" s="75">
        <v>0</v>
      </c>
      <c r="H17" s="75">
        <f t="shared" si="0"/>
        <v>0</v>
      </c>
      <c r="I17" s="135"/>
    </row>
    <row r="18" spans="1:9" ht="71.25" customHeight="1">
      <c r="A18" s="71" t="s">
        <v>30</v>
      </c>
      <c r="B18" s="163" t="s">
        <v>140</v>
      </c>
      <c r="C18" s="137">
        <v>12</v>
      </c>
      <c r="D18" s="147" t="s">
        <v>95</v>
      </c>
      <c r="E18" s="70"/>
      <c r="F18" s="70"/>
      <c r="G18" s="75">
        <v>0</v>
      </c>
      <c r="H18" s="75">
        <f t="shared" si="0"/>
        <v>0</v>
      </c>
      <c r="I18" s="135"/>
    </row>
    <row r="19" spans="1:9" ht="93.75" customHeight="1">
      <c r="A19" s="71" t="s">
        <v>31</v>
      </c>
      <c r="B19" s="163" t="s">
        <v>187</v>
      </c>
      <c r="C19" s="137">
        <v>4</v>
      </c>
      <c r="D19" s="147" t="s">
        <v>95</v>
      </c>
      <c r="E19" s="70"/>
      <c r="F19" s="70"/>
      <c r="G19" s="75">
        <v>0</v>
      </c>
      <c r="H19" s="75">
        <f t="shared" si="0"/>
        <v>0</v>
      </c>
      <c r="I19" s="135"/>
    </row>
    <row r="20" spans="1:9" ht="112.5" customHeight="1">
      <c r="A20" s="71" t="s">
        <v>77</v>
      </c>
      <c r="B20" s="163" t="s">
        <v>141</v>
      </c>
      <c r="C20" s="137">
        <v>4</v>
      </c>
      <c r="D20" s="147" t="s">
        <v>95</v>
      </c>
      <c r="E20" s="70"/>
      <c r="F20" s="70"/>
      <c r="G20" s="75">
        <v>0</v>
      </c>
      <c r="H20" s="75">
        <f t="shared" si="0"/>
        <v>0</v>
      </c>
      <c r="I20" s="135"/>
    </row>
    <row r="21" spans="1:9" ht="76.5" customHeight="1">
      <c r="A21" s="71" t="s">
        <v>78</v>
      </c>
      <c r="B21" s="163" t="s">
        <v>188</v>
      </c>
      <c r="C21" s="137">
        <v>12</v>
      </c>
      <c r="D21" s="147" t="s">
        <v>95</v>
      </c>
      <c r="E21" s="70"/>
      <c r="F21" s="70"/>
      <c r="G21" s="75">
        <v>0</v>
      </c>
      <c r="H21" s="75">
        <f t="shared" si="0"/>
        <v>0</v>
      </c>
      <c r="I21" s="135"/>
    </row>
    <row r="22" spans="1:9" ht="94.5" customHeight="1">
      <c r="A22" s="71" t="s">
        <v>79</v>
      </c>
      <c r="B22" s="163" t="s">
        <v>189</v>
      </c>
      <c r="C22" s="137">
        <v>12</v>
      </c>
      <c r="D22" s="147" t="s">
        <v>95</v>
      </c>
      <c r="E22" s="70"/>
      <c r="F22" s="70"/>
      <c r="G22" s="75">
        <v>0</v>
      </c>
      <c r="H22" s="75">
        <f t="shared" si="0"/>
        <v>0</v>
      </c>
      <c r="I22" s="135"/>
    </row>
    <row r="23" spans="1:9" ht="69" customHeight="1">
      <c r="A23" s="71" t="s">
        <v>80</v>
      </c>
      <c r="B23" s="163" t="s">
        <v>142</v>
      </c>
      <c r="C23" s="137">
        <v>12</v>
      </c>
      <c r="D23" s="147" t="s">
        <v>95</v>
      </c>
      <c r="E23" s="70"/>
      <c r="F23" s="70"/>
      <c r="G23" s="75">
        <v>0</v>
      </c>
      <c r="H23" s="75">
        <f t="shared" si="0"/>
        <v>0</v>
      </c>
      <c r="I23" s="135"/>
    </row>
    <row r="24" spans="1:9" ht="77.25" customHeight="1">
      <c r="A24" s="71" t="s">
        <v>81</v>
      </c>
      <c r="B24" s="163" t="s">
        <v>143</v>
      </c>
      <c r="C24" s="137">
        <v>3</v>
      </c>
      <c r="D24" s="147" t="s">
        <v>95</v>
      </c>
      <c r="E24" s="70"/>
      <c r="F24" s="70"/>
      <c r="G24" s="75">
        <v>0</v>
      </c>
      <c r="H24" s="75">
        <f t="shared" si="0"/>
        <v>0</v>
      </c>
      <c r="I24" s="135"/>
    </row>
    <row r="25" spans="1:9" ht="100.5" customHeight="1">
      <c r="A25" s="71" t="s">
        <v>82</v>
      </c>
      <c r="B25" s="163" t="s">
        <v>190</v>
      </c>
      <c r="C25" s="137">
        <v>12</v>
      </c>
      <c r="D25" s="147" t="s">
        <v>95</v>
      </c>
      <c r="E25" s="70"/>
      <c r="F25" s="70"/>
      <c r="G25" s="75">
        <v>0</v>
      </c>
      <c r="H25" s="75">
        <f t="shared" si="0"/>
        <v>0</v>
      </c>
      <c r="I25" s="135"/>
    </row>
    <row r="26" spans="1:9" ht="87" customHeight="1">
      <c r="A26" s="71" t="s">
        <v>83</v>
      </c>
      <c r="B26" s="163" t="s">
        <v>144</v>
      </c>
      <c r="C26" s="137">
        <v>2</v>
      </c>
      <c r="D26" s="147" t="s">
        <v>95</v>
      </c>
      <c r="E26" s="70"/>
      <c r="F26" s="70"/>
      <c r="G26" s="75">
        <v>0</v>
      </c>
      <c r="H26" s="75">
        <f t="shared" si="0"/>
        <v>0</v>
      </c>
      <c r="I26" s="135"/>
    </row>
    <row r="27" spans="1:9" ht="93.75" customHeight="1">
      <c r="A27" s="71" t="s">
        <v>84</v>
      </c>
      <c r="B27" s="163" t="s">
        <v>145</v>
      </c>
      <c r="C27" s="137">
        <v>2</v>
      </c>
      <c r="D27" s="147" t="s">
        <v>95</v>
      </c>
      <c r="E27" s="70"/>
      <c r="F27" s="70"/>
      <c r="G27" s="75">
        <v>0</v>
      </c>
      <c r="H27" s="75">
        <f t="shared" si="0"/>
        <v>0</v>
      </c>
      <c r="I27" s="135"/>
    </row>
    <row r="28" spans="1:9" ht="119.25" customHeight="1">
      <c r="A28" s="71" t="s">
        <v>85</v>
      </c>
      <c r="B28" s="163" t="s">
        <v>191</v>
      </c>
      <c r="C28" s="137">
        <v>2</v>
      </c>
      <c r="D28" s="147" t="s">
        <v>95</v>
      </c>
      <c r="E28" s="70"/>
      <c r="F28" s="70"/>
      <c r="G28" s="75">
        <v>0</v>
      </c>
      <c r="H28" s="75">
        <f t="shared" si="0"/>
        <v>0</v>
      </c>
      <c r="I28" s="135"/>
    </row>
    <row r="29" spans="1:8" ht="19.5" customHeight="1">
      <c r="A29" s="204" t="s">
        <v>57</v>
      </c>
      <c r="B29" s="204"/>
      <c r="C29" s="204"/>
      <c r="D29" s="204"/>
      <c r="E29" s="204"/>
      <c r="F29" s="204"/>
      <c r="G29" s="204"/>
      <c r="H29" s="204"/>
    </row>
  </sheetData>
  <sheetProtection/>
  <mergeCells count="3">
    <mergeCell ref="A1:B1"/>
    <mergeCell ref="G1:H2"/>
    <mergeCell ref="A29:H2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H9"/>
  <sheetViews>
    <sheetView zoomScale="110" zoomScaleNormal="110" zoomScalePageLayoutView="0" workbookViewId="0" topLeftCell="A1">
      <selection activeCell="A9" sqref="A9:IV9"/>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8" customHeight="1">
      <c r="A2" s="31"/>
      <c r="B2" s="32" t="s">
        <v>42</v>
      </c>
      <c r="C2" s="33">
        <v>12</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219.75" customHeight="1">
      <c r="A8" s="71" t="s">
        <v>13</v>
      </c>
      <c r="B8" s="150" t="s">
        <v>192</v>
      </c>
      <c r="C8" s="165">
        <v>22</v>
      </c>
      <c r="D8" s="165" t="s">
        <v>73</v>
      </c>
      <c r="E8" s="70"/>
      <c r="F8" s="70"/>
      <c r="G8" s="75">
        <v>0</v>
      </c>
      <c r="H8" s="75">
        <f>ROUND(ROUND(C8,2)*ROUND(G8,2),2)</f>
        <v>0</v>
      </c>
    </row>
    <row r="9" spans="1:8" ht="19.5" customHeight="1">
      <c r="A9" s="204" t="s">
        <v>57</v>
      </c>
      <c r="B9" s="204"/>
      <c r="C9" s="204"/>
      <c r="D9" s="204"/>
      <c r="E9" s="204"/>
      <c r="F9" s="204"/>
      <c r="G9" s="204"/>
      <c r="H9" s="204"/>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dimension ref="A1:H16"/>
  <sheetViews>
    <sheetView zoomScale="110" zoomScaleNormal="110"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10.00390625" style="47" customWidth="1"/>
    <col min="5" max="5" width="16.50390625" style="47" customWidth="1"/>
    <col min="6" max="6" width="18.0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21" customHeight="1">
      <c r="A2" s="31"/>
      <c r="B2" s="32" t="s">
        <v>42</v>
      </c>
      <c r="C2" s="33">
        <v>13</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SUM(H8:H15)</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47.25" customHeight="1">
      <c r="A8" s="71" t="s">
        <v>13</v>
      </c>
      <c r="B8" s="166" t="s">
        <v>146</v>
      </c>
      <c r="C8" s="147">
        <v>1</v>
      </c>
      <c r="D8" s="147" t="s">
        <v>95</v>
      </c>
      <c r="E8" s="70"/>
      <c r="F8" s="70"/>
      <c r="G8" s="75">
        <v>0</v>
      </c>
      <c r="H8" s="75">
        <f>ROUND(ROUND(C8,2)*ROUND(G8,2),2)</f>
        <v>0</v>
      </c>
    </row>
    <row r="9" spans="1:8" ht="60" customHeight="1">
      <c r="A9" s="71" t="s">
        <v>16</v>
      </c>
      <c r="B9" s="166" t="s">
        <v>147</v>
      </c>
      <c r="C9" s="147">
        <v>1</v>
      </c>
      <c r="D9" s="147" t="s">
        <v>95</v>
      </c>
      <c r="E9" s="70"/>
      <c r="F9" s="70"/>
      <c r="G9" s="75">
        <v>0</v>
      </c>
      <c r="H9" s="75">
        <f aca="true" t="shared" si="0" ref="H9:H15">ROUND(ROUND(C9,2)*ROUND(G9,2),2)</f>
        <v>0</v>
      </c>
    </row>
    <row r="10" spans="1:8" ht="44.25" customHeight="1">
      <c r="A10" s="71" t="s">
        <v>17</v>
      </c>
      <c r="B10" s="167" t="s">
        <v>193</v>
      </c>
      <c r="C10" s="147">
        <v>460</v>
      </c>
      <c r="D10" s="147" t="s">
        <v>95</v>
      </c>
      <c r="E10" s="70"/>
      <c r="F10" s="70"/>
      <c r="G10" s="75">
        <v>0</v>
      </c>
      <c r="H10" s="75">
        <f t="shared" si="0"/>
        <v>0</v>
      </c>
    </row>
    <row r="11" spans="1:8" ht="36.75" customHeight="1">
      <c r="A11" s="71" t="s">
        <v>18</v>
      </c>
      <c r="B11" s="167" t="s">
        <v>148</v>
      </c>
      <c r="C11" s="147">
        <v>1</v>
      </c>
      <c r="D11" s="147" t="s">
        <v>95</v>
      </c>
      <c r="E11" s="70"/>
      <c r="F11" s="70"/>
      <c r="G11" s="75">
        <v>0</v>
      </c>
      <c r="H11" s="75">
        <f t="shared" si="0"/>
        <v>0</v>
      </c>
    </row>
    <row r="12" spans="1:8" ht="34.5" customHeight="1">
      <c r="A12" s="71" t="s">
        <v>19</v>
      </c>
      <c r="B12" s="167" t="s">
        <v>149</v>
      </c>
      <c r="C12" s="147">
        <v>1</v>
      </c>
      <c r="D12" s="147" t="s">
        <v>95</v>
      </c>
      <c r="E12" s="70"/>
      <c r="F12" s="70"/>
      <c r="G12" s="75">
        <v>0</v>
      </c>
      <c r="H12" s="75">
        <f t="shared" si="0"/>
        <v>0</v>
      </c>
    </row>
    <row r="13" spans="1:8" ht="37.5" customHeight="1">
      <c r="A13" s="71" t="s">
        <v>21</v>
      </c>
      <c r="B13" s="167" t="s">
        <v>150</v>
      </c>
      <c r="C13" s="147">
        <v>10</v>
      </c>
      <c r="D13" s="147" t="s">
        <v>95</v>
      </c>
      <c r="E13" s="70"/>
      <c r="F13" s="70"/>
      <c r="G13" s="75">
        <v>0</v>
      </c>
      <c r="H13" s="75">
        <f t="shared" si="0"/>
        <v>0</v>
      </c>
    </row>
    <row r="14" spans="1:8" ht="44.25" customHeight="1">
      <c r="A14" s="71" t="s">
        <v>22</v>
      </c>
      <c r="B14" s="168" t="s">
        <v>151</v>
      </c>
      <c r="C14" s="147">
        <v>30</v>
      </c>
      <c r="D14" s="147" t="s">
        <v>95</v>
      </c>
      <c r="E14" s="70"/>
      <c r="F14" s="70"/>
      <c r="G14" s="75">
        <v>0</v>
      </c>
      <c r="H14" s="75">
        <f t="shared" si="0"/>
        <v>0</v>
      </c>
    </row>
    <row r="15" spans="1:8" ht="70.5" customHeight="1">
      <c r="A15" s="71" t="s">
        <v>24</v>
      </c>
      <c r="B15" s="168" t="s">
        <v>194</v>
      </c>
      <c r="C15" s="147">
        <v>280</v>
      </c>
      <c r="D15" s="147" t="s">
        <v>95</v>
      </c>
      <c r="E15" s="70"/>
      <c r="F15" s="70"/>
      <c r="G15" s="75">
        <v>0</v>
      </c>
      <c r="H15" s="75">
        <f t="shared" si="0"/>
        <v>0</v>
      </c>
    </row>
    <row r="16" spans="1:8" ht="23.25" customHeight="1">
      <c r="A16" s="204" t="s">
        <v>57</v>
      </c>
      <c r="B16" s="204"/>
      <c r="C16" s="204"/>
      <c r="D16" s="204"/>
      <c r="E16" s="204"/>
      <c r="F16" s="204"/>
      <c r="G16" s="204"/>
      <c r="H16" s="204"/>
    </row>
  </sheetData>
  <sheetProtection/>
  <mergeCells count="3">
    <mergeCell ref="A1:B1"/>
    <mergeCell ref="G1:H2"/>
    <mergeCell ref="A16:H16"/>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1:J12"/>
  <sheetViews>
    <sheetView zoomScale="110" zoomScaleNormal="110" zoomScalePageLayoutView="0" workbookViewId="0" topLeftCell="A1">
      <selection activeCell="A11" sqref="A11:IV11"/>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75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14</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SUM(H8:H10)</f>
        <v>0</v>
      </c>
      <c r="G5" s="84"/>
      <c r="H5" s="84"/>
      <c r="I5" s="49"/>
      <c r="J5" s="49"/>
    </row>
    <row r="6" spans="1:10" s="50" customFormat="1" ht="12.75">
      <c r="A6" s="23"/>
      <c r="B6" s="24"/>
      <c r="C6" s="25"/>
      <c r="D6" s="23"/>
      <c r="E6" s="84"/>
      <c r="F6" s="84"/>
      <c r="G6" s="84"/>
      <c r="H6" s="84"/>
      <c r="I6" s="49"/>
      <c r="J6" s="49"/>
    </row>
    <row r="7" spans="1:8" s="57" customFormat="1" ht="36.75" customHeight="1">
      <c r="A7" s="67" t="s">
        <v>44</v>
      </c>
      <c r="B7" s="67" t="s">
        <v>45</v>
      </c>
      <c r="C7" s="88" t="s">
        <v>53</v>
      </c>
      <c r="D7" s="89" t="s">
        <v>47</v>
      </c>
      <c r="E7" s="89" t="s">
        <v>48</v>
      </c>
      <c r="F7" s="89" t="s">
        <v>49</v>
      </c>
      <c r="G7" s="89" t="s">
        <v>61</v>
      </c>
      <c r="H7" s="89" t="s">
        <v>60</v>
      </c>
    </row>
    <row r="8" spans="1:8" s="93" customFormat="1" ht="41.25" customHeight="1">
      <c r="A8" s="91" t="s">
        <v>13</v>
      </c>
      <c r="B8" s="169" t="s">
        <v>152</v>
      </c>
      <c r="C8" s="147">
        <v>30</v>
      </c>
      <c r="D8" s="147" t="s">
        <v>95</v>
      </c>
      <c r="E8" s="90"/>
      <c r="F8" s="90"/>
      <c r="G8" s="79">
        <v>0</v>
      </c>
      <c r="H8" s="92">
        <f>ROUND(C8,2)*ROUND(G8,2)</f>
        <v>0</v>
      </c>
    </row>
    <row r="9" spans="1:8" s="93" customFormat="1" ht="46.5" customHeight="1">
      <c r="A9" s="91" t="s">
        <v>16</v>
      </c>
      <c r="B9" s="169" t="s">
        <v>153</v>
      </c>
      <c r="C9" s="147">
        <v>290</v>
      </c>
      <c r="D9" s="147" t="s">
        <v>95</v>
      </c>
      <c r="E9" s="90"/>
      <c r="F9" s="90"/>
      <c r="G9" s="79">
        <v>0</v>
      </c>
      <c r="H9" s="92">
        <f>ROUND(C9,2)*ROUND(G9,2)</f>
        <v>0</v>
      </c>
    </row>
    <row r="10" spans="1:8" s="93" customFormat="1" ht="45.75" customHeight="1">
      <c r="A10" s="91" t="s">
        <v>17</v>
      </c>
      <c r="B10" s="169" t="s">
        <v>154</v>
      </c>
      <c r="C10" s="147">
        <v>1</v>
      </c>
      <c r="D10" s="147" t="s">
        <v>95</v>
      </c>
      <c r="E10" s="90"/>
      <c r="F10" s="90"/>
      <c r="G10" s="79">
        <v>0</v>
      </c>
      <c r="H10" s="92">
        <f>ROUND(C10,2)*ROUND(G10,2)</f>
        <v>0</v>
      </c>
    </row>
    <row r="11" spans="1:8" s="50" customFormat="1" ht="19.5" customHeight="1">
      <c r="A11" s="204" t="s">
        <v>57</v>
      </c>
      <c r="B11" s="204"/>
      <c r="C11" s="204"/>
      <c r="D11" s="204"/>
      <c r="E11" s="204"/>
      <c r="F11" s="204"/>
      <c r="G11" s="204"/>
      <c r="H11" s="204"/>
    </row>
    <row r="12" spans="1:8" s="50" customFormat="1" ht="14.25" customHeight="1">
      <c r="A12" s="45"/>
      <c r="B12" s="200"/>
      <c r="C12" s="200"/>
      <c r="D12" s="200"/>
      <c r="E12" s="200"/>
      <c r="F12" s="200"/>
      <c r="G12" s="200"/>
      <c r="H12" s="200"/>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sheetPr>
    <tabColor rgb="FF0070C0"/>
  </sheetPr>
  <dimension ref="A1:J14"/>
  <sheetViews>
    <sheetView zoomScale="110" zoomScaleNormal="110" zoomScalePageLayoutView="0" workbookViewId="0" topLeftCell="A1">
      <selection activeCell="B11" sqref="B11"/>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37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15</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SUM(H8:H12)</f>
        <v>0</v>
      </c>
      <c r="G5" s="84"/>
      <c r="H5" s="84"/>
      <c r="I5" s="49"/>
      <c r="J5" s="49"/>
    </row>
    <row r="6" spans="1:10" s="50" customFormat="1" ht="12.75">
      <c r="A6" s="23"/>
      <c r="B6" s="24"/>
      <c r="C6" s="25"/>
      <c r="D6" s="23"/>
      <c r="E6" s="84"/>
      <c r="F6" s="84"/>
      <c r="G6" s="84"/>
      <c r="H6" s="84"/>
      <c r="I6" s="49"/>
      <c r="J6" s="49"/>
    </row>
    <row r="7" spans="1:8" s="57" customFormat="1" ht="36.75" customHeight="1">
      <c r="A7" s="67" t="s">
        <v>44</v>
      </c>
      <c r="B7" s="67" t="s">
        <v>45</v>
      </c>
      <c r="C7" s="88" t="s">
        <v>53</v>
      </c>
      <c r="D7" s="89" t="s">
        <v>47</v>
      </c>
      <c r="E7" s="89" t="s">
        <v>48</v>
      </c>
      <c r="F7" s="89" t="s">
        <v>49</v>
      </c>
      <c r="G7" s="89" t="s">
        <v>61</v>
      </c>
      <c r="H7" s="89" t="s">
        <v>60</v>
      </c>
    </row>
    <row r="8" spans="1:8" s="93" customFormat="1" ht="28.5" customHeight="1">
      <c r="A8" s="91" t="s">
        <v>13</v>
      </c>
      <c r="B8" s="170" t="s">
        <v>207</v>
      </c>
      <c r="C8" s="171">
        <v>720</v>
      </c>
      <c r="D8" s="171" t="s">
        <v>155</v>
      </c>
      <c r="E8" s="90"/>
      <c r="F8" s="90"/>
      <c r="G8" s="79">
        <v>0</v>
      </c>
      <c r="H8" s="92">
        <f>ROUND(C8,2)*ROUND(G8,2)</f>
        <v>0</v>
      </c>
    </row>
    <row r="9" spans="1:8" s="93" customFormat="1" ht="38.25" customHeight="1">
      <c r="A9" s="91" t="s">
        <v>16</v>
      </c>
      <c r="B9" s="172" t="s">
        <v>208</v>
      </c>
      <c r="C9" s="165">
        <v>470</v>
      </c>
      <c r="D9" s="173" t="s">
        <v>155</v>
      </c>
      <c r="E9" s="90"/>
      <c r="F9" s="90"/>
      <c r="G9" s="79">
        <v>0</v>
      </c>
      <c r="H9" s="92">
        <f>ROUND(C9,2)*ROUND(G9,2)</f>
        <v>0</v>
      </c>
    </row>
    <row r="10" spans="1:8" s="93" customFormat="1" ht="27.75" customHeight="1">
      <c r="A10" s="91" t="s">
        <v>17</v>
      </c>
      <c r="B10" s="174" t="s">
        <v>156</v>
      </c>
      <c r="C10" s="175">
        <v>9430</v>
      </c>
      <c r="D10" s="176" t="s">
        <v>72</v>
      </c>
      <c r="E10" s="90"/>
      <c r="F10" s="90"/>
      <c r="G10" s="79">
        <v>0</v>
      </c>
      <c r="H10" s="92">
        <f>ROUND(C10,2)*ROUND(G10,2)</f>
        <v>0</v>
      </c>
    </row>
    <row r="11" spans="1:8" s="93" customFormat="1" ht="84.75" customHeight="1">
      <c r="A11" s="91" t="s">
        <v>18</v>
      </c>
      <c r="B11" s="177" t="s">
        <v>157</v>
      </c>
      <c r="C11" s="142">
        <v>13600</v>
      </c>
      <c r="D11" s="178" t="s">
        <v>72</v>
      </c>
      <c r="E11" s="90"/>
      <c r="F11" s="90"/>
      <c r="G11" s="79">
        <v>0</v>
      </c>
      <c r="H11" s="92">
        <f>ROUND(C11,2)*ROUND(G11,2)</f>
        <v>0</v>
      </c>
    </row>
    <row r="12" spans="1:8" s="93" customFormat="1" ht="94.5" customHeight="1">
      <c r="A12" s="91" t="s">
        <v>19</v>
      </c>
      <c r="B12" s="177" t="s">
        <v>158</v>
      </c>
      <c r="C12" s="142">
        <v>3300</v>
      </c>
      <c r="D12" s="178" t="s">
        <v>72</v>
      </c>
      <c r="E12" s="90"/>
      <c r="F12" s="90"/>
      <c r="G12" s="79">
        <v>0</v>
      </c>
      <c r="H12" s="92">
        <f>ROUND(C12,2)*ROUND(G12,2)</f>
        <v>0</v>
      </c>
    </row>
    <row r="13" spans="1:8" s="50" customFormat="1" ht="19.5" customHeight="1">
      <c r="A13" s="204" t="s">
        <v>57</v>
      </c>
      <c r="B13" s="204"/>
      <c r="C13" s="204"/>
      <c r="D13" s="204"/>
      <c r="E13" s="204"/>
      <c r="F13" s="204"/>
      <c r="G13" s="204"/>
      <c r="H13" s="204"/>
    </row>
    <row r="14" spans="1:8" s="50" customFormat="1" ht="14.25" customHeight="1">
      <c r="A14" s="45"/>
      <c r="B14" s="200"/>
      <c r="C14" s="200"/>
      <c r="D14" s="200"/>
      <c r="E14" s="200"/>
      <c r="F14" s="200"/>
      <c r="G14" s="200"/>
      <c r="H14" s="200"/>
    </row>
  </sheetData>
  <sheetProtection/>
  <mergeCells count="5">
    <mergeCell ref="A1:B1"/>
    <mergeCell ref="E1:F1"/>
    <mergeCell ref="G1:H2"/>
    <mergeCell ref="A13:H13"/>
    <mergeCell ref="B14:H14"/>
  </mergeCells>
  <printOptions/>
  <pageMargins left="0.25" right="0.25" top="0.75" bottom="0.75" header="0.30000000000000004" footer="0.30000000000000004"/>
  <pageSetup fitToHeight="0" fitToWidth="0"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11"/>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25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16</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SUM(H8:H9)</f>
        <v>0</v>
      </c>
      <c r="G5" s="84"/>
      <c r="H5" s="84"/>
      <c r="I5" s="49"/>
      <c r="J5" s="49"/>
    </row>
    <row r="6" spans="1:10" s="50" customFormat="1" ht="12.75">
      <c r="A6" s="23"/>
      <c r="B6" s="24"/>
      <c r="C6" s="25"/>
      <c r="D6" s="23"/>
      <c r="E6" s="84"/>
      <c r="F6" s="84"/>
      <c r="G6" s="84"/>
      <c r="H6" s="84"/>
      <c r="I6" s="49"/>
      <c r="J6" s="49"/>
    </row>
    <row r="7" spans="1:8" s="57" customFormat="1" ht="36.75" customHeight="1">
      <c r="A7" s="67" t="s">
        <v>44</v>
      </c>
      <c r="B7" s="67" t="s">
        <v>45</v>
      </c>
      <c r="C7" s="88" t="s">
        <v>53</v>
      </c>
      <c r="D7" s="89" t="s">
        <v>47</v>
      </c>
      <c r="E7" s="89" t="s">
        <v>48</v>
      </c>
      <c r="F7" s="89" t="s">
        <v>49</v>
      </c>
      <c r="G7" s="89" t="s">
        <v>61</v>
      </c>
      <c r="H7" s="89" t="s">
        <v>60</v>
      </c>
    </row>
    <row r="8" spans="1:8" s="93" customFormat="1" ht="106.5" customHeight="1">
      <c r="A8" s="91" t="s">
        <v>13</v>
      </c>
      <c r="B8" s="169" t="s">
        <v>159</v>
      </c>
      <c r="C8" s="162">
        <v>2000</v>
      </c>
      <c r="D8" s="137" t="s">
        <v>95</v>
      </c>
      <c r="E8" s="90"/>
      <c r="F8" s="90"/>
      <c r="G8" s="79">
        <v>0</v>
      </c>
      <c r="H8" s="92">
        <f>ROUND(C8,2)*ROUND(G8,2)</f>
        <v>0</v>
      </c>
    </row>
    <row r="9" spans="1:8" s="93" customFormat="1" ht="53.25" customHeight="1">
      <c r="A9" s="91" t="s">
        <v>16</v>
      </c>
      <c r="B9" s="169" t="s">
        <v>195</v>
      </c>
      <c r="C9" s="137">
        <v>15</v>
      </c>
      <c r="D9" s="137" t="s">
        <v>95</v>
      </c>
      <c r="E9" s="90"/>
      <c r="F9" s="90"/>
      <c r="G9" s="79">
        <v>0</v>
      </c>
      <c r="H9" s="92">
        <f>ROUND(C9,2)*ROUND(G9,2)</f>
        <v>0</v>
      </c>
    </row>
    <row r="10" spans="1:8" s="50" customFormat="1" ht="18" customHeight="1">
      <c r="A10" s="204" t="s">
        <v>57</v>
      </c>
      <c r="B10" s="204"/>
      <c r="C10" s="204"/>
      <c r="D10" s="204"/>
      <c r="E10" s="204"/>
      <c r="F10" s="204"/>
      <c r="G10" s="204"/>
      <c r="H10" s="204"/>
    </row>
    <row r="11" spans="1:8" s="50" customFormat="1" ht="14.25" customHeight="1">
      <c r="A11" s="45"/>
      <c r="B11" s="200"/>
      <c r="C11" s="200"/>
      <c r="D11" s="200"/>
      <c r="E11" s="200"/>
      <c r="F11" s="200"/>
      <c r="G11" s="200"/>
      <c r="H11" s="200"/>
    </row>
  </sheetData>
  <sheetProtection/>
  <mergeCells count="5">
    <mergeCell ref="A1:B1"/>
    <mergeCell ref="E1:F1"/>
    <mergeCell ref="G1:H2"/>
    <mergeCell ref="A10:H10"/>
    <mergeCell ref="B11:H11"/>
  </mergeCells>
  <printOptions/>
  <pageMargins left="0.25" right="0.25" top="0.75" bottom="0.75" header="0.30000000000000004" footer="0.30000000000000004"/>
  <pageSetup fitToHeight="0" fitToWidth="0"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H9"/>
  <sheetViews>
    <sheetView zoomScale="110" zoomScaleNormal="110"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8.00390625" style="26" customWidth="1"/>
    <col min="5" max="5" width="17.125" style="26" customWidth="1"/>
    <col min="6" max="6" width="15.12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17</v>
      </c>
      <c r="D2" s="23"/>
      <c r="E2" s="38" t="s">
        <v>43</v>
      </c>
      <c r="F2" s="23"/>
      <c r="G2" s="24"/>
      <c r="H2" s="24"/>
    </row>
    <row r="3" spans="1:8" ht="12.75">
      <c r="A3" s="38"/>
      <c r="B3" s="84"/>
      <c r="C3" s="25"/>
      <c r="D3" s="23"/>
      <c r="E3" s="23"/>
      <c r="F3" s="23"/>
      <c r="G3" s="84"/>
      <c r="H3" s="84"/>
    </row>
    <row r="4" spans="1:8" ht="12.75">
      <c r="A4" s="38"/>
      <c r="B4" s="84"/>
      <c r="C4" s="25"/>
      <c r="D4" s="23"/>
      <c r="E4" s="23"/>
      <c r="F4" s="23"/>
      <c r="G4" s="84"/>
      <c r="H4" s="84"/>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84" customHeight="1">
      <c r="A8" s="71" t="s">
        <v>50</v>
      </c>
      <c r="B8" s="179" t="s">
        <v>196</v>
      </c>
      <c r="C8" s="147">
        <v>130</v>
      </c>
      <c r="D8" s="180" t="s">
        <v>86</v>
      </c>
      <c r="E8" s="109"/>
      <c r="F8" s="109"/>
      <c r="G8" s="110">
        <v>0</v>
      </c>
      <c r="H8" s="103">
        <f>ROUND(ROUND(C8,2)*ROUND(G8,2),2)</f>
        <v>0</v>
      </c>
    </row>
    <row r="9" spans="1:8" ht="18" customHeight="1">
      <c r="A9" s="204" t="s">
        <v>57</v>
      </c>
      <c r="B9" s="204"/>
      <c r="C9" s="204"/>
      <c r="D9" s="204"/>
      <c r="E9" s="204"/>
      <c r="F9" s="204"/>
      <c r="G9" s="204"/>
      <c r="H9" s="204"/>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73"/>
  <sheetViews>
    <sheetView tabSelected="1" view="pageBreakPreview" zoomScale="140" zoomScaleNormal="150" zoomScaleSheetLayoutView="140" zoomScalePageLayoutView="0" workbookViewId="0" topLeftCell="A1">
      <selection activeCell="C4" sqref="C4"/>
    </sheetView>
  </sheetViews>
  <sheetFormatPr defaultColWidth="9.00390625" defaultRowHeight="14.25"/>
  <cols>
    <col min="1" max="1" width="3.875" style="3" customWidth="1"/>
    <col min="2" max="3" width="26.25390625" style="3" customWidth="1"/>
    <col min="4" max="4" width="37.62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214" t="s">
        <v>74</v>
      </c>
      <c r="D4" s="5"/>
    </row>
    <row r="5" spans="1:4" ht="15">
      <c r="A5" s="1"/>
      <c r="B5" s="1"/>
      <c r="C5" s="1"/>
      <c r="D5" s="5"/>
    </row>
    <row r="6" spans="1:4" ht="36" customHeight="1">
      <c r="A6" s="1"/>
      <c r="B6" s="1" t="s">
        <v>3</v>
      </c>
      <c r="C6" s="197" t="s">
        <v>75</v>
      </c>
      <c r="D6" s="201"/>
    </row>
    <row r="7" spans="1:4" ht="15">
      <c r="A7" s="1"/>
      <c r="B7" s="1"/>
      <c r="C7" s="1"/>
      <c r="D7" s="5"/>
    </row>
    <row r="8" spans="1:4" ht="15">
      <c r="A8" s="1"/>
      <c r="B8" s="66" t="s">
        <v>4</v>
      </c>
      <c r="C8" s="195"/>
      <c r="D8" s="195"/>
    </row>
    <row r="9" spans="1:4" ht="15">
      <c r="A9" s="1"/>
      <c r="B9" s="66" t="s">
        <v>5</v>
      </c>
      <c r="C9" s="195"/>
      <c r="D9" s="195"/>
    </row>
    <row r="10" spans="1:4" ht="15">
      <c r="A10" s="1"/>
      <c r="B10" s="66" t="s">
        <v>6</v>
      </c>
      <c r="C10" s="195"/>
      <c r="D10" s="195"/>
    </row>
    <row r="11" spans="1:4" ht="15">
      <c r="A11" s="1"/>
      <c r="B11" s="66" t="s">
        <v>7</v>
      </c>
      <c r="C11" s="195"/>
      <c r="D11" s="195"/>
    </row>
    <row r="12" spans="1:4" ht="15">
      <c r="A12" s="1"/>
      <c r="B12" s="66" t="s">
        <v>8</v>
      </c>
      <c r="C12" s="195"/>
      <c r="D12" s="195"/>
    </row>
    <row r="13" spans="1:4" ht="15">
      <c r="A13" s="1"/>
      <c r="B13" s="66" t="s">
        <v>9</v>
      </c>
      <c r="C13" s="195"/>
      <c r="D13" s="195"/>
    </row>
    <row r="14" spans="1:4" ht="15">
      <c r="A14" s="1"/>
      <c r="B14" s="66" t="s">
        <v>10</v>
      </c>
      <c r="C14" s="195"/>
      <c r="D14" s="195"/>
    </row>
    <row r="15" spans="1:4" ht="15">
      <c r="A15" s="1"/>
      <c r="B15" s="66" t="s">
        <v>11</v>
      </c>
      <c r="C15" s="195"/>
      <c r="D15" s="195"/>
    </row>
    <row r="16" spans="1:4" ht="15">
      <c r="A16" s="1"/>
      <c r="B16" s="66" t="s">
        <v>12</v>
      </c>
      <c r="C16" s="195"/>
      <c r="D16" s="195"/>
    </row>
    <row r="17" spans="1:4" ht="15">
      <c r="A17" s="1"/>
      <c r="B17" s="1"/>
      <c r="C17" s="7"/>
      <c r="D17" s="8"/>
    </row>
    <row r="18" spans="1:4" ht="15">
      <c r="A18" s="1" t="s">
        <v>13</v>
      </c>
      <c r="B18" s="196" t="s">
        <v>14</v>
      </c>
      <c r="C18" s="196"/>
      <c r="D18" s="196"/>
    </row>
    <row r="19" spans="1:4" ht="14.25" customHeight="1">
      <c r="A19" s="1"/>
      <c r="B19" s="200"/>
      <c r="C19" s="200"/>
      <c r="D19" s="1"/>
    </row>
    <row r="20" spans="1:4" ht="14.25" customHeight="1">
      <c r="A20" s="1"/>
      <c r="B20" s="95" t="s">
        <v>15</v>
      </c>
      <c r="C20" s="80" t="s">
        <v>55</v>
      </c>
      <c r="D20" s="7"/>
    </row>
    <row r="21" spans="1:4" ht="15">
      <c r="A21" s="1"/>
      <c r="B21" s="96">
        <v>1</v>
      </c>
      <c r="C21" s="9">
        <f>'część_(1)'!F$5</f>
        <v>0</v>
      </c>
      <c r="D21" s="10"/>
    </row>
    <row r="22" spans="1:4" ht="15">
      <c r="A22" s="1"/>
      <c r="B22" s="96">
        <v>2</v>
      </c>
      <c r="C22" s="9">
        <f>'część_(2)'!F$5</f>
        <v>0</v>
      </c>
      <c r="D22" s="10"/>
    </row>
    <row r="23" spans="1:4" ht="15">
      <c r="A23" s="94"/>
      <c r="B23" s="96">
        <v>3</v>
      </c>
      <c r="C23" s="9">
        <f>'część_(3)'!F$5</f>
        <v>0</v>
      </c>
      <c r="D23" s="10"/>
    </row>
    <row r="24" spans="1:4" ht="15">
      <c r="A24" s="94"/>
      <c r="B24" s="96">
        <v>4</v>
      </c>
      <c r="C24" s="9">
        <f>'część_(4)'!F$5</f>
        <v>0</v>
      </c>
      <c r="D24" s="10"/>
    </row>
    <row r="25" spans="1:4" ht="15">
      <c r="A25" s="94"/>
      <c r="B25" s="96">
        <v>5</v>
      </c>
      <c r="C25" s="9">
        <f>'część_(5)'!F$5</f>
        <v>0</v>
      </c>
      <c r="D25" s="10"/>
    </row>
    <row r="26" spans="1:4" ht="15">
      <c r="A26" s="94"/>
      <c r="B26" s="96">
        <v>6</v>
      </c>
      <c r="C26" s="9">
        <f>'część_(6)'!F$5</f>
        <v>0</v>
      </c>
      <c r="D26" s="10"/>
    </row>
    <row r="27" spans="1:4" ht="15">
      <c r="A27" s="94"/>
      <c r="B27" s="96">
        <v>7</v>
      </c>
      <c r="C27" s="9">
        <f>'część_(7)'!F$5</f>
        <v>0</v>
      </c>
      <c r="D27" s="10"/>
    </row>
    <row r="28" spans="1:4" ht="15">
      <c r="A28" s="94"/>
      <c r="B28" s="96">
        <v>8</v>
      </c>
      <c r="C28" s="9">
        <f>'część_(8)'!F$5</f>
        <v>0</v>
      </c>
      <c r="D28" s="10"/>
    </row>
    <row r="29" spans="1:4" ht="15">
      <c r="A29" s="94"/>
      <c r="B29" s="96">
        <v>9</v>
      </c>
      <c r="C29" s="9">
        <f>'część_(9)'!F$5</f>
        <v>0</v>
      </c>
      <c r="D29" s="10"/>
    </row>
    <row r="30" spans="1:4" ht="15">
      <c r="A30" s="94"/>
      <c r="B30" s="96">
        <v>10</v>
      </c>
      <c r="C30" s="9">
        <f>'część_(10)'!F$5</f>
        <v>0</v>
      </c>
      <c r="D30" s="10"/>
    </row>
    <row r="31" spans="1:4" ht="15">
      <c r="A31" s="94"/>
      <c r="B31" s="96">
        <v>11</v>
      </c>
      <c r="C31" s="9">
        <f>'część_(11)'!F$5</f>
        <v>0</v>
      </c>
      <c r="D31" s="10"/>
    </row>
    <row r="32" spans="1:4" ht="15">
      <c r="A32" s="94"/>
      <c r="B32" s="96">
        <v>12</v>
      </c>
      <c r="C32" s="9">
        <f>'część_(12)'!F$5</f>
        <v>0</v>
      </c>
      <c r="D32" s="10"/>
    </row>
    <row r="33" spans="1:4" ht="15">
      <c r="A33" s="94"/>
      <c r="B33" s="96">
        <v>13</v>
      </c>
      <c r="C33" s="9">
        <f>'część_(13)'!F$5</f>
        <v>0</v>
      </c>
      <c r="D33" s="10"/>
    </row>
    <row r="34" spans="1:4" ht="15">
      <c r="A34" s="94"/>
      <c r="B34" s="96">
        <v>14</v>
      </c>
      <c r="C34" s="9">
        <f>'część_(14)'!F$5</f>
        <v>0</v>
      </c>
      <c r="D34" s="10"/>
    </row>
    <row r="35" spans="1:4" ht="15">
      <c r="A35" s="94"/>
      <c r="B35" s="96">
        <v>15</v>
      </c>
      <c r="C35" s="9">
        <f>'część_(15)'!F$5</f>
        <v>0</v>
      </c>
      <c r="D35" s="10"/>
    </row>
    <row r="36" spans="1:4" ht="15">
      <c r="A36" s="94"/>
      <c r="B36" s="96">
        <v>16</v>
      </c>
      <c r="C36" s="9">
        <f>'część_(16)'!F$5</f>
        <v>0</v>
      </c>
      <c r="D36" s="10"/>
    </row>
    <row r="37" spans="1:4" ht="15">
      <c r="A37" s="94"/>
      <c r="B37" s="96">
        <v>17</v>
      </c>
      <c r="C37" s="9">
        <f>'część_(17)'!F$5</f>
        <v>0</v>
      </c>
      <c r="D37" s="10"/>
    </row>
    <row r="38" spans="1:4" ht="15">
      <c r="A38" s="94"/>
      <c r="B38" s="96">
        <v>18</v>
      </c>
      <c r="C38" s="9">
        <f>'część_(18)'!F$5</f>
        <v>0</v>
      </c>
      <c r="D38" s="10"/>
    </row>
    <row r="39" spans="1:4" ht="15">
      <c r="A39" s="94"/>
      <c r="B39" s="96">
        <v>19</v>
      </c>
      <c r="C39" s="9">
        <f>'część_(19)'!F$5</f>
        <v>0</v>
      </c>
      <c r="D39" s="98"/>
    </row>
    <row r="40" spans="1:4" ht="15">
      <c r="A40" s="94"/>
      <c r="B40" s="96">
        <v>20</v>
      </c>
      <c r="C40" s="9">
        <f>'część_(20)'!F$5</f>
        <v>0</v>
      </c>
      <c r="D40" s="98"/>
    </row>
    <row r="41" spans="1:4" ht="15">
      <c r="A41" s="94"/>
      <c r="B41" s="96">
        <v>21</v>
      </c>
      <c r="C41" s="9">
        <f>'część_(21)'!F$5</f>
        <v>0</v>
      </c>
      <c r="D41" s="10"/>
    </row>
    <row r="42" spans="1:4" ht="15">
      <c r="A42" s="94"/>
      <c r="B42" s="96">
        <v>22</v>
      </c>
      <c r="C42" s="9">
        <f>'część_(22)'!F$5</f>
        <v>0</v>
      </c>
      <c r="D42" s="98"/>
    </row>
    <row r="43" spans="1:4" ht="15">
      <c r="A43" s="94"/>
      <c r="B43" s="96">
        <v>23</v>
      </c>
      <c r="C43" s="9">
        <f>'część_(23)'!F$5</f>
        <v>0</v>
      </c>
      <c r="D43" s="10"/>
    </row>
    <row r="44" spans="1:4" ht="15">
      <c r="A44" s="94"/>
      <c r="B44" s="96">
        <v>24</v>
      </c>
      <c r="C44" s="9">
        <f>'część_(24)'!F$5</f>
        <v>0</v>
      </c>
      <c r="D44" s="10"/>
    </row>
    <row r="45" spans="1:4" ht="15.75" customHeight="1">
      <c r="A45" s="1"/>
      <c r="B45" s="193" t="s">
        <v>57</v>
      </c>
      <c r="C45" s="193"/>
      <c r="D45" s="193"/>
    </row>
    <row r="46" spans="1:4" ht="105.75" customHeight="1">
      <c r="A46" s="1" t="s">
        <v>16</v>
      </c>
      <c r="B46" s="196" t="s">
        <v>62</v>
      </c>
      <c r="C46" s="196"/>
      <c r="D46" s="196"/>
    </row>
    <row r="47" spans="1:4" ht="15.75" customHeight="1">
      <c r="A47" s="1" t="s">
        <v>17</v>
      </c>
      <c r="B47" s="196" t="s">
        <v>54</v>
      </c>
      <c r="C47" s="196"/>
      <c r="D47" s="196"/>
    </row>
    <row r="48" spans="1:4" ht="62.25" customHeight="1">
      <c r="A48" s="1" t="s">
        <v>18</v>
      </c>
      <c r="B48" s="196" t="s">
        <v>76</v>
      </c>
      <c r="C48" s="196"/>
      <c r="D48" s="196"/>
    </row>
    <row r="49" spans="1:4" ht="30.75" customHeight="1">
      <c r="A49" s="1" t="s">
        <v>19</v>
      </c>
      <c r="B49" s="197" t="s">
        <v>20</v>
      </c>
      <c r="C49" s="197"/>
      <c r="D49" s="197"/>
    </row>
    <row r="50" spans="1:4" s="12" customFormat="1" ht="63.75" customHeight="1">
      <c r="A50" s="11" t="s">
        <v>21</v>
      </c>
      <c r="B50" s="199" t="s">
        <v>58</v>
      </c>
      <c r="C50" s="199"/>
      <c r="D50" s="199"/>
    </row>
    <row r="51" spans="1:4" ht="31.5" customHeight="1">
      <c r="A51" s="11" t="s">
        <v>22</v>
      </c>
      <c r="B51" s="197" t="s">
        <v>23</v>
      </c>
      <c r="C51" s="197"/>
      <c r="D51" s="197"/>
    </row>
    <row r="52" spans="1:4" ht="20.25" customHeight="1">
      <c r="A52" s="11" t="s">
        <v>24</v>
      </c>
      <c r="B52" s="196" t="s">
        <v>25</v>
      </c>
      <c r="C52" s="196"/>
      <c r="D52" s="196"/>
    </row>
    <row r="53" spans="1:4" ht="32.25" customHeight="1">
      <c r="A53" s="11" t="s">
        <v>26</v>
      </c>
      <c r="B53" s="197" t="s">
        <v>27</v>
      </c>
      <c r="C53" s="197"/>
      <c r="D53" s="197"/>
    </row>
    <row r="54" spans="1:4" ht="33.75" customHeight="1">
      <c r="A54" s="11" t="s">
        <v>28</v>
      </c>
      <c r="B54" s="197" t="s">
        <v>29</v>
      </c>
      <c r="C54" s="197"/>
      <c r="D54" s="197"/>
    </row>
    <row r="55" spans="1:4" ht="33.75" customHeight="1">
      <c r="A55" s="11"/>
      <c r="B55" s="197" t="s">
        <v>63</v>
      </c>
      <c r="C55" s="197"/>
      <c r="D55" s="197"/>
    </row>
    <row r="56" spans="1:4" ht="51" customHeight="1">
      <c r="A56" s="11"/>
      <c r="B56" s="198" t="s">
        <v>67</v>
      </c>
      <c r="C56" s="198"/>
      <c r="D56" s="198"/>
    </row>
    <row r="57" spans="1:4" ht="108" customHeight="1">
      <c r="A57" s="11" t="s">
        <v>30</v>
      </c>
      <c r="B57" s="196" t="s">
        <v>66</v>
      </c>
      <c r="C57" s="196"/>
      <c r="D57" s="196"/>
    </row>
    <row r="58" spans="1:4" ht="18" customHeight="1">
      <c r="A58" s="11" t="s">
        <v>31</v>
      </c>
      <c r="B58" s="7" t="s">
        <v>32</v>
      </c>
      <c r="C58" s="1"/>
      <c r="D58" s="1"/>
    </row>
    <row r="59" spans="1:4" ht="18" customHeight="1">
      <c r="A59" s="13"/>
      <c r="B59" s="194" t="s">
        <v>33</v>
      </c>
      <c r="C59" s="194"/>
      <c r="D59" s="194"/>
    </row>
    <row r="60" spans="1:4" ht="18" customHeight="1">
      <c r="A60" s="1"/>
      <c r="B60" s="194" t="s">
        <v>34</v>
      </c>
      <c r="C60" s="194"/>
      <c r="D60" s="66"/>
    </row>
    <row r="61" spans="1:4" ht="18" customHeight="1">
      <c r="A61" s="1"/>
      <c r="B61" s="195"/>
      <c r="C61" s="195"/>
      <c r="D61" s="6"/>
    </row>
    <row r="62" spans="1:4" ht="18" customHeight="1">
      <c r="A62" s="1"/>
      <c r="B62" s="195"/>
      <c r="C62" s="195"/>
      <c r="D62" s="6"/>
    </row>
    <row r="63" spans="1:4" ht="18" customHeight="1">
      <c r="A63" s="1"/>
      <c r="B63" s="195"/>
      <c r="C63" s="195"/>
      <c r="D63" s="6"/>
    </row>
    <row r="64" spans="1:4" ht="9.75" customHeight="1">
      <c r="A64" s="1"/>
      <c r="B64" s="13" t="s">
        <v>35</v>
      </c>
      <c r="C64" s="13"/>
      <c r="D64" s="2"/>
    </row>
    <row r="65" spans="1:4" ht="18" customHeight="1">
      <c r="A65" s="1"/>
      <c r="B65" s="194" t="s">
        <v>36</v>
      </c>
      <c r="C65" s="194"/>
      <c r="D65" s="194"/>
    </row>
    <row r="66" spans="1:4" ht="18" customHeight="1">
      <c r="A66" s="1"/>
      <c r="B66" s="81" t="s">
        <v>34</v>
      </c>
      <c r="C66" s="82" t="s">
        <v>37</v>
      </c>
      <c r="D66" s="83" t="s">
        <v>38</v>
      </c>
    </row>
    <row r="67" spans="1:4" ht="18" customHeight="1">
      <c r="A67" s="1"/>
      <c r="B67" s="15"/>
      <c r="C67" s="14"/>
      <c r="D67" s="16"/>
    </row>
    <row r="68" spans="1:4" ht="18" customHeight="1">
      <c r="A68" s="1"/>
      <c r="B68" s="15"/>
      <c r="C68" s="14"/>
      <c r="D68" s="16"/>
    </row>
    <row r="69" spans="1:4" ht="7.5" customHeight="1">
      <c r="A69" s="1"/>
      <c r="B69" s="13"/>
      <c r="C69" s="13"/>
      <c r="D69" s="2"/>
    </row>
    <row r="70" spans="1:4" ht="18" customHeight="1">
      <c r="A70" s="1"/>
      <c r="B70" s="194" t="s">
        <v>39</v>
      </c>
      <c r="C70" s="194"/>
      <c r="D70" s="194"/>
    </row>
    <row r="71" spans="1:4" ht="18" customHeight="1">
      <c r="A71" s="1"/>
      <c r="B71" s="194" t="s">
        <v>40</v>
      </c>
      <c r="C71" s="194"/>
      <c r="D71" s="66"/>
    </row>
    <row r="72" spans="1:4" ht="18" customHeight="1">
      <c r="A72" s="1"/>
      <c r="B72" s="195"/>
      <c r="C72" s="195"/>
      <c r="D72" s="6"/>
    </row>
    <row r="73" spans="2:4" ht="15" customHeight="1">
      <c r="B73" s="17"/>
      <c r="C73" s="17"/>
      <c r="D73" s="17"/>
    </row>
  </sheetData>
  <sheetProtection/>
  <mergeCells count="34">
    <mergeCell ref="C6:D6"/>
    <mergeCell ref="C8:D8"/>
    <mergeCell ref="C9:D9"/>
    <mergeCell ref="C10:D10"/>
    <mergeCell ref="C11:D11"/>
    <mergeCell ref="C12:D12"/>
    <mergeCell ref="C13:D13"/>
    <mergeCell ref="C14:D14"/>
    <mergeCell ref="C15:D15"/>
    <mergeCell ref="C16:D16"/>
    <mergeCell ref="B18:D18"/>
    <mergeCell ref="B19:C19"/>
    <mergeCell ref="B46:D46"/>
    <mergeCell ref="B47:D47"/>
    <mergeCell ref="B48:D48"/>
    <mergeCell ref="B49:D49"/>
    <mergeCell ref="B50:D50"/>
    <mergeCell ref="B51:D51"/>
    <mergeCell ref="B52:D52"/>
    <mergeCell ref="B53:D53"/>
    <mergeCell ref="B54:D54"/>
    <mergeCell ref="B55:D55"/>
    <mergeCell ref="B56:D56"/>
    <mergeCell ref="B57:D57"/>
    <mergeCell ref="B45:D45"/>
    <mergeCell ref="B70:D70"/>
    <mergeCell ref="B71:C71"/>
    <mergeCell ref="B72:C72"/>
    <mergeCell ref="B59:D59"/>
    <mergeCell ref="B60:C60"/>
    <mergeCell ref="B61:C61"/>
    <mergeCell ref="B62:C62"/>
    <mergeCell ref="B63:C63"/>
    <mergeCell ref="B65:D65"/>
  </mergeCells>
  <printOptions horizontalCentered="1"/>
  <pageMargins left="0.25" right="0.25" top="0.75" bottom="0.75" header="0.30000000000000004" footer="0.30000000000000004"/>
  <pageSetup fitToHeight="1" fitToWidth="1" horizontalDpi="600" verticalDpi="600" orientation="portrait" paperSize="9" scale="48" r:id="rId1"/>
</worksheet>
</file>

<file path=xl/worksheets/sheet20.xml><?xml version="1.0" encoding="utf-8"?>
<worksheet xmlns="http://schemas.openxmlformats.org/spreadsheetml/2006/main" xmlns:r="http://schemas.openxmlformats.org/officeDocument/2006/relationships">
  <dimension ref="A1:H9"/>
  <sheetViews>
    <sheetView zoomScale="110" zoomScaleNormal="110"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6.5" customHeight="1">
      <c r="A2" s="31"/>
      <c r="B2" s="32" t="s">
        <v>42</v>
      </c>
      <c r="C2" s="33">
        <v>18</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58.5" customHeight="1">
      <c r="A8" s="71" t="s">
        <v>13</v>
      </c>
      <c r="B8" s="169" t="s">
        <v>197</v>
      </c>
      <c r="C8" s="142">
        <v>350</v>
      </c>
      <c r="D8" s="178" t="s">
        <v>95</v>
      </c>
      <c r="E8" s="70"/>
      <c r="F8" s="70"/>
      <c r="G8" s="75">
        <v>0</v>
      </c>
      <c r="H8" s="75">
        <f>ROUND(ROUND(C8,2)*ROUND(G8,2),2)</f>
        <v>0</v>
      </c>
    </row>
    <row r="9" spans="1:8" ht="16.5" customHeight="1">
      <c r="A9" s="204" t="s">
        <v>57</v>
      </c>
      <c r="B9" s="204"/>
      <c r="C9" s="204"/>
      <c r="D9" s="204"/>
      <c r="E9" s="204"/>
      <c r="F9" s="204"/>
      <c r="G9" s="204"/>
      <c r="H9" s="204"/>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dimension ref="A1:J14"/>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9.625" style="58" customWidth="1"/>
    <col min="4" max="4" width="9.125" style="45" customWidth="1"/>
    <col min="5" max="5" width="17.625" style="49" customWidth="1"/>
    <col min="6" max="6" width="17.00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19</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SUM(H8:H12)</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55.5" customHeight="1">
      <c r="A8" s="99" t="s">
        <v>13</v>
      </c>
      <c r="B8" s="181" t="s">
        <v>198</v>
      </c>
      <c r="C8" s="142">
        <v>120</v>
      </c>
      <c r="D8" s="178" t="s">
        <v>72</v>
      </c>
      <c r="E8" s="100"/>
      <c r="F8" s="100"/>
      <c r="G8" s="77">
        <v>0</v>
      </c>
      <c r="H8" s="101">
        <f>ROUND(C8,2)*ROUND(G8,2)</f>
        <v>0</v>
      </c>
    </row>
    <row r="9" spans="1:8" s="57" customFormat="1" ht="42" customHeight="1">
      <c r="A9" s="102" t="s">
        <v>16</v>
      </c>
      <c r="B9" s="169" t="s">
        <v>200</v>
      </c>
      <c r="C9" s="142">
        <v>125</v>
      </c>
      <c r="D9" s="178" t="s">
        <v>72</v>
      </c>
      <c r="E9" s="97"/>
      <c r="F9" s="97"/>
      <c r="G9" s="103">
        <v>0</v>
      </c>
      <c r="H9" s="104">
        <f>ROUND(C9,2)*ROUND(G9,2)</f>
        <v>0</v>
      </c>
    </row>
    <row r="10" spans="1:8" s="57" customFormat="1" ht="36" customHeight="1">
      <c r="A10" s="102" t="s">
        <v>17</v>
      </c>
      <c r="B10" s="169" t="s">
        <v>160</v>
      </c>
      <c r="C10" s="142">
        <v>100</v>
      </c>
      <c r="D10" s="178" t="s">
        <v>72</v>
      </c>
      <c r="E10" s="97"/>
      <c r="F10" s="97"/>
      <c r="G10" s="103">
        <v>0</v>
      </c>
      <c r="H10" s="104">
        <f>ROUND(C10,2)*ROUND(G10,2)</f>
        <v>0</v>
      </c>
    </row>
    <row r="11" spans="1:8" s="57" customFormat="1" ht="29.25" customHeight="1">
      <c r="A11" s="102" t="s">
        <v>18</v>
      </c>
      <c r="B11" s="182" t="s">
        <v>199</v>
      </c>
      <c r="C11" s="142">
        <v>10</v>
      </c>
      <c r="D11" s="178" t="s">
        <v>72</v>
      </c>
      <c r="E11" s="97"/>
      <c r="F11" s="97"/>
      <c r="G11" s="103">
        <v>0</v>
      </c>
      <c r="H11" s="104">
        <f>ROUND(C11,2)*ROUND(G11,2)</f>
        <v>0</v>
      </c>
    </row>
    <row r="12" spans="1:8" s="57" customFormat="1" ht="33.75" customHeight="1">
      <c r="A12" s="102" t="s">
        <v>19</v>
      </c>
      <c r="B12" s="169" t="s">
        <v>161</v>
      </c>
      <c r="C12" s="142">
        <v>10</v>
      </c>
      <c r="D12" s="178" t="s">
        <v>72</v>
      </c>
      <c r="E12" s="97"/>
      <c r="F12" s="97"/>
      <c r="G12" s="103">
        <v>0</v>
      </c>
      <c r="H12" s="104">
        <f>ROUND(C12,2)*ROUND(G12,2)</f>
        <v>0</v>
      </c>
    </row>
    <row r="13" spans="1:8" s="50" customFormat="1" ht="16.5" customHeight="1">
      <c r="A13" s="204" t="s">
        <v>57</v>
      </c>
      <c r="B13" s="204"/>
      <c r="C13" s="204"/>
      <c r="D13" s="204"/>
      <c r="E13" s="204"/>
      <c r="F13" s="204"/>
      <c r="G13" s="204"/>
      <c r="H13" s="204"/>
    </row>
    <row r="14" spans="1:8" s="50" customFormat="1" ht="14.25" customHeight="1">
      <c r="A14" s="45"/>
      <c r="B14" s="200"/>
      <c r="C14" s="200"/>
      <c r="D14" s="200"/>
      <c r="E14" s="200"/>
      <c r="F14" s="200"/>
      <c r="G14" s="200"/>
      <c r="H14" s="200"/>
    </row>
  </sheetData>
  <sheetProtection/>
  <mergeCells count="5">
    <mergeCell ref="A1:B1"/>
    <mergeCell ref="E1:F1"/>
    <mergeCell ref="G1:H2"/>
    <mergeCell ref="A13:H13"/>
    <mergeCell ref="B14:H14"/>
  </mergeCells>
  <printOptions/>
  <pageMargins left="0.25" right="0.25" top="0.75" bottom="0.75" header="0.30000000000000004" footer="0.30000000000000004"/>
  <pageSetup fitToHeight="0" fitToWidth="0" horizontalDpi="600" verticalDpi="600" orientation="landscape" paperSize="9" scale="74" r:id="rId1"/>
</worksheet>
</file>

<file path=xl/worksheets/sheet22.xml><?xml version="1.0" encoding="utf-8"?>
<worksheet xmlns="http://schemas.openxmlformats.org/spreadsheetml/2006/main" xmlns:r="http://schemas.openxmlformats.org/officeDocument/2006/relationships">
  <sheetPr>
    <tabColor rgb="FF0070C0"/>
  </sheetPr>
  <dimension ref="A1:H13"/>
  <sheetViews>
    <sheetView zoomScale="110" zoomScaleNormal="110" zoomScalePageLayoutView="0" workbookViewId="0" topLeftCell="A1">
      <selection activeCell="D17" sqref="D17"/>
    </sheetView>
  </sheetViews>
  <sheetFormatPr defaultColWidth="9.625" defaultRowHeight="14.25"/>
  <cols>
    <col min="1" max="1" width="5.75390625" style="45" customWidth="1"/>
    <col min="2" max="2" width="63.875" style="30" customWidth="1"/>
    <col min="3" max="3" width="10.125" style="46" customWidth="1"/>
    <col min="4" max="4" width="10.1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5.75" customHeight="1">
      <c r="A2" s="31"/>
      <c r="B2" s="32" t="s">
        <v>42</v>
      </c>
      <c r="C2" s="33">
        <v>20</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SUM(H8:H11)</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51" customHeight="1">
      <c r="A8" s="71" t="s">
        <v>13</v>
      </c>
      <c r="B8" s="183" t="s">
        <v>162</v>
      </c>
      <c r="C8" s="175">
        <v>15120</v>
      </c>
      <c r="D8" s="176" t="s">
        <v>95</v>
      </c>
      <c r="E8" s="126"/>
      <c r="F8" s="126"/>
      <c r="G8" s="127">
        <v>0</v>
      </c>
      <c r="H8" s="127">
        <f>ROUND(ROUND(C8,2)*ROUND(G8,2),2)</f>
        <v>0</v>
      </c>
    </row>
    <row r="9" spans="1:8" ht="49.5" customHeight="1">
      <c r="A9" s="71" t="s">
        <v>16</v>
      </c>
      <c r="B9" s="183" t="s">
        <v>164</v>
      </c>
      <c r="C9" s="175">
        <v>2800</v>
      </c>
      <c r="D9" s="176" t="s">
        <v>95</v>
      </c>
      <c r="E9" s="126"/>
      <c r="F9" s="126"/>
      <c r="G9" s="127">
        <v>0</v>
      </c>
      <c r="H9" s="127">
        <f>ROUND(ROUND(C9,2)*ROUND(G9,2),2)</f>
        <v>0</v>
      </c>
    </row>
    <row r="10" spans="1:8" ht="54" customHeight="1">
      <c r="A10" s="71" t="s">
        <v>17</v>
      </c>
      <c r="B10" s="183" t="s">
        <v>163</v>
      </c>
      <c r="C10" s="175">
        <v>6700</v>
      </c>
      <c r="D10" s="176" t="s">
        <v>95</v>
      </c>
      <c r="E10" s="126"/>
      <c r="F10" s="126"/>
      <c r="G10" s="127">
        <v>0</v>
      </c>
      <c r="H10" s="127">
        <f>ROUND(ROUND(C10,2)*ROUND(G10,2),2)</f>
        <v>0</v>
      </c>
    </row>
    <row r="11" spans="1:8" ht="81" customHeight="1">
      <c r="A11" s="71" t="s">
        <v>18</v>
      </c>
      <c r="B11" s="184" t="s">
        <v>204</v>
      </c>
      <c r="C11" s="189">
        <v>8200</v>
      </c>
      <c r="D11" s="176" t="s">
        <v>95</v>
      </c>
      <c r="E11" s="126"/>
      <c r="F11" s="126"/>
      <c r="G11" s="127">
        <v>0</v>
      </c>
      <c r="H11" s="127">
        <f>ROUND(ROUND(C11,2)*ROUND(G11,2),2)</f>
        <v>0</v>
      </c>
    </row>
    <row r="12" spans="1:8" ht="12.75" customHeight="1">
      <c r="A12" s="212"/>
      <c r="B12" s="212"/>
      <c r="C12" s="212"/>
      <c r="D12" s="212"/>
      <c r="E12" s="212"/>
      <c r="F12" s="212"/>
      <c r="G12" s="212"/>
      <c r="H12" s="212"/>
    </row>
    <row r="13" spans="1:8" ht="18.75" customHeight="1">
      <c r="A13" s="204" t="s">
        <v>57</v>
      </c>
      <c r="B13" s="204"/>
      <c r="C13" s="204"/>
      <c r="D13" s="204"/>
      <c r="E13" s="204"/>
      <c r="F13" s="204"/>
      <c r="G13" s="204"/>
      <c r="H13" s="204"/>
    </row>
  </sheetData>
  <sheetProtection/>
  <mergeCells count="4">
    <mergeCell ref="A1:B1"/>
    <mergeCell ref="G1:H2"/>
    <mergeCell ref="A13:H13"/>
    <mergeCell ref="A12:H12"/>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1:H9"/>
  <sheetViews>
    <sheetView zoomScale="110" zoomScaleNormal="110" zoomScalePageLayoutView="0" workbookViewId="0" topLeftCell="A1">
      <selection activeCell="A9" sqref="A9:H9"/>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7.7539062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21</v>
      </c>
      <c r="D2" s="23"/>
      <c r="E2" s="38" t="s">
        <v>43</v>
      </c>
      <c r="F2" s="23"/>
      <c r="G2" s="24"/>
      <c r="H2" s="24"/>
    </row>
    <row r="3" spans="1:8" ht="12.75">
      <c r="A3" s="38"/>
      <c r="B3" s="86"/>
      <c r="C3" s="25"/>
      <c r="D3" s="23"/>
      <c r="E3" s="23"/>
      <c r="F3" s="23"/>
      <c r="G3" s="86"/>
      <c r="H3" s="86"/>
    </row>
    <row r="4" spans="1:8" ht="12.75">
      <c r="A4" s="38"/>
      <c r="B4" s="86"/>
      <c r="C4" s="25"/>
      <c r="D4" s="23"/>
      <c r="E4" s="23"/>
      <c r="F4" s="23"/>
      <c r="G4" s="86"/>
      <c r="H4" s="86"/>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58.5" customHeight="1">
      <c r="A8" s="71" t="s">
        <v>50</v>
      </c>
      <c r="B8" s="185" t="s">
        <v>201</v>
      </c>
      <c r="C8" s="186">
        <v>300</v>
      </c>
      <c r="D8" s="187" t="s">
        <v>155</v>
      </c>
      <c r="E8" s="109"/>
      <c r="F8" s="109"/>
      <c r="G8" s="110">
        <v>0</v>
      </c>
      <c r="H8" s="103">
        <f>ROUND(ROUND(C8,2)*ROUND(G8,2),2)</f>
        <v>0</v>
      </c>
    </row>
    <row r="9" spans="1:8" ht="18" customHeight="1">
      <c r="A9" s="204" t="s">
        <v>57</v>
      </c>
      <c r="B9" s="204"/>
      <c r="C9" s="204"/>
      <c r="D9" s="204"/>
      <c r="E9" s="204"/>
      <c r="F9" s="204"/>
      <c r="G9" s="204"/>
      <c r="H9" s="204"/>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7" r:id="rId1"/>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H13"/>
  <sheetViews>
    <sheetView zoomScale="110" zoomScaleNormal="110" zoomScalePageLayoutView="0" workbookViewId="0" topLeftCell="A13">
      <selection activeCell="C2" sqref="C2"/>
    </sheetView>
  </sheetViews>
  <sheetFormatPr defaultColWidth="9.625" defaultRowHeight="14.25"/>
  <cols>
    <col min="1" max="1" width="5.75390625" style="26" customWidth="1"/>
    <col min="2" max="2" width="62.875" style="19" customWidth="1"/>
    <col min="3" max="3" width="10.25390625" style="27" customWidth="1"/>
    <col min="4" max="4" width="9.375" style="26" customWidth="1"/>
    <col min="5" max="5" width="17.125" style="26" customWidth="1"/>
    <col min="6" max="6" width="16.37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22</v>
      </c>
      <c r="D2" s="23"/>
      <c r="E2" s="38" t="s">
        <v>43</v>
      </c>
      <c r="F2" s="23"/>
      <c r="G2" s="24"/>
      <c r="H2" s="24"/>
    </row>
    <row r="3" spans="1:8" ht="12.75">
      <c r="A3" s="38"/>
      <c r="B3" s="86"/>
      <c r="C3" s="25"/>
      <c r="D3" s="23"/>
      <c r="E3" s="23"/>
      <c r="F3" s="23"/>
      <c r="G3" s="86"/>
      <c r="H3" s="86"/>
    </row>
    <row r="4" spans="1:8" ht="12.75">
      <c r="A4" s="38"/>
      <c r="B4" s="86"/>
      <c r="C4" s="25"/>
      <c r="D4" s="23"/>
      <c r="E4" s="23"/>
      <c r="F4" s="23"/>
      <c r="G4" s="86"/>
      <c r="H4" s="86"/>
    </row>
    <row r="5" spans="1:8" ht="13.5" customHeight="1">
      <c r="A5" s="38"/>
      <c r="B5" s="24"/>
      <c r="C5" s="25"/>
      <c r="D5" s="23"/>
      <c r="E5" s="53" t="s">
        <v>56</v>
      </c>
      <c r="F5" s="128">
        <f>SUM(H8:H11)</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96" customHeight="1">
      <c r="A8" s="71" t="s">
        <v>50</v>
      </c>
      <c r="B8" s="190" t="s">
        <v>167</v>
      </c>
      <c r="C8" s="147">
        <v>200</v>
      </c>
      <c r="D8" s="147" t="s">
        <v>95</v>
      </c>
      <c r="E8" s="76"/>
      <c r="F8" s="76"/>
      <c r="G8" s="77">
        <v>0</v>
      </c>
      <c r="H8" s="77">
        <f>ROUND(ROUND(C8,2)*ROUND(G8,2),2)</f>
        <v>0</v>
      </c>
    </row>
    <row r="9" spans="1:8" ht="117" customHeight="1">
      <c r="A9" s="71" t="s">
        <v>64</v>
      </c>
      <c r="B9" s="190" t="s">
        <v>168</v>
      </c>
      <c r="C9" s="147">
        <v>200</v>
      </c>
      <c r="D9" s="147" t="s">
        <v>95</v>
      </c>
      <c r="E9" s="78"/>
      <c r="F9" s="78"/>
      <c r="G9" s="79">
        <v>0</v>
      </c>
      <c r="H9" s="79">
        <f>ROUND(ROUND(C9,2)*ROUND(G9,2),2)</f>
        <v>0</v>
      </c>
    </row>
    <row r="10" spans="1:8" ht="122.25" customHeight="1">
      <c r="A10" s="105" t="s">
        <v>65</v>
      </c>
      <c r="B10" s="191" t="s">
        <v>165</v>
      </c>
      <c r="C10" s="147">
        <v>200</v>
      </c>
      <c r="D10" s="147" t="s">
        <v>95</v>
      </c>
      <c r="E10" s="117"/>
      <c r="F10" s="117"/>
      <c r="G10" s="77">
        <v>0</v>
      </c>
      <c r="H10" s="77">
        <f>ROUND(ROUND(C10,2)*ROUND(G10,2),2)</f>
        <v>0</v>
      </c>
    </row>
    <row r="11" spans="1:8" ht="158.25" customHeight="1">
      <c r="A11" s="71" t="s">
        <v>18</v>
      </c>
      <c r="B11" s="190" t="s">
        <v>166</v>
      </c>
      <c r="C11" s="147">
        <v>100</v>
      </c>
      <c r="D11" s="147" t="s">
        <v>95</v>
      </c>
      <c r="E11" s="78"/>
      <c r="F11" s="78"/>
      <c r="G11" s="77">
        <v>0</v>
      </c>
      <c r="H11" s="77">
        <f>ROUND(ROUND(C11,2)*ROUND(G11,2),2)</f>
        <v>0</v>
      </c>
    </row>
    <row r="12" spans="1:8" ht="26.25" customHeight="1">
      <c r="A12" s="213"/>
      <c r="B12" s="213"/>
      <c r="C12" s="213"/>
      <c r="D12" s="213"/>
      <c r="E12" s="213"/>
      <c r="F12" s="213"/>
      <c r="G12" s="213"/>
      <c r="H12" s="213"/>
    </row>
    <row r="13" spans="1:8" ht="18" customHeight="1">
      <c r="A13" s="204" t="s">
        <v>57</v>
      </c>
      <c r="B13" s="204"/>
      <c r="C13" s="204"/>
      <c r="D13" s="204"/>
      <c r="E13" s="204"/>
      <c r="F13" s="204"/>
      <c r="G13" s="204"/>
      <c r="H13" s="204"/>
    </row>
  </sheetData>
  <sheetProtection/>
  <mergeCells count="4">
    <mergeCell ref="A1:B1"/>
    <mergeCell ref="G1:H1"/>
    <mergeCell ref="A13:H13"/>
    <mergeCell ref="A12:H12"/>
  </mergeCells>
  <printOptions/>
  <pageMargins left="0.25" right="0.25" top="0.75" bottom="0.75" header="0.30000000000000004" footer="0.30000000000000004"/>
  <pageSetup fitToHeight="0" fitToWidth="1" horizontalDpi="600" verticalDpi="600" orientation="landscape" paperSize="9" scale="74" r:id="rId1"/>
</worksheet>
</file>

<file path=xl/worksheets/sheet25.xml><?xml version="1.0" encoding="utf-8"?>
<worksheet xmlns="http://schemas.openxmlformats.org/spreadsheetml/2006/main" xmlns:r="http://schemas.openxmlformats.org/officeDocument/2006/relationships">
  <sheetPr>
    <tabColor theme="0" tint="-0.1499900072813034"/>
  </sheetPr>
  <dimension ref="A1:J12"/>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5.87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7"/>
      <c r="C2" s="48"/>
      <c r="D2" s="31"/>
      <c r="E2" s="87"/>
      <c r="F2" s="87"/>
      <c r="G2" s="209"/>
      <c r="H2" s="209"/>
      <c r="I2" s="49"/>
      <c r="J2" s="49"/>
    </row>
    <row r="3" spans="1:10" s="50" customFormat="1" ht="14.25" customHeight="1">
      <c r="A3" s="31"/>
      <c r="B3" s="51" t="s">
        <v>42</v>
      </c>
      <c r="C3" s="52">
        <v>23</v>
      </c>
      <c r="D3" s="31"/>
      <c r="E3" s="51" t="s">
        <v>43</v>
      </c>
      <c r="F3" s="51"/>
      <c r="G3" s="87"/>
      <c r="H3" s="87"/>
      <c r="I3" s="49"/>
      <c r="J3" s="49"/>
    </row>
    <row r="4" spans="1:10" s="50" customFormat="1" ht="12.75">
      <c r="A4" s="31"/>
      <c r="B4" s="51"/>
      <c r="C4" s="48"/>
      <c r="D4" s="31"/>
      <c r="E4" s="51"/>
      <c r="F4" s="51"/>
      <c r="G4" s="87"/>
      <c r="H4" s="87"/>
      <c r="I4" s="49"/>
      <c r="J4" s="49"/>
    </row>
    <row r="5" spans="1:10" s="50" customFormat="1" ht="12.75">
      <c r="A5" s="38"/>
      <c r="B5" s="24"/>
      <c r="C5" s="25"/>
      <c r="D5" s="23"/>
      <c r="E5" s="53" t="s">
        <v>56</v>
      </c>
      <c r="F5" s="54">
        <f>SUM(H8:H10)</f>
        <v>0</v>
      </c>
      <c r="G5" s="86"/>
      <c r="H5" s="86"/>
      <c r="I5" s="49"/>
      <c r="J5" s="49"/>
    </row>
    <row r="6" spans="1:10" s="50" customFormat="1" ht="12.75">
      <c r="A6" s="23"/>
      <c r="B6" s="24"/>
      <c r="C6" s="25"/>
      <c r="D6" s="23"/>
      <c r="E6" s="86"/>
      <c r="F6" s="86"/>
      <c r="G6" s="86"/>
      <c r="H6" s="86"/>
      <c r="I6" s="49"/>
      <c r="J6" s="49"/>
    </row>
    <row r="7" spans="1:8" s="57" customFormat="1" ht="36.75" customHeight="1">
      <c r="A7" s="20" t="s">
        <v>44</v>
      </c>
      <c r="B7" s="20" t="s">
        <v>45</v>
      </c>
      <c r="C7" s="55" t="s">
        <v>53</v>
      </c>
      <c r="D7" s="56" t="s">
        <v>47</v>
      </c>
      <c r="E7" s="56" t="s">
        <v>48</v>
      </c>
      <c r="F7" s="56" t="s">
        <v>49</v>
      </c>
      <c r="G7" s="56" t="s">
        <v>61</v>
      </c>
      <c r="H7" s="56" t="s">
        <v>60</v>
      </c>
    </row>
    <row r="8" spans="1:8" s="57" customFormat="1" ht="66" customHeight="1">
      <c r="A8" s="99" t="s">
        <v>13</v>
      </c>
      <c r="B8" s="188" t="s">
        <v>202</v>
      </c>
      <c r="C8" s="137">
        <v>720</v>
      </c>
      <c r="D8" s="147" t="s">
        <v>95</v>
      </c>
      <c r="E8" s="100"/>
      <c r="F8" s="100"/>
      <c r="G8" s="77">
        <v>0</v>
      </c>
      <c r="H8" s="101">
        <f>ROUND(C8,2)*ROUND(G8,2)</f>
        <v>0</v>
      </c>
    </row>
    <row r="9" spans="1:8" s="57" customFormat="1" ht="30" customHeight="1">
      <c r="A9" s="102" t="s">
        <v>16</v>
      </c>
      <c r="B9" s="188" t="s">
        <v>169</v>
      </c>
      <c r="C9" s="162">
        <v>12570</v>
      </c>
      <c r="D9" s="147" t="s">
        <v>95</v>
      </c>
      <c r="E9" s="97"/>
      <c r="F9" s="97"/>
      <c r="G9" s="77">
        <v>0</v>
      </c>
      <c r="H9" s="101">
        <f>ROUND(C9,2)*ROUND(G9,2)</f>
        <v>0</v>
      </c>
    </row>
    <row r="10" spans="1:8" s="57" customFormat="1" ht="29.25" customHeight="1">
      <c r="A10" s="102" t="s">
        <v>17</v>
      </c>
      <c r="B10" s="188" t="s">
        <v>170</v>
      </c>
      <c r="C10" s="162">
        <v>3425</v>
      </c>
      <c r="D10" s="147" t="s">
        <v>95</v>
      </c>
      <c r="E10" s="97"/>
      <c r="F10" s="97"/>
      <c r="G10" s="103">
        <v>0</v>
      </c>
      <c r="H10" s="104">
        <f>ROUND(C10,2)*ROUND(G10,2)</f>
        <v>0</v>
      </c>
    </row>
    <row r="11" spans="1:8" s="50" customFormat="1" ht="12.75" customHeight="1">
      <c r="A11" s="204"/>
      <c r="B11" s="204"/>
      <c r="C11" s="204"/>
      <c r="D11" s="204"/>
      <c r="E11" s="204"/>
      <c r="F11" s="204"/>
      <c r="G11" s="204"/>
      <c r="H11" s="204"/>
    </row>
    <row r="12" spans="1:8" ht="18.75" customHeight="1">
      <c r="A12" s="204" t="s">
        <v>57</v>
      </c>
      <c r="B12" s="204"/>
      <c r="C12" s="204"/>
      <c r="D12" s="204"/>
      <c r="E12" s="204"/>
      <c r="F12" s="204"/>
      <c r="G12" s="204"/>
      <c r="H12" s="204"/>
    </row>
  </sheetData>
  <sheetProtection/>
  <mergeCells count="5">
    <mergeCell ref="A1:B1"/>
    <mergeCell ref="E1:F1"/>
    <mergeCell ref="G1:H2"/>
    <mergeCell ref="A11:H11"/>
    <mergeCell ref="A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26.xml><?xml version="1.0" encoding="utf-8"?>
<worksheet xmlns="http://schemas.openxmlformats.org/spreadsheetml/2006/main" xmlns:r="http://schemas.openxmlformats.org/officeDocument/2006/relationships">
  <sheetPr>
    <pageSetUpPr fitToPage="1"/>
  </sheetPr>
  <dimension ref="A1:H10"/>
  <sheetViews>
    <sheetView zoomScale="110" zoomScaleNormal="110" zoomScalePageLayoutView="0" workbookViewId="0" topLeftCell="A1">
      <selection activeCell="A10" sqref="A10:H10"/>
    </sheetView>
  </sheetViews>
  <sheetFormatPr defaultColWidth="9.625" defaultRowHeight="14.25"/>
  <cols>
    <col min="1" max="1" width="5.75390625" style="26" customWidth="1"/>
    <col min="2" max="2" width="58.875" style="19" customWidth="1"/>
    <col min="3" max="3" width="10.25390625" style="27" customWidth="1"/>
    <col min="4" max="4" width="6.75390625" style="26" customWidth="1"/>
    <col min="5" max="5" width="17.125" style="26" customWidth="1"/>
    <col min="6" max="6" width="16.12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24</v>
      </c>
      <c r="D2" s="23"/>
      <c r="E2" s="38" t="s">
        <v>43</v>
      </c>
      <c r="F2" s="23"/>
      <c r="G2" s="24"/>
      <c r="H2" s="24"/>
    </row>
    <row r="3" spans="1:8" ht="12.75">
      <c r="A3" s="38"/>
      <c r="B3" s="86"/>
      <c r="C3" s="25"/>
      <c r="D3" s="23"/>
      <c r="E3" s="23"/>
      <c r="F3" s="23"/>
      <c r="G3" s="86"/>
      <c r="H3" s="86"/>
    </row>
    <row r="4" spans="1:8" ht="12.75">
      <c r="A4" s="38"/>
      <c r="B4" s="86"/>
      <c r="C4" s="25"/>
      <c r="D4" s="23"/>
      <c r="E4" s="23"/>
      <c r="F4" s="23"/>
      <c r="G4" s="86"/>
      <c r="H4" s="86"/>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282.75" customHeight="1">
      <c r="A8" s="71" t="s">
        <v>50</v>
      </c>
      <c r="B8" s="169" t="s">
        <v>203</v>
      </c>
      <c r="C8" s="142">
        <v>1</v>
      </c>
      <c r="D8" s="178" t="s">
        <v>73</v>
      </c>
      <c r="E8" s="76"/>
      <c r="F8" s="76"/>
      <c r="G8" s="77">
        <v>0</v>
      </c>
      <c r="H8" s="77">
        <f>ROUND(ROUND(C8,2)*ROUND(G8,2),2)</f>
        <v>0</v>
      </c>
    </row>
    <row r="9" spans="1:8" ht="14.25" customHeight="1">
      <c r="A9" s="213"/>
      <c r="B9" s="213"/>
      <c r="C9" s="213"/>
      <c r="D9" s="213"/>
      <c r="E9" s="213"/>
      <c r="F9" s="213"/>
      <c r="G9" s="213"/>
      <c r="H9" s="213"/>
    </row>
    <row r="10" spans="1:8" ht="18" customHeight="1">
      <c r="A10" s="204" t="s">
        <v>57</v>
      </c>
      <c r="B10" s="204"/>
      <c r="C10" s="204"/>
      <c r="D10" s="204"/>
      <c r="E10" s="204"/>
      <c r="F10" s="204"/>
      <c r="G10" s="204"/>
      <c r="H10" s="204"/>
    </row>
  </sheetData>
  <sheetProtection/>
  <mergeCells count="4">
    <mergeCell ref="A1:B1"/>
    <mergeCell ref="G1:H1"/>
    <mergeCell ref="A9:H9"/>
    <mergeCell ref="A10:H10"/>
  </mergeCells>
  <printOptions/>
  <pageMargins left="0.25" right="0.25" top="0.75" bottom="0.75" header="0.30000000000000004" footer="0.30000000000000004"/>
  <pageSetup fitToHeight="0"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H18"/>
  <sheetViews>
    <sheetView zoomScale="110" zoomScaleNormal="110" zoomScalePageLayoutView="0" workbookViewId="0" topLeftCell="A1">
      <selection activeCell="B11" sqref="B11"/>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8.2539062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1</v>
      </c>
      <c r="D2" s="23"/>
      <c r="E2" s="38" t="s">
        <v>43</v>
      </c>
      <c r="F2" s="23"/>
      <c r="G2" s="24"/>
      <c r="H2" s="24"/>
    </row>
    <row r="3" spans="1:8" ht="12.75">
      <c r="A3" s="38"/>
      <c r="B3" s="59"/>
      <c r="C3" s="25"/>
      <c r="D3" s="23"/>
      <c r="E3" s="23"/>
      <c r="F3" s="23"/>
      <c r="G3" s="59"/>
      <c r="H3" s="59"/>
    </row>
    <row r="4" spans="1:8" ht="12.75">
      <c r="A4" s="38"/>
      <c r="B4" s="59"/>
      <c r="C4" s="25"/>
      <c r="D4" s="23"/>
      <c r="E4" s="23"/>
      <c r="F4" s="23"/>
      <c r="G4" s="59"/>
      <c r="H4" s="59"/>
    </row>
    <row r="5" spans="1:8" ht="13.5" customHeight="1">
      <c r="A5" s="38"/>
      <c r="B5" s="24"/>
      <c r="C5" s="25"/>
      <c r="D5" s="23"/>
      <c r="E5" s="53" t="s">
        <v>56</v>
      </c>
      <c r="F5" s="54">
        <f>SUM(H8:H17)</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72.75" customHeight="1">
      <c r="A8" s="71" t="s">
        <v>50</v>
      </c>
      <c r="B8" s="136" t="s">
        <v>91</v>
      </c>
      <c r="C8" s="162">
        <v>1375</v>
      </c>
      <c r="D8" s="138" t="s">
        <v>86</v>
      </c>
      <c r="E8" s="109"/>
      <c r="F8" s="109"/>
      <c r="G8" s="110">
        <v>0</v>
      </c>
      <c r="H8" s="103">
        <f>ROUND(ROUND(C8,2)*ROUND(G8,2),2)</f>
        <v>0</v>
      </c>
    </row>
    <row r="9" spans="1:8" ht="53.25" customHeight="1">
      <c r="A9" s="71" t="s">
        <v>16</v>
      </c>
      <c r="B9" s="139" t="s">
        <v>92</v>
      </c>
      <c r="C9" s="162">
        <v>5240</v>
      </c>
      <c r="D9" s="138" t="s">
        <v>86</v>
      </c>
      <c r="E9" s="78"/>
      <c r="F9" s="78"/>
      <c r="G9" s="110">
        <v>0</v>
      </c>
      <c r="H9" s="103">
        <f aca="true" t="shared" si="0" ref="H9:H17">ROUND(ROUND(C9,2)*ROUND(G9,2),2)</f>
        <v>0</v>
      </c>
    </row>
    <row r="10" spans="1:8" ht="55.5" customHeight="1">
      <c r="A10" s="71" t="s">
        <v>17</v>
      </c>
      <c r="B10" s="139" t="s">
        <v>213</v>
      </c>
      <c r="C10" s="162">
        <v>10470</v>
      </c>
      <c r="D10" s="138" t="s">
        <v>86</v>
      </c>
      <c r="E10" s="78"/>
      <c r="F10" s="78"/>
      <c r="G10" s="110">
        <v>0</v>
      </c>
      <c r="H10" s="103">
        <f t="shared" si="0"/>
        <v>0</v>
      </c>
    </row>
    <row r="11" spans="1:8" ht="69" customHeight="1">
      <c r="A11" s="71" t="s">
        <v>18</v>
      </c>
      <c r="B11" s="140" t="s">
        <v>87</v>
      </c>
      <c r="C11" s="162">
        <v>4225</v>
      </c>
      <c r="D11" s="138" t="s">
        <v>86</v>
      </c>
      <c r="E11" s="78"/>
      <c r="F11" s="78"/>
      <c r="G11" s="110">
        <v>0</v>
      </c>
      <c r="H11" s="103">
        <f t="shared" si="0"/>
        <v>0</v>
      </c>
    </row>
    <row r="12" spans="1:8" ht="73.5" customHeight="1">
      <c r="A12" s="71" t="s">
        <v>19</v>
      </c>
      <c r="B12" s="139" t="s">
        <v>88</v>
      </c>
      <c r="C12" s="162">
        <v>3970</v>
      </c>
      <c r="D12" s="138" t="s">
        <v>86</v>
      </c>
      <c r="E12" s="78"/>
      <c r="F12" s="78"/>
      <c r="G12" s="110">
        <v>0</v>
      </c>
      <c r="H12" s="103">
        <f t="shared" si="0"/>
        <v>0</v>
      </c>
    </row>
    <row r="13" spans="1:8" ht="61.5" customHeight="1">
      <c r="A13" s="71" t="s">
        <v>21</v>
      </c>
      <c r="B13" s="139" t="s">
        <v>89</v>
      </c>
      <c r="C13" s="137">
        <v>40</v>
      </c>
      <c r="D13" s="138" t="s">
        <v>86</v>
      </c>
      <c r="E13" s="78"/>
      <c r="F13" s="78"/>
      <c r="G13" s="110">
        <v>0</v>
      </c>
      <c r="H13" s="103">
        <f t="shared" si="0"/>
        <v>0</v>
      </c>
    </row>
    <row r="14" spans="1:8" ht="82.5" customHeight="1">
      <c r="A14" s="71" t="s">
        <v>22</v>
      </c>
      <c r="B14" s="139" t="s">
        <v>90</v>
      </c>
      <c r="C14" s="162">
        <v>8100</v>
      </c>
      <c r="D14" s="138" t="s">
        <v>86</v>
      </c>
      <c r="E14" s="78"/>
      <c r="F14" s="78"/>
      <c r="G14" s="110">
        <v>0</v>
      </c>
      <c r="H14" s="103">
        <f t="shared" si="0"/>
        <v>0</v>
      </c>
    </row>
    <row r="15" spans="1:8" ht="90" customHeight="1">
      <c r="A15" s="71" t="s">
        <v>24</v>
      </c>
      <c r="B15" s="141" t="s">
        <v>93</v>
      </c>
      <c r="C15" s="137">
        <v>30</v>
      </c>
      <c r="D15" s="142" t="s">
        <v>86</v>
      </c>
      <c r="E15" s="78"/>
      <c r="F15" s="78"/>
      <c r="G15" s="110">
        <v>0</v>
      </c>
      <c r="H15" s="103">
        <f t="shared" si="0"/>
        <v>0</v>
      </c>
    </row>
    <row r="16" spans="1:8" ht="45.75" customHeight="1">
      <c r="A16" s="71" t="s">
        <v>26</v>
      </c>
      <c r="B16" s="141" t="s">
        <v>211</v>
      </c>
      <c r="C16" s="162">
        <v>1330</v>
      </c>
      <c r="D16" s="142" t="s">
        <v>86</v>
      </c>
      <c r="E16" s="78"/>
      <c r="F16" s="78"/>
      <c r="G16" s="110">
        <v>0</v>
      </c>
      <c r="H16" s="103">
        <f t="shared" si="0"/>
        <v>0</v>
      </c>
    </row>
    <row r="17" spans="1:8" ht="39.75" customHeight="1">
      <c r="A17" s="71" t="s">
        <v>28</v>
      </c>
      <c r="B17" s="141" t="s">
        <v>212</v>
      </c>
      <c r="C17" s="147">
        <v>275</v>
      </c>
      <c r="D17" s="192" t="s">
        <v>86</v>
      </c>
      <c r="E17" s="78"/>
      <c r="F17" s="78"/>
      <c r="G17" s="110">
        <v>0</v>
      </c>
      <c r="H17" s="103">
        <f t="shared" si="0"/>
        <v>0</v>
      </c>
    </row>
    <row r="18" spans="1:8" ht="18" customHeight="1">
      <c r="A18" s="204" t="s">
        <v>57</v>
      </c>
      <c r="B18" s="204"/>
      <c r="C18" s="204"/>
      <c r="D18" s="204"/>
      <c r="E18" s="204"/>
      <c r="F18" s="204"/>
      <c r="G18" s="204"/>
      <c r="H18" s="204"/>
    </row>
  </sheetData>
  <sheetProtection/>
  <mergeCells count="3">
    <mergeCell ref="A1:B1"/>
    <mergeCell ref="G1:H1"/>
    <mergeCell ref="A18:H18"/>
  </mergeCells>
  <printOptions/>
  <pageMargins left="0.25" right="0.25" top="0.75" bottom="0.75" header="0.30000000000000004" footer="0.30000000000000004"/>
  <pageSetup fitToHeight="0"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H12"/>
  <sheetViews>
    <sheetView zoomScale="110" zoomScaleNormal="110" zoomScalePageLayoutView="0" workbookViewId="0" topLeftCell="A1">
      <selection activeCell="C2" sqref="C2"/>
    </sheetView>
  </sheetViews>
  <sheetFormatPr defaultColWidth="9.625" defaultRowHeight="14.25"/>
  <cols>
    <col min="1" max="1" width="5.75390625" style="45" customWidth="1"/>
    <col min="2" max="2" width="47.50390625" style="30" customWidth="1"/>
    <col min="3" max="3" width="10.125" style="46" customWidth="1"/>
    <col min="4" max="4" width="7.625" style="47" customWidth="1"/>
    <col min="5" max="5" width="16.50390625" style="47" customWidth="1"/>
    <col min="6" max="6" width="17.25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05" t="str">
        <f>formularz_oferty!C4</f>
        <v>DFP.271.76.2024.ADB</v>
      </c>
      <c r="B1" s="205"/>
      <c r="C1" s="28"/>
      <c r="D1" s="29"/>
      <c r="E1" s="29"/>
      <c r="F1" s="29"/>
      <c r="G1" s="206" t="s">
        <v>51</v>
      </c>
      <c r="H1" s="206"/>
    </row>
    <row r="2" spans="1:8" ht="11.25" customHeight="1">
      <c r="A2" s="31"/>
      <c r="B2" s="32" t="s">
        <v>42</v>
      </c>
      <c r="C2" s="33">
        <v>2</v>
      </c>
      <c r="D2" s="29"/>
      <c r="E2" s="34" t="s">
        <v>43</v>
      </c>
      <c r="F2" s="29"/>
      <c r="G2" s="206"/>
      <c r="H2" s="2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SUM(H8:H10)</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59</v>
      </c>
      <c r="H7" s="67" t="s">
        <v>60</v>
      </c>
    </row>
    <row r="8" spans="1:8" ht="123" customHeight="1">
      <c r="A8" s="71" t="s">
        <v>13</v>
      </c>
      <c r="B8" s="143" t="s">
        <v>94</v>
      </c>
      <c r="C8" s="137">
        <v>60</v>
      </c>
      <c r="D8" s="137" t="s">
        <v>95</v>
      </c>
      <c r="E8" s="70"/>
      <c r="F8" s="70"/>
      <c r="G8" s="75">
        <v>0</v>
      </c>
      <c r="H8" s="75">
        <f>ROUND(ROUND(C8,2)*ROUND(G8,2),2)</f>
        <v>0</v>
      </c>
    </row>
    <row r="9" spans="1:8" ht="38.25" customHeight="1">
      <c r="A9" s="71" t="s">
        <v>16</v>
      </c>
      <c r="B9" s="143" t="s">
        <v>171</v>
      </c>
      <c r="C9" s="137">
        <v>15</v>
      </c>
      <c r="D9" s="137" t="s">
        <v>95</v>
      </c>
      <c r="E9" s="70"/>
      <c r="F9" s="70"/>
      <c r="G9" s="75">
        <v>0</v>
      </c>
      <c r="H9" s="75">
        <f>ROUND(ROUND(C9,2)*ROUND(G9,2),2)</f>
        <v>0</v>
      </c>
    </row>
    <row r="10" spans="1:8" ht="39" customHeight="1">
      <c r="A10" s="71" t="s">
        <v>17</v>
      </c>
      <c r="B10" s="144" t="s">
        <v>172</v>
      </c>
      <c r="C10" s="137">
        <v>30</v>
      </c>
      <c r="D10" s="137" t="s">
        <v>95</v>
      </c>
      <c r="E10" s="70"/>
      <c r="F10" s="70"/>
      <c r="G10" s="75">
        <v>0</v>
      </c>
      <c r="H10" s="75">
        <f>ROUND(ROUND(C10,2)*ROUND(G10,2),2)</f>
        <v>0</v>
      </c>
    </row>
    <row r="11" spans="1:8" ht="12" customHeight="1">
      <c r="A11" s="207"/>
      <c r="B11" s="207"/>
      <c r="C11" s="207"/>
      <c r="D11" s="207"/>
      <c r="E11" s="207"/>
      <c r="F11" s="207"/>
      <c r="G11" s="207"/>
      <c r="H11" s="207"/>
    </row>
    <row r="12" spans="1:8" ht="23.25" customHeight="1">
      <c r="A12" s="204" t="s">
        <v>57</v>
      </c>
      <c r="B12" s="204"/>
      <c r="C12" s="204"/>
      <c r="D12" s="204"/>
      <c r="E12" s="204"/>
      <c r="F12" s="204"/>
      <c r="G12" s="204"/>
      <c r="H12" s="204"/>
    </row>
  </sheetData>
  <sheetProtection/>
  <mergeCells count="4">
    <mergeCell ref="A1:B1"/>
    <mergeCell ref="G1:H2"/>
    <mergeCell ref="A11:H11"/>
    <mergeCell ref="A12:H12"/>
  </mergeCells>
  <printOptions/>
  <pageMargins left="0.25" right="0.25" top="0.75" bottom="0.75" header="0.3" footer="0.3"/>
  <pageSetup fitToHeight="0" fitToWidth="0"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rgb="FF0070C0"/>
  </sheetPr>
  <dimension ref="A1:J29"/>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625" style="49" customWidth="1"/>
    <col min="3" max="3" width="8.25390625" style="58" customWidth="1"/>
    <col min="4" max="4" width="7.25390625" style="45" customWidth="1"/>
    <col min="5" max="5" width="17.625" style="49" customWidth="1"/>
    <col min="6" max="6" width="15.87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64"/>
      <c r="C2" s="48"/>
      <c r="D2" s="31"/>
      <c r="E2" s="64"/>
      <c r="F2" s="64"/>
      <c r="G2" s="209"/>
      <c r="H2" s="209"/>
      <c r="I2" s="49"/>
      <c r="J2" s="49"/>
    </row>
    <row r="3" spans="1:10" s="50" customFormat="1" ht="14.25" customHeight="1">
      <c r="A3" s="31"/>
      <c r="B3" s="51" t="s">
        <v>42</v>
      </c>
      <c r="C3" s="52">
        <v>3</v>
      </c>
      <c r="D3" s="31"/>
      <c r="E3" s="51" t="s">
        <v>43</v>
      </c>
      <c r="F3" s="51"/>
      <c r="G3" s="64"/>
      <c r="H3" s="64"/>
      <c r="I3" s="49"/>
      <c r="J3" s="49"/>
    </row>
    <row r="4" spans="1:10" s="50" customFormat="1" ht="12.75">
      <c r="A4" s="31"/>
      <c r="B4" s="51"/>
      <c r="C4" s="48"/>
      <c r="D4" s="31"/>
      <c r="E4" s="51"/>
      <c r="F4" s="51"/>
      <c r="G4" s="64"/>
      <c r="H4" s="64"/>
      <c r="I4" s="49"/>
      <c r="J4" s="49"/>
    </row>
    <row r="5" spans="1:10" s="50" customFormat="1" ht="12.75">
      <c r="A5" s="38"/>
      <c r="B5" s="24"/>
      <c r="C5" s="25"/>
      <c r="D5" s="23"/>
      <c r="E5" s="53" t="s">
        <v>56</v>
      </c>
      <c r="F5" s="54">
        <f>SUM(H8:H12)</f>
        <v>0</v>
      </c>
      <c r="G5" s="63"/>
      <c r="H5" s="63"/>
      <c r="I5" s="49"/>
      <c r="J5" s="49"/>
    </row>
    <row r="6" spans="1:10" s="50" customFormat="1" ht="12.75">
      <c r="A6" s="23"/>
      <c r="B6" s="24"/>
      <c r="C6" s="25"/>
      <c r="D6" s="23"/>
      <c r="E6" s="63"/>
      <c r="F6" s="63"/>
      <c r="G6" s="63"/>
      <c r="H6" s="63"/>
      <c r="I6" s="49"/>
      <c r="J6" s="49"/>
    </row>
    <row r="7" spans="1:8" s="57" customFormat="1" ht="36.75" customHeight="1">
      <c r="A7" s="20" t="s">
        <v>44</v>
      </c>
      <c r="B7" s="20" t="s">
        <v>45</v>
      </c>
      <c r="C7" s="55" t="s">
        <v>53</v>
      </c>
      <c r="D7" s="56" t="s">
        <v>47</v>
      </c>
      <c r="E7" s="56" t="s">
        <v>48</v>
      </c>
      <c r="F7" s="56" t="s">
        <v>49</v>
      </c>
      <c r="G7" s="56" t="s">
        <v>61</v>
      </c>
      <c r="H7" s="56" t="s">
        <v>60</v>
      </c>
    </row>
    <row r="8" spans="1:8" s="57" customFormat="1" ht="62.25" customHeight="1">
      <c r="A8" s="129" t="s">
        <v>13</v>
      </c>
      <c r="B8" s="145" t="s">
        <v>96</v>
      </c>
      <c r="C8" s="146">
        <v>140</v>
      </c>
      <c r="D8" s="146" t="s">
        <v>95</v>
      </c>
      <c r="E8" s="130"/>
      <c r="F8" s="130"/>
      <c r="G8" s="121">
        <v>0</v>
      </c>
      <c r="H8" s="122">
        <f>ROUND(C8,2)*ROUND(G8,2)</f>
        <v>0</v>
      </c>
    </row>
    <row r="9" spans="1:8" s="57" customFormat="1" ht="47.25" customHeight="1">
      <c r="A9" s="102" t="s">
        <v>16</v>
      </c>
      <c r="B9" s="143" t="s">
        <v>97</v>
      </c>
      <c r="C9" s="147">
        <v>30</v>
      </c>
      <c r="D9" s="147" t="s">
        <v>95</v>
      </c>
      <c r="E9" s="123"/>
      <c r="F9" s="123"/>
      <c r="G9" s="121">
        <v>0</v>
      </c>
      <c r="H9" s="122">
        <f>ROUND(C9,2)*ROUND(G9,2)</f>
        <v>0</v>
      </c>
    </row>
    <row r="10" spans="1:8" s="57" customFormat="1" ht="25.5" customHeight="1">
      <c r="A10" s="102" t="s">
        <v>17</v>
      </c>
      <c r="B10" s="145" t="s">
        <v>173</v>
      </c>
      <c r="C10" s="146">
        <v>5</v>
      </c>
      <c r="D10" s="146" t="s">
        <v>95</v>
      </c>
      <c r="E10" s="123"/>
      <c r="F10" s="123"/>
      <c r="G10" s="121">
        <v>0</v>
      </c>
      <c r="H10" s="122">
        <f>ROUND(C10,2)*ROUND(G10,2)</f>
        <v>0</v>
      </c>
    </row>
    <row r="11" spans="1:8" s="57" customFormat="1" ht="26.25" customHeight="1">
      <c r="A11" s="102" t="s">
        <v>18</v>
      </c>
      <c r="B11" s="145" t="s">
        <v>98</v>
      </c>
      <c r="C11" s="146">
        <v>5</v>
      </c>
      <c r="D11" s="146" t="s">
        <v>95</v>
      </c>
      <c r="E11" s="123"/>
      <c r="F11" s="123"/>
      <c r="G11" s="121">
        <v>0</v>
      </c>
      <c r="H11" s="122">
        <f>ROUND(C11,2)*ROUND(G11,2)</f>
        <v>0</v>
      </c>
    </row>
    <row r="12" spans="1:8" s="57" customFormat="1" ht="32.25" customHeight="1">
      <c r="A12" s="102" t="s">
        <v>19</v>
      </c>
      <c r="B12" s="145" t="s">
        <v>99</v>
      </c>
      <c r="C12" s="146">
        <v>550</v>
      </c>
      <c r="D12" s="146" t="s">
        <v>215</v>
      </c>
      <c r="E12" s="123"/>
      <c r="F12" s="123"/>
      <c r="G12" s="124">
        <v>0</v>
      </c>
      <c r="H12" s="125">
        <f>ROUND(C12,2)*ROUND(G12,2)</f>
        <v>0</v>
      </c>
    </row>
    <row r="13" s="50" customFormat="1" ht="12.75" customHeight="1"/>
    <row r="15" spans="1:8" ht="21" customHeight="1">
      <c r="A15" s="204" t="s">
        <v>57</v>
      </c>
      <c r="B15" s="204"/>
      <c r="C15" s="204"/>
      <c r="D15" s="204"/>
      <c r="E15" s="204"/>
      <c r="F15" s="204"/>
      <c r="G15" s="204"/>
      <c r="H15" s="204"/>
    </row>
    <row r="16" spans="1:5" ht="31.5" customHeight="1">
      <c r="A16" s="210" t="s">
        <v>214</v>
      </c>
      <c r="B16" s="211"/>
      <c r="C16" s="211"/>
      <c r="D16" s="211"/>
      <c r="E16" s="211"/>
    </row>
    <row r="29" ht="12">
      <c r="B29" s="50"/>
    </row>
  </sheetData>
  <sheetProtection/>
  <mergeCells count="5">
    <mergeCell ref="A1:B1"/>
    <mergeCell ref="E1:F1"/>
    <mergeCell ref="G1:H2"/>
    <mergeCell ref="A15:H15"/>
    <mergeCell ref="A16:E16"/>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H9"/>
  <sheetViews>
    <sheetView zoomScale="110" zoomScaleNormal="110" zoomScalePageLayoutView="0" workbookViewId="0" topLeftCell="A1">
      <selection activeCell="A9" sqref="A9:H9"/>
    </sheetView>
  </sheetViews>
  <sheetFormatPr defaultColWidth="9.625" defaultRowHeight="14.25"/>
  <cols>
    <col min="1" max="1" width="5.75390625" style="26" customWidth="1"/>
    <col min="2" max="2" width="62.5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02" t="str">
        <f>formularz_oferty!C4</f>
        <v>DFP.271.76.2024.ADB</v>
      </c>
      <c r="B1" s="202"/>
      <c r="C1" s="25"/>
      <c r="D1" s="23"/>
      <c r="E1" s="23"/>
      <c r="F1" s="23"/>
      <c r="G1" s="203" t="s">
        <v>41</v>
      </c>
      <c r="H1" s="203"/>
    </row>
    <row r="2" spans="1:8" ht="14.25" customHeight="1">
      <c r="A2" s="23"/>
      <c r="B2" s="24" t="s">
        <v>42</v>
      </c>
      <c r="C2" s="60">
        <v>4</v>
      </c>
      <c r="D2" s="23"/>
      <c r="E2" s="38" t="s">
        <v>43</v>
      </c>
      <c r="F2" s="23"/>
      <c r="G2" s="24"/>
      <c r="H2" s="24"/>
    </row>
    <row r="3" spans="1:8" ht="12.75">
      <c r="A3" s="38"/>
      <c r="B3" s="84"/>
      <c r="C3" s="25"/>
      <c r="D3" s="23"/>
      <c r="E3" s="23"/>
      <c r="F3" s="23"/>
      <c r="G3" s="84"/>
      <c r="H3" s="84"/>
    </row>
    <row r="4" spans="1:8" ht="12.75">
      <c r="A4" s="38"/>
      <c r="B4" s="84"/>
      <c r="C4" s="25"/>
      <c r="D4" s="23"/>
      <c r="E4" s="23"/>
      <c r="F4" s="23"/>
      <c r="G4" s="84"/>
      <c r="H4" s="84"/>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59</v>
      </c>
      <c r="H7" s="20" t="s">
        <v>60</v>
      </c>
    </row>
    <row r="8" spans="1:8" ht="69" customHeight="1">
      <c r="A8" s="71" t="s">
        <v>13</v>
      </c>
      <c r="B8" s="148" t="s">
        <v>100</v>
      </c>
      <c r="C8" s="149">
        <v>40</v>
      </c>
      <c r="D8" s="149" t="s">
        <v>95</v>
      </c>
      <c r="E8" s="118"/>
      <c r="F8" s="119"/>
      <c r="G8" s="120">
        <v>0</v>
      </c>
      <c r="H8" s="120">
        <f>ROUND(ROUND(C8,2)*ROUND(G8,2),2)</f>
        <v>0</v>
      </c>
    </row>
    <row r="9" spans="1:8" ht="18" customHeight="1">
      <c r="A9" s="204" t="s">
        <v>57</v>
      </c>
      <c r="B9" s="204"/>
      <c r="C9" s="204"/>
      <c r="D9" s="204"/>
      <c r="E9" s="204"/>
      <c r="F9" s="204"/>
      <c r="G9" s="204"/>
      <c r="H9" s="204"/>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dimension ref="A1:J29"/>
  <sheetViews>
    <sheetView zoomScale="110" zoomScaleNormal="110"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7.50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5</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SUM(H8:H27)</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108" customHeight="1">
      <c r="A8" s="102" t="s">
        <v>13</v>
      </c>
      <c r="B8" s="151" t="s">
        <v>101</v>
      </c>
      <c r="C8" s="147">
        <v>690</v>
      </c>
      <c r="D8" s="147" t="s">
        <v>95</v>
      </c>
      <c r="E8" s="123"/>
      <c r="F8" s="123"/>
      <c r="G8" s="121">
        <v>0</v>
      </c>
      <c r="H8" s="122">
        <f>ROUND(C8,2)*ROUND(G8,2)</f>
        <v>0</v>
      </c>
    </row>
    <row r="9" spans="1:8" s="57" customFormat="1" ht="78.75" customHeight="1">
      <c r="A9" s="102" t="s">
        <v>16</v>
      </c>
      <c r="B9" s="151" t="s">
        <v>102</v>
      </c>
      <c r="C9" s="147">
        <v>100</v>
      </c>
      <c r="D9" s="147" t="s">
        <v>95</v>
      </c>
      <c r="E9" s="123"/>
      <c r="F9" s="123"/>
      <c r="G9" s="124">
        <v>0</v>
      </c>
      <c r="H9" s="125">
        <f>ROUND(C9,2)*ROUND(G9,2)</f>
        <v>0</v>
      </c>
    </row>
    <row r="10" spans="1:8" s="57" customFormat="1" ht="41.25" customHeight="1">
      <c r="A10" s="102" t="s">
        <v>17</v>
      </c>
      <c r="B10" s="151" t="s">
        <v>103</v>
      </c>
      <c r="C10" s="147">
        <v>100</v>
      </c>
      <c r="D10" s="147" t="s">
        <v>95</v>
      </c>
      <c r="E10" s="123"/>
      <c r="F10" s="123"/>
      <c r="G10" s="124">
        <v>0</v>
      </c>
      <c r="H10" s="125">
        <f aca="true" t="shared" si="0" ref="H10:H27">ROUND(C10,2)*ROUND(G10,2)</f>
        <v>0</v>
      </c>
    </row>
    <row r="11" spans="1:8" s="57" customFormat="1" ht="45" customHeight="1">
      <c r="A11" s="102" t="s">
        <v>18</v>
      </c>
      <c r="B11" s="151" t="s">
        <v>104</v>
      </c>
      <c r="C11" s="147">
        <v>10</v>
      </c>
      <c r="D11" s="147" t="s">
        <v>95</v>
      </c>
      <c r="E11" s="123"/>
      <c r="F11" s="123"/>
      <c r="G11" s="124">
        <v>0</v>
      </c>
      <c r="H11" s="125">
        <f t="shared" si="0"/>
        <v>0</v>
      </c>
    </row>
    <row r="12" spans="1:8" s="57" customFormat="1" ht="53.25" customHeight="1">
      <c r="A12" s="102" t="s">
        <v>19</v>
      </c>
      <c r="B12" s="151" t="s">
        <v>105</v>
      </c>
      <c r="C12" s="147">
        <v>24</v>
      </c>
      <c r="D12" s="147" t="s">
        <v>95</v>
      </c>
      <c r="E12" s="123"/>
      <c r="F12" s="123"/>
      <c r="G12" s="124">
        <v>0</v>
      </c>
      <c r="H12" s="125">
        <f t="shared" si="0"/>
        <v>0</v>
      </c>
    </row>
    <row r="13" spans="1:8" s="57" customFormat="1" ht="39.75" customHeight="1">
      <c r="A13" s="102" t="s">
        <v>21</v>
      </c>
      <c r="B13" s="152" t="s">
        <v>106</v>
      </c>
      <c r="C13" s="147">
        <v>24</v>
      </c>
      <c r="D13" s="147" t="s">
        <v>95</v>
      </c>
      <c r="E13" s="123"/>
      <c r="F13" s="123"/>
      <c r="G13" s="124">
        <v>0</v>
      </c>
      <c r="H13" s="125">
        <f t="shared" si="0"/>
        <v>0</v>
      </c>
    </row>
    <row r="14" spans="1:8" s="57" customFormat="1" ht="53.25" customHeight="1">
      <c r="A14" s="102" t="s">
        <v>22</v>
      </c>
      <c r="B14" s="153" t="s">
        <v>107</v>
      </c>
      <c r="C14" s="147">
        <v>5</v>
      </c>
      <c r="D14" s="147" t="s">
        <v>95</v>
      </c>
      <c r="E14" s="123"/>
      <c r="F14" s="123"/>
      <c r="G14" s="124">
        <v>0</v>
      </c>
      <c r="H14" s="125">
        <f t="shared" si="0"/>
        <v>0</v>
      </c>
    </row>
    <row r="15" spans="1:8" s="57" customFormat="1" ht="81" customHeight="1">
      <c r="A15" s="102" t="s">
        <v>24</v>
      </c>
      <c r="B15" s="153" t="s">
        <v>108</v>
      </c>
      <c r="C15" s="147">
        <v>20</v>
      </c>
      <c r="D15" s="147" t="s">
        <v>95</v>
      </c>
      <c r="E15" s="123"/>
      <c r="F15" s="123"/>
      <c r="G15" s="124">
        <v>0</v>
      </c>
      <c r="H15" s="125">
        <f t="shared" si="0"/>
        <v>0</v>
      </c>
    </row>
    <row r="16" spans="1:8" s="57" customFormat="1" ht="45" customHeight="1">
      <c r="A16" s="102" t="s">
        <v>26</v>
      </c>
      <c r="B16" s="152" t="s">
        <v>109</v>
      </c>
      <c r="C16" s="147">
        <v>10</v>
      </c>
      <c r="D16" s="147" t="s">
        <v>95</v>
      </c>
      <c r="E16" s="123"/>
      <c r="F16" s="123"/>
      <c r="G16" s="124">
        <v>0</v>
      </c>
      <c r="H16" s="125">
        <f t="shared" si="0"/>
        <v>0</v>
      </c>
    </row>
    <row r="17" spans="1:8" s="57" customFormat="1" ht="43.5" customHeight="1">
      <c r="A17" s="102" t="s">
        <v>28</v>
      </c>
      <c r="B17" s="151" t="s">
        <v>110</v>
      </c>
      <c r="C17" s="147">
        <v>50</v>
      </c>
      <c r="D17" s="147" t="s">
        <v>95</v>
      </c>
      <c r="E17" s="123"/>
      <c r="F17" s="123"/>
      <c r="G17" s="124">
        <v>0</v>
      </c>
      <c r="H17" s="125">
        <f t="shared" si="0"/>
        <v>0</v>
      </c>
    </row>
    <row r="18" spans="1:8" s="57" customFormat="1" ht="42" customHeight="1">
      <c r="A18" s="102" t="s">
        <v>30</v>
      </c>
      <c r="B18" s="151" t="s">
        <v>111</v>
      </c>
      <c r="C18" s="147">
        <v>50</v>
      </c>
      <c r="D18" s="147" t="s">
        <v>95</v>
      </c>
      <c r="E18" s="123"/>
      <c r="F18" s="123"/>
      <c r="G18" s="124">
        <v>0</v>
      </c>
      <c r="H18" s="125">
        <f t="shared" si="0"/>
        <v>0</v>
      </c>
    </row>
    <row r="19" spans="1:8" s="57" customFormat="1" ht="56.25" customHeight="1">
      <c r="A19" s="102" t="s">
        <v>31</v>
      </c>
      <c r="B19" s="151" t="s">
        <v>112</v>
      </c>
      <c r="C19" s="147">
        <v>10</v>
      </c>
      <c r="D19" s="147" t="s">
        <v>95</v>
      </c>
      <c r="E19" s="123"/>
      <c r="F19" s="123"/>
      <c r="G19" s="124">
        <v>0</v>
      </c>
      <c r="H19" s="125">
        <f t="shared" si="0"/>
        <v>0</v>
      </c>
    </row>
    <row r="20" spans="1:8" s="57" customFormat="1" ht="78" customHeight="1">
      <c r="A20" s="102" t="s">
        <v>77</v>
      </c>
      <c r="B20" s="151" t="s">
        <v>113</v>
      </c>
      <c r="C20" s="147">
        <v>10</v>
      </c>
      <c r="D20" s="147" t="s">
        <v>95</v>
      </c>
      <c r="E20" s="123"/>
      <c r="F20" s="123"/>
      <c r="G20" s="124">
        <v>0</v>
      </c>
      <c r="H20" s="125">
        <f t="shared" si="0"/>
        <v>0</v>
      </c>
    </row>
    <row r="21" spans="1:8" s="57" customFormat="1" ht="40.5" customHeight="1">
      <c r="A21" s="102" t="s">
        <v>78</v>
      </c>
      <c r="B21" s="153" t="s">
        <v>114</v>
      </c>
      <c r="C21" s="147">
        <v>10</v>
      </c>
      <c r="D21" s="147" t="s">
        <v>95</v>
      </c>
      <c r="E21" s="123"/>
      <c r="F21" s="123"/>
      <c r="G21" s="124">
        <v>0</v>
      </c>
      <c r="H21" s="125">
        <f t="shared" si="0"/>
        <v>0</v>
      </c>
    </row>
    <row r="22" spans="1:8" s="57" customFormat="1" ht="66.75" customHeight="1">
      <c r="A22" s="102" t="s">
        <v>79</v>
      </c>
      <c r="B22" s="154" t="s">
        <v>115</v>
      </c>
      <c r="C22" s="147">
        <v>10</v>
      </c>
      <c r="D22" s="147" t="s">
        <v>95</v>
      </c>
      <c r="E22" s="123"/>
      <c r="F22" s="123"/>
      <c r="G22" s="124">
        <v>0</v>
      </c>
      <c r="H22" s="125">
        <f t="shared" si="0"/>
        <v>0</v>
      </c>
    </row>
    <row r="23" spans="1:8" s="57" customFormat="1" ht="71.25" customHeight="1">
      <c r="A23" s="102" t="s">
        <v>80</v>
      </c>
      <c r="B23" s="154" t="s">
        <v>116</v>
      </c>
      <c r="C23" s="147">
        <v>20</v>
      </c>
      <c r="D23" s="147" t="s">
        <v>95</v>
      </c>
      <c r="E23" s="123"/>
      <c r="F23" s="123"/>
      <c r="G23" s="124">
        <v>0</v>
      </c>
      <c r="H23" s="125">
        <f t="shared" si="0"/>
        <v>0</v>
      </c>
    </row>
    <row r="24" spans="1:8" s="57" customFormat="1" ht="159.75" customHeight="1">
      <c r="A24" s="102" t="s">
        <v>81</v>
      </c>
      <c r="B24" s="154" t="s">
        <v>117</v>
      </c>
      <c r="C24" s="147">
        <v>50</v>
      </c>
      <c r="D24" s="147" t="s">
        <v>95</v>
      </c>
      <c r="E24" s="123"/>
      <c r="F24" s="123"/>
      <c r="G24" s="124">
        <v>0</v>
      </c>
      <c r="H24" s="125">
        <f t="shared" si="0"/>
        <v>0</v>
      </c>
    </row>
    <row r="25" spans="1:8" s="57" customFormat="1" ht="83.25" customHeight="1">
      <c r="A25" s="102" t="s">
        <v>82</v>
      </c>
      <c r="B25" s="151" t="s">
        <v>118</v>
      </c>
      <c r="C25" s="147">
        <v>5</v>
      </c>
      <c r="D25" s="147" t="s">
        <v>95</v>
      </c>
      <c r="E25" s="123"/>
      <c r="F25" s="123"/>
      <c r="G25" s="124">
        <v>0</v>
      </c>
      <c r="H25" s="125">
        <f t="shared" si="0"/>
        <v>0</v>
      </c>
    </row>
    <row r="26" spans="1:8" s="57" customFormat="1" ht="31.5" customHeight="1">
      <c r="A26" s="102" t="s">
        <v>83</v>
      </c>
      <c r="B26" s="152" t="s">
        <v>119</v>
      </c>
      <c r="C26" s="147">
        <v>10</v>
      </c>
      <c r="D26" s="147" t="s">
        <v>95</v>
      </c>
      <c r="E26" s="123"/>
      <c r="F26" s="123"/>
      <c r="G26" s="124">
        <v>0</v>
      </c>
      <c r="H26" s="125">
        <f t="shared" si="0"/>
        <v>0</v>
      </c>
    </row>
    <row r="27" spans="1:8" s="57" customFormat="1" ht="30" customHeight="1">
      <c r="A27" s="102" t="s">
        <v>84</v>
      </c>
      <c r="B27" s="151" t="s">
        <v>120</v>
      </c>
      <c r="C27" s="147">
        <v>5</v>
      </c>
      <c r="D27" s="147" t="s">
        <v>95</v>
      </c>
      <c r="E27" s="123"/>
      <c r="F27" s="123"/>
      <c r="G27" s="124">
        <v>0</v>
      </c>
      <c r="H27" s="125">
        <f t="shared" si="0"/>
        <v>0</v>
      </c>
    </row>
    <row r="28" spans="1:8" s="50" customFormat="1" ht="18" customHeight="1">
      <c r="A28" s="204" t="s">
        <v>57</v>
      </c>
      <c r="B28" s="204"/>
      <c r="C28" s="204"/>
      <c r="D28" s="204"/>
      <c r="E28" s="204"/>
      <c r="F28" s="204"/>
      <c r="G28" s="204"/>
      <c r="H28" s="204"/>
    </row>
    <row r="29" spans="1:8" s="50" customFormat="1" ht="14.25" customHeight="1">
      <c r="A29" s="45"/>
      <c r="B29" s="200"/>
      <c r="C29" s="200"/>
      <c r="D29" s="200"/>
      <c r="E29" s="200"/>
      <c r="F29" s="200"/>
      <c r="G29" s="200"/>
      <c r="H29" s="200"/>
    </row>
  </sheetData>
  <sheetProtection/>
  <mergeCells count="5">
    <mergeCell ref="A1:B1"/>
    <mergeCell ref="E1:F1"/>
    <mergeCell ref="G1:H2"/>
    <mergeCell ref="A28:H28"/>
    <mergeCell ref="B29:H29"/>
  </mergeCells>
  <printOptions/>
  <pageMargins left="0.25" right="0.25" top="0.75" bottom="0.75" header="0.30000000000000004" footer="0.30000000000000004"/>
  <pageSetup fitToHeight="0" fitToWidth="0"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J10"/>
  <sheetViews>
    <sheetView zoomScale="110" zoomScaleNormal="110" zoomScalePageLayoutView="0" workbookViewId="0" topLeftCell="A1">
      <selection activeCell="A9" sqref="A9:IV9"/>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6</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SUM(H8:H8)</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132.75" customHeight="1">
      <c r="A8" s="102" t="s">
        <v>13</v>
      </c>
      <c r="B8" s="155" t="s">
        <v>121</v>
      </c>
      <c r="C8" s="147">
        <v>27</v>
      </c>
      <c r="D8" s="147" t="s">
        <v>95</v>
      </c>
      <c r="E8" s="97"/>
      <c r="F8" s="131"/>
      <c r="G8" s="110">
        <v>0</v>
      </c>
      <c r="H8" s="132">
        <f>ROUND(C8,2)*ROUND(G8,2)</f>
        <v>0</v>
      </c>
    </row>
    <row r="9" spans="1:8" s="50" customFormat="1" ht="21.75" customHeight="1">
      <c r="A9" s="204" t="s">
        <v>57</v>
      </c>
      <c r="B9" s="204"/>
      <c r="C9" s="204"/>
      <c r="D9" s="204"/>
      <c r="E9" s="204"/>
      <c r="F9" s="204"/>
      <c r="G9" s="204"/>
      <c r="H9" s="204"/>
    </row>
    <row r="10" spans="1:8" s="50" customFormat="1" ht="14.25" customHeight="1">
      <c r="A10" s="45"/>
      <c r="B10" s="200"/>
      <c r="C10" s="200"/>
      <c r="D10" s="200"/>
      <c r="E10" s="200"/>
      <c r="F10" s="200"/>
      <c r="G10" s="200"/>
      <c r="H10" s="200"/>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tabColor rgb="FF0070C0"/>
  </sheetPr>
  <dimension ref="A1:J12"/>
  <sheetViews>
    <sheetView zoomScale="110" zoomScaleNormal="110" zoomScalePageLayoutView="0" workbookViewId="0" topLeftCell="A1">
      <selection activeCell="C15" sqref="C15"/>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6.503906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05" t="str">
        <f>formularz_oferty!C4</f>
        <v>DFP.271.76.2024.ADB</v>
      </c>
      <c r="B1" s="205"/>
      <c r="C1" s="48"/>
      <c r="D1" s="31"/>
      <c r="E1" s="208"/>
      <c r="F1" s="208"/>
      <c r="G1" s="209" t="s">
        <v>41</v>
      </c>
      <c r="H1" s="209"/>
      <c r="I1" s="49"/>
      <c r="J1" s="49"/>
    </row>
    <row r="2" spans="1:10" s="50" customFormat="1" ht="12.75">
      <c r="A2" s="31"/>
      <c r="B2" s="85"/>
      <c r="C2" s="48"/>
      <c r="D2" s="31"/>
      <c r="E2" s="85"/>
      <c r="F2" s="85"/>
      <c r="G2" s="209"/>
      <c r="H2" s="209"/>
      <c r="I2" s="49"/>
      <c r="J2" s="49"/>
    </row>
    <row r="3" spans="1:10" s="50" customFormat="1" ht="14.25" customHeight="1">
      <c r="A3" s="31"/>
      <c r="B3" s="51" t="s">
        <v>42</v>
      </c>
      <c r="C3" s="52">
        <v>7</v>
      </c>
      <c r="D3" s="31"/>
      <c r="E3" s="51" t="s">
        <v>43</v>
      </c>
      <c r="F3" s="51"/>
      <c r="G3" s="85"/>
      <c r="H3" s="85"/>
      <c r="I3" s="49"/>
      <c r="J3" s="49"/>
    </row>
    <row r="4" spans="1:10" s="50" customFormat="1" ht="12.75">
      <c r="A4" s="31"/>
      <c r="B4" s="51"/>
      <c r="C4" s="48"/>
      <c r="D4" s="31"/>
      <c r="E4" s="51"/>
      <c r="F4" s="51"/>
      <c r="G4" s="85"/>
      <c r="H4" s="85"/>
      <c r="I4" s="49"/>
      <c r="J4" s="49"/>
    </row>
    <row r="5" spans="1:10" s="50" customFormat="1" ht="12.75">
      <c r="A5" s="38"/>
      <c r="B5" s="24"/>
      <c r="C5" s="25"/>
      <c r="D5" s="23"/>
      <c r="E5" s="53" t="s">
        <v>56</v>
      </c>
      <c r="F5" s="54">
        <f>SUM(H8:H10)</f>
        <v>0</v>
      </c>
      <c r="G5" s="84"/>
      <c r="H5" s="84"/>
      <c r="I5" s="49"/>
      <c r="J5" s="49"/>
    </row>
    <row r="6" spans="1:10" s="50" customFormat="1" ht="12.75">
      <c r="A6" s="23"/>
      <c r="B6" s="24"/>
      <c r="C6" s="25"/>
      <c r="D6" s="23"/>
      <c r="E6" s="84"/>
      <c r="F6" s="84"/>
      <c r="G6" s="84"/>
      <c r="H6" s="84"/>
      <c r="I6" s="49"/>
      <c r="J6" s="49"/>
    </row>
    <row r="7" spans="1:8" s="57" customFormat="1" ht="36.75" customHeight="1">
      <c r="A7" s="20" t="s">
        <v>44</v>
      </c>
      <c r="B7" s="20" t="s">
        <v>45</v>
      </c>
      <c r="C7" s="55" t="s">
        <v>53</v>
      </c>
      <c r="D7" s="56" t="s">
        <v>47</v>
      </c>
      <c r="E7" s="56" t="s">
        <v>48</v>
      </c>
      <c r="F7" s="56" t="s">
        <v>49</v>
      </c>
      <c r="G7" s="56" t="s">
        <v>61</v>
      </c>
      <c r="H7" s="56" t="s">
        <v>60</v>
      </c>
    </row>
    <row r="8" spans="1:8" s="57" customFormat="1" ht="61.5" customHeight="1">
      <c r="A8" s="116" t="s">
        <v>13</v>
      </c>
      <c r="B8" s="156" t="s">
        <v>122</v>
      </c>
      <c r="C8" s="149">
        <v>27</v>
      </c>
      <c r="D8" s="149" t="s">
        <v>95</v>
      </c>
      <c r="E8" s="72"/>
      <c r="F8" s="72"/>
      <c r="G8" s="73">
        <v>0</v>
      </c>
      <c r="H8" s="74">
        <f>ROUND(C8,2)*ROUND(G8,2)</f>
        <v>0</v>
      </c>
    </row>
    <row r="9" spans="1:8" s="57" customFormat="1" ht="48" customHeight="1">
      <c r="A9" s="116" t="s">
        <v>16</v>
      </c>
      <c r="B9" s="156" t="s">
        <v>209</v>
      </c>
      <c r="C9" s="149">
        <v>6</v>
      </c>
      <c r="D9" s="149" t="s">
        <v>95</v>
      </c>
      <c r="E9" s="72"/>
      <c r="F9" s="72"/>
      <c r="G9" s="73">
        <v>0</v>
      </c>
      <c r="H9" s="74">
        <f>ROUND(C9,2)*ROUND(G9,2)</f>
        <v>0</v>
      </c>
    </row>
    <row r="10" spans="1:8" s="57" customFormat="1" ht="44.25" customHeight="1">
      <c r="A10" s="133" t="s">
        <v>17</v>
      </c>
      <c r="B10" s="156" t="s">
        <v>210</v>
      </c>
      <c r="C10" s="149">
        <v>7</v>
      </c>
      <c r="D10" s="149" t="s">
        <v>95</v>
      </c>
      <c r="E10" s="134"/>
      <c r="F10" s="134"/>
      <c r="G10" s="73">
        <v>0</v>
      </c>
      <c r="H10" s="74">
        <f>ROUND(C10,2)*ROUND(G10,2)</f>
        <v>0</v>
      </c>
    </row>
    <row r="11" spans="1:8" s="50" customFormat="1" ht="18" customHeight="1">
      <c r="A11" s="204" t="s">
        <v>57</v>
      </c>
      <c r="B11" s="204"/>
      <c r="C11" s="204"/>
      <c r="D11" s="204"/>
      <c r="E11" s="204"/>
      <c r="F11" s="204"/>
      <c r="G11" s="204"/>
      <c r="H11" s="204"/>
    </row>
    <row r="12" spans="1:8" s="50" customFormat="1" ht="14.25" customHeight="1">
      <c r="A12" s="45"/>
      <c r="B12" s="200"/>
      <c r="C12" s="200"/>
      <c r="D12" s="200"/>
      <c r="E12" s="200"/>
      <c r="F12" s="200"/>
      <c r="G12" s="200"/>
      <c r="H12" s="200"/>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Użytkownik systemu Windows</cp:lastModifiedBy>
  <cp:lastPrinted>2022-04-06T06:31:20Z</cp:lastPrinted>
  <dcterms:created xsi:type="dcterms:W3CDTF">2019-05-23T11:29:08Z</dcterms:created>
  <dcterms:modified xsi:type="dcterms:W3CDTF">2024-07-09T11:05:49Z</dcterms:modified>
  <cp:category/>
  <cp:version/>
  <cp:contentType/>
  <cp:contentStatus/>
</cp:coreProperties>
</file>