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ziszewska\Desktop\ZP_73_2024_AKRTYKUŁY HIGIENICZNE\4. na stronę\"/>
    </mc:Choice>
  </mc:AlternateContent>
  <bookViews>
    <workbookView xWindow="-105" yWindow="-105" windowWidth="23250" windowHeight="12450" tabRatio="756"/>
  </bookViews>
  <sheets>
    <sheet name="ZP_73_2024_ZAŁĄCZNIK NR 2" sheetId="15" r:id="rId1"/>
  </sheets>
  <definedNames>
    <definedName name="_xlnm.Print_Area" localSheetId="0">'ZP_73_2024_ZAŁĄCZNIK NR 2'!$A$3:$K$19</definedName>
  </definedNames>
  <calcPr calcId="162913"/>
</workbook>
</file>

<file path=xl/calcChain.xml><?xml version="1.0" encoding="utf-8"?>
<calcChain xmlns="http://schemas.openxmlformats.org/spreadsheetml/2006/main">
  <c r="H36" i="15" l="1"/>
  <c r="H35" i="15"/>
  <c r="F30" i="15"/>
  <c r="H30" i="15" s="1"/>
  <c r="J30" i="15" s="1"/>
  <c r="F29" i="15"/>
  <c r="H29" i="15" s="1"/>
  <c r="F10" i="15"/>
  <c r="H37" i="15" l="1"/>
  <c r="J29" i="15"/>
  <c r="J31" i="15" s="1"/>
  <c r="H31" i="15"/>
  <c r="F14" i="15" l="1"/>
  <c r="H14" i="15" s="1"/>
  <c r="J14" i="15" s="1"/>
  <c r="F15" i="15" l="1"/>
  <c r="H15" i="15" s="1"/>
  <c r="J15" i="15" s="1"/>
  <c r="F13" i="15"/>
  <c r="H13" i="15" s="1"/>
  <c r="J13" i="15" s="1"/>
  <c r="F12" i="15"/>
  <c r="H12" i="15" s="1"/>
  <c r="J12" i="15" s="1"/>
  <c r="F11" i="15"/>
  <c r="H11" i="15" s="1"/>
  <c r="J11" i="15" s="1"/>
  <c r="H10" i="15"/>
  <c r="J10" i="15" s="1"/>
  <c r="F9" i="15"/>
  <c r="H9" i="15" s="1"/>
  <c r="J9" i="15" s="1"/>
  <c r="F8" i="15"/>
  <c r="H8" i="15" s="1"/>
  <c r="J8" i="15" s="1"/>
  <c r="F7" i="15"/>
  <c r="H7" i="15" s="1"/>
  <c r="J7" i="15" s="1"/>
  <c r="F6" i="15"/>
  <c r="H6" i="15" s="1"/>
  <c r="H16" i="15" l="1"/>
  <c r="J6" i="15"/>
  <c r="J16" i="15" s="1"/>
</calcChain>
</file>

<file path=xl/sharedStrings.xml><?xml version="1.0" encoding="utf-8"?>
<sst xmlns="http://schemas.openxmlformats.org/spreadsheetml/2006/main" count="118" uniqueCount="73">
  <si>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</si>
  <si>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</si>
  <si>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</si>
  <si>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</si>
  <si>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</si>
  <si>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</si>
  <si>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</si>
  <si>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</si>
  <si>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</si>
  <si>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</si>
  <si>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</si>
  <si>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</si>
  <si>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</si>
  <si>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</si>
  <si>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UWAGA:</t>
  </si>
  <si>
    <t>RAZEM:</t>
  </si>
  <si>
    <t>►</t>
  </si>
  <si>
    <t>Przedmiot zamówienia</t>
  </si>
  <si>
    <t>Producent/ Nazwa handlowa produktu / Numer katalogowy</t>
  </si>
  <si>
    <t>Jm.</t>
  </si>
  <si>
    <t>Wielkość op.  w "j.m."</t>
  </si>
  <si>
    <t>Oferowana ilość opakowań
g:h</t>
  </si>
  <si>
    <t>Cena jednostkowa  netto / op.</t>
  </si>
  <si>
    <t>Wartość netto
/ i* j /</t>
  </si>
  <si>
    <t>Wartość brutto  w zł</t>
  </si>
  <si>
    <t>2.</t>
  </si>
  <si>
    <t>3.</t>
  </si>
  <si>
    <t>5.</t>
  </si>
  <si>
    <t>6.</t>
  </si>
  <si>
    <t>7.</t>
  </si>
  <si>
    <t>8.</t>
  </si>
  <si>
    <t>4.</t>
  </si>
  <si>
    <t>9.</t>
  </si>
  <si>
    <t>10.</t>
  </si>
  <si>
    <t>sztuka</t>
  </si>
  <si>
    <t>rolka</t>
  </si>
  <si>
    <t>karton                       
(4000 listków)</t>
  </si>
  <si>
    <t>opako-
wanie
100 sztuk</t>
  </si>
  <si>
    <t>szt</t>
  </si>
  <si>
    <t>Ilość</t>
  </si>
  <si>
    <t>Cena jednostkowa brutto</t>
  </si>
  <si>
    <t>Wartość brutto</t>
  </si>
  <si>
    <t>Nazwa/typ/model</t>
  </si>
  <si>
    <t>Producent</t>
  </si>
  <si>
    <t>Zamawiający wymaga przekazania na zasadzie użyczenia, na zasadach określonych we wzorze umowy, dozowników do ręcznika papierowego oraz papieru toaletowego</t>
  </si>
  <si>
    <t>UWAGA: WYMAGANE UŻYCZENIE DOZOWNIKÓW</t>
  </si>
  <si>
    <t xml:space="preserve">Dozownik do ręcznika papierowego - kompatybilny do ręcznika z pozycji nr 1 - kolor biały - dostarczony bezpłatnie na czas trwania (dostawy sukcesywne, uzależnione od potrzeb Zamawiającego). Należy podać wartość brutto użyczanych dozowników w złotych. </t>
  </si>
  <si>
    <t xml:space="preserve">Dozownik do papieru toaletowego - kompatybilny do papieru z pozycji nr 2 - kolor biały - dostarczony bezpłatnie na czas trwania umowy (dostawy sukcesywne, uzależnione od potrzeb Zamawiającego). Należy podać wartość brutto użyczanych dozowników w złotych. </t>
  </si>
  <si>
    <t xml:space="preserve"> Wartość brutto użyczanych dozowników w złotych:</t>
  </si>
  <si>
    <t>»</t>
  </si>
  <si>
    <t>DOZOWNIK DO MYDŁA W PŁYNIE o poj. 500 ml, wykonany z tworzywa sztucznego ABS. Wymiary: szer. 9 cm, wys. 16 cm, głębokość 9 cm (+/- 5%)</t>
  </si>
  <si>
    <t>DOZOWNIK NA PAPIER TOALETOWY z pozycji 5. Wykonany z mocnego tworzywa ABS. Wymiary: średnica rolki 18-25 cm, wys. 250-290 mm, szer. 240-275 mm, gł. 130mm (+/- 5%)</t>
  </si>
  <si>
    <t>PAPIER TOALETOWY MAŁA ROLKA, trzywarstwowy, wykonany w 100% z celulozy, biały. Długość w rolce min. 27 mb, gramatura jednej warstwy min. 15 g/m², średnica rolki min. 11 cm, średnica tulei min. 4,2 cm. Ilość listków w rolce min. 230</t>
  </si>
  <si>
    <t>Ręczna folia stretch, transparentna (przeźroczysta) o szerokości min. 50 cm, grubości min. 23 um i wadze min. 2,4 kg netto</t>
  </si>
  <si>
    <t>Ręczna folia stretch, czarna o szerokości min. 50 cm, grubości min. 23 um i wadze min. 2,4 kg netto</t>
  </si>
  <si>
    <t xml:space="preserve">PAPIER TOALETOWY DUŻA ROLKA papier celulozowy 100%, łagodny dla skóry, średnica 18-19 cm, kolor biały, dwuwarstwowy, perforacja. Długość rolki min. 130 mb. </t>
  </si>
  <si>
    <t>Zamawiający, po otrzymaniu próbek złożonych przez Wykonawców, dokona pomiaru wagowego każdej z nich i na tej podstawie będzie dokonywać kontroli prawidłowej realizacji umowy podczas dostaw.</t>
  </si>
  <si>
    <t xml:space="preserve">Próbki wymagane wraz z ofertą:                                                       
- DO POZYCJI NR 1 w ilości 1 rolka
- DO POZYCJI NR 2 w ilości 1 rolka
</t>
  </si>
  <si>
    <t>Próbki wymagane wraz z ofertą:
- DO POZYCJI NR 5 w ilości 1 rolka
- DO POZYCJI NR 6 w ilości 1 rolka
- DO POZYCJI NR 7 w ilości 1 rolka
- DO POZYCJI NR 8  w ilości 1 wsad=200 listków</t>
  </si>
  <si>
    <t>Zamawiający zastrzega, iż ocenie zostanie poddana tylko ta oferta, która będzie zawierała 100% oferowanych propozycji cenowych w ramach Pakietu.  Wartości i liczby w kolumnach należy wpisać z dokładnością do dwóch miejsc po przecinku.</t>
  </si>
  <si>
    <t>kwalifikowany podpis elektroniczny</t>
  </si>
  <si>
    <r>
      <t xml:space="preserve">Formularz zawiera formuły ułatwiajace sporządzenie oferty. </t>
    </r>
    <r>
      <rPr>
        <u/>
        <sz val="10"/>
        <rFont val="Arial"/>
        <family val="2"/>
        <charset val="238"/>
      </rPr>
      <t>Obowiązkiem wykonawcy jest weryfikacja poprawności formuł.</t>
    </r>
    <r>
      <rPr>
        <sz val="10"/>
        <rFont val="Arial"/>
        <family val="2"/>
        <charset val="238"/>
      </rPr>
      <t xml:space="preserve"> Wykonawca wprowadza dane do kol.G) Cenę jednostkową netto i zaakceptuje bądź zmieni  stawkę podatku VAT, aby uzyskać cenę oferty.    </t>
    </r>
  </si>
  <si>
    <t xml:space="preserve">Uwaga: Cena oraz parametry jakościowe stanowią kryterium oceny ofert. </t>
  </si>
  <si>
    <t>Szacunkowa ilość "j.m."
na 24 m-ce</t>
  </si>
  <si>
    <t>ZP/73/2024 AKTUALIZACJA_FORMULARZ ASORTYMENTOWO - CENOWY PAKIET Nr 1  - Artykuły higieniczne dla wszystkich obiektów szpitala CSK</t>
  </si>
  <si>
    <r>
      <t xml:space="preserve">CHUSTECZKI  HIGIENICZNE, 100% celuloza, rozmiar listka 21cm x 19cm (+/- 5%), minimum trzywarstwowe, miękkie, pakowane po 100 sztuk.                                                             </t>
    </r>
    <r>
      <rPr>
        <sz val="8"/>
        <color rgb="FFFF0000"/>
        <rFont val="Tahoma"/>
        <family val="2"/>
        <charset val="238"/>
      </rPr>
      <t>DOPUSZCZENIA:                                                                       1. Chusteczki w opakowaniu po 120 szt. z odpowiednim przeliczeniem tj. 2500 opakowań. Pozostałe wymagania zgodnie z SWZ.                                                                                       2. Chusteczki o wymiarze 21 cm x 20,5 cm +/- 5% . Pozostałe wymagania zgodnie z SWZ.</t>
    </r>
  </si>
  <si>
    <t>ZP/73/2024 AKTUALIZACJA NUMER 2_ZAŁĄCZNIK NR 2 - FORMULARZ ASORTYMENTOWO - CENOWY</t>
  </si>
  <si>
    <r>
      <t xml:space="preserve">Ręcznik papierowy 2- warstwowy, celuloza 100%, kolor biały, neutralny zapach przed i po kontakcie z wodą, bezpyłowy, składany w ZZ, gofrowany, wodotrwały, gr. min 2x18 g/m2, wymiar listka po złożeniu min: 10,5 x 23cm, wsad: 200 listków, karton 4000 listków. </t>
    </r>
    <r>
      <rPr>
        <sz val="8"/>
        <color rgb="FFFF0000"/>
        <rFont val="Tahoma"/>
        <family val="2"/>
        <charset val="238"/>
      </rPr>
      <t>DOPUSZCZENIA: Ręcznik ZZ pakowany po 3000 listków w kartonie (20x150listków) z odpowiednim przeliczeniem. tj. 32000 kartonów po 3000 listków. Pozostałe parametry zgodnie z SWZ.</t>
    </r>
  </si>
  <si>
    <t>ZP/73/2024 AKTUALIZACJA_FORMULARZ ASORTYMENTOWO -CENOWY PAKIET nr 2 - Artykuły higieniczne do nowych poradni specjalistycznych</t>
  </si>
  <si>
    <r>
      <t>Ręcznik papierowy jednorazowy w roli, dozowany odcinkami za pośrednictwem specjalistycznego dozownika typu MATIC SYSTEM H1, dozującego po jednym odcinku ręcznika o dł. 25 cm. Długość roli minimum 150 mb. Kolor biały z nadrukiem. Dwie warstwy z miksu makulatury i celulozy, bardzo chłonny.Minimum 600 odcinków w roli. Szerokość roli min. 21cm, gramatura całkowita min. 41 g/m</t>
    </r>
    <r>
      <rPr>
        <sz val="7.5"/>
        <rFont val="Calibri"/>
        <family val="2"/>
        <charset val="238"/>
      </rPr>
      <t>²</t>
    </r>
    <r>
      <rPr>
        <sz val="7.5"/>
        <rFont val="Tahoma"/>
        <family val="2"/>
        <charset val="238"/>
      </rPr>
      <t xml:space="preserve">. Ręcznik w zestawie wraz z oryginalnym uchwytem, który znajduje się po jednej stronie roli, jest jej integralną częścią oraz ułatwia jego montaż.
</t>
    </r>
    <r>
      <rPr>
        <u/>
        <sz val="7.5"/>
        <rFont val="Tahoma"/>
        <family val="2"/>
        <charset val="238"/>
      </rPr>
      <t xml:space="preserve">Kompatybilny z dozownikami do ręczników w roli Tork Matic®, będącymi w posiadaniu Zamawiającego. </t>
    </r>
    <r>
      <rPr>
        <sz val="7.5"/>
        <rFont val="Tahoma"/>
        <family val="2"/>
        <charset val="238"/>
      </rPr>
      <t xml:space="preserve">                    </t>
    </r>
    <r>
      <rPr>
        <sz val="7.5"/>
        <color rgb="FFFF0000"/>
        <rFont val="Tahoma"/>
        <family val="2"/>
        <charset val="238"/>
      </rPr>
      <t>DOPUSZCZENIA: 1. Ręcznik składający się z dwóch warstw celulozy o szerokości listka 20,5cm, gramatura 42g/m2 i długości rolki 145m z odpowiednim przeliczeniem tj. 2697 rolek wraz z plugiem, kompatybilny z dozownikiem Tork 551000 posiadanym przez Zamawiającego. Pozostałe parametry zgodnie z SWZ.                 2.  Ręcznik składający się z dwóch warstw celulozy o szerokości listka 20,5cm, gramatura 42g/m2 i długości rolki 145m z odpowiednim przeliczeniem tj. 2980 rolek wraz z pługiem, kompatybilny z dozownikiem Tork 551000 posiadanym przez Zamawiającego. Pozostałe parametry zgodnie z SWZ.</t>
    </r>
  </si>
  <si>
    <r>
      <t>Papier toaletowy w roli centralnie dozowany odcinkami za pośrednictwem specjalistycznego dozownika typu TORK SMARTONE T8. Rolka wyposażona w wyjmowaną gilzę o wewnętrznej śrdenicy gilzy ok. 4,5cm. Długość wstęgi na roli minimum 200mb, perforacja ułatwiająca odrywanie odcinków. Ilość odcinków w jednej roli minimum 1100. Średnica rolki około 20 cm, szeromość odcinka minimum 13 cm. Kolor biały. Dwie warstwy wykonane z makalutaury o gramaturze minimum 2x16,5g/m</t>
    </r>
    <r>
      <rPr>
        <sz val="7.5"/>
        <rFont val="Calibri"/>
        <family val="2"/>
        <charset val="238"/>
      </rPr>
      <t>²</t>
    </r>
    <r>
      <rPr>
        <sz val="7.5"/>
        <rFont val="Tahoma"/>
        <family val="2"/>
        <charset val="238"/>
      </rPr>
      <t xml:space="preserve">. 
</t>
    </r>
    <r>
      <rPr>
        <u/>
        <sz val="7.5"/>
        <rFont val="Tahoma"/>
        <family val="2"/>
        <charset val="238"/>
      </rPr>
      <t xml:space="preserve">Kompatybilny z dozownikami do papieru toaletowego w roli Tork SmartOne®, będącymi w posiadaniu Zamawiającego.  </t>
    </r>
    <r>
      <rPr>
        <sz val="7.5"/>
        <color rgb="FFFF0000"/>
        <rFont val="Arial"/>
        <family val="2"/>
        <charset val="238"/>
      </rPr>
      <t>DOPUSZCZENIE: Papier toaletowy wykonany z 2 warstw celulozy o gilzie 6 cm (która jest wyciągana w momencie zakładania) ilość odcinków 1055 i długości 190m z odpowiednim przeliczeniem tj 3032 rolki kompatybilny z dozownikiem Tork 680000 posiadanym przez Zamawiającego. Pozostałe parametry zgonie z SWZ.</t>
    </r>
  </si>
  <si>
    <r>
      <t xml:space="preserve">DOZOWNIK (POJEMNIK) NA RĘCZNIKI PAPIEROWE W LISTKACH (ZZ). Wykonany z mocnego tworzywa ABS. Wymiary min: wys. 270mm, szer. 270mm, głębokość 130mm. </t>
    </r>
    <r>
      <rPr>
        <sz val="8"/>
        <color rgb="FFFF0000"/>
        <rFont val="Tahoma"/>
        <family val="2"/>
        <charset val="238"/>
      </rPr>
      <t>DOPUSZCZENIA: Dozownik do ręcznika ZZ o wysokości 28cm. Pozostałe parametry zgodnie z SWZ.</t>
    </r>
  </si>
  <si>
    <r>
      <t>RĘCZNIK PAPIEROWY W ROLCE MAXI, perforowany, 100% celulozy, dwuwarstwowy, wodoutrwalony. Długość rolki min. 60 mb, szerokość wstęgi 20-23,5 cm, średnica rolki 13-14,5 cm, gramatura min. 2x18g/m².</t>
    </r>
    <r>
      <rPr>
        <sz val="8"/>
        <color rgb="FFFF0000"/>
        <rFont val="Tahoma"/>
        <family val="2"/>
        <charset val="238"/>
      </rPr>
      <t xml:space="preserve"> DOPUSZCZENIE: Ręcznik w roli z celulozy wysokiej jakości ręcznik o długości 59m z odpowiednim przeliczeniem tj. 48814 rolek. Pozstałe parametry zgonie z SWZ.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</si>
</sst>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3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sz val="10"/>
      <name val="Arial CE"/>
      <family val="2"/>
      <charset val="238"/>
    </font>
    <font>
      <sz val="7.5"/>
      <color rgb="FFFF0000"/>
      <name val="Tahoma"/>
      <family val="2"/>
      <charset val="238"/>
    </font>
    <font>
      <b/>
      <sz val="7.5"/>
      <color rgb="FFFF0000"/>
      <name val="Tahoma"/>
      <family val="2"/>
      <charset val="238"/>
    </font>
    <font>
      <u/>
      <sz val="7.5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7.5"/>
      <name val="Calibri"/>
      <family val="2"/>
      <charset val="238"/>
    </font>
    <font>
      <b/>
      <u/>
      <sz val="12"/>
      <color theme="1"/>
      <name val="Times New Roman"/>
      <family val="1"/>
      <charset val="238"/>
    </font>
    <font>
      <b/>
      <sz val="9"/>
      <name val="Tahoma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7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</cellStyleXfs>
  <cellXfs count="112">
    <xf numFmtId="0" fontId="0" fillId="0" borderId="0" xfId="0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2" fontId="11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9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2" fillId="0" borderId="1" xfId="25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3" applyFont="1" applyFill="1" applyBorder="1" applyAlignment="1">
      <alignment horizontal="center" vertical="center" wrapText="1"/>
    </xf>
    <xf numFmtId="8" fontId="12" fillId="3" borderId="1" xfId="9" applyNumberFormat="1" applyFont="1" applyFill="1" applyBorder="1" applyAlignment="1">
      <alignment horizontal="right"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65" fontId="12" fillId="0" borderId="7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/>
    </xf>
    <xf numFmtId="44" fontId="11" fillId="4" borderId="1" xfId="0" applyNumberFormat="1" applyFont="1" applyFill="1" applyBorder="1" applyAlignment="1">
      <alignment horizontal="center" vertical="center"/>
    </xf>
    <xf numFmtId="44" fontId="12" fillId="4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1" fillId="4" borderId="1" xfId="0" applyNumberFormat="1" applyFont="1" applyFill="1" applyBorder="1" applyAlignment="1">
      <alignment vertical="center"/>
    </xf>
    <xf numFmtId="44" fontId="12" fillId="4" borderId="2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1" xfId="9" applyFont="1" applyBorder="1" applyAlignment="1">
      <alignment vertical="center" wrapText="1"/>
    </xf>
    <xf numFmtId="165" fontId="12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165" fontId="12" fillId="0" borderId="6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2" fillId="5" borderId="1" xfId="25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right" vertical="center" wrapText="1"/>
    </xf>
    <xf numFmtId="44" fontId="8" fillId="4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9" applyFont="1" applyBorder="1" applyAlignment="1">
      <alignment vertical="center" wrapText="1"/>
    </xf>
    <xf numFmtId="164" fontId="8" fillId="0" borderId="1" xfId="3" applyFont="1" applyFill="1" applyBorder="1" applyAlignment="1">
      <alignment horizontal="center" vertical="center" wrapText="1"/>
    </xf>
    <xf numFmtId="8" fontId="8" fillId="3" borderId="1" xfId="9" applyNumberFormat="1" applyFont="1" applyFill="1" applyBorder="1" applyAlignment="1">
      <alignment horizontal="right" vertical="center"/>
    </xf>
    <xf numFmtId="44" fontId="7" fillId="4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11" fillId="0" borderId="0" xfId="0" applyFont="1" applyAlignment="1">
      <alignment horizontal="right" vertical="center" textRotation="180"/>
    </xf>
    <xf numFmtId="44" fontId="12" fillId="0" borderId="0" xfId="0" applyNumberFormat="1" applyFont="1" applyAlignment="1">
      <alignment vertical="center" wrapText="1"/>
    </xf>
    <xf numFmtId="44" fontId="8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44" fontId="8" fillId="2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44" fontId="12" fillId="0" borderId="0" xfId="0" applyNumberFormat="1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vertical="center"/>
    </xf>
    <xf numFmtId="165" fontId="12" fillId="3" borderId="8" xfId="0" applyNumberFormat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2" fillId="2" borderId="1" xfId="2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29" fillId="7" borderId="0" xfId="0" applyFont="1" applyFill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right" vertical="top" wrapText="1"/>
    </xf>
    <xf numFmtId="0" fontId="28" fillId="2" borderId="8" xfId="0" applyFont="1" applyFill="1" applyBorder="1" applyAlignment="1">
      <alignment horizontal="right" vertical="top" wrapText="1"/>
    </xf>
    <xf numFmtId="0" fontId="28" fillId="2" borderId="4" xfId="0" applyFont="1" applyFill="1" applyBorder="1" applyAlignment="1">
      <alignment horizontal="right" vertical="top" wrapText="1"/>
    </xf>
    <xf numFmtId="165" fontId="12" fillId="4" borderId="1" xfId="0" applyNumberFormat="1" applyFont="1" applyFill="1" applyBorder="1" applyAlignment="1">
      <alignment horizontal="center" vertical="center"/>
    </xf>
    <xf numFmtId="44" fontId="12" fillId="3" borderId="5" xfId="0" applyNumberFormat="1" applyFont="1" applyFill="1" applyBorder="1" applyAlignment="1">
      <alignment horizontal="center" vertical="center"/>
    </xf>
    <xf numFmtId="44" fontId="12" fillId="3" borderId="8" xfId="0" applyNumberFormat="1" applyFont="1" applyFill="1" applyBorder="1" applyAlignment="1">
      <alignment horizontal="center" vertical="center"/>
    </xf>
    <xf numFmtId="44" fontId="12" fillId="3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</cellXfs>
  <cellStyles count="26">
    <cellStyle name="Default" xfId="15"/>
    <cellStyle name="Dziesiętny" xfId="3" builtinId="3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Normalny_Arkusz1" xfId="25"/>
    <cellStyle name="Procentowy 2" xfId="16"/>
    <cellStyle name="Procentowy 2 2" xfId="19"/>
    <cellStyle name="Procentowy 3" xfId="14"/>
    <cellStyle name="Walutowy 2" xfId="20"/>
    <cellStyle name="Walutowy 2 2" xfId="24"/>
    <cellStyle name="Walutowy 3" xfId="13"/>
    <cellStyle name="Walutowy 3 2" xfId="23"/>
    <cellStyle name="Walutowy 4" xfId="2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7" zoomScale="125" zoomScaleNormal="125" zoomScaleSheetLayoutView="100" workbookViewId="0">
      <selection activeCell="B9" sqref="B9"/>
    </sheetView>
  </sheetViews>
  <sheetFormatPr defaultColWidth="8.85546875" defaultRowHeight="9.75"/>
  <cols>
    <col min="1" max="1" width="4" style="2" customWidth="1"/>
    <col min="2" max="2" width="44.5703125" style="2" customWidth="1"/>
    <col min="3" max="3" width="8.140625" style="2" customWidth="1"/>
    <col min="4" max="4" width="11" style="2" customWidth="1"/>
    <col min="5" max="5" width="9.140625" style="2" customWidth="1"/>
    <col min="6" max="6" width="12.42578125" style="2" customWidth="1"/>
    <col min="7" max="7" width="11.7109375" style="5" customWidth="1"/>
    <col min="8" max="8" width="14.85546875" style="9" customWidth="1"/>
    <col min="9" max="9" width="4.42578125" style="2" customWidth="1"/>
    <col min="10" max="10" width="15" style="2" customWidth="1"/>
    <col min="11" max="11" width="13.42578125" style="8" customWidth="1"/>
    <col min="12" max="16384" width="8.85546875" style="8"/>
  </cols>
  <sheetData>
    <row r="1" spans="1:11" ht="28.5" customHeight="1">
      <c r="B1" s="95" t="s">
        <v>66</v>
      </c>
      <c r="C1" s="95"/>
      <c r="D1" s="95"/>
      <c r="E1" s="95"/>
      <c r="F1" s="95"/>
      <c r="G1" s="95"/>
    </row>
    <row r="2" spans="1:11" ht="19.899999999999999" customHeight="1">
      <c r="B2" s="43"/>
      <c r="D2" s="5"/>
    </row>
    <row r="3" spans="1:11" ht="27.75" customHeight="1">
      <c r="A3" s="89" t="s">
        <v>64</v>
      </c>
      <c r="B3" s="89"/>
      <c r="C3" s="89"/>
      <c r="D3" s="89"/>
      <c r="E3" s="89"/>
      <c r="F3" s="89"/>
      <c r="G3" s="89"/>
      <c r="H3" s="89"/>
      <c r="I3" s="64"/>
      <c r="J3" s="64"/>
      <c r="K3" s="65"/>
    </row>
    <row r="4" spans="1:11" s="2" customFormat="1" ht="69.75" customHeight="1">
      <c r="A4" s="79" t="s">
        <v>0</v>
      </c>
      <c r="B4" s="79" t="s">
        <v>17</v>
      </c>
      <c r="C4" s="79" t="s">
        <v>19</v>
      </c>
      <c r="D4" s="87" t="s">
        <v>63</v>
      </c>
      <c r="E4" s="79" t="s">
        <v>20</v>
      </c>
      <c r="F4" s="87" t="s">
        <v>21</v>
      </c>
      <c r="G4" s="80" t="s">
        <v>22</v>
      </c>
      <c r="H4" s="80" t="s">
        <v>23</v>
      </c>
      <c r="I4" s="79" t="s">
        <v>1</v>
      </c>
      <c r="J4" s="79" t="s">
        <v>24</v>
      </c>
      <c r="K4" s="79" t="s">
        <v>18</v>
      </c>
    </row>
    <row r="5" spans="1:11" s="2" customFormat="1" ht="10.5">
      <c r="A5" s="50" t="s">
        <v>2</v>
      </c>
      <c r="B5" s="50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 t="s">
        <v>8</v>
      </c>
      <c r="H5" s="51" t="s">
        <v>9</v>
      </c>
      <c r="I5" s="50" t="s">
        <v>10</v>
      </c>
      <c r="J5" s="51" t="s">
        <v>11</v>
      </c>
      <c r="K5" s="50" t="s">
        <v>12</v>
      </c>
    </row>
    <row r="6" spans="1:11" s="20" customFormat="1" ht="107.25" customHeight="1">
      <c r="A6" s="52" t="s">
        <v>13</v>
      </c>
      <c r="B6" s="88" t="s">
        <v>65</v>
      </c>
      <c r="C6" s="11" t="s">
        <v>37</v>
      </c>
      <c r="D6" s="85">
        <v>3000</v>
      </c>
      <c r="E6" s="63">
        <v>1</v>
      </c>
      <c r="F6" s="54">
        <f t="shared" ref="F6:F11" si="0">ROUND(D6/E6,2)</f>
        <v>3000</v>
      </c>
      <c r="G6" s="55"/>
      <c r="H6" s="56">
        <f>ROUND(F6*G6,2)</f>
        <v>0</v>
      </c>
      <c r="I6" s="57">
        <v>0.23</v>
      </c>
      <c r="J6" s="58">
        <f>ROUND(H6*I6+H6,2)</f>
        <v>0</v>
      </c>
      <c r="K6" s="59"/>
    </row>
    <row r="7" spans="1:11" s="20" customFormat="1" ht="36.75" customHeight="1">
      <c r="A7" s="52" t="s">
        <v>25</v>
      </c>
      <c r="B7" s="53" t="s">
        <v>50</v>
      </c>
      <c r="C7" s="13" t="s">
        <v>34</v>
      </c>
      <c r="D7" s="85">
        <v>240</v>
      </c>
      <c r="E7" s="63">
        <v>1</v>
      </c>
      <c r="F7" s="54">
        <f t="shared" si="0"/>
        <v>240</v>
      </c>
      <c r="G7" s="55"/>
      <c r="H7" s="56">
        <f t="shared" ref="H7:H11" si="1">ROUND(F7*G7,2)</f>
        <v>0</v>
      </c>
      <c r="I7" s="57">
        <v>0.23</v>
      </c>
      <c r="J7" s="58">
        <f t="shared" ref="J7:J11" si="2">ROUND(H7*I7+H7,2)</f>
        <v>0</v>
      </c>
      <c r="K7" s="59"/>
    </row>
    <row r="8" spans="1:11" s="20" customFormat="1" ht="40.15" customHeight="1">
      <c r="A8" s="52" t="s">
        <v>26</v>
      </c>
      <c r="B8" s="53" t="s">
        <v>51</v>
      </c>
      <c r="C8" s="13" t="s">
        <v>34</v>
      </c>
      <c r="D8" s="85">
        <v>140</v>
      </c>
      <c r="E8" s="63">
        <v>1</v>
      </c>
      <c r="F8" s="54">
        <f t="shared" si="0"/>
        <v>140</v>
      </c>
      <c r="G8" s="55"/>
      <c r="H8" s="56">
        <f t="shared" si="1"/>
        <v>0</v>
      </c>
      <c r="I8" s="57">
        <v>0.23</v>
      </c>
      <c r="J8" s="58">
        <f t="shared" si="2"/>
        <v>0</v>
      </c>
      <c r="K8" s="59"/>
    </row>
    <row r="9" spans="1:11" s="20" customFormat="1" ht="58.5" customHeight="1">
      <c r="A9" s="52" t="s">
        <v>31</v>
      </c>
      <c r="B9" s="53" t="s">
        <v>71</v>
      </c>
      <c r="C9" s="13" t="s">
        <v>34</v>
      </c>
      <c r="D9" s="85">
        <v>280</v>
      </c>
      <c r="E9" s="63">
        <v>1</v>
      </c>
      <c r="F9" s="54">
        <f t="shared" si="0"/>
        <v>280</v>
      </c>
      <c r="G9" s="55"/>
      <c r="H9" s="56">
        <f t="shared" si="1"/>
        <v>0</v>
      </c>
      <c r="I9" s="57">
        <v>0.23</v>
      </c>
      <c r="J9" s="58">
        <f t="shared" si="2"/>
        <v>0</v>
      </c>
      <c r="K9" s="59"/>
    </row>
    <row r="10" spans="1:11" s="20" customFormat="1" ht="43.15" customHeight="1">
      <c r="A10" s="52" t="s">
        <v>27</v>
      </c>
      <c r="B10" s="53" t="s">
        <v>55</v>
      </c>
      <c r="C10" s="13" t="s">
        <v>35</v>
      </c>
      <c r="D10" s="85">
        <v>120000</v>
      </c>
      <c r="E10" s="63">
        <v>12</v>
      </c>
      <c r="F10" s="54">
        <f t="shared" si="0"/>
        <v>10000</v>
      </c>
      <c r="G10" s="55"/>
      <c r="H10" s="56">
        <f t="shared" si="1"/>
        <v>0</v>
      </c>
      <c r="I10" s="57">
        <v>0.23</v>
      </c>
      <c r="J10" s="58">
        <f t="shared" si="2"/>
        <v>0</v>
      </c>
      <c r="K10" s="59"/>
    </row>
    <row r="11" spans="1:11" s="20" customFormat="1" ht="51" customHeight="1">
      <c r="A11" s="52" t="s">
        <v>28</v>
      </c>
      <c r="B11" s="53" t="s">
        <v>52</v>
      </c>
      <c r="C11" s="13" t="s">
        <v>35</v>
      </c>
      <c r="D11" s="85">
        <v>40000</v>
      </c>
      <c r="E11" s="63">
        <v>8</v>
      </c>
      <c r="F11" s="54">
        <f t="shared" si="0"/>
        <v>5000</v>
      </c>
      <c r="G11" s="55"/>
      <c r="H11" s="56">
        <f t="shared" si="1"/>
        <v>0</v>
      </c>
      <c r="I11" s="57">
        <v>0.23</v>
      </c>
      <c r="J11" s="58">
        <f t="shared" si="2"/>
        <v>0</v>
      </c>
      <c r="K11" s="59"/>
    </row>
    <row r="12" spans="1:11" s="20" customFormat="1" ht="76.5" customHeight="1">
      <c r="A12" s="52" t="s">
        <v>29</v>
      </c>
      <c r="B12" s="53" t="s">
        <v>72</v>
      </c>
      <c r="C12" s="13" t="s">
        <v>35</v>
      </c>
      <c r="D12" s="85">
        <v>48000</v>
      </c>
      <c r="E12" s="63">
        <v>12</v>
      </c>
      <c r="F12" s="54">
        <f t="shared" ref="F12:F14" si="3">ROUND(D12/E12,2)</f>
        <v>4000</v>
      </c>
      <c r="G12" s="55"/>
      <c r="H12" s="56">
        <f t="shared" ref="H12:H14" si="4">ROUND(F12*G12,2)</f>
        <v>0</v>
      </c>
      <c r="I12" s="57">
        <v>0.23</v>
      </c>
      <c r="J12" s="58">
        <f t="shared" ref="J12:J14" si="5">ROUND(H12*I12+H12,2)</f>
        <v>0</v>
      </c>
      <c r="K12" s="59"/>
    </row>
    <row r="13" spans="1:11" s="20" customFormat="1" ht="97.5" customHeight="1">
      <c r="A13" s="52" t="s">
        <v>30</v>
      </c>
      <c r="B13" s="53" t="s">
        <v>67</v>
      </c>
      <c r="C13" s="11" t="s">
        <v>36</v>
      </c>
      <c r="D13" s="85">
        <v>24000</v>
      </c>
      <c r="E13" s="63">
        <v>1</v>
      </c>
      <c r="F13" s="54">
        <f t="shared" si="3"/>
        <v>24000</v>
      </c>
      <c r="G13" s="55"/>
      <c r="H13" s="56">
        <f t="shared" si="4"/>
        <v>0</v>
      </c>
      <c r="I13" s="57">
        <v>0.23</v>
      </c>
      <c r="J13" s="58">
        <f t="shared" si="5"/>
        <v>0</v>
      </c>
      <c r="K13" s="59"/>
    </row>
    <row r="14" spans="1:11" s="20" customFormat="1" ht="47.25" customHeight="1">
      <c r="A14" s="52" t="s">
        <v>32</v>
      </c>
      <c r="B14" s="53" t="s">
        <v>53</v>
      </c>
      <c r="C14" s="13" t="s">
        <v>35</v>
      </c>
      <c r="D14" s="85">
        <v>240</v>
      </c>
      <c r="E14" s="63">
        <v>1</v>
      </c>
      <c r="F14" s="54">
        <f t="shared" si="3"/>
        <v>240</v>
      </c>
      <c r="G14" s="55"/>
      <c r="H14" s="56">
        <f t="shared" si="4"/>
        <v>0</v>
      </c>
      <c r="I14" s="57">
        <v>0.23</v>
      </c>
      <c r="J14" s="58">
        <f t="shared" si="5"/>
        <v>0</v>
      </c>
      <c r="K14" s="59"/>
    </row>
    <row r="15" spans="1:11" s="20" customFormat="1" ht="31.5" customHeight="1">
      <c r="A15" s="52" t="s">
        <v>33</v>
      </c>
      <c r="B15" s="53" t="s">
        <v>54</v>
      </c>
      <c r="C15" s="13" t="s">
        <v>35</v>
      </c>
      <c r="D15" s="85">
        <v>120</v>
      </c>
      <c r="E15" s="63">
        <v>1</v>
      </c>
      <c r="F15" s="54">
        <f t="shared" ref="F15" si="6">ROUND(D15/E15,2)</f>
        <v>120</v>
      </c>
      <c r="G15" s="55"/>
      <c r="H15" s="56">
        <f t="shared" ref="H15" si="7">ROUND(F15*G15,2)</f>
        <v>0</v>
      </c>
      <c r="I15" s="57">
        <v>0.23</v>
      </c>
      <c r="J15" s="58">
        <f t="shared" ref="J15" si="8">ROUND(H15*I15+H15,2)</f>
        <v>0</v>
      </c>
      <c r="K15" s="59"/>
    </row>
    <row r="16" spans="1:11" s="20" customFormat="1" ht="22.9" customHeight="1">
      <c r="A16" s="45"/>
      <c r="B16" s="46"/>
      <c r="C16" s="44"/>
      <c r="D16" s="47"/>
      <c r="E16" s="47"/>
      <c r="F16" s="1"/>
      <c r="G16" s="49" t="s">
        <v>15</v>
      </c>
      <c r="H16" s="48">
        <f>SUM(H6:H15)</f>
        <v>0</v>
      </c>
      <c r="I16" s="60"/>
      <c r="J16" s="61">
        <f>SUM(J6:J15)</f>
        <v>0</v>
      </c>
      <c r="K16" s="62"/>
    </row>
    <row r="17" spans="1:12" s="2" customFormat="1" ht="17.45" customHeight="1">
      <c r="A17" s="45"/>
      <c r="B17" s="46"/>
      <c r="C17" s="44"/>
      <c r="D17" s="47"/>
      <c r="E17" s="47"/>
      <c r="F17" s="1"/>
      <c r="G17" s="47"/>
      <c r="H17" s="68"/>
      <c r="I17" s="69"/>
      <c r="J17" s="70"/>
      <c r="K17" s="47"/>
      <c r="L17" s="4"/>
    </row>
    <row r="18" spans="1:12" s="2" customFormat="1" ht="72" customHeight="1">
      <c r="A18" s="71" t="s">
        <v>49</v>
      </c>
      <c r="B18" s="91" t="s">
        <v>58</v>
      </c>
      <c r="C18" s="91"/>
      <c r="D18" s="90" t="s">
        <v>56</v>
      </c>
      <c r="E18" s="90"/>
      <c r="F18" s="90"/>
      <c r="G18" s="90"/>
      <c r="H18" s="90"/>
      <c r="I18" s="90"/>
      <c r="J18" s="90"/>
      <c r="K18" s="90"/>
    </row>
    <row r="19" spans="1:12" s="2" customFormat="1" ht="22.5" customHeight="1">
      <c r="A19" s="82"/>
      <c r="B19" s="84"/>
      <c r="C19" s="84"/>
      <c r="D19" s="83"/>
      <c r="E19" s="83"/>
      <c r="F19" s="83"/>
      <c r="G19" s="83"/>
      <c r="H19" s="83"/>
      <c r="I19" s="83"/>
      <c r="J19" s="83"/>
      <c r="K19" s="83"/>
    </row>
    <row r="20" spans="1:12" customFormat="1" ht="22.9" customHeight="1">
      <c r="A20" s="86"/>
      <c r="B20" s="96" t="s">
        <v>62</v>
      </c>
      <c r="C20" s="97"/>
      <c r="D20" s="97"/>
      <c r="E20" s="97"/>
      <c r="F20" s="97"/>
      <c r="G20" s="97"/>
      <c r="H20" s="97"/>
      <c r="I20" s="98"/>
    </row>
    <row r="21" spans="1:12" customFormat="1" ht="36.6" customHeight="1">
      <c r="A21" s="86"/>
      <c r="B21" s="99" t="s">
        <v>59</v>
      </c>
      <c r="C21" s="100"/>
      <c r="D21" s="100"/>
      <c r="E21" s="100"/>
      <c r="F21" s="100"/>
      <c r="G21" s="100"/>
      <c r="H21" s="100"/>
      <c r="I21" s="101"/>
    </row>
    <row r="22" spans="1:12" customFormat="1" ht="40.9" customHeight="1">
      <c r="A22" s="86"/>
      <c r="B22" s="99" t="s">
        <v>61</v>
      </c>
      <c r="C22" s="100"/>
      <c r="D22" s="100"/>
      <c r="E22" s="100"/>
      <c r="F22" s="100"/>
      <c r="G22" s="100"/>
      <c r="H22" s="100"/>
      <c r="I22" s="101"/>
    </row>
    <row r="23" spans="1:12" customFormat="1" ht="24.6" customHeight="1">
      <c r="A23" s="86"/>
      <c r="B23" s="102" t="s">
        <v>60</v>
      </c>
      <c r="C23" s="103"/>
      <c r="D23" s="103"/>
      <c r="E23" s="103"/>
      <c r="F23" s="103"/>
      <c r="G23" s="103"/>
      <c r="H23" s="103"/>
      <c r="I23" s="104"/>
    </row>
    <row r="26" spans="1:12" customFormat="1" ht="23.25" customHeight="1">
      <c r="A26" s="92" t="s">
        <v>68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</row>
    <row r="27" spans="1:12" customFormat="1" ht="66" customHeight="1">
      <c r="A27" s="73" t="s">
        <v>0</v>
      </c>
      <c r="B27" s="73" t="s">
        <v>17</v>
      </c>
      <c r="C27" s="73" t="s">
        <v>19</v>
      </c>
      <c r="D27" s="73" t="s">
        <v>63</v>
      </c>
      <c r="E27" s="73" t="s">
        <v>20</v>
      </c>
      <c r="F27" s="73" t="s">
        <v>21</v>
      </c>
      <c r="G27" s="74" t="s">
        <v>22</v>
      </c>
      <c r="H27" s="74" t="s">
        <v>23</v>
      </c>
      <c r="I27" s="73" t="s">
        <v>1</v>
      </c>
      <c r="J27" s="73" t="s">
        <v>24</v>
      </c>
      <c r="K27" s="73" t="s">
        <v>18</v>
      </c>
    </row>
    <row r="28" spans="1:12" customFormat="1" ht="15">
      <c r="A28" s="10" t="s">
        <v>2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23" t="s">
        <v>9</v>
      </c>
      <c r="I28" s="10" t="s">
        <v>10</v>
      </c>
      <c r="J28" s="23" t="s">
        <v>11</v>
      </c>
      <c r="K28" s="10" t="s">
        <v>12</v>
      </c>
    </row>
    <row r="29" spans="1:12" customFormat="1" ht="217.5" customHeight="1">
      <c r="A29" s="11" t="s">
        <v>13</v>
      </c>
      <c r="B29" s="12" t="s">
        <v>69</v>
      </c>
      <c r="C29" s="11" t="s">
        <v>35</v>
      </c>
      <c r="D29" s="14">
        <v>2880</v>
      </c>
      <c r="E29" s="15">
        <v>6</v>
      </c>
      <c r="F29" s="16">
        <f t="shared" ref="F29:F30" si="9">ROUND(D29/E29,2)</f>
        <v>480</v>
      </c>
      <c r="G29" s="17"/>
      <c r="H29" s="24">
        <f>ROUND(F29*G29,2)</f>
        <v>0</v>
      </c>
      <c r="I29" s="18">
        <v>0.23</v>
      </c>
      <c r="J29" s="27">
        <f>ROUND(H29*I29+H29,2)</f>
        <v>0</v>
      </c>
      <c r="K29" s="19"/>
    </row>
    <row r="30" spans="1:12" customFormat="1" ht="167.25" customHeight="1">
      <c r="A30" s="11" t="s">
        <v>25</v>
      </c>
      <c r="B30" s="12" t="s">
        <v>70</v>
      </c>
      <c r="C30" s="13" t="s">
        <v>35</v>
      </c>
      <c r="D30" s="14">
        <v>2880</v>
      </c>
      <c r="E30" s="15">
        <v>6</v>
      </c>
      <c r="F30" s="16">
        <f t="shared" si="9"/>
        <v>480</v>
      </c>
      <c r="G30" s="17"/>
      <c r="H30" s="24">
        <f t="shared" ref="H30" si="10">ROUND(F30*G30,2)</f>
        <v>0</v>
      </c>
      <c r="I30" s="18">
        <v>0.23</v>
      </c>
      <c r="J30" s="27">
        <f t="shared" ref="J30" si="11">ROUND(H30*I30+H30,2)</f>
        <v>0</v>
      </c>
      <c r="K30" s="19"/>
    </row>
    <row r="31" spans="1:12" customFormat="1" ht="20.25" customHeight="1">
      <c r="A31" s="5"/>
      <c r="B31" s="43"/>
      <c r="C31" s="3"/>
      <c r="D31" s="4"/>
      <c r="E31" s="4"/>
      <c r="F31" s="2"/>
      <c r="G31" s="4" t="s">
        <v>15</v>
      </c>
      <c r="H31" s="25">
        <f>SUM(H29:H30)</f>
        <v>0</v>
      </c>
      <c r="I31" s="21"/>
      <c r="J31" s="28">
        <f>SUM(J29:J30)</f>
        <v>0</v>
      </c>
      <c r="K31" s="22"/>
    </row>
    <row r="32" spans="1:12" customFormat="1" ht="16.149999999999999" customHeight="1">
      <c r="A32" s="5"/>
      <c r="B32" s="43"/>
      <c r="C32" s="3"/>
      <c r="D32" s="4"/>
      <c r="E32" s="4"/>
      <c r="F32" s="2"/>
      <c r="G32" s="4"/>
      <c r="H32" s="72"/>
      <c r="I32" s="31"/>
      <c r="J32" s="67"/>
      <c r="K32" s="4"/>
    </row>
    <row r="33" spans="1:11" customFormat="1" ht="16.5" customHeight="1">
      <c r="A33" s="5" t="s">
        <v>16</v>
      </c>
      <c r="B33" s="3" t="s">
        <v>45</v>
      </c>
      <c r="C33" s="4"/>
      <c r="D33" s="4"/>
      <c r="E33" s="31"/>
      <c r="F33" s="6"/>
      <c r="G33" s="2"/>
      <c r="H33" s="2"/>
      <c r="I33" s="2"/>
      <c r="J33" s="2"/>
      <c r="K33" s="2"/>
    </row>
    <row r="34" spans="1:11" customFormat="1" ht="36" customHeight="1">
      <c r="A34" s="73" t="s">
        <v>0</v>
      </c>
      <c r="B34" s="75" t="s">
        <v>44</v>
      </c>
      <c r="C34" s="73" t="s">
        <v>19</v>
      </c>
      <c r="D34" s="73" t="s">
        <v>39</v>
      </c>
      <c r="E34" s="76"/>
      <c r="F34" s="77" t="s">
        <v>40</v>
      </c>
      <c r="G34" s="78"/>
      <c r="H34" s="105" t="s">
        <v>41</v>
      </c>
      <c r="I34" s="105"/>
      <c r="J34" s="15" t="s">
        <v>42</v>
      </c>
      <c r="K34" s="15" t="s">
        <v>43</v>
      </c>
    </row>
    <row r="35" spans="1:11" customFormat="1" ht="45.75" customHeight="1">
      <c r="A35" s="13" t="s">
        <v>13</v>
      </c>
      <c r="B35" s="12" t="s">
        <v>46</v>
      </c>
      <c r="C35" s="40" t="s">
        <v>38</v>
      </c>
      <c r="D35" s="41">
        <v>20</v>
      </c>
      <c r="E35" s="106"/>
      <c r="F35" s="107"/>
      <c r="G35" s="108"/>
      <c r="H35" s="109">
        <f>D35*E35</f>
        <v>0</v>
      </c>
      <c r="I35" s="110"/>
      <c r="J35" s="32"/>
      <c r="K35" s="33"/>
    </row>
    <row r="36" spans="1:11" customFormat="1" ht="51.75" customHeight="1">
      <c r="A36" s="13" t="s">
        <v>25</v>
      </c>
      <c r="B36" s="30" t="s">
        <v>47</v>
      </c>
      <c r="C36" s="42" t="s">
        <v>38</v>
      </c>
      <c r="D36" s="41">
        <v>20</v>
      </c>
      <c r="E36" s="106"/>
      <c r="F36" s="107"/>
      <c r="G36" s="108"/>
      <c r="H36" s="109">
        <f>D36*E36</f>
        <v>0</v>
      </c>
      <c r="I36" s="110"/>
      <c r="J36" s="32"/>
      <c r="K36" s="33"/>
    </row>
    <row r="37" spans="1:11" customFormat="1" ht="24" customHeight="1">
      <c r="A37" s="5"/>
      <c r="B37" s="39"/>
      <c r="C37" s="38" t="s">
        <v>48</v>
      </c>
      <c r="D37" s="34"/>
      <c r="E37" s="35"/>
      <c r="F37" s="36"/>
      <c r="G37" s="37"/>
      <c r="H37" s="109">
        <f>SUM(H35:H36)</f>
        <v>0</v>
      </c>
      <c r="I37" s="110"/>
      <c r="J37" s="2"/>
      <c r="K37" s="2"/>
    </row>
    <row r="38" spans="1:11" customFormat="1" ht="15">
      <c r="A38" s="66" t="s">
        <v>16</v>
      </c>
      <c r="B38" s="3" t="s">
        <v>14</v>
      </c>
      <c r="C38" s="7"/>
      <c r="D38" s="7"/>
      <c r="E38" s="7"/>
      <c r="F38" s="7"/>
      <c r="G38" s="7"/>
      <c r="H38" s="26"/>
      <c r="I38" s="7"/>
      <c r="J38" s="29"/>
      <c r="K38" s="2"/>
    </row>
    <row r="39" spans="1:11" customFormat="1" ht="61.5" customHeight="1">
      <c r="A39" s="71" t="s">
        <v>49</v>
      </c>
      <c r="B39" s="111" t="s">
        <v>57</v>
      </c>
      <c r="C39" s="111"/>
      <c r="D39" s="90" t="s">
        <v>56</v>
      </c>
      <c r="E39" s="90"/>
      <c r="F39" s="90"/>
      <c r="G39" s="90"/>
      <c r="H39" s="90"/>
      <c r="I39" s="90"/>
      <c r="J39" s="90"/>
      <c r="K39" s="90"/>
    </row>
    <row r="40" spans="1:11" customFormat="1" ht="19.5" customHeight="1">
      <c r="A40" s="82"/>
      <c r="B40" s="81"/>
      <c r="C40" s="81"/>
      <c r="D40" s="83"/>
      <c r="E40" s="83"/>
      <c r="F40" s="83"/>
      <c r="G40" s="83"/>
      <c r="H40" s="83"/>
      <c r="I40" s="83"/>
      <c r="J40" s="83"/>
      <c r="K40" s="83"/>
    </row>
    <row r="41" spans="1:11" customFormat="1" ht="22.9" customHeight="1">
      <c r="A41" s="86"/>
      <c r="B41" s="96" t="s">
        <v>62</v>
      </c>
      <c r="C41" s="97"/>
      <c r="D41" s="97"/>
      <c r="E41" s="97"/>
      <c r="F41" s="97"/>
      <c r="G41" s="97"/>
      <c r="H41" s="97"/>
      <c r="I41" s="98"/>
    </row>
    <row r="42" spans="1:11" customFormat="1" ht="36.6" customHeight="1">
      <c r="A42" s="86"/>
      <c r="B42" s="99" t="s">
        <v>59</v>
      </c>
      <c r="C42" s="100"/>
      <c r="D42" s="100"/>
      <c r="E42" s="100"/>
      <c r="F42" s="100"/>
      <c r="G42" s="100"/>
      <c r="H42" s="100"/>
      <c r="I42" s="101"/>
    </row>
    <row r="43" spans="1:11" customFormat="1" ht="40.9" customHeight="1">
      <c r="A43" s="86"/>
      <c r="B43" s="99" t="s">
        <v>61</v>
      </c>
      <c r="C43" s="100"/>
      <c r="D43" s="100"/>
      <c r="E43" s="100"/>
      <c r="F43" s="100"/>
      <c r="G43" s="100"/>
      <c r="H43" s="100"/>
      <c r="I43" s="101"/>
    </row>
    <row r="44" spans="1:11" customFormat="1" ht="24.6" customHeight="1">
      <c r="A44" s="86"/>
      <c r="B44" s="102" t="s">
        <v>60</v>
      </c>
      <c r="C44" s="103"/>
      <c r="D44" s="103"/>
      <c r="E44" s="103"/>
      <c r="F44" s="103"/>
      <c r="G44" s="103"/>
      <c r="H44" s="103"/>
      <c r="I44" s="104"/>
    </row>
    <row r="45" spans="1:11" customFormat="1" ht="15"/>
    <row r="46" spans="1:11" customFormat="1" ht="15"/>
    <row r="47" spans="1:11" customFormat="1" ht="15"/>
  </sheetData>
  <mergeCells count="21">
    <mergeCell ref="B41:I41"/>
    <mergeCell ref="B42:I42"/>
    <mergeCell ref="B43:I43"/>
    <mergeCell ref="B44:I44"/>
    <mergeCell ref="B20:I20"/>
    <mergeCell ref="B21:I21"/>
    <mergeCell ref="B22:I22"/>
    <mergeCell ref="B23:I23"/>
    <mergeCell ref="H34:I34"/>
    <mergeCell ref="E35:G35"/>
    <mergeCell ref="H35:I35"/>
    <mergeCell ref="E36:G36"/>
    <mergeCell ref="H36:I36"/>
    <mergeCell ref="H37:I37"/>
    <mergeCell ref="B39:C39"/>
    <mergeCell ref="D39:K39"/>
    <mergeCell ref="A3:H3"/>
    <mergeCell ref="D18:K18"/>
    <mergeCell ref="B18:C18"/>
    <mergeCell ref="A26:K26"/>
    <mergeCell ref="B1:G1"/>
  </mergeCells>
  <printOptions horizontalCentered="1"/>
  <pageMargins left="0.15748031496062992" right="0.15748031496062992" top="0.55118110236220474" bottom="0.19685039370078741" header="0.31496062992125984" footer="0.31496062992125984"/>
  <pageSetup paperSize="9" scale="98" orientation="landscape" r:id="rId1"/>
  <headerFooter>
    <oddHeader>&amp;L&amp;"-,Pogrubiony"ZP/12/2023-DOSTAWA ARTYKUŁÓW HIGIENICZNYCH&amp;R&amp;"-,Kursywa"Załącznik nr &amp;"-,Pogrubiona kursywa"2</oddHeader>
  </headerFooter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ZP_73_2024_ZAŁĄCZNIK NR 2</vt:lpstr>
      <vt:lpstr>'ZP_73_2024_ZAŁĄCZNIK NR 2'!Obszar_wydruku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Marta Radziszewska</cp:lastModifiedBy>
  <cp:lastPrinted>2024-04-22T12:06:51Z</cp:lastPrinted>
  <dcterms:created xsi:type="dcterms:W3CDTF">2016-11-14T08:12:35Z</dcterms:created>
  <dcterms:modified xsi:type="dcterms:W3CDTF">2024-06-07T11:17:18Z</dcterms:modified>
</cp:coreProperties>
</file>