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cdd358027d5a6016/Pulpit/JAROSAWSKA GZ ENERGIA ELEKTRYCZNA/14.07.23 do publikacji DOKUEMNTACJA OSTATECZNA/"/>
    </mc:Choice>
  </mc:AlternateContent>
  <xr:revisionPtr revIDLastSave="11" documentId="8_{7BDE457D-689B-4668-9CE8-365B9A0E1AA7}" xr6:coauthVersionLast="47" xr6:coauthVersionMax="47" xr10:uidLastSave="{96B2C508-08CF-4E59-9493-291FE4CC25B8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1" l="1"/>
  <c r="F52" i="1" l="1"/>
  <c r="G52" i="1" s="1"/>
  <c r="D56" i="1"/>
  <c r="D58" i="1" s="1"/>
  <c r="C68" i="1"/>
  <c r="D68" i="1" s="1"/>
  <c r="D65" i="1"/>
  <c r="F64" i="1"/>
  <c r="D53" i="1"/>
  <c r="F53" i="1" s="1"/>
  <c r="G53" i="1" s="1"/>
  <c r="C44" i="1"/>
  <c r="D44" i="1" s="1"/>
  <c r="D41" i="1"/>
  <c r="F41" i="1" s="1"/>
  <c r="D21" i="1"/>
  <c r="F21" i="1" s="1"/>
  <c r="D18" i="1"/>
  <c r="F18" i="1" s="1"/>
  <c r="G18" i="1" s="1"/>
  <c r="F68" i="1" l="1"/>
  <c r="G68" i="1" s="1"/>
  <c r="D70" i="1"/>
  <c r="F65" i="1"/>
  <c r="G64" i="1"/>
  <c r="F56" i="1"/>
  <c r="G56" i="1" s="1"/>
  <c r="F44" i="1"/>
  <c r="G44" i="1" s="1"/>
  <c r="G41" i="1"/>
  <c r="F23" i="1"/>
  <c r="G21" i="1"/>
  <c r="G23" i="1" s="1"/>
  <c r="D23" i="1"/>
  <c r="D46" i="1"/>
  <c r="C10" i="1"/>
  <c r="F70" i="1" l="1"/>
  <c r="G65" i="1"/>
  <c r="G70" i="1"/>
  <c r="F58" i="1"/>
  <c r="F46" i="1"/>
  <c r="G58" i="1"/>
  <c r="G46" i="1"/>
  <c r="C32" i="1"/>
  <c r="D32" i="1" s="1"/>
  <c r="F32" i="1" s="1"/>
  <c r="G32" i="1" s="1"/>
  <c r="D10" i="1"/>
  <c r="D29" i="1"/>
  <c r="D7" i="1"/>
  <c r="D34" i="1" l="1"/>
  <c r="D12" i="1"/>
  <c r="F29" i="1"/>
  <c r="F34" i="1" s="1"/>
  <c r="F7" i="1"/>
  <c r="F10" i="1"/>
  <c r="G10" i="1" s="1"/>
  <c r="G7" i="1" l="1"/>
  <c r="G12" i="1" s="1"/>
  <c r="F12" i="1"/>
  <c r="G29" i="1"/>
  <c r="G34" i="1" s="1"/>
</calcChain>
</file>

<file path=xl/sharedStrings.xml><?xml version="1.0" encoding="utf-8"?>
<sst xmlns="http://schemas.openxmlformats.org/spreadsheetml/2006/main" count="136" uniqueCount="38">
  <si>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</si>
  <si>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</si>
  <si>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</si>
  <si>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</si>
  <si>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</si>
  <si>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</si>
  <si>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</si>
  <si>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</si>
  <si>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</si>
  <si>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</si>
  <si>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</si>
  <si>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Załącznik nr 3.1 do SWZ - kalkulator</t>
  </si>
  <si>
    <t>Stawka podatku VAT  %</t>
  </si>
  <si>
    <t>Zużycie energii elektrycznej w trakcie trwania zamówienia w kWh</t>
  </si>
  <si>
    <t>x</t>
  </si>
  <si>
    <t>Tabela nr 1 zamówienie podstawowe</t>
  </si>
  <si>
    <t>Tabela nr 2 prawo opcji</t>
  </si>
  <si>
    <t>1. Dla zakupu energii 15% ilości zużycia energii z Tabeli nr 1 pkt 1</t>
  </si>
  <si>
    <t>Wykonawca może skorzystać z przygotowanego przez Pełnomocnika Zamawiającego kalkulatora stanowiącego Załącznik nr 3.1 do SWZ, przy czym  wyliczenia z kalkulatora nie  stanowią podstawy do jakichkolwiek roszczeń Wykonawcy w stosunku do Zamawiającego i sam kalkulator nie stanowi załącznika do oferty.</t>
  </si>
  <si>
    <t>Zamówienie podstawowe wraz z prawem opcji, suma z Tabeli 1 i 2:</t>
  </si>
  <si>
    <t xml:space="preserve">1. Dostawa energii elektrycznej w okresie od 01.01.2024 r. do 31.12.2024 r.  - zamówienie podstawowe </t>
  </si>
  <si>
    <t>Cena jednostkowa netto w zł/kWh*</t>
  </si>
  <si>
    <t xml:space="preserve">1. Dostawa energii elektrycznej w okresie od 01.01.2025 r. do 31.12.2025 r.  - zamówienie podstawowe </t>
  </si>
  <si>
    <t>„Jarosławska  Grupa Zakupowa energii elektrycznej na okres od 01.01.2024 r. do 31.12.2025 r.”</t>
  </si>
  <si>
    <t xml:space="preserve">Tabela nr 1 </t>
  </si>
  <si>
    <t>1. Usługa dystrybucji wyliczona przez Zamawiającego na podstawie parametrów dystrybucji PPE oraz obowiązująch stawek dystrybucyjnych</t>
  </si>
  <si>
    <t>n/d</t>
  </si>
  <si>
    <t>1. Dla zakupu energii 15% ilości zużycia energii z Tabeli nr 1 pkt 2</t>
  </si>
  <si>
    <t>Wartość usługi dystrybucji oraz dostawy energii elektrycznej dla zamówienia podstawowego i prawa opcji,  suma z Tabeli 1 i 2:</t>
  </si>
  <si>
    <t xml:space="preserve">2. Dostawa energii elektrycznej w okresie od 01.01.2024 r. do 31.12.2024 r.  - zamówienie podstawowe </t>
  </si>
  <si>
    <t xml:space="preserve">2. Dostawa energii elektrycznej w okresie od 01.01.2025 r. do 31.12.2025 r.  - zamówienie podstawowe </t>
  </si>
  <si>
    <t>I część zamówienia - dotyczy zamówienia na rok 2024 oświetlenie uliczne</t>
  </si>
  <si>
    <t>II część zamówienia - dotyczy zamówienia na rok 2024 pozostałe obiekty</t>
  </si>
  <si>
    <t>III część zamówienia - dotyczy zamówienia na rok 2025 oświetlenie uliczne</t>
  </si>
  <si>
    <t>IV część zamówienia - dotyczy zamówienia na rok 2025 pozostałe obikety</t>
  </si>
  <si>
    <t>V część zamówienia - dotyczy zamówienia na rok 2024 fotowoltaika</t>
  </si>
  <si>
    <t>VI część zamówienia - dotyczy zamówienia na rok 2025 fotowoltaika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</si>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</sst>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0" fontId="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74"/>
  <sheetViews>
    <sheetView tabSelected="1" topLeftCell="A24" zoomScale="80" zoomScaleNormal="80" workbookViewId="0">
      <selection activeCell="C21" sqref="C21"/>
    </sheetView>
  </sheetViews>
  <sheetFormatPr defaultColWidth="8.88671875" defaultRowHeight="13.8"/>
  <cols>
    <col min="1" max="1" width="31.21875" style="3" customWidth="1"/>
    <col min="2" max="2" width="11" style="3" customWidth="1"/>
    <col min="3" max="3" width="13.6640625" style="3" customWidth="1"/>
    <col min="4" max="4" width="15.44140625" style="3" customWidth="1"/>
    <col min="5" max="5" width="8.109375" style="3" customWidth="1"/>
    <col min="6" max="6" width="14" style="3" customWidth="1"/>
    <col min="7" max="7" width="17.109375" style="3" customWidth="1"/>
    <col min="8" max="1025" width="9.33203125" style="3" customWidth="1"/>
    <col min="1026" max="16384" width="8.88671875" style="1"/>
  </cols>
  <sheetData>
    <row r="1" spans="1:1025">
      <c r="A1" s="39" t="s">
        <v>11</v>
      </c>
      <c r="B1" s="39"/>
      <c r="C1" s="39"/>
      <c r="D1" s="39"/>
      <c r="E1" s="39"/>
      <c r="F1" s="39"/>
      <c r="G1" s="39"/>
    </row>
    <row r="2" spans="1:1025" ht="31.8" customHeight="1">
      <c r="A2" s="40" t="s">
        <v>23</v>
      </c>
      <c r="B2" s="40"/>
      <c r="C2" s="40"/>
      <c r="D2" s="40"/>
      <c r="E2" s="40"/>
      <c r="F2" s="40"/>
      <c r="G2" s="40"/>
    </row>
    <row r="3" spans="1:1025" ht="16.2" customHeight="1">
      <c r="A3" s="37" t="s">
        <v>31</v>
      </c>
      <c r="B3" s="37"/>
      <c r="C3" s="37"/>
      <c r="D3" s="37"/>
      <c r="E3" s="37"/>
      <c r="F3" s="37"/>
      <c r="G3" s="37"/>
    </row>
    <row r="4" spans="1:1025">
      <c r="A4" s="38" t="s">
        <v>15</v>
      </c>
      <c r="B4" s="38"/>
      <c r="C4" s="38"/>
      <c r="D4" s="38"/>
      <c r="E4" s="4"/>
      <c r="F4" s="4"/>
      <c r="G4" s="4"/>
    </row>
    <row r="5" spans="1:1025" s="2" customFormat="1" ht="69">
      <c r="A5" s="5" t="s">
        <v>10</v>
      </c>
      <c r="B5" s="5" t="s">
        <v>21</v>
      </c>
      <c r="C5" s="5" t="s">
        <v>13</v>
      </c>
      <c r="D5" s="5" t="s">
        <v>0</v>
      </c>
      <c r="E5" s="5" t="s">
        <v>12</v>
      </c>
      <c r="F5" s="5" t="s">
        <v>1</v>
      </c>
      <c r="G5" s="5" t="s">
        <v>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</row>
    <row r="6" spans="1:10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</row>
    <row r="7" spans="1:1025" ht="55.2">
      <c r="A7" s="7" t="s">
        <v>20</v>
      </c>
      <c r="B7" s="8"/>
      <c r="C7" s="25">
        <v>2137549</v>
      </c>
      <c r="D7" s="10">
        <f t="shared" ref="D7" si="0">ROUND(B7*C7,2)</f>
        <v>0</v>
      </c>
      <c r="E7" s="11">
        <v>23</v>
      </c>
      <c r="F7" s="11">
        <f t="shared" ref="F7" si="1">ROUND(D7*0.23,2)</f>
        <v>0</v>
      </c>
      <c r="G7" s="11">
        <f t="shared" ref="G7" si="2">D7+F7</f>
        <v>0</v>
      </c>
    </row>
    <row r="8" spans="1:1025">
      <c r="A8" s="12"/>
      <c r="B8" s="13"/>
      <c r="C8" s="14"/>
      <c r="D8" s="15"/>
      <c r="E8" s="15"/>
      <c r="F8" s="15"/>
      <c r="G8" s="15"/>
    </row>
    <row r="9" spans="1:1025">
      <c r="A9" s="16" t="s">
        <v>16</v>
      </c>
      <c r="B9" s="13"/>
      <c r="C9" s="14"/>
      <c r="D9" s="15"/>
      <c r="E9" s="15"/>
      <c r="F9" s="15"/>
      <c r="G9" s="15"/>
    </row>
    <row r="10" spans="1:1025" ht="27.6">
      <c r="A10" s="17" t="s">
        <v>17</v>
      </c>
      <c r="B10" s="8"/>
      <c r="C10" s="9">
        <f>ROUND(C7*0.15,0)</f>
        <v>320632</v>
      </c>
      <c r="D10" s="10">
        <f t="shared" ref="D10" si="3">ROUND(B10*C10,2)</f>
        <v>0</v>
      </c>
      <c r="E10" s="11">
        <v>23</v>
      </c>
      <c r="F10" s="11">
        <f>ROUND(D10*0.23,2)</f>
        <v>0</v>
      </c>
      <c r="G10" s="11">
        <f>D10+F10</f>
        <v>0</v>
      </c>
    </row>
    <row r="11" spans="1:1025">
      <c r="A11" s="18"/>
      <c r="B11" s="18"/>
      <c r="C11" s="18"/>
      <c r="D11" s="18"/>
      <c r="E11" s="18"/>
      <c r="F11" s="18"/>
      <c r="G11" s="18"/>
    </row>
    <row r="12" spans="1:1025">
      <c r="A12" s="34" t="s">
        <v>19</v>
      </c>
      <c r="B12" s="35"/>
      <c r="C12" s="36"/>
      <c r="D12" s="19">
        <f>SUM(D7+D10)</f>
        <v>0</v>
      </c>
      <c r="E12" s="20" t="s">
        <v>14</v>
      </c>
      <c r="F12" s="19">
        <f t="shared" ref="F12:G12" si="4">SUM(F7+F10)</f>
        <v>0</v>
      </c>
      <c r="G12" s="19">
        <f t="shared" si="4"/>
        <v>0</v>
      </c>
    </row>
    <row r="13" spans="1:1025">
      <c r="A13" s="21"/>
      <c r="B13" s="21"/>
      <c r="C13" s="21"/>
      <c r="D13" s="22"/>
      <c r="E13" s="27"/>
      <c r="F13" s="22"/>
      <c r="G13" s="22"/>
    </row>
    <row r="14" spans="1:1025">
      <c r="A14" s="37" t="s">
        <v>32</v>
      </c>
      <c r="B14" s="37"/>
      <c r="C14" s="37"/>
      <c r="D14" s="37"/>
      <c r="E14" s="37"/>
      <c r="F14" s="37"/>
      <c r="G14" s="37"/>
    </row>
    <row r="15" spans="1:1025">
      <c r="A15" s="38" t="s">
        <v>15</v>
      </c>
      <c r="B15" s="38"/>
      <c r="C15" s="38"/>
      <c r="D15" s="38"/>
      <c r="E15" s="4"/>
      <c r="F15" s="4"/>
      <c r="G15" s="4"/>
    </row>
    <row r="16" spans="1:1025" ht="69">
      <c r="A16" s="5" t="s">
        <v>10</v>
      </c>
      <c r="B16" s="5" t="s">
        <v>21</v>
      </c>
      <c r="C16" s="5" t="s">
        <v>13</v>
      </c>
      <c r="D16" s="5" t="s">
        <v>0</v>
      </c>
      <c r="E16" s="5" t="s">
        <v>12</v>
      </c>
      <c r="F16" s="5" t="s">
        <v>1</v>
      </c>
      <c r="G16" s="5" t="s">
        <v>2</v>
      </c>
    </row>
    <row r="17" spans="1:1025">
      <c r="A17" s="5" t="s">
        <v>3</v>
      </c>
      <c r="B17" s="5" t="s">
        <v>4</v>
      </c>
      <c r="C17" s="5" t="s">
        <v>5</v>
      </c>
      <c r="D17" s="5" t="s">
        <v>6</v>
      </c>
      <c r="E17" s="5" t="s">
        <v>7</v>
      </c>
      <c r="F17" s="5" t="s">
        <v>8</v>
      </c>
      <c r="G17" s="5" t="s">
        <v>9</v>
      </c>
    </row>
    <row r="18" spans="1:1025" ht="55.2">
      <c r="A18" s="7" t="s">
        <v>20</v>
      </c>
      <c r="B18" s="8"/>
      <c r="C18" s="25">
        <v>5992272</v>
      </c>
      <c r="D18" s="10">
        <f t="shared" ref="D18" si="5">ROUND(B18*C18,2)</f>
        <v>0</v>
      </c>
      <c r="E18" s="11">
        <v>23</v>
      </c>
      <c r="F18" s="11">
        <f t="shared" ref="F18" si="6">ROUND(D18*0.23,2)</f>
        <v>0</v>
      </c>
      <c r="G18" s="11">
        <f t="shared" ref="G18" si="7">D18+F18</f>
        <v>0</v>
      </c>
    </row>
    <row r="19" spans="1:1025">
      <c r="A19" s="12"/>
      <c r="B19" s="13"/>
      <c r="C19" s="14"/>
      <c r="D19" s="15"/>
      <c r="E19" s="15"/>
      <c r="F19" s="15"/>
      <c r="G19" s="15"/>
    </row>
    <row r="20" spans="1:1025">
      <c r="A20" s="16" t="s">
        <v>16</v>
      </c>
      <c r="B20" s="13"/>
      <c r="C20" s="14"/>
      <c r="D20" s="15"/>
      <c r="E20" s="15"/>
      <c r="F20" s="15"/>
      <c r="G20" s="15"/>
    </row>
    <row r="21" spans="1:1025" ht="27.6">
      <c r="A21" s="17" t="s">
        <v>17</v>
      </c>
      <c r="B21" s="8"/>
      <c r="C21" s="9" t="s">
        <v>37</v>
      </c>
      <c r="D21" s="10" t="e">
        <f t="shared" ref="D21" si="8">ROUND(B21*C21,2)</f>
        <v>#VALUE!</v>
      </c>
      <c r="E21" s="11">
        <v>23</v>
      </c>
      <c r="F21" s="11" t="e">
        <f>ROUND(D21*0.23,2)</f>
        <v>#VALUE!</v>
      </c>
      <c r="G21" s="11" t="e">
        <f>D21+F21</f>
        <v>#VALUE!</v>
      </c>
    </row>
    <row r="22" spans="1:1025">
      <c r="A22" s="18"/>
      <c r="B22" s="18"/>
      <c r="C22" s="18"/>
      <c r="D22" s="18"/>
      <c r="E22" s="18"/>
      <c r="F22" s="18"/>
      <c r="G22" s="18"/>
    </row>
    <row r="23" spans="1:1025">
      <c r="A23" s="34" t="s">
        <v>19</v>
      </c>
      <c r="B23" s="35"/>
      <c r="C23" s="36"/>
      <c r="D23" s="19" t="e">
        <f>SUM(D18+D21)</f>
        <v>#VALUE!</v>
      </c>
      <c r="E23" s="20" t="s">
        <v>14</v>
      </c>
      <c r="F23" s="19" t="e">
        <f t="shared" ref="F23:G23" si="9">SUM(F18+F21)</f>
        <v>#VALUE!</v>
      </c>
      <c r="G23" s="19" t="e">
        <f t="shared" si="9"/>
        <v>#VALUE!</v>
      </c>
    </row>
    <row r="24" spans="1:1025" ht="27" customHeight="1">
      <c r="A24" s="21"/>
      <c r="B24" s="21"/>
      <c r="C24" s="21"/>
      <c r="D24" s="22"/>
      <c r="E24" s="23"/>
      <c r="F24" s="22"/>
      <c r="G24" s="22"/>
    </row>
    <row r="25" spans="1:1025">
      <c r="A25" s="37" t="s">
        <v>33</v>
      </c>
      <c r="B25" s="37"/>
      <c r="C25" s="37"/>
      <c r="D25" s="37"/>
      <c r="E25" s="37"/>
      <c r="F25" s="37"/>
      <c r="G25" s="37"/>
    </row>
    <row r="26" spans="1:1025">
      <c r="A26" s="38" t="s">
        <v>15</v>
      </c>
      <c r="B26" s="38"/>
      <c r="C26" s="38"/>
      <c r="D26" s="38"/>
      <c r="E26" s="4"/>
      <c r="F26" s="4"/>
      <c r="G26" s="4"/>
    </row>
    <row r="27" spans="1:1025" ht="69">
      <c r="A27" s="5" t="s">
        <v>10</v>
      </c>
      <c r="B27" s="5" t="s">
        <v>21</v>
      </c>
      <c r="C27" s="5" t="s">
        <v>13</v>
      </c>
      <c r="D27" s="5" t="s">
        <v>0</v>
      </c>
      <c r="E27" s="5" t="s">
        <v>12</v>
      </c>
      <c r="F27" s="5" t="s">
        <v>1</v>
      </c>
      <c r="G27" s="5" t="s">
        <v>2</v>
      </c>
    </row>
    <row r="28" spans="1:1025">
      <c r="A28" s="5" t="s">
        <v>3</v>
      </c>
      <c r="B28" s="5" t="s">
        <v>4</v>
      </c>
      <c r="C28" s="5" t="s">
        <v>5</v>
      </c>
      <c r="D28" s="5" t="s">
        <v>6</v>
      </c>
      <c r="E28" s="5" t="s">
        <v>7</v>
      </c>
      <c r="F28" s="5" t="s">
        <v>8</v>
      </c>
      <c r="G28" s="5" t="s">
        <v>9</v>
      </c>
    </row>
    <row r="29" spans="1:1025" ht="55.2">
      <c r="A29" s="7" t="s">
        <v>22</v>
      </c>
      <c r="B29" s="8"/>
      <c r="C29" s="25">
        <v>2137549</v>
      </c>
      <c r="D29" s="10">
        <f t="shared" ref="D29" si="10">ROUND(B29*C29,2)</f>
        <v>0</v>
      </c>
      <c r="E29" s="11">
        <v>23</v>
      </c>
      <c r="F29" s="11">
        <f t="shared" ref="F29" si="11">ROUND(D29*0.23,2)</f>
        <v>0</v>
      </c>
      <c r="G29" s="11">
        <f t="shared" ref="G29" si="12">D29+F29</f>
        <v>0</v>
      </c>
    </row>
    <row r="30" spans="1:1025">
      <c r="A30" s="12"/>
      <c r="B30" s="13"/>
      <c r="C30" s="14"/>
      <c r="D30" s="15"/>
      <c r="E30" s="15"/>
      <c r="F30" s="15"/>
      <c r="G30" s="15"/>
    </row>
    <row r="31" spans="1:1025" s="2" customFormat="1">
      <c r="A31" s="16" t="s">
        <v>16</v>
      </c>
      <c r="B31" s="13"/>
      <c r="C31" s="14"/>
      <c r="D31" s="15"/>
      <c r="E31" s="15"/>
      <c r="F31" s="15"/>
      <c r="G31" s="1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  <c r="AMK31" s="6"/>
    </row>
    <row r="32" spans="1:1025" ht="27.6">
      <c r="A32" s="17" t="s">
        <v>17</v>
      </c>
      <c r="B32" s="8"/>
      <c r="C32" s="9">
        <f>ROUND(C29*0.15,0)</f>
        <v>320632</v>
      </c>
      <c r="D32" s="10">
        <f t="shared" ref="D32" si="13">ROUND(B32*C32,2)</f>
        <v>0</v>
      </c>
      <c r="E32" s="11">
        <v>23</v>
      </c>
      <c r="F32" s="11">
        <f t="shared" ref="F32" si="14">ROUND(D32*0.23,2)</f>
        <v>0</v>
      </c>
      <c r="G32" s="11">
        <f t="shared" ref="G32" si="15">D32+F32</f>
        <v>0</v>
      </c>
    </row>
    <row r="33" spans="1:7">
      <c r="A33" s="18"/>
      <c r="B33" s="18"/>
      <c r="C33" s="18"/>
      <c r="D33" s="18"/>
      <c r="E33" s="18"/>
      <c r="F33" s="18"/>
      <c r="G33" s="18"/>
    </row>
    <row r="34" spans="1:7">
      <c r="A34" s="34" t="s">
        <v>19</v>
      </c>
      <c r="B34" s="35"/>
      <c r="C34" s="36"/>
      <c r="D34" s="19">
        <f>D29+D32</f>
        <v>0</v>
      </c>
      <c r="E34" s="20" t="s">
        <v>14</v>
      </c>
      <c r="F34" s="19">
        <f t="shared" ref="F34:G34" si="16">F29+F32</f>
        <v>0</v>
      </c>
      <c r="G34" s="19">
        <f t="shared" si="16"/>
        <v>0</v>
      </c>
    </row>
    <row r="35" spans="1:7" ht="13.2" customHeight="1">
      <c r="A35" s="21"/>
      <c r="B35" s="21"/>
      <c r="C35" s="21"/>
      <c r="D35" s="22"/>
      <c r="E35" s="23"/>
      <c r="F35" s="22"/>
      <c r="G35" s="22"/>
    </row>
    <row r="36" spans="1:7" ht="15" customHeight="1">
      <c r="A36" s="21"/>
      <c r="B36" s="21"/>
      <c r="C36" s="21"/>
      <c r="D36" s="22"/>
      <c r="E36" s="23"/>
      <c r="F36" s="22"/>
      <c r="G36" s="22"/>
    </row>
    <row r="37" spans="1:7" ht="24.6" customHeight="1">
      <c r="A37" s="37" t="s">
        <v>34</v>
      </c>
      <c r="B37" s="37"/>
      <c r="C37" s="37"/>
      <c r="D37" s="37"/>
      <c r="E37" s="37"/>
      <c r="F37" s="37"/>
      <c r="G37" s="37"/>
    </row>
    <row r="38" spans="1:7" ht="19.8" customHeight="1">
      <c r="A38" s="38" t="s">
        <v>15</v>
      </c>
      <c r="B38" s="38"/>
      <c r="C38" s="38"/>
      <c r="D38" s="38"/>
      <c r="E38" s="4"/>
      <c r="F38" s="4"/>
      <c r="G38" s="4"/>
    </row>
    <row r="39" spans="1:7" ht="69">
      <c r="A39" s="5" t="s">
        <v>10</v>
      </c>
      <c r="B39" s="5" t="s">
        <v>21</v>
      </c>
      <c r="C39" s="5" t="s">
        <v>13</v>
      </c>
      <c r="D39" s="5" t="s">
        <v>0</v>
      </c>
      <c r="E39" s="5" t="s">
        <v>12</v>
      </c>
      <c r="F39" s="5" t="s">
        <v>1</v>
      </c>
      <c r="G39" s="5" t="s">
        <v>2</v>
      </c>
    </row>
    <row r="40" spans="1:7">
      <c r="A40" s="5" t="s">
        <v>3</v>
      </c>
      <c r="B40" s="5" t="s">
        <v>4</v>
      </c>
      <c r="C40" s="5" t="s">
        <v>5</v>
      </c>
      <c r="D40" s="5" t="s">
        <v>6</v>
      </c>
      <c r="E40" s="5" t="s">
        <v>7</v>
      </c>
      <c r="F40" s="5" t="s">
        <v>8</v>
      </c>
      <c r="G40" s="5" t="s">
        <v>9</v>
      </c>
    </row>
    <row r="41" spans="1:7" ht="55.2">
      <c r="A41" s="7" t="s">
        <v>22</v>
      </c>
      <c r="B41" s="8"/>
      <c r="C41" s="25">
        <v>5992272</v>
      </c>
      <c r="D41" s="10">
        <f t="shared" ref="D41" si="17">ROUND(B41*C41,2)</f>
        <v>0</v>
      </c>
      <c r="E41" s="11">
        <v>23</v>
      </c>
      <c r="F41" s="11">
        <f t="shared" ref="F41" si="18">ROUND(D41*0.23,2)</f>
        <v>0</v>
      </c>
      <c r="G41" s="11">
        <f t="shared" ref="G41" si="19">D41+F41</f>
        <v>0</v>
      </c>
    </row>
    <row r="42" spans="1:7">
      <c r="A42" s="12"/>
      <c r="B42" s="13"/>
      <c r="C42" s="14"/>
      <c r="D42" s="15"/>
      <c r="E42" s="15"/>
      <c r="F42" s="15"/>
      <c r="G42" s="15"/>
    </row>
    <row r="43" spans="1:7">
      <c r="A43" s="16" t="s">
        <v>16</v>
      </c>
      <c r="B43" s="13"/>
      <c r="C43" s="14"/>
      <c r="D43" s="15"/>
      <c r="E43" s="15"/>
      <c r="F43" s="15"/>
      <c r="G43" s="15"/>
    </row>
    <row r="44" spans="1:7" ht="27.6">
      <c r="A44" s="17" t="s">
        <v>17</v>
      </c>
      <c r="B44" s="8"/>
      <c r="C44" s="9">
        <f>ROUND(C41*0.15,0)</f>
        <v>898841</v>
      </c>
      <c r="D44" s="10">
        <f t="shared" ref="D44" si="20">ROUND(B44*C44,2)</f>
        <v>0</v>
      </c>
      <c r="E44" s="11">
        <v>23</v>
      </c>
      <c r="F44" s="11">
        <f t="shared" ref="F44" si="21">ROUND(D44*0.23,2)</f>
        <v>0</v>
      </c>
      <c r="G44" s="11">
        <f t="shared" ref="G44" si="22">D44+F44</f>
        <v>0</v>
      </c>
    </row>
    <row r="45" spans="1:7">
      <c r="A45" s="18"/>
      <c r="B45" s="18"/>
      <c r="C45" s="18"/>
      <c r="D45" s="18"/>
      <c r="E45" s="18"/>
      <c r="F45" s="18"/>
      <c r="G45" s="18"/>
    </row>
    <row r="46" spans="1:7">
      <c r="A46" s="34" t="s">
        <v>19</v>
      </c>
      <c r="B46" s="35"/>
      <c r="C46" s="36"/>
      <c r="D46" s="19">
        <f>D41+D44</f>
        <v>0</v>
      </c>
      <c r="E46" s="20" t="s">
        <v>14</v>
      </c>
      <c r="F46" s="19">
        <f t="shared" ref="F46:G46" si="23">F41+F44</f>
        <v>0</v>
      </c>
      <c r="G46" s="19">
        <f t="shared" si="23"/>
        <v>0</v>
      </c>
    </row>
    <row r="47" spans="1:7">
      <c r="A47" s="18"/>
      <c r="B47" s="18"/>
      <c r="C47" s="18"/>
      <c r="D47" s="18"/>
      <c r="E47" s="18"/>
      <c r="F47" s="18"/>
      <c r="G47" s="18"/>
    </row>
    <row r="48" spans="1:7">
      <c r="A48" s="37" t="s">
        <v>35</v>
      </c>
      <c r="B48" s="37"/>
      <c r="C48" s="37"/>
      <c r="D48" s="37"/>
      <c r="E48" s="37"/>
      <c r="F48" s="37"/>
      <c r="G48" s="37"/>
    </row>
    <row r="49" spans="1:7">
      <c r="A49" s="38" t="s">
        <v>24</v>
      </c>
      <c r="B49" s="38"/>
      <c r="C49" s="38"/>
      <c r="D49" s="38"/>
      <c r="E49" s="4"/>
      <c r="F49" s="4"/>
      <c r="G49" s="4"/>
    </row>
    <row r="50" spans="1:7" ht="69">
      <c r="A50" s="5" t="s">
        <v>10</v>
      </c>
      <c r="B50" s="5" t="s">
        <v>21</v>
      </c>
      <c r="C50" s="5" t="s">
        <v>13</v>
      </c>
      <c r="D50" s="5" t="s">
        <v>0</v>
      </c>
      <c r="E50" s="5" t="s">
        <v>12</v>
      </c>
      <c r="F50" s="5" t="s">
        <v>1</v>
      </c>
      <c r="G50" s="5" t="s">
        <v>2</v>
      </c>
    </row>
    <row r="51" spans="1:7">
      <c r="A51" s="5" t="s">
        <v>3</v>
      </c>
      <c r="B51" s="5" t="s">
        <v>4</v>
      </c>
      <c r="C51" s="5" t="s">
        <v>5</v>
      </c>
      <c r="D51" s="5" t="s">
        <v>6</v>
      </c>
      <c r="E51" s="5" t="s">
        <v>7</v>
      </c>
      <c r="F51" s="5" t="s">
        <v>8</v>
      </c>
      <c r="G51" s="5" t="s">
        <v>9</v>
      </c>
    </row>
    <row r="52" spans="1:7" ht="69">
      <c r="A52" s="24" t="s">
        <v>25</v>
      </c>
      <c r="B52" s="5" t="s">
        <v>26</v>
      </c>
      <c r="C52" s="5" t="s">
        <v>26</v>
      </c>
      <c r="D52" s="26">
        <v>186057.16</v>
      </c>
      <c r="E52" s="11">
        <v>23</v>
      </c>
      <c r="F52" s="11">
        <f>ROUND(D52*0.23,2)</f>
        <v>42793.15</v>
      </c>
      <c r="G52" s="11">
        <f>D52+F52</f>
        <v>228850.31</v>
      </c>
    </row>
    <row r="53" spans="1:7" ht="55.2">
      <c r="A53" s="7" t="s">
        <v>29</v>
      </c>
      <c r="B53" s="8"/>
      <c r="C53" s="25">
        <v>396359</v>
      </c>
      <c r="D53" s="10">
        <f t="shared" ref="D53" si="24">ROUND(B53*C53,2)</f>
        <v>0</v>
      </c>
      <c r="E53" s="11">
        <v>23</v>
      </c>
      <c r="F53" s="11">
        <f t="shared" ref="F53" si="25">ROUND(D53*0.23,2)</f>
        <v>0</v>
      </c>
      <c r="G53" s="11">
        <f t="shared" ref="G53" si="26">D53+F53</f>
        <v>0</v>
      </c>
    </row>
    <row r="54" spans="1:7">
      <c r="A54" s="12"/>
      <c r="B54" s="13"/>
      <c r="C54" s="14"/>
      <c r="D54" s="15"/>
      <c r="E54" s="15"/>
      <c r="F54" s="15"/>
      <c r="G54" s="15"/>
    </row>
    <row r="55" spans="1:7">
      <c r="A55" s="16" t="s">
        <v>16</v>
      </c>
      <c r="B55" s="13"/>
      <c r="C55" s="14"/>
      <c r="D55" s="15"/>
      <c r="E55" s="15"/>
      <c r="F55" s="15"/>
      <c r="G55" s="15"/>
    </row>
    <row r="56" spans="1:7" ht="27.6">
      <c r="A56" s="17" t="s">
        <v>27</v>
      </c>
      <c r="B56" s="8"/>
      <c r="C56" s="9">
        <f>ROUND(C53*0.15,0)</f>
        <v>59454</v>
      </c>
      <c r="D56" s="10">
        <f t="shared" ref="D56" si="27">ROUND(B56*C56,2)</f>
        <v>0</v>
      </c>
      <c r="E56" s="11">
        <v>23</v>
      </c>
      <c r="F56" s="11">
        <f t="shared" ref="F56" si="28">ROUND(D56*0.23,2)</f>
        <v>0</v>
      </c>
      <c r="G56" s="11">
        <f t="shared" ref="G56" si="29">D56+F56</f>
        <v>0</v>
      </c>
    </row>
    <row r="57" spans="1:7">
      <c r="A57" s="18"/>
      <c r="B57" s="18"/>
      <c r="C57" s="18"/>
      <c r="D57" s="18"/>
      <c r="E57" s="18"/>
      <c r="F57" s="18"/>
      <c r="G57" s="18"/>
    </row>
    <row r="58" spans="1:7">
      <c r="A58" s="34" t="s">
        <v>28</v>
      </c>
      <c r="B58" s="35"/>
      <c r="C58" s="36"/>
      <c r="D58" s="19">
        <f>D52+D53+D56</f>
        <v>186057.16</v>
      </c>
      <c r="E58" s="20" t="s">
        <v>14</v>
      </c>
      <c r="F58" s="19">
        <f>F52+F53+F56</f>
        <v>42793.15</v>
      </c>
      <c r="G58" s="19">
        <f>G52+G53+G56</f>
        <v>228850.31</v>
      </c>
    </row>
    <row r="60" spans="1:7">
      <c r="A60" s="37" t="s">
        <v>36</v>
      </c>
      <c r="B60" s="37"/>
      <c r="C60" s="37"/>
      <c r="D60" s="37"/>
      <c r="E60" s="37"/>
      <c r="F60" s="37"/>
      <c r="G60" s="37"/>
    </row>
    <row r="61" spans="1:7">
      <c r="A61" s="38" t="s">
        <v>24</v>
      </c>
      <c r="B61" s="38"/>
      <c r="C61" s="38"/>
      <c r="D61" s="38"/>
      <c r="E61" s="4"/>
      <c r="F61" s="4"/>
      <c r="G61" s="4"/>
    </row>
    <row r="62" spans="1:7" ht="69">
      <c r="A62" s="5" t="s">
        <v>10</v>
      </c>
      <c r="B62" s="5" t="s">
        <v>21</v>
      </c>
      <c r="C62" s="5" t="s">
        <v>13</v>
      </c>
      <c r="D62" s="5" t="s">
        <v>0</v>
      </c>
      <c r="E62" s="5" t="s">
        <v>12</v>
      </c>
      <c r="F62" s="5" t="s">
        <v>1</v>
      </c>
      <c r="G62" s="5" t="s">
        <v>2</v>
      </c>
    </row>
    <row r="63" spans="1:7">
      <c r="A63" s="5" t="s">
        <v>3</v>
      </c>
      <c r="B63" s="5" t="s">
        <v>4</v>
      </c>
      <c r="C63" s="5" t="s">
        <v>5</v>
      </c>
      <c r="D63" s="5" t="s">
        <v>6</v>
      </c>
      <c r="E63" s="5" t="s">
        <v>7</v>
      </c>
      <c r="F63" s="5" t="s">
        <v>8</v>
      </c>
      <c r="G63" s="5" t="s">
        <v>9</v>
      </c>
    </row>
    <row r="64" spans="1:7" ht="69">
      <c r="A64" s="24" t="s">
        <v>25</v>
      </c>
      <c r="B64" s="5" t="s">
        <v>26</v>
      </c>
      <c r="C64" s="5" t="s">
        <v>26</v>
      </c>
      <c r="D64" s="26">
        <v>186057.16</v>
      </c>
      <c r="E64" s="11">
        <v>23</v>
      </c>
      <c r="F64" s="11">
        <f>ROUND(D64*0.23,2)</f>
        <v>42793.15</v>
      </c>
      <c r="G64" s="11">
        <f>D64+F64</f>
        <v>228850.31</v>
      </c>
    </row>
    <row r="65" spans="1:7" ht="55.2">
      <c r="A65" s="7" t="s">
        <v>30</v>
      </c>
      <c r="B65" s="8"/>
      <c r="C65" s="25">
        <v>396359</v>
      </c>
      <c r="D65" s="10">
        <f t="shared" ref="D65" si="30">ROUND(B65*C65,2)</f>
        <v>0</v>
      </c>
      <c r="E65" s="11">
        <v>23</v>
      </c>
      <c r="F65" s="11">
        <f t="shared" ref="F65" si="31">ROUND(D65*0.23,2)</f>
        <v>0</v>
      </c>
      <c r="G65" s="11">
        <f t="shared" ref="G65" si="32">D65+F65</f>
        <v>0</v>
      </c>
    </row>
    <row r="66" spans="1:7">
      <c r="A66" s="12"/>
      <c r="B66" s="13"/>
      <c r="C66" s="14"/>
      <c r="D66" s="15"/>
      <c r="E66" s="15"/>
      <c r="F66" s="15"/>
      <c r="G66" s="15"/>
    </row>
    <row r="67" spans="1:7">
      <c r="A67" s="16" t="s">
        <v>16</v>
      </c>
      <c r="B67" s="13"/>
      <c r="C67" s="14"/>
      <c r="D67" s="15"/>
      <c r="E67" s="15"/>
      <c r="F67" s="15"/>
      <c r="G67" s="15"/>
    </row>
    <row r="68" spans="1:7" ht="27.6">
      <c r="A68" s="17" t="s">
        <v>27</v>
      </c>
      <c r="B68" s="8"/>
      <c r="C68" s="9">
        <f>ROUND(C65*0.15,0)</f>
        <v>59454</v>
      </c>
      <c r="D68" s="10">
        <f t="shared" ref="D68" si="33">ROUND(B68*C68,2)</f>
        <v>0</v>
      </c>
      <c r="E68" s="11">
        <v>23</v>
      </c>
      <c r="F68" s="11">
        <f t="shared" ref="F68" si="34">ROUND(D68*0.23,2)</f>
        <v>0</v>
      </c>
      <c r="G68" s="11">
        <f t="shared" ref="G68" si="35">D68+F68</f>
        <v>0</v>
      </c>
    </row>
    <row r="69" spans="1:7">
      <c r="A69" s="18"/>
      <c r="B69" s="18"/>
      <c r="C69" s="18"/>
      <c r="D69" s="18"/>
      <c r="E69" s="18"/>
      <c r="F69" s="18"/>
      <c r="G69" s="18"/>
    </row>
    <row r="70" spans="1:7">
      <c r="A70" s="34" t="s">
        <v>28</v>
      </c>
      <c r="B70" s="35"/>
      <c r="C70" s="36"/>
      <c r="D70" s="19">
        <f>D64+D65+D68</f>
        <v>186057.16</v>
      </c>
      <c r="E70" s="20" t="s">
        <v>14</v>
      </c>
      <c r="F70" s="19">
        <f>F64+F65+F68</f>
        <v>42793.15</v>
      </c>
      <c r="G70" s="19">
        <f>G64+G65+G68</f>
        <v>228850.31</v>
      </c>
    </row>
    <row r="73" spans="1:7">
      <c r="A73" s="28" t="s">
        <v>18</v>
      </c>
      <c r="B73" s="29"/>
      <c r="C73" s="29"/>
      <c r="D73" s="29"/>
      <c r="E73" s="29"/>
      <c r="F73" s="29"/>
      <c r="G73" s="30"/>
    </row>
    <row r="74" spans="1:7">
      <c r="A74" s="31"/>
      <c r="B74" s="32"/>
      <c r="C74" s="32"/>
      <c r="D74" s="32"/>
      <c r="E74" s="32"/>
      <c r="F74" s="32"/>
      <c r="G74" s="33"/>
    </row>
  </sheetData>
  <mergeCells count="21">
    <mergeCell ref="A12:C12"/>
    <mergeCell ref="A1:G1"/>
    <mergeCell ref="A3:G3"/>
    <mergeCell ref="A2:G2"/>
    <mergeCell ref="A4:D4"/>
    <mergeCell ref="A73:G74"/>
    <mergeCell ref="A34:C34"/>
    <mergeCell ref="A14:G14"/>
    <mergeCell ref="A15:D15"/>
    <mergeCell ref="A23:C23"/>
    <mergeCell ref="A37:G37"/>
    <mergeCell ref="A38:D38"/>
    <mergeCell ref="A46:C46"/>
    <mergeCell ref="A48:G48"/>
    <mergeCell ref="A49:D49"/>
    <mergeCell ref="A58:C58"/>
    <mergeCell ref="A60:G60"/>
    <mergeCell ref="A61:D61"/>
    <mergeCell ref="A70:C70"/>
    <mergeCell ref="A26:D26"/>
    <mergeCell ref="A25:G2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Enmedia Biuro</cp:lastModifiedBy>
  <cp:revision>2</cp:revision>
  <dcterms:created xsi:type="dcterms:W3CDTF">2015-06-05T18:19:34Z</dcterms:created>
  <dcterms:modified xsi:type="dcterms:W3CDTF">2023-07-14T11:13:02Z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