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64011"/>
  <mc:AlternateContent xmlns:mc="http://schemas.openxmlformats.org/markup-compatibility/2006">
    <mc:Choice Requires="x15">
      <x15ac:absPath xmlns:x15ac="http://schemas.microsoft.com/office/spreadsheetml/2010/11/ac" url="\\Rgh00110391-009\1 ZAMÓWIENIA\2024 POSTĘPOWANIA\RZP_45_OZŻW_2024_EB  medycna pracy UE\SWZ i załączniki\"/>
    </mc:Choice>
  </mc:AlternateContent>
  <bookViews>
    <workbookView xWindow="0" yWindow="0" windowWidth="28770" windowHeight="4470" tabRatio="790"/>
  </bookViews>
  <sheets>
    <sheet name="FORMULARZ OFERTY" sheetId="13" r:id="rId1"/>
    <sheet name="wartości" sheetId="15" r:id="rId2"/>
    <sheet name="pomoc" sheetId="14" r:id="rId3"/>
  </sheets>
  <definedNames>
    <definedName name="_xlnm._FilterDatabase" localSheetId="0" hidden="1">'FORMULARZ OFERTY'!#REF!</definedName>
    <definedName name="K_10">KrytK10[K10]</definedName>
    <definedName name="K_2">KrytK2[K2]</definedName>
    <definedName name="K_3">KrytK3[K3]</definedName>
    <definedName name="K_4">KrytK4[K4]</definedName>
    <definedName name="K_5">KrytK5[K5]</definedName>
    <definedName name="K_6">KrytK6[K6]</definedName>
    <definedName name="K_7">KrytK7[K7]</definedName>
    <definedName name="K_8">KrytK8[K8]</definedName>
    <definedName name="K_9">KrytK9[K9]</definedName>
    <definedName name="_xlnm.Print_Area" localSheetId="0">'FORMULARZ OFERTY'!$B$1:$R$58</definedName>
    <definedName name="_xlnm.Print_Area" localSheetId="2">pomoc!$C$1:$I$18</definedName>
    <definedName name="Rodzaj_WYKONAWCY">rodzWYK[Rodzaj WYKONAWCY]</definedName>
    <definedName name="TAK_NIE">TakNie[Wybór]</definedName>
    <definedName name="TRYB">Tryby[Tryby]</definedName>
    <definedName name="_xlnm.Print_Titles" localSheetId="0">'FORMULARZ OFERTY'!$32:$33</definedName>
    <definedName name="wojewodztwaPL">wowjewodztwa[[Województwa ]]</definedName>
    <definedName name="Zadanie">ZADANIEpost[Zadanie]</definedName>
    <definedName name="ZakresZP_PO">ZakresP_PO[Zakres]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6" i="13" l="1"/>
  <c r="I46" i="13"/>
  <c r="J46" i="13" s="1"/>
  <c r="E36" i="13"/>
  <c r="I36" i="13"/>
  <c r="J36" i="13" s="1"/>
  <c r="M36" i="13"/>
  <c r="N36" i="13" s="1"/>
  <c r="E40" i="13"/>
  <c r="E41" i="13"/>
  <c r="E42" i="13"/>
  <c r="E43" i="13"/>
  <c r="I40" i="13"/>
  <c r="J40" i="13" s="1"/>
  <c r="I41" i="13"/>
  <c r="J41" i="13" s="1"/>
  <c r="I42" i="13"/>
  <c r="J42" i="13" s="1"/>
  <c r="I43" i="13"/>
  <c r="J43" i="13" s="1"/>
  <c r="M40" i="13"/>
  <c r="M41" i="13"/>
  <c r="P41" i="13" s="1"/>
  <c r="M42" i="13"/>
  <c r="N42" i="13" s="1"/>
  <c r="M43" i="13"/>
  <c r="N43" i="13" s="1"/>
  <c r="E44" i="13"/>
  <c r="I44" i="13"/>
  <c r="M44" i="13"/>
  <c r="N44" i="13" s="1"/>
  <c r="E37" i="13"/>
  <c r="I37" i="13"/>
  <c r="M37" i="13"/>
  <c r="N37" i="13" s="1"/>
  <c r="O37" i="13" s="1"/>
  <c r="E38" i="13"/>
  <c r="I38" i="13"/>
  <c r="J38" i="13" s="1"/>
  <c r="K38" i="13" s="1"/>
  <c r="M38" i="13"/>
  <c r="K46" i="13" l="1"/>
  <c r="K40" i="13"/>
  <c r="K36" i="13"/>
  <c r="N41" i="13"/>
  <c r="Q41" i="13" s="1"/>
  <c r="P40" i="13"/>
  <c r="N40" i="13"/>
  <c r="O40" i="13" s="1"/>
  <c r="K41" i="13"/>
  <c r="P38" i="13"/>
  <c r="J37" i="13"/>
  <c r="K37" i="13" s="1"/>
  <c r="R37" i="13" s="1"/>
  <c r="O36" i="13"/>
  <c r="Q36" i="13"/>
  <c r="P44" i="13"/>
  <c r="Q42" i="13"/>
  <c r="K42" i="13"/>
  <c r="O44" i="13"/>
  <c r="P36" i="13"/>
  <c r="P42" i="13"/>
  <c r="O42" i="13"/>
  <c r="J44" i="13"/>
  <c r="Q44" i="13" s="1"/>
  <c r="Q43" i="13"/>
  <c r="P43" i="13"/>
  <c r="O43" i="13"/>
  <c r="K43" i="13"/>
  <c r="P37" i="13"/>
  <c r="N38" i="13"/>
  <c r="Q38" i="13" s="1"/>
  <c r="R36" i="13" l="1"/>
  <c r="Q37" i="13"/>
  <c r="R40" i="13"/>
  <c r="O41" i="13"/>
  <c r="R41" i="13" s="1"/>
  <c r="Q40" i="13"/>
  <c r="R43" i="13"/>
  <c r="R42" i="13"/>
  <c r="K44" i="13"/>
  <c r="R44" i="13" s="1"/>
  <c r="O38" i="13"/>
  <c r="R38" i="13" s="1"/>
  <c r="B36" i="13" l="1"/>
  <c r="B37" i="13" s="1"/>
  <c r="B38" i="13" s="1"/>
  <c r="B39" i="13" s="1"/>
  <c r="B40" i="13" s="1"/>
  <c r="B41" i="13" s="1"/>
  <c r="B42" i="13" s="1"/>
  <c r="B43" i="13" s="1"/>
  <c r="B44" i="13" s="1"/>
  <c r="A36" i="13"/>
  <c r="M46" i="13"/>
  <c r="B46" i="13"/>
  <c r="A46" i="13"/>
  <c r="P46" i="13" l="1"/>
  <c r="N46" i="13"/>
  <c r="O46" i="13" s="1"/>
  <c r="R46" i="13" l="1"/>
  <c r="Q46" i="13"/>
  <c r="E39" i="13"/>
  <c r="I39" i="13"/>
  <c r="J39" i="13" s="1"/>
  <c r="M39" i="13"/>
  <c r="N39" i="13" s="1"/>
  <c r="E47" i="13"/>
  <c r="E48" i="13"/>
  <c r="E49" i="13"/>
  <c r="E50" i="13"/>
  <c r="E51" i="13"/>
  <c r="E52" i="13"/>
  <c r="E53" i="13"/>
  <c r="E54" i="13"/>
  <c r="Q39" i="13" l="1"/>
  <c r="O39" i="13"/>
  <c r="P39" i="13"/>
  <c r="K39" i="13"/>
  <c r="M54" i="13"/>
  <c r="I54" i="13"/>
  <c r="A54" i="13"/>
  <c r="M53" i="13"/>
  <c r="I53" i="13"/>
  <c r="J53" i="13" s="1"/>
  <c r="A53" i="13"/>
  <c r="M52" i="13"/>
  <c r="I52" i="13"/>
  <c r="A52" i="13"/>
  <c r="M51" i="13"/>
  <c r="I51" i="13"/>
  <c r="J51" i="13" s="1"/>
  <c r="A51" i="13"/>
  <c r="M50" i="13"/>
  <c r="I50" i="13"/>
  <c r="A50" i="13"/>
  <c r="M49" i="13"/>
  <c r="I49" i="13"/>
  <c r="J49" i="13" s="1"/>
  <c r="A49" i="13"/>
  <c r="M48" i="13"/>
  <c r="I48" i="13"/>
  <c r="A48" i="13"/>
  <c r="A47" i="13"/>
  <c r="M47" i="13"/>
  <c r="I47" i="13"/>
  <c r="B47" i="13"/>
  <c r="B48" i="13" s="1"/>
  <c r="B49" i="13" s="1"/>
  <c r="B50" i="13" s="1"/>
  <c r="B51" i="13" s="1"/>
  <c r="B52" i="13" s="1"/>
  <c r="B53" i="13" s="1"/>
  <c r="B54" i="13" s="1"/>
  <c r="R39" i="13" l="1"/>
  <c r="P49" i="13"/>
  <c r="P51" i="13"/>
  <c r="N51" i="13"/>
  <c r="O51" i="13" s="1"/>
  <c r="P53" i="13"/>
  <c r="N49" i="13"/>
  <c r="O49" i="13" s="1"/>
  <c r="N53" i="13"/>
  <c r="O53" i="13" s="1"/>
  <c r="P47" i="13"/>
  <c r="K51" i="13"/>
  <c r="K49" i="13"/>
  <c r="K53" i="13"/>
  <c r="N48" i="13"/>
  <c r="O48" i="13" s="1"/>
  <c r="N50" i="13"/>
  <c r="O50" i="13" s="1"/>
  <c r="N52" i="13"/>
  <c r="O52" i="13" s="1"/>
  <c r="N54" i="13"/>
  <c r="O54" i="13" s="1"/>
  <c r="P48" i="13"/>
  <c r="P50" i="13"/>
  <c r="P52" i="13"/>
  <c r="P54" i="13"/>
  <c r="J48" i="13"/>
  <c r="J50" i="13"/>
  <c r="J52" i="13"/>
  <c r="J54" i="13"/>
  <c r="K54" i="13" s="1"/>
  <c r="J47" i="13"/>
  <c r="N47" i="13"/>
  <c r="O47" i="13" s="1"/>
  <c r="Q51" i="13" l="1"/>
  <c r="Q48" i="13"/>
  <c r="R54" i="13"/>
  <c r="Q49" i="13"/>
  <c r="Q53" i="13"/>
  <c r="Q52" i="13"/>
  <c r="Q50" i="13"/>
  <c r="K50" i="13"/>
  <c r="R50" i="13" s="1"/>
  <c r="R51" i="13"/>
  <c r="Q54" i="13"/>
  <c r="R49" i="13"/>
  <c r="R53" i="13"/>
  <c r="K48" i="13"/>
  <c r="R48" i="13" s="1"/>
  <c r="K52" i="13"/>
  <c r="R52" i="13" s="1"/>
  <c r="Q47" i="13"/>
  <c r="K47" i="13"/>
  <c r="R47" i="13" s="1"/>
  <c r="M33" i="15" l="1"/>
  <c r="C33" i="15"/>
  <c r="D32" i="15"/>
  <c r="E31" i="15"/>
  <c r="G30" i="15"/>
  <c r="H29" i="15"/>
  <c r="I28" i="15"/>
  <c r="K27" i="15"/>
  <c r="L26" i="15"/>
  <c r="M25" i="15"/>
  <c r="C25" i="15"/>
  <c r="D24" i="15"/>
  <c r="E23" i="15"/>
  <c r="G22" i="15"/>
  <c r="H21" i="15"/>
  <c r="I20" i="15"/>
  <c r="K19" i="15"/>
  <c r="L18" i="15"/>
  <c r="M17" i="15"/>
  <c r="C17" i="15"/>
  <c r="D16" i="15"/>
  <c r="E15" i="15"/>
  <c r="G14" i="15"/>
  <c r="H13" i="15"/>
  <c r="I12" i="15"/>
  <c r="K11" i="15"/>
  <c r="L10" i="15"/>
  <c r="M9" i="15"/>
  <c r="C9" i="15"/>
  <c r="K32" i="15"/>
  <c r="C30" i="15"/>
  <c r="G27" i="15"/>
  <c r="K24" i="15"/>
  <c r="C22" i="15"/>
  <c r="G19" i="15"/>
  <c r="L15" i="15"/>
  <c r="G11" i="15"/>
  <c r="L33" i="15"/>
  <c r="M32" i="15"/>
  <c r="C32" i="15"/>
  <c r="D31" i="15"/>
  <c r="E30" i="15"/>
  <c r="G29" i="15"/>
  <c r="H28" i="15"/>
  <c r="I27" i="15"/>
  <c r="K26" i="15"/>
  <c r="L25" i="15"/>
  <c r="M24" i="15"/>
  <c r="C24" i="15"/>
  <c r="D23" i="15"/>
  <c r="E22" i="15"/>
  <c r="G21" i="15"/>
  <c r="H20" i="15"/>
  <c r="I19" i="15"/>
  <c r="K18" i="15"/>
  <c r="L17" i="15"/>
  <c r="M16" i="15"/>
  <c r="C16" i="15"/>
  <c r="D15" i="15"/>
  <c r="E14" i="15"/>
  <c r="G13" i="15"/>
  <c r="H12" i="15"/>
  <c r="I11" i="15"/>
  <c r="K10" i="15"/>
  <c r="L9" i="15"/>
  <c r="I33" i="15"/>
  <c r="L31" i="15"/>
  <c r="D29" i="15"/>
  <c r="H26" i="15"/>
  <c r="L23" i="15"/>
  <c r="D21" i="15"/>
  <c r="H18" i="15"/>
  <c r="M14" i="15"/>
  <c r="I9" i="15"/>
  <c r="K33" i="15"/>
  <c r="L32" i="15"/>
  <c r="M31" i="15"/>
  <c r="C31" i="15"/>
  <c r="D30" i="15"/>
  <c r="E29" i="15"/>
  <c r="G28" i="15"/>
  <c r="H27" i="15"/>
  <c r="I26" i="15"/>
  <c r="K25" i="15"/>
  <c r="L24" i="15"/>
  <c r="M23" i="15"/>
  <c r="C23" i="15"/>
  <c r="D22" i="15"/>
  <c r="E21" i="15"/>
  <c r="G20" i="15"/>
  <c r="H19" i="15"/>
  <c r="I18" i="15"/>
  <c r="K17" i="15"/>
  <c r="L16" i="15"/>
  <c r="M15" i="15"/>
  <c r="C15" i="15"/>
  <c r="D14" i="15"/>
  <c r="E13" i="15"/>
  <c r="G12" i="15"/>
  <c r="H11" i="15"/>
  <c r="I10" i="15"/>
  <c r="K9" i="15"/>
  <c r="M30" i="15"/>
  <c r="E28" i="15"/>
  <c r="I25" i="15"/>
  <c r="M22" i="15"/>
  <c r="E20" i="15"/>
  <c r="I17" i="15"/>
  <c r="E12" i="15"/>
  <c r="H33" i="15"/>
  <c r="I32" i="15"/>
  <c r="K31" i="15"/>
  <c r="L30" i="15"/>
  <c r="M29" i="15"/>
  <c r="C29" i="15"/>
  <c r="D28" i="15"/>
  <c r="E27" i="15"/>
  <c r="G26" i="15"/>
  <c r="H25" i="15"/>
  <c r="I24" i="15"/>
  <c r="K23" i="15"/>
  <c r="L22" i="15"/>
  <c r="M21" i="15"/>
  <c r="C21" i="15"/>
  <c r="D20" i="15"/>
  <c r="E19" i="15"/>
  <c r="G18" i="15"/>
  <c r="H17" i="15"/>
  <c r="I16" i="15"/>
  <c r="K15" i="15"/>
  <c r="L14" i="15"/>
  <c r="M13" i="15"/>
  <c r="C13" i="15"/>
  <c r="D12" i="15"/>
  <c r="E11" i="15"/>
  <c r="G10" i="15"/>
  <c r="H9" i="15"/>
  <c r="G33" i="15"/>
  <c r="H32" i="15"/>
  <c r="I31" i="15"/>
  <c r="K30" i="15"/>
  <c r="L29" i="15"/>
  <c r="M28" i="15"/>
  <c r="C28" i="15"/>
  <c r="D27" i="15"/>
  <c r="E26" i="15"/>
  <c r="G25" i="15"/>
  <c r="H24" i="15"/>
  <c r="I23" i="15"/>
  <c r="K22" i="15"/>
  <c r="L21" i="15"/>
  <c r="M20" i="15"/>
  <c r="C20" i="15"/>
  <c r="D19" i="15"/>
  <c r="E18" i="15"/>
  <c r="G17" i="15"/>
  <c r="H16" i="15"/>
  <c r="I15" i="15"/>
  <c r="K14" i="15"/>
  <c r="L13" i="15"/>
  <c r="M12" i="15"/>
  <c r="C12" i="15"/>
  <c r="D11" i="15"/>
  <c r="E10" i="15"/>
  <c r="G9" i="15"/>
  <c r="K6" i="15"/>
  <c r="G6" i="15"/>
  <c r="C14" i="15"/>
  <c r="E33" i="15"/>
  <c r="G32" i="15"/>
  <c r="H31" i="15"/>
  <c r="I30" i="15"/>
  <c r="K29" i="15"/>
  <c r="L28" i="15"/>
  <c r="M27" i="15"/>
  <c r="C27" i="15"/>
  <c r="D26" i="15"/>
  <c r="E25" i="15"/>
  <c r="G24" i="15"/>
  <c r="H23" i="15"/>
  <c r="I22" i="15"/>
  <c r="K21" i="15"/>
  <c r="L20" i="15"/>
  <c r="M19" i="15"/>
  <c r="C19" i="15"/>
  <c r="D18" i="15"/>
  <c r="E17" i="15"/>
  <c r="G16" i="15"/>
  <c r="H15" i="15"/>
  <c r="I14" i="15"/>
  <c r="K13" i="15"/>
  <c r="L12" i="15"/>
  <c r="M11" i="15"/>
  <c r="C11" i="15"/>
  <c r="D10" i="15"/>
  <c r="E9" i="15"/>
  <c r="D13" i="15"/>
  <c r="D33" i="15"/>
  <c r="E32" i="15"/>
  <c r="G31" i="15"/>
  <c r="H30" i="15"/>
  <c r="I29" i="15"/>
  <c r="K28" i="15"/>
  <c r="L27" i="15"/>
  <c r="M26" i="15"/>
  <c r="C26" i="15"/>
  <c r="D25" i="15"/>
  <c r="E24" i="15"/>
  <c r="G23" i="15"/>
  <c r="H22" i="15"/>
  <c r="I21" i="15"/>
  <c r="K20" i="15"/>
  <c r="L19" i="15"/>
  <c r="M18" i="15"/>
  <c r="C18" i="15"/>
  <c r="D17" i="15"/>
  <c r="E16" i="15"/>
  <c r="G15" i="15"/>
  <c r="H14" i="15"/>
  <c r="I13" i="15"/>
  <c r="K12" i="15"/>
  <c r="L11" i="15"/>
  <c r="M10" i="15"/>
  <c r="C10" i="15"/>
  <c r="D9" i="15"/>
  <c r="C6" i="15"/>
  <c r="K16" i="15"/>
  <c r="H10" i="15"/>
  <c r="G7" i="15" l="1"/>
  <c r="G8" i="15" l="1"/>
  <c r="G5" i="15"/>
  <c r="H7" i="15"/>
  <c r="D8" i="15" l="1"/>
  <c r="C8" i="15"/>
  <c r="I6" i="15"/>
  <c r="I8" i="15"/>
  <c r="H6" i="15"/>
  <c r="H8" i="15"/>
  <c r="D6" i="15"/>
  <c r="M45" i="13"/>
  <c r="C7" i="15"/>
  <c r="C4" i="15"/>
  <c r="I35" i="13" s="1"/>
  <c r="H4" i="15"/>
  <c r="N35" i="13" s="1"/>
  <c r="G4" i="15"/>
  <c r="M35" i="13" s="1"/>
  <c r="C5" i="15"/>
  <c r="H5" i="15"/>
  <c r="I5" i="15"/>
  <c r="I7" i="15"/>
  <c r="E8" i="15" l="1"/>
  <c r="K8" i="15"/>
  <c r="L6" i="15"/>
  <c r="L8" i="15"/>
  <c r="E6" i="15"/>
  <c r="N45" i="13"/>
  <c r="D4" i="15"/>
  <c r="D7" i="15"/>
  <c r="K7" i="15"/>
  <c r="K5" i="15"/>
  <c r="I4" i="15"/>
  <c r="D5" i="15"/>
  <c r="O45" i="13"/>
  <c r="K4" i="15"/>
  <c r="P35" i="13" s="1"/>
  <c r="H2" i="15"/>
  <c r="N34" i="13" s="1"/>
  <c r="G2" i="15"/>
  <c r="M34" i="13" s="1"/>
  <c r="C2" i="15"/>
  <c r="I34" i="13" s="1"/>
  <c r="I45" i="13"/>
  <c r="M6" i="15" l="1"/>
  <c r="M8" i="15"/>
  <c r="P45" i="13"/>
  <c r="J45" i="13"/>
  <c r="L4" i="15"/>
  <c r="L7" i="15"/>
  <c r="E4" i="15"/>
  <c r="E7" i="15"/>
  <c r="E5" i="15"/>
  <c r="L5" i="15"/>
  <c r="K2" i="15"/>
  <c r="P34" i="13" s="1"/>
  <c r="I2" i="15"/>
  <c r="O34" i="13" s="1"/>
  <c r="O35" i="13"/>
  <c r="J35" i="13"/>
  <c r="D2" i="15"/>
  <c r="J34" i="13" s="1"/>
  <c r="Q45" i="13" l="1"/>
  <c r="K45" i="13"/>
  <c r="Q35" i="13"/>
  <c r="M4" i="15"/>
  <c r="M7" i="15"/>
  <c r="M5" i="15"/>
  <c r="K17" i="13"/>
  <c r="L2" i="15"/>
  <c r="Q34" i="13" s="1"/>
  <c r="K35" i="13"/>
  <c r="E2" i="15"/>
  <c r="R45" i="13" l="1"/>
  <c r="R35" i="13"/>
  <c r="M2" i="15"/>
  <c r="R34" i="13" s="1"/>
  <c r="K34" i="13"/>
  <c r="I17" i="13"/>
  <c r="F17" i="13" l="1"/>
</calcChain>
</file>

<file path=xl/sharedStrings.xml><?xml version="1.0" encoding="utf-8"?>
<sst xmlns="http://schemas.openxmlformats.org/spreadsheetml/2006/main" count="284" uniqueCount="170">
  <si>
    <t>Lp.</t>
  </si>
  <si>
    <t>Jm</t>
  </si>
  <si>
    <t>Cena jedn. netto
(w zł.)</t>
  </si>
  <si>
    <t>VAT
w %</t>
  </si>
  <si>
    <t>Wartość netto
(w zł.)</t>
  </si>
  <si>
    <t>Wartość brutto
(w zł.)</t>
  </si>
  <si>
    <t>Wartość VAT
(w zł.)</t>
  </si>
  <si>
    <t>RAZEM ZAKRES PODSTAWOWY + PRAO OPCJI</t>
  </si>
  <si>
    <t>TAK</t>
  </si>
  <si>
    <t>NIE</t>
  </si>
  <si>
    <t>Wybór</t>
  </si>
  <si>
    <t>Wykonawcy wspólnie ubiegają się o udzielenie zamówienia</t>
  </si>
  <si>
    <t xml:space="preserve">Województwa 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</si>
  <si>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</si>
  <si>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</si>
  <si>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</si>
  <si>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</si>
  <si>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</si>
  <si>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</si>
  <si>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</si>
  <si>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</si>
  <si>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</si>
  <si>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</si>
  <si>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</si>
  <si>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</si>
  <si>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</si>
  <si>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</si>
  <si>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</si>
  <si>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zachodniopomosrkie</t>
  </si>
  <si>
    <t>Rodzaj Wykonawcy</t>
  </si>
  <si>
    <t>Rodzaj WYKONAWCY</t>
  </si>
  <si>
    <t>Mikroprzedsiębiorstwo</t>
  </si>
  <si>
    <t>Małe przedsiębiorstwo</t>
  </si>
  <si>
    <t>Średnie przedsiębiorstwo</t>
  </si>
  <si>
    <t>Jednoosobowa działalność gospodarcza</t>
  </si>
  <si>
    <t>Osoba fizyczna nieprowadząca działalności gospodarczej</t>
  </si>
  <si>
    <t>Inny rodzaj</t>
  </si>
  <si>
    <t>prowadzonego przez:</t>
  </si>
  <si>
    <t>ZAMAWIAJĄCY- SKARB PAŃSTWA ODDZIAŁ ZABEZPIECZENIA ŻANDARMERII WOJSKOWEJ</t>
  </si>
  <si>
    <t>WARSZAWA</t>
  </si>
  <si>
    <t>03-163</t>
  </si>
  <si>
    <t>Tryby</t>
  </si>
  <si>
    <t>po zapoznaniu się z dokumentami zamówienia, jako WYKONAWCA oferuję wykonanie zamówienia zgodnie z niżej przedstawionymi warunkami:</t>
  </si>
  <si>
    <t>Przystępując do postępowania o udzielenie zamówienia publicznego w trybie:</t>
  </si>
  <si>
    <t xml:space="preserve">przetarg nieograniczony - art. 132 ustawy Pzp, </t>
  </si>
  <si>
    <t xml:space="preserve">przetarg ograniczony - art. 140 ustawy Pzp, </t>
  </si>
  <si>
    <t xml:space="preserve">przetarg ograniczony OiB - art. 411 ustawy Pzp, </t>
  </si>
  <si>
    <t xml:space="preserve">zamówienie z wolnej ręki - art. 214 ust 1 pkt 1 ustawy Pzp, </t>
  </si>
  <si>
    <t xml:space="preserve">zamówienie z wolnej ręki - art. 214 ust 1 pkt 6 ustawy Pzp, </t>
  </si>
  <si>
    <t xml:space="preserve">zamówienie z wolnej ręki - art. 305 pkt 1 ustawy Pzp, </t>
  </si>
  <si>
    <t xml:space="preserve">zamówienie z wolnej ręki - art. 305 pkt 2 ustawy Pzp, </t>
  </si>
  <si>
    <t xml:space="preserve">zamówienie z wolnej ręki OiB - art. 415 ust 2 pkt 1 ustawy Pzp, </t>
  </si>
  <si>
    <t xml:space="preserve">zamówienie z wolnej ręki OiB - art. 415 ust 2 pkt 2 ustawy Pzp, </t>
  </si>
  <si>
    <t xml:space="preserve">zamówienie z wolnej ręki OiB - art. 415 ust 2 pkt 7 ustawy Pzp, </t>
  </si>
  <si>
    <t xml:space="preserve">podstawowy tryb I - art. 275 pkt 1 ustawy Pzp, </t>
  </si>
  <si>
    <t xml:space="preserve">podstawowy tryb II - art. 275 pkt 2 ustawy Pzp, </t>
  </si>
  <si>
    <t xml:space="preserve">podstawowy tryb III - art. 275 pkt 3 ustawy Pzp, </t>
  </si>
  <si>
    <t>nazwa i oznaczenie postępowania</t>
  </si>
  <si>
    <t>Adres:       miejscowość</t>
  </si>
  <si>
    <t>kod pocztowy</t>
  </si>
  <si>
    <t>NIP</t>
  </si>
  <si>
    <t>Kraj</t>
  </si>
  <si>
    <t>Województwo</t>
  </si>
  <si>
    <t>REGON</t>
  </si>
  <si>
    <r>
      <t xml:space="preserve">Imię Nazwisko osoby </t>
    </r>
    <r>
      <rPr>
        <i/>
        <sz val="9"/>
        <color rgb="FFC00000"/>
        <rFont val="Arial Narrow"/>
        <family val="2"/>
        <charset val="238"/>
      </rPr>
      <t>uprawnionej do reprezentacji Wykonawcy lub pełnomocnika</t>
    </r>
  </si>
  <si>
    <t>zadanie</t>
  </si>
  <si>
    <t>wartość netto</t>
  </si>
  <si>
    <t>wartość vat</t>
  </si>
  <si>
    <t>wartość brutto</t>
  </si>
  <si>
    <t>RAZEM</t>
  </si>
  <si>
    <t>ZP</t>
  </si>
  <si>
    <t>PO</t>
  </si>
  <si>
    <t>Kolumna1</t>
  </si>
  <si>
    <t>Kolumna2</t>
  </si>
  <si>
    <t>Kolumna3</t>
  </si>
  <si>
    <t>Kolumna4</t>
  </si>
  <si>
    <t>Kolumna5</t>
  </si>
  <si>
    <t>Kolumna6</t>
  </si>
  <si>
    <t>Kolumna7</t>
  </si>
  <si>
    <t>Kolumna8</t>
  </si>
  <si>
    <t>Kolumna9</t>
  </si>
  <si>
    <t>Kolumna72</t>
  </si>
  <si>
    <t>Kolumna63</t>
  </si>
  <si>
    <t>Kolumna84</t>
  </si>
  <si>
    <t>Kolumna95</t>
  </si>
  <si>
    <t>ZADANIE</t>
  </si>
  <si>
    <t>zakres podstawowy</t>
  </si>
  <si>
    <t>prawo opcji</t>
  </si>
  <si>
    <t>część</t>
  </si>
  <si>
    <t xml:space="preserve">Tabela 1 </t>
  </si>
  <si>
    <t xml:space="preserve">szczegółowe informacje w zakresie poszczególnych zadań oraz cen, wartości netto, VAT i brutto zawiera Tabela 1  </t>
  </si>
  <si>
    <r>
      <t xml:space="preserve">Dane </t>
    </r>
    <r>
      <rPr>
        <b/>
        <i/>
        <sz val="10"/>
        <color theme="1"/>
        <rFont val="Arial Narrow"/>
        <family val="2"/>
        <charset val="238"/>
      </rPr>
      <t>WYKONAWCY</t>
    </r>
    <r>
      <rPr>
        <i/>
        <sz val="10"/>
        <color theme="1"/>
        <rFont val="Arial Narrow"/>
        <family val="2"/>
        <charset val="238"/>
      </rPr>
      <t xml:space="preserve"> składającego ofertę:   nazwa </t>
    </r>
  </si>
  <si>
    <t>JANA OSTROROGA 35</t>
  </si>
  <si>
    <t>ulica, nr</t>
  </si>
  <si>
    <t>Imię Nazwisko osoby do kontaktu</t>
  </si>
  <si>
    <t>tel:</t>
  </si>
  <si>
    <t>adres e-mail</t>
  </si>
  <si>
    <t xml:space="preserve">ZADANIE </t>
  </si>
  <si>
    <r>
      <t>K1 - cena</t>
    </r>
    <r>
      <rPr>
        <i/>
        <sz val="10"/>
        <color theme="1"/>
        <rFont val="Arial Narrow"/>
        <family val="2"/>
        <charset val="238"/>
      </rPr>
      <t xml:space="preserve"> (łączna wartość brutto)     </t>
    </r>
  </si>
  <si>
    <t>Nazwa prrzedmiotu</t>
  </si>
  <si>
    <t>ILOŚĆ 
zakr podst + opcja</t>
  </si>
  <si>
    <t>Zakres</t>
  </si>
  <si>
    <t>skrót</t>
  </si>
  <si>
    <t>Zadanie</t>
  </si>
  <si>
    <t>KRYTERIA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</si>
  <si>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</si>
  <si>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</si>
  <si>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</si>
  <si>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</si>
  <si>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</si>
  <si>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</si>
  <si>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</si>
  <si>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</si>
  <si>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</si>
  <si>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do xxx</t>
  </si>
  <si>
    <t>Wartość netto
(w zł.) ZP</t>
  </si>
  <si>
    <t>Wartość VAT
(w zł.)ZP</t>
  </si>
  <si>
    <t>Wartość brutto
(w zł.)ZP</t>
  </si>
  <si>
    <t>Wartość netto
(w zł.) PO</t>
  </si>
  <si>
    <t>ZAKRES PODSTAWOWY (ZP)</t>
  </si>
  <si>
    <t>Wartość VAT
(w zł.) PO</t>
  </si>
  <si>
    <t>Wartość brutto
(w zł.) PO</t>
  </si>
  <si>
    <t>PRAWO OPCJI
ilość</t>
  </si>
  <si>
    <t>ZAKRES PODST 
ilość</t>
  </si>
  <si>
    <t>wszystko</t>
  </si>
  <si>
    <t>K1 - cena</t>
  </si>
  <si>
    <r>
      <rPr>
        <b/>
        <i/>
        <sz val="9"/>
        <color theme="1"/>
        <rFont val="Arial Narrow"/>
        <family val="2"/>
        <charset val="238"/>
      </rPr>
      <t xml:space="preserve">  </t>
    </r>
    <r>
      <rPr>
        <b/>
        <i/>
        <sz val="11"/>
        <color theme="1"/>
        <rFont val="Arial Narrow"/>
        <family val="2"/>
        <charset val="238"/>
      </rPr>
      <t>Razem:</t>
    </r>
  </si>
  <si>
    <t>K1</t>
  </si>
  <si>
    <r>
      <rPr>
        <i/>
        <sz val="10"/>
        <color theme="1"/>
        <rFont val="Arial"/>
        <family val="2"/>
        <charset val="238"/>
      </rPr>
      <t>ZAKRES OBJĘTY PRAWEM OPCJI (PO)</t>
    </r>
    <r>
      <rPr>
        <b/>
        <i/>
        <sz val="10"/>
        <color theme="1"/>
        <rFont val="Arial"/>
        <family val="2"/>
        <charset val="238"/>
      </rPr>
      <t xml:space="preserve"> - </t>
    </r>
    <r>
      <rPr>
        <b/>
        <sz val="10"/>
        <color theme="1"/>
        <rFont val="Arial"/>
        <family val="2"/>
        <charset val="238"/>
      </rPr>
      <t>NIE DOTYCZY</t>
    </r>
  </si>
  <si>
    <t>ZAŁĄCZNIK NR 2 do SWZ</t>
  </si>
  <si>
    <t>Badanie kontrolne żołnierza *)</t>
  </si>
  <si>
    <t>Badanie kontrolne pracownika RON *)</t>
  </si>
  <si>
    <t>Badanie na licencje ochrony **)</t>
  </si>
  <si>
    <t>szt.</t>
  </si>
  <si>
    <t>*)</t>
  </si>
  <si>
    <t>badanie obejmuje wykonywanie zadań dyspanseryzacyjnych w stosunku do osób uprawnionych oraz wykonywanie niezbędnych wpisów do książeczek sanitarno - higienicznych</t>
  </si>
  <si>
    <t>**)</t>
  </si>
  <si>
    <t>K2 - dostępność lekarza uprawnionego</t>
  </si>
  <si>
    <t xml:space="preserve"> do ogólnych badań profilaktycznych dla pracowników Zamawiającego</t>
  </si>
  <si>
    <t>Badanie wstępne żołnierza *),****)</t>
  </si>
  <si>
    <t>Badanie okresowe żołnierza *),****)</t>
  </si>
  <si>
    <t>Badanie wstępne pracownika RON *) ,****)</t>
  </si>
  <si>
    <t>Badanie okresowe pracownika RON *),****)</t>
  </si>
  <si>
    <t>Badanie kierowców - żołnierze ***)</t>
  </si>
  <si>
    <t>Badanie kierowców pracownika RON ***)</t>
  </si>
  <si>
    <t>Badanie wstępne żołnierza *), ****)</t>
  </si>
  <si>
    <t>Badanie okresowe żołnierza *), ****)</t>
  </si>
  <si>
    <t>Badanie kontrolne żołnierza *), ***)</t>
  </si>
  <si>
    <t>Badanie wstępne pracownika RON *), ****)</t>
  </si>
  <si>
    <t>Badanie okresowe pracownika RON *), ****)</t>
  </si>
  <si>
    <t>Badanie kontrolne pracownika RON *), ****)</t>
  </si>
  <si>
    <t>***)</t>
  </si>
  <si>
    <t>****)</t>
  </si>
  <si>
    <t>osób niepełnosprawnych</t>
  </si>
  <si>
    <t>osób bezrobotnych</t>
  </si>
  <si>
    <t xml:space="preserve">K3 - zatrudnienie </t>
  </si>
  <si>
    <t xml:space="preserve">K4 -zatrudnienie </t>
  </si>
  <si>
    <t>Poniedziałek</t>
  </si>
  <si>
    <t>Wtorek</t>
  </si>
  <si>
    <t>Środa</t>
  </si>
  <si>
    <t>Czwartek</t>
  </si>
  <si>
    <t>Piątek</t>
  </si>
  <si>
    <t>w godzinach od:</t>
  </si>
  <si>
    <t>do:</t>
  </si>
  <si>
    <t>__:__</t>
  </si>
  <si>
    <t xml:space="preserve">Badanie lekarskie w ramach medycyny pracy wraz z zakresem badań zgodnym z czynnikami szkodliwymi, uciążliwymi, niebezpiecznymi wymienione na skierowaniu. Zgodne z Rozporządzeniem Mińsistra Zdrowia i Opieki Społecznej z dnia 30 maja 1996r. w sprawie przeprowadzania badań lekarskich pracowników, zakresu profilaktycznej opieki zdrowotnej nad pracownikami oraz orzeczeń lekarskich wydanych do celów przewidzianych w Kodeksie Pracy. </t>
  </si>
  <si>
    <t xml:space="preserve">szczegółowy wykaz badań określa określa Rozporządzenie Ministra Zdrowia z dnia 8 lipca 2014r. W sprawie badań psychologicznych osób ubiegających się o uprawnienia do kierowania pojazdami, oraz osób wykonujących pracę na stanowisku kierowcy. Badanie obejmuje wydanie niezbednych zaświadczeń lekarskich. </t>
  </si>
  <si>
    <t xml:space="preserve">szczegółowy wykaz badań określa Rozporządzenie Ministra Zdrowia z dnia 21 grudnia 2015r. W sprawie badań lekarskich i psychologicznych osób ubiegających się o wpis lub posiadających wips na listę kwalifikowanych pracowników ochrony fizycznej. Badanie obejmuje wydanie niezbędnych zaświadczeń lekarskich. </t>
  </si>
  <si>
    <t>RZP/   45     /OZŻW/2024</t>
  </si>
  <si>
    <t>USŁUGA BADAŃ LEKARSKICH W ZAKRESIE MEDYCYNY PRACY DLA ŻW (2025)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</si>
</sst>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(&quot;zł&quot;* #,##0.00_);_(&quot;zł&quot;* \(#,##0.00\);_(&quot;zł&quot;* &quot;-&quot;??_);_(@_)"/>
    <numFmt numFmtId="165" formatCode="_-* #,##0.00\ _z_ł_-;\-* #,##0.00\ _z_ł_-;_-* &quot;-&quot;??\ _z_ł_-;_-@_-"/>
    <numFmt numFmtId="166" formatCode="00\-000"/>
    <numFmt numFmtId="167" formatCode="000\-000\-00\-00"/>
    <numFmt numFmtId="168" formatCode="[&lt;=9999999]###\-###\-###;\(###\)\ ###\-###\-###"/>
    <numFmt numFmtId="169" formatCode="h:mm;@"/>
  </numFmts>
  <fonts count="68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b/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b/>
      <i/>
      <sz val="1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11"/>
      <color rgb="FF0000CC"/>
      <name val="Arial Narrow"/>
      <family val="2"/>
      <charset val="238"/>
    </font>
    <font>
      <sz val="11"/>
      <color rgb="FF0D0046"/>
      <name val="Arial Narrow"/>
      <family val="2"/>
      <charset val="238"/>
    </font>
    <font>
      <b/>
      <sz val="11"/>
      <color rgb="FF0D0046"/>
      <name val="Arial Narrow"/>
      <family val="2"/>
      <charset val="238"/>
    </font>
    <font>
      <sz val="11"/>
      <color rgb="FF0D0046"/>
      <name val="Arial"/>
      <family val="2"/>
      <charset val="238"/>
    </font>
    <font>
      <sz val="11"/>
      <color theme="1"/>
      <name val="Calibri"/>
      <family val="2"/>
      <scheme val="minor"/>
    </font>
    <font>
      <i/>
      <sz val="8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10"/>
      <color theme="1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i/>
      <sz val="9"/>
      <color theme="2" tint="-0.499984740745262"/>
      <name val="Arial Narrow"/>
      <family val="2"/>
      <charset val="238"/>
    </font>
    <font>
      <b/>
      <sz val="16"/>
      <color rgb="FF0000CC"/>
      <name val="Arial Narrow"/>
      <family val="2"/>
      <charset val="238"/>
    </font>
    <font>
      <b/>
      <sz val="10"/>
      <color rgb="FF0000CC"/>
      <name val="Arial"/>
      <family val="2"/>
      <charset val="238"/>
    </font>
    <font>
      <b/>
      <sz val="11"/>
      <name val="Arial"/>
      <family val="2"/>
      <charset val="238"/>
    </font>
    <font>
      <b/>
      <i/>
      <sz val="9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i/>
      <sz val="9"/>
      <color rgb="FFC00000"/>
      <name val="Arial Narrow"/>
      <family val="2"/>
      <charset val="238"/>
    </font>
    <font>
      <b/>
      <sz val="13"/>
      <color theme="1"/>
      <name val="Arial Narrow"/>
      <family val="2"/>
      <charset val="238"/>
    </font>
    <font>
      <b/>
      <i/>
      <sz val="8"/>
      <name val="Arial"/>
      <family val="2"/>
      <charset val="238"/>
    </font>
    <font>
      <b/>
      <i/>
      <sz val="8"/>
      <color rgb="FF0D0046"/>
      <name val="Arial"/>
      <family val="2"/>
      <charset val="238"/>
    </font>
    <font>
      <b/>
      <i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i/>
      <sz val="8.5"/>
      <color theme="1"/>
      <name val="Arial Narrow"/>
      <family val="2"/>
      <charset val="238"/>
    </font>
    <font>
      <i/>
      <sz val="8.5"/>
      <name val="Arial Narrow"/>
      <family val="2"/>
      <charset val="238"/>
    </font>
    <font>
      <sz val="13"/>
      <color theme="1"/>
      <name val="Arial Narrow"/>
      <family val="2"/>
      <charset val="238"/>
    </font>
    <font>
      <b/>
      <i/>
      <sz val="11"/>
      <color theme="0" tint="-0.499984740745262"/>
      <name val="Arial Narrow"/>
      <family val="2"/>
      <charset val="238"/>
    </font>
    <font>
      <b/>
      <i/>
      <sz val="9"/>
      <color theme="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sz val="12"/>
      <color rgb="FF0000CC"/>
      <name val="Arial Narrow"/>
      <family val="2"/>
      <charset val="238"/>
    </font>
    <font>
      <sz val="8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i/>
      <sz val="8"/>
      <color theme="1"/>
      <name val="Arial Narrow"/>
      <family val="2"/>
      <charset val="238"/>
    </font>
    <font>
      <i/>
      <sz val="8"/>
      <color theme="2" tint="-0.499984740745262"/>
      <name val="Arial Narrow"/>
      <family val="2"/>
      <charset val="238"/>
    </font>
    <font>
      <b/>
      <i/>
      <sz val="9"/>
      <color rgb="FFC00000"/>
      <name val="Arial Narrow"/>
      <family val="2"/>
      <charset val="238"/>
    </font>
    <font>
      <b/>
      <i/>
      <sz val="8"/>
      <color rgb="FFFF0000"/>
      <name val="Arial Narrow"/>
      <family val="2"/>
      <charset val="238"/>
    </font>
    <font>
      <i/>
      <sz val="8"/>
      <color rgb="FFFF0000"/>
      <name val="Arial Narrow"/>
      <family val="2"/>
      <charset val="238"/>
    </font>
    <font>
      <sz val="10"/>
      <color rgb="FF0000CC"/>
      <name val="Arial Narrow"/>
      <family val="2"/>
      <charset val="238"/>
    </font>
    <font>
      <i/>
      <sz val="6"/>
      <color theme="1"/>
      <name val="Arial Narrow"/>
      <family val="2"/>
      <charset val="238"/>
    </font>
    <font>
      <b/>
      <i/>
      <sz val="7.5"/>
      <name val="Arial"/>
      <family val="2"/>
      <charset val="238"/>
    </font>
    <font>
      <sz val="8"/>
      <color theme="0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b/>
      <sz val="12.5"/>
      <color theme="1"/>
      <name val="Arial Narrow"/>
      <family val="2"/>
      <charset val="238"/>
    </font>
    <font>
      <i/>
      <sz val="7.5"/>
      <color rgb="FFC00000"/>
      <name val="Arial Narrow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vertAlign val="superscript"/>
      <sz val="10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 Narrow"/>
      <family val="2"/>
      <charset val="238"/>
    </font>
    <font>
      <i/>
      <sz val="12"/>
      <color theme="1"/>
      <name val="Arial Narrow"/>
      <family val="2"/>
      <charset val="238"/>
    </font>
    <font>
      <b/>
      <sz val="14"/>
      <color rgb="FFFF33CC"/>
      <name val="Arial Narrow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E1F2CE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7E0F1"/>
        <bgColor indexed="64"/>
      </patternFill>
    </fill>
    <fill>
      <patternFill patternType="solid">
        <fgColor rgb="FFEFF9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9F9F9"/>
        <bgColor indexed="64"/>
      </patternFill>
    </fill>
  </fills>
  <borders count="1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ck">
        <color rgb="FF0000CC"/>
      </left>
      <right/>
      <top style="thick">
        <color rgb="FF0000CC"/>
      </top>
      <bottom style="medium">
        <color auto="1"/>
      </bottom>
      <diagonal/>
    </border>
    <border>
      <left/>
      <right/>
      <top style="thick">
        <color rgb="FF0000CC"/>
      </top>
      <bottom style="medium">
        <color auto="1"/>
      </bottom>
      <diagonal/>
    </border>
    <border>
      <left/>
      <right style="thick">
        <color rgb="FF0000CC"/>
      </right>
      <top style="thick">
        <color rgb="FF0000CC"/>
      </top>
      <bottom style="medium">
        <color auto="1"/>
      </bottom>
      <diagonal/>
    </border>
    <border>
      <left style="thick">
        <color rgb="FF0000CC"/>
      </left>
      <right style="thin">
        <color indexed="64"/>
      </right>
      <top style="medium">
        <color indexed="64"/>
      </top>
      <bottom/>
      <diagonal/>
    </border>
    <border>
      <left style="thick">
        <color rgb="FF0000CC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/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0" tint="-0.499984740745262"/>
      </right>
      <top/>
      <bottom style="hair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theme="0" tint="-0.499984740745262"/>
      </top>
      <bottom style="thin">
        <color theme="0" tint="-0.499984740745262"/>
      </bottom>
      <diagonal/>
    </border>
    <border>
      <left style="hair">
        <color theme="0" tint="-0.499984740745262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/>
      <top style="hair">
        <color theme="0" tint="-0.499984740745262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 style="medium">
        <color rgb="FFFF0000"/>
      </top>
      <bottom/>
      <diagonal/>
    </border>
    <border>
      <left/>
      <right style="thin">
        <color rgb="FFFF0000"/>
      </right>
      <top style="medium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/>
      <top/>
      <bottom style="thin">
        <color rgb="FFFF0000"/>
      </bottom>
      <diagonal/>
    </border>
    <border>
      <left style="thin">
        <color rgb="FFFF0000"/>
      </left>
      <right/>
      <top style="medium">
        <color rgb="FFFF0000"/>
      </top>
      <bottom style="thin">
        <color rgb="FFFF0000"/>
      </bottom>
      <diagonal/>
    </border>
    <border>
      <left/>
      <right/>
      <top style="medium">
        <color rgb="FFFF0000"/>
      </top>
      <bottom style="thin">
        <color rgb="FFFF0000"/>
      </bottom>
      <diagonal/>
    </border>
    <border>
      <left/>
      <right style="thin">
        <color rgb="FFFF0000"/>
      </right>
      <top style="medium">
        <color rgb="FFFF0000"/>
      </top>
      <bottom style="thin">
        <color rgb="FFFF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medium">
        <color auto="1"/>
      </top>
      <bottom/>
      <diagonal/>
    </border>
    <border>
      <left style="thick">
        <color rgb="FF0000CC"/>
      </left>
      <right/>
      <top style="thick">
        <color indexed="64"/>
      </top>
      <bottom/>
      <diagonal/>
    </border>
    <border>
      <left style="medium">
        <color rgb="FFFF0000"/>
      </left>
      <right style="medium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rgb="FF0000CC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rgb="FF0000CC"/>
      </left>
      <right/>
      <top style="thick">
        <color indexed="64"/>
      </top>
      <bottom style="medium">
        <color indexed="64"/>
      </bottom>
      <diagonal/>
    </border>
    <border>
      <left style="medium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ck">
        <color rgb="FF0000CC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rgb="FF0000CC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rgb="FF0000CC"/>
      </left>
      <right/>
      <top/>
      <bottom style="thin">
        <color indexed="64"/>
      </bottom>
      <diagonal/>
    </border>
    <border>
      <left style="medium">
        <color rgb="FFFF0000"/>
      </left>
      <right/>
      <top/>
      <bottom style="thin">
        <color rgb="FFFF0000"/>
      </bottom>
      <diagonal/>
    </border>
    <border>
      <left style="medium">
        <color rgb="FFFF0000"/>
      </left>
      <right style="medium">
        <color rgb="FFFF0000"/>
      </right>
      <top/>
      <bottom style="thin">
        <color rgb="FFFF000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rgb="FF0000CC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FF0000"/>
      </right>
      <top/>
      <bottom/>
      <diagonal/>
    </border>
    <border>
      <left style="medium">
        <color indexed="64"/>
      </left>
      <right style="medium">
        <color rgb="FFFF0000"/>
      </right>
      <top/>
      <bottom style="thin">
        <color indexed="64"/>
      </bottom>
      <diagonal/>
    </border>
    <border>
      <left style="medium">
        <color rgb="FFFF0000"/>
      </left>
      <right/>
      <top/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/>
      <right style="hair">
        <color theme="0" tint="-0.499984740745262"/>
      </right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rgb="FFFF0000"/>
      </left>
      <right/>
      <top style="thin">
        <color theme="1"/>
      </top>
      <bottom style="thin">
        <color rgb="FFFF0000"/>
      </bottom>
      <diagonal/>
    </border>
    <border>
      <left/>
      <right/>
      <top style="thin">
        <color theme="1"/>
      </top>
      <bottom style="thin">
        <color rgb="FFFF0000"/>
      </bottom>
      <diagonal/>
    </border>
    <border>
      <left/>
      <right style="thin">
        <color rgb="FFFF0000"/>
      </right>
      <top style="thin">
        <color theme="1"/>
      </top>
      <bottom style="thin">
        <color rgb="FFFF0000"/>
      </bottom>
      <diagonal/>
    </border>
    <border>
      <left/>
      <right style="thin">
        <color theme="1"/>
      </right>
      <top style="thin">
        <color theme="1"/>
      </top>
      <bottom style="thin">
        <color rgb="FFFF0000"/>
      </bottom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theme="1"/>
      </right>
      <top style="thin">
        <color rgb="FFFF0000"/>
      </top>
      <bottom/>
      <diagonal/>
    </border>
    <border>
      <left style="thin">
        <color rgb="FFFF0000"/>
      </left>
      <right/>
      <top/>
      <bottom style="thin">
        <color theme="1"/>
      </bottom>
      <diagonal/>
    </border>
    <border>
      <left style="thin">
        <color rgb="FFFF0000"/>
      </left>
      <right style="thin">
        <color rgb="FFFF0000"/>
      </right>
      <top style="thin">
        <color theme="1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theme="1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165" fontId="4" fillId="0" borderId="0" applyFont="0" applyFill="0" applyBorder="0" applyAlignment="0" applyProtection="0"/>
    <xf numFmtId="0" fontId="17" fillId="0" borderId="0"/>
    <xf numFmtId="164" fontId="19" fillId="0" borderId="0" applyFont="0" applyFill="0" applyBorder="0" applyAlignment="0" applyProtection="0"/>
  </cellStyleXfs>
  <cellXfs count="283">
    <xf numFmtId="0" fontId="0" fillId="0" borderId="0" xfId="0"/>
    <xf numFmtId="0" fontId="27" fillId="12" borderId="0" xfId="0" applyFont="1" applyFill="1" applyBorder="1" applyProtection="1"/>
    <xf numFmtId="0" fontId="30" fillId="12" borderId="0" xfId="0" applyFont="1" applyFill="1" applyBorder="1" applyAlignment="1" applyProtection="1">
      <alignment horizontal="right" vertical="center"/>
    </xf>
    <xf numFmtId="0" fontId="21" fillId="12" borderId="0" xfId="0" applyFont="1" applyFill="1" applyBorder="1" applyAlignment="1" applyProtection="1">
      <alignment vertical="center"/>
    </xf>
    <xf numFmtId="0" fontId="24" fillId="12" borderId="0" xfId="0" applyFont="1" applyFill="1" applyBorder="1" applyAlignment="1" applyProtection="1">
      <alignment horizontal="right" vertical="center"/>
    </xf>
    <xf numFmtId="0" fontId="6" fillId="12" borderId="0" xfId="0" applyFont="1" applyFill="1" applyBorder="1" applyProtection="1"/>
    <xf numFmtId="0" fontId="6" fillId="12" borderId="0" xfId="0" applyFont="1" applyFill="1" applyProtection="1"/>
    <xf numFmtId="0" fontId="24" fillId="12" borderId="0" xfId="0" applyFont="1" applyFill="1" applyProtection="1"/>
    <xf numFmtId="0" fontId="13" fillId="12" borderId="0" xfId="0" applyFont="1" applyFill="1" applyProtection="1"/>
    <xf numFmtId="0" fontId="13" fillId="12" borderId="0" xfId="0" applyFont="1" applyFill="1" applyBorder="1" applyAlignment="1" applyProtection="1">
      <alignment horizontal="center"/>
    </xf>
    <xf numFmtId="0" fontId="21" fillId="12" borderId="0" xfId="0" applyFont="1" applyFill="1" applyBorder="1" applyAlignment="1" applyProtection="1">
      <alignment horizontal="right" vertical="center"/>
    </xf>
    <xf numFmtId="166" fontId="13" fillId="12" borderId="0" xfId="0" applyNumberFormat="1" applyFont="1" applyFill="1" applyBorder="1" applyAlignment="1" applyProtection="1">
      <alignment horizontal="center"/>
    </xf>
    <xf numFmtId="0" fontId="25" fillId="11" borderId="0" xfId="0" applyFont="1" applyFill="1" applyBorder="1" applyAlignment="1" applyProtection="1">
      <alignment horizontal="right" vertical="center"/>
    </xf>
    <xf numFmtId="0" fontId="6" fillId="12" borderId="0" xfId="0" applyFont="1" applyFill="1" applyBorder="1" applyAlignment="1" applyProtection="1"/>
    <xf numFmtId="0" fontId="14" fillId="12" borderId="0" xfId="0" applyFont="1" applyFill="1" applyBorder="1" applyProtection="1"/>
    <xf numFmtId="0" fontId="11" fillId="12" borderId="0" xfId="0" applyFont="1" applyFill="1" applyBorder="1" applyProtection="1"/>
    <xf numFmtId="0" fontId="14" fillId="12" borderId="0" xfId="0" applyFont="1" applyFill="1" applyProtection="1"/>
    <xf numFmtId="0" fontId="23" fillId="11" borderId="0" xfId="0" applyFont="1" applyFill="1" applyBorder="1" applyAlignment="1" applyProtection="1">
      <alignment horizontal="right" vertical="center"/>
    </xf>
    <xf numFmtId="0" fontId="33" fillId="12" borderId="0" xfId="0" applyFont="1" applyFill="1" applyBorder="1" applyAlignment="1" applyProtection="1"/>
    <xf numFmtId="0" fontId="37" fillId="5" borderId="12" xfId="0" applyFont="1" applyFill="1" applyBorder="1" applyProtection="1"/>
    <xf numFmtId="0" fontId="38" fillId="5" borderId="13" xfId="0" applyFont="1" applyFill="1" applyBorder="1" applyProtection="1"/>
    <xf numFmtId="0" fontId="38" fillId="5" borderId="14" xfId="0" applyFont="1" applyFill="1" applyBorder="1" applyProtection="1"/>
    <xf numFmtId="166" fontId="9" fillId="10" borderId="30" xfId="0" applyNumberFormat="1" applyFont="1" applyFill="1" applyBorder="1" applyAlignment="1" applyProtection="1">
      <alignment horizontal="center"/>
    </xf>
    <xf numFmtId="0" fontId="40" fillId="12" borderId="0" xfId="0" applyFont="1" applyFill="1" applyBorder="1" applyAlignment="1" applyProtection="1">
      <alignment horizontal="right" vertical="center"/>
    </xf>
    <xf numFmtId="0" fontId="39" fillId="11" borderId="0" xfId="0" applyFont="1" applyFill="1" applyBorder="1" applyAlignment="1" applyProtection="1">
      <alignment horizontal="right" vertical="center" wrapText="1"/>
    </xf>
    <xf numFmtId="0" fontId="18" fillId="12" borderId="0" xfId="0" applyFont="1" applyFill="1" applyBorder="1" applyAlignment="1" applyProtection="1">
      <alignment horizontal="right" vertical="center"/>
    </xf>
    <xf numFmtId="0" fontId="6" fillId="10" borderId="0" xfId="0" applyFont="1" applyFill="1" applyBorder="1" applyAlignment="1" applyProtection="1">
      <alignment vertical="center"/>
    </xf>
    <xf numFmtId="0" fontId="33" fillId="10" borderId="0" xfId="0" applyFont="1" applyFill="1" applyBorder="1" applyAlignment="1" applyProtection="1"/>
    <xf numFmtId="0" fontId="6" fillId="12" borderId="33" xfId="0" applyFont="1" applyFill="1" applyBorder="1" applyProtection="1"/>
    <xf numFmtId="0" fontId="39" fillId="12" borderId="0" xfId="0" applyFont="1" applyFill="1" applyBorder="1" applyAlignment="1" applyProtection="1">
      <alignment horizontal="right" vertical="center" wrapText="1"/>
    </xf>
    <xf numFmtId="0" fontId="11" fillId="12" borderId="34" xfId="0" applyFont="1" applyFill="1" applyBorder="1" applyAlignment="1" applyProtection="1">
      <alignment horizontal="center"/>
    </xf>
    <xf numFmtId="0" fontId="0" fillId="0" borderId="0" xfId="0" applyProtection="1"/>
    <xf numFmtId="0" fontId="24" fillId="12" borderId="38" xfId="0" applyFont="1" applyFill="1" applyBorder="1" applyAlignment="1" applyProtection="1"/>
    <xf numFmtId="0" fontId="33" fillId="12" borderId="32" xfId="0" applyFont="1" applyFill="1" applyBorder="1" applyAlignment="1" applyProtection="1"/>
    <xf numFmtId="0" fontId="6" fillId="10" borderId="36" xfId="0" applyFont="1" applyFill="1" applyBorder="1" applyProtection="1"/>
    <xf numFmtId="0" fontId="6" fillId="12" borderId="29" xfId="0" applyFont="1" applyFill="1" applyBorder="1" applyProtection="1"/>
    <xf numFmtId="0" fontId="24" fillId="12" borderId="32" xfId="0" applyFont="1" applyFill="1" applyBorder="1" applyAlignment="1" applyProtection="1"/>
    <xf numFmtId="0" fontId="41" fillId="12" borderId="0" xfId="0" applyFont="1" applyFill="1" applyBorder="1" applyAlignment="1" applyProtection="1">
      <alignment horizontal="left"/>
    </xf>
    <xf numFmtId="0" fontId="18" fillId="12" borderId="0" xfId="0" applyFont="1" applyFill="1" applyBorder="1" applyAlignment="1" applyProtection="1"/>
    <xf numFmtId="0" fontId="25" fillId="12" borderId="0" xfId="0" applyFont="1" applyFill="1" applyBorder="1" applyAlignment="1" applyProtection="1"/>
    <xf numFmtId="167" fontId="9" fillId="10" borderId="22" xfId="0" applyNumberFormat="1" applyFont="1" applyFill="1" applyBorder="1" applyAlignment="1" applyProtection="1">
      <alignment horizontal="center"/>
    </xf>
    <xf numFmtId="0" fontId="13" fillId="12" borderId="0" xfId="0" applyFont="1" applyFill="1" applyBorder="1" applyAlignment="1" applyProtection="1">
      <protection locked="0"/>
    </xf>
    <xf numFmtId="0" fontId="33" fillId="12" borderId="36" xfId="0" applyFont="1" applyFill="1" applyBorder="1" applyAlignment="1" applyProtection="1"/>
    <xf numFmtId="0" fontId="7" fillId="3" borderId="0" xfId="0" applyFont="1" applyFill="1" applyBorder="1" applyAlignment="1" applyProtection="1">
      <alignment horizontal="left"/>
    </xf>
    <xf numFmtId="0" fontId="7" fillId="3" borderId="0" xfId="0" applyFont="1" applyFill="1" applyBorder="1" applyAlignment="1" applyProtection="1">
      <alignment horizontal="right"/>
    </xf>
    <xf numFmtId="164" fontId="6" fillId="10" borderId="42" xfId="0" applyNumberFormat="1" applyFont="1" applyFill="1" applyBorder="1" applyAlignment="1" applyProtection="1"/>
    <xf numFmtId="0" fontId="11" fillId="12" borderId="31" xfId="0" applyFont="1" applyFill="1" applyBorder="1" applyAlignment="1" applyProtection="1">
      <alignment horizontal="center"/>
    </xf>
    <xf numFmtId="0" fontId="42" fillId="12" borderId="36" xfId="0" applyFont="1" applyFill="1" applyBorder="1" applyAlignment="1" applyProtection="1">
      <alignment horizontal="left"/>
    </xf>
    <xf numFmtId="0" fontId="11" fillId="12" borderId="0" xfId="0" applyFont="1" applyFill="1" applyBorder="1" applyAlignment="1" applyProtection="1">
      <alignment horizontal="right"/>
    </xf>
    <xf numFmtId="0" fontId="5" fillId="12" borderId="0" xfId="1" applyNumberFormat="1" applyFont="1" applyFill="1" applyBorder="1" applyAlignment="1" applyProtection="1">
      <alignment horizontal="right" vertical="center" wrapText="1"/>
    </xf>
    <xf numFmtId="0" fontId="5" fillId="12" borderId="0" xfId="1" applyNumberFormat="1" applyFont="1" applyFill="1" applyBorder="1" applyAlignment="1" applyProtection="1">
      <alignment horizontal="right" vertical="center"/>
    </xf>
    <xf numFmtId="0" fontId="6" fillId="12" borderId="37" xfId="0" applyFont="1" applyFill="1" applyBorder="1" applyProtection="1"/>
    <xf numFmtId="0" fontId="12" fillId="0" borderId="0" xfId="0" applyFont="1" applyProtection="1"/>
    <xf numFmtId="0" fontId="12" fillId="10" borderId="0" xfId="0" applyFont="1" applyFill="1" applyBorder="1" applyProtection="1"/>
    <xf numFmtId="0" fontId="0" fillId="10" borderId="0" xfId="0" applyFill="1" applyBorder="1" applyProtection="1"/>
    <xf numFmtId="0" fontId="5" fillId="12" borderId="32" xfId="1" applyNumberFormat="1" applyFont="1" applyFill="1" applyBorder="1" applyAlignment="1" applyProtection="1">
      <alignment horizontal="right" vertical="center" wrapText="1"/>
    </xf>
    <xf numFmtId="0" fontId="43" fillId="12" borderId="32" xfId="1" applyNumberFormat="1" applyFont="1" applyFill="1" applyBorder="1" applyAlignment="1" applyProtection="1">
      <alignment horizontal="left" vertical="center" wrapText="1"/>
    </xf>
    <xf numFmtId="0" fontId="6" fillId="0" borderId="0" xfId="0" applyFont="1" applyProtection="1"/>
    <xf numFmtId="0" fontId="12" fillId="0" borderId="0" xfId="0" applyFont="1" applyBorder="1" applyProtection="1"/>
    <xf numFmtId="0" fontId="0" fillId="0" borderId="0" xfId="0" applyBorder="1" applyProtection="1"/>
    <xf numFmtId="4" fontId="12" fillId="0" borderId="0" xfId="0" applyNumberFormat="1" applyFont="1" applyProtection="1"/>
    <xf numFmtId="0" fontId="6" fillId="10" borderId="0" xfId="0" applyFont="1" applyFill="1" applyProtection="1"/>
    <xf numFmtId="0" fontId="14" fillId="10" borderId="0" xfId="0" applyFont="1" applyFill="1" applyProtection="1"/>
    <xf numFmtId="0" fontId="11" fillId="10" borderId="0" xfId="0" applyFont="1" applyFill="1" applyProtection="1"/>
    <xf numFmtId="0" fontId="26" fillId="12" borderId="0" xfId="0" applyFont="1" applyFill="1" applyBorder="1" applyProtection="1"/>
    <xf numFmtId="0" fontId="31" fillId="12" borderId="0" xfId="0" applyFont="1" applyFill="1" applyBorder="1" applyAlignment="1" applyProtection="1">
      <alignment horizontal="left" vertical="center"/>
    </xf>
    <xf numFmtId="0" fontId="21" fillId="13" borderId="0" xfId="0" applyFont="1" applyFill="1" applyBorder="1" applyAlignment="1" applyProtection="1">
      <alignment vertical="center"/>
    </xf>
    <xf numFmtId="0" fontId="24" fillId="13" borderId="0" xfId="0" applyFont="1" applyFill="1" applyBorder="1" applyAlignment="1" applyProtection="1">
      <alignment horizontal="right" vertical="center"/>
    </xf>
    <xf numFmtId="0" fontId="21" fillId="13" borderId="0" xfId="0" applyFont="1" applyFill="1" applyBorder="1" applyAlignment="1" applyProtection="1">
      <alignment vertical="top"/>
    </xf>
    <xf numFmtId="0" fontId="24" fillId="13" borderId="0" xfId="0" applyFont="1" applyFill="1" applyBorder="1" applyAlignment="1" applyProtection="1">
      <alignment horizontal="right" vertical="top"/>
    </xf>
    <xf numFmtId="0" fontId="25" fillId="13" borderId="0" xfId="0" applyFont="1" applyFill="1" applyBorder="1" applyAlignment="1" applyProtection="1">
      <alignment horizontal="right" vertical="center"/>
    </xf>
    <xf numFmtId="0" fontId="25" fillId="13" borderId="0" xfId="0" applyFont="1" applyFill="1" applyBorder="1" applyAlignment="1" applyProtection="1">
      <alignment horizontal="right" vertical="top"/>
    </xf>
    <xf numFmtId="0" fontId="25" fillId="13" borderId="0" xfId="0" applyFont="1" applyFill="1" applyBorder="1" applyAlignment="1" applyProtection="1">
      <alignment horizontal="right" vertical="center" wrapText="1"/>
    </xf>
    <xf numFmtId="0" fontId="18" fillId="13" borderId="0" xfId="0" applyFont="1" applyFill="1" applyBorder="1" applyAlignment="1" applyProtection="1">
      <alignment horizontal="right" vertical="center"/>
    </xf>
    <xf numFmtId="167" fontId="13" fillId="10" borderId="53" xfId="0" applyNumberFormat="1" applyFont="1" applyFill="1" applyBorder="1" applyAlignment="1" applyProtection="1">
      <alignment horizontal="center"/>
      <protection locked="0"/>
    </xf>
    <xf numFmtId="49" fontId="13" fillId="10" borderId="53" xfId="0" applyNumberFormat="1" applyFont="1" applyFill="1" applyBorder="1" applyAlignment="1" applyProtection="1">
      <protection locked="0"/>
    </xf>
    <xf numFmtId="166" fontId="13" fillId="10" borderId="59" xfId="0" applyNumberFormat="1" applyFont="1" applyFill="1" applyBorder="1" applyAlignment="1" applyProtection="1">
      <alignment horizontal="center"/>
      <protection locked="0"/>
    </xf>
    <xf numFmtId="0" fontId="18" fillId="12" borderId="39" xfId="0" applyFont="1" applyFill="1" applyBorder="1" applyAlignment="1" applyProtection="1"/>
    <xf numFmtId="0" fontId="6" fillId="12" borderId="35" xfId="0" applyFont="1" applyFill="1" applyBorder="1" applyProtection="1"/>
    <xf numFmtId="0" fontId="6" fillId="12" borderId="32" xfId="0" applyFont="1" applyFill="1" applyBorder="1" applyProtection="1"/>
    <xf numFmtId="0" fontId="31" fillId="12" borderId="0" xfId="0" applyFont="1" applyFill="1" applyBorder="1" applyAlignment="1" applyProtection="1">
      <alignment horizontal="right"/>
    </xf>
    <xf numFmtId="4" fontId="34" fillId="2" borderId="6" xfId="1" applyNumberFormat="1" applyFont="1" applyFill="1" applyBorder="1" applyAlignment="1" applyProtection="1">
      <alignment horizontal="center" vertical="center" wrapText="1"/>
    </xf>
    <xf numFmtId="49" fontId="34" fillId="2" borderId="5" xfId="1" applyNumberFormat="1" applyFont="1" applyFill="1" applyBorder="1" applyAlignment="1" applyProtection="1">
      <alignment horizontal="center" vertical="center" wrapText="1"/>
    </xf>
    <xf numFmtId="0" fontId="34" fillId="2" borderId="6" xfId="1" applyFont="1" applyFill="1" applyBorder="1" applyAlignment="1" applyProtection="1">
      <alignment horizontal="center" vertical="center" wrapText="1"/>
    </xf>
    <xf numFmtId="0" fontId="34" fillId="2" borderId="7" xfId="1" applyFont="1" applyFill="1" applyBorder="1" applyAlignment="1" applyProtection="1">
      <alignment horizontal="center" vertical="center" wrapText="1"/>
    </xf>
    <xf numFmtId="4" fontId="34" fillId="2" borderId="9" xfId="1" applyNumberFormat="1" applyFont="1" applyFill="1" applyBorder="1" applyAlignment="1" applyProtection="1">
      <alignment horizontal="center" vertical="center" wrapText="1"/>
    </xf>
    <xf numFmtId="4" fontId="36" fillId="5" borderId="15" xfId="1" applyNumberFormat="1" applyFont="1" applyFill="1" applyBorder="1" applyAlignment="1" applyProtection="1">
      <alignment horizontal="center" vertical="center" wrapText="1"/>
    </xf>
    <xf numFmtId="0" fontId="47" fillId="0" borderId="0" xfId="0" applyFont="1" applyProtection="1"/>
    <xf numFmtId="0" fontId="32" fillId="12" borderId="0" xfId="0" applyFont="1" applyFill="1" applyAlignment="1" applyProtection="1">
      <alignment horizontal="center"/>
    </xf>
    <xf numFmtId="164" fontId="11" fillId="0" borderId="0" xfId="5" applyFont="1" applyProtection="1"/>
    <xf numFmtId="0" fontId="18" fillId="12" borderId="0" xfId="0" applyFont="1" applyFill="1" applyAlignment="1" applyProtection="1">
      <alignment horizontal="center"/>
    </xf>
    <xf numFmtId="0" fontId="47" fillId="0" borderId="0" xfId="0" applyFont="1" applyAlignment="1" applyProtection="1">
      <alignment horizontal="center"/>
    </xf>
    <xf numFmtId="0" fontId="48" fillId="0" borderId="0" xfId="0" applyFont="1" applyProtection="1"/>
    <xf numFmtId="164" fontId="48" fillId="0" borderId="0" xfId="5" applyFont="1" applyProtection="1"/>
    <xf numFmtId="164" fontId="6" fillId="0" borderId="0" xfId="5" applyFont="1" applyProtection="1"/>
    <xf numFmtId="0" fontId="25" fillId="0" borderId="0" xfId="0" applyFont="1" applyProtection="1"/>
    <xf numFmtId="0" fontId="18" fillId="0" borderId="0" xfId="0" applyFont="1" applyProtection="1"/>
    <xf numFmtId="164" fontId="49" fillId="0" borderId="0" xfId="5" applyFont="1" applyProtection="1"/>
    <xf numFmtId="0" fontId="50" fillId="12" borderId="0" xfId="0" applyFont="1" applyFill="1" applyAlignment="1" applyProtection="1">
      <alignment horizontal="center"/>
    </xf>
    <xf numFmtId="0" fontId="51" fillId="12" borderId="0" xfId="0" applyFont="1" applyFill="1" applyAlignment="1" applyProtection="1">
      <alignment horizontal="center"/>
    </xf>
    <xf numFmtId="0" fontId="52" fillId="12" borderId="1" xfId="0" applyFont="1" applyFill="1" applyBorder="1"/>
    <xf numFmtId="0" fontId="47" fillId="2" borderId="0" xfId="0" applyFont="1" applyFill="1" applyProtection="1"/>
    <xf numFmtId="0" fontId="53" fillId="12" borderId="1" xfId="0" applyFont="1" applyFill="1" applyBorder="1" applyProtection="1"/>
    <xf numFmtId="0" fontId="53" fillId="12" borderId="65" xfId="0" applyFont="1" applyFill="1" applyBorder="1" applyProtection="1"/>
    <xf numFmtId="0" fontId="47" fillId="0" borderId="17" xfId="0" applyFont="1" applyBorder="1" applyProtection="1"/>
    <xf numFmtId="0" fontId="47" fillId="0" borderId="18" xfId="0" applyFont="1" applyBorder="1" applyProtection="1"/>
    <xf numFmtId="0" fontId="47" fillId="0" borderId="64" xfId="0" applyFont="1" applyBorder="1" applyProtection="1"/>
    <xf numFmtId="0" fontId="47" fillId="0" borderId="42" xfId="0" applyFont="1" applyBorder="1" applyProtection="1"/>
    <xf numFmtId="0" fontId="47" fillId="0" borderId="0" xfId="0" applyFont="1" applyBorder="1" applyProtection="1"/>
    <xf numFmtId="49" fontId="28" fillId="0" borderId="46" xfId="0" applyNumberFormat="1" applyFont="1" applyBorder="1" applyAlignment="1" applyProtection="1">
      <alignment vertical="center" wrapText="1"/>
      <protection locked="0"/>
    </xf>
    <xf numFmtId="0" fontId="55" fillId="0" borderId="0" xfId="0" applyFont="1" applyProtection="1"/>
    <xf numFmtId="0" fontId="10" fillId="8" borderId="10" xfId="1" applyNumberFormat="1" applyFont="1" applyFill="1" applyBorder="1" applyAlignment="1">
      <alignment horizontal="center" vertical="center"/>
    </xf>
    <xf numFmtId="4" fontId="7" fillId="9" borderId="66" xfId="1" applyNumberFormat="1" applyFont="1" applyFill="1" applyBorder="1" applyAlignment="1">
      <alignment horizontal="right" vertical="center"/>
    </xf>
    <xf numFmtId="4" fontId="7" fillId="9" borderId="67" xfId="1" applyNumberFormat="1" applyFont="1" applyFill="1" applyBorder="1" applyAlignment="1">
      <alignment horizontal="right" vertical="center"/>
    </xf>
    <xf numFmtId="4" fontId="7" fillId="9" borderId="69" xfId="1" applyNumberFormat="1" applyFont="1" applyFill="1" applyBorder="1" applyAlignment="1">
      <alignment horizontal="right" vertical="center"/>
    </xf>
    <xf numFmtId="4" fontId="56" fillId="2" borderId="10" xfId="1" applyNumberFormat="1" applyFont="1" applyFill="1" applyBorder="1" applyAlignment="1" applyProtection="1">
      <alignment horizontal="center" vertical="center" wrapText="1"/>
    </xf>
    <xf numFmtId="4" fontId="7" fillId="7" borderId="0" xfId="1" applyNumberFormat="1" applyFont="1" applyFill="1" applyBorder="1" applyAlignment="1">
      <alignment horizontal="right" vertical="center"/>
    </xf>
    <xf numFmtId="2" fontId="7" fillId="3" borderId="2" xfId="1" applyNumberFormat="1" applyFont="1" applyFill="1" applyBorder="1" applyAlignment="1">
      <alignment horizontal="center" vertical="center"/>
    </xf>
    <xf numFmtId="0" fontId="5" fillId="3" borderId="3" xfId="1" applyNumberFormat="1" applyFont="1" applyFill="1" applyBorder="1" applyAlignment="1">
      <alignment horizontal="right" vertical="center" wrapText="1"/>
    </xf>
    <xf numFmtId="0" fontId="7" fillId="3" borderId="3" xfId="1" applyNumberFormat="1" applyFont="1" applyFill="1" applyBorder="1" applyAlignment="1">
      <alignment horizontal="left" vertical="center" wrapText="1"/>
    </xf>
    <xf numFmtId="4" fontId="11" fillId="3" borderId="3" xfId="0" applyNumberFormat="1" applyFont="1" applyFill="1" applyBorder="1"/>
    <xf numFmtId="0" fontId="14" fillId="3" borderId="3" xfId="0" applyFont="1" applyFill="1" applyBorder="1"/>
    <xf numFmtId="4" fontId="11" fillId="6" borderId="71" xfId="0" applyNumberFormat="1" applyFont="1" applyFill="1" applyBorder="1"/>
    <xf numFmtId="4" fontId="11" fillId="3" borderId="2" xfId="0" applyNumberFormat="1" applyFont="1" applyFill="1" applyBorder="1"/>
    <xf numFmtId="4" fontId="11" fillId="6" borderId="72" xfId="0" applyNumberFormat="1" applyFont="1" applyFill="1" applyBorder="1"/>
    <xf numFmtId="4" fontId="11" fillId="6" borderId="75" xfId="0" applyNumberFormat="1" applyFont="1" applyFill="1" applyBorder="1"/>
    <xf numFmtId="4" fontId="11" fillId="6" borderId="76" xfId="0" applyNumberFormat="1" applyFont="1" applyFill="1" applyBorder="1"/>
    <xf numFmtId="0" fontId="57" fillId="4" borderId="0" xfId="0" applyFont="1" applyFill="1" applyAlignment="1" applyProtection="1">
      <alignment horizontal="center"/>
    </xf>
    <xf numFmtId="0" fontId="57" fillId="4" borderId="0" xfId="0" applyFont="1" applyFill="1" applyBorder="1" applyAlignment="1" applyProtection="1">
      <alignment horizontal="center"/>
    </xf>
    <xf numFmtId="0" fontId="57" fillId="4" borderId="0" xfId="0" applyFont="1" applyFill="1" applyAlignment="1" applyProtection="1">
      <alignment horizontal="center" textRotation="90"/>
    </xf>
    <xf numFmtId="9" fontId="3" fillId="10" borderId="70" xfId="0" applyNumberFormat="1" applyFont="1" applyFill="1" applyBorder="1" applyAlignment="1" applyProtection="1">
      <alignment horizontal="center" vertical="center"/>
      <protection locked="0"/>
    </xf>
    <xf numFmtId="0" fontId="14" fillId="3" borderId="3" xfId="0" applyFont="1" applyFill="1" applyBorder="1" applyProtection="1">
      <protection locked="0"/>
    </xf>
    <xf numFmtId="4" fontId="9" fillId="10" borderId="19" xfId="1" applyNumberFormat="1" applyFont="1" applyFill="1" applyBorder="1" applyAlignment="1">
      <alignment horizontal="right" vertical="center"/>
    </xf>
    <xf numFmtId="4" fontId="7" fillId="7" borderId="19" xfId="1" applyNumberFormat="1" applyFont="1" applyFill="1" applyBorder="1" applyAlignment="1">
      <alignment horizontal="right" vertical="center"/>
    </xf>
    <xf numFmtId="4" fontId="16" fillId="10" borderId="77" xfId="0" applyNumberFormat="1" applyFont="1" applyFill="1" applyBorder="1" applyAlignment="1" applyProtection="1">
      <alignment horizontal="right" vertical="center"/>
      <protection locked="0"/>
    </xf>
    <xf numFmtId="4" fontId="58" fillId="3" borderId="74" xfId="0" applyNumberFormat="1" applyFont="1" applyFill="1" applyBorder="1" applyAlignment="1">
      <alignment horizontal="right"/>
    </xf>
    <xf numFmtId="4" fontId="35" fillId="13" borderId="79" xfId="1" applyNumberFormat="1" applyFont="1" applyFill="1" applyBorder="1" applyAlignment="1" applyProtection="1">
      <alignment horizontal="center" vertical="center" wrapText="1"/>
    </xf>
    <xf numFmtId="0" fontId="7" fillId="8" borderId="3" xfId="1" applyNumberFormat="1" applyFont="1" applyFill="1" applyBorder="1" applyAlignment="1">
      <alignment horizontal="left" vertical="center"/>
    </xf>
    <xf numFmtId="0" fontId="8" fillId="8" borderId="3" xfId="1" applyNumberFormat="1" applyFont="1" applyFill="1" applyBorder="1" applyAlignment="1">
      <alignment horizontal="left" vertical="center"/>
    </xf>
    <xf numFmtId="4" fontId="7" fillId="8" borderId="3" xfId="1" applyNumberFormat="1" applyFont="1" applyFill="1" applyBorder="1" applyAlignment="1">
      <alignment horizontal="right" vertical="center"/>
    </xf>
    <xf numFmtId="0" fontId="15" fillId="8" borderId="3" xfId="1" applyNumberFormat="1" applyFont="1" applyFill="1" applyBorder="1" applyAlignment="1">
      <alignment horizontal="right" vertical="center"/>
    </xf>
    <xf numFmtId="4" fontId="8" fillId="8" borderId="78" xfId="1" applyNumberFormat="1" applyFont="1" applyFill="1" applyBorder="1" applyAlignment="1">
      <alignment horizontal="left" vertical="center"/>
    </xf>
    <xf numFmtId="49" fontId="9" fillId="10" borderId="11" xfId="1" applyNumberFormat="1" applyFont="1" applyFill="1" applyBorder="1" applyAlignment="1">
      <alignment horizontal="center" vertical="center"/>
    </xf>
    <xf numFmtId="0" fontId="9" fillId="10" borderId="11" xfId="1" applyNumberFormat="1" applyFont="1" applyFill="1" applyBorder="1" applyAlignment="1">
      <alignment horizontal="center" vertical="center" wrapText="1"/>
    </xf>
    <xf numFmtId="4" fontId="9" fillId="10" borderId="11" xfId="1" applyNumberFormat="1" applyFont="1" applyFill="1" applyBorder="1" applyAlignment="1">
      <alignment horizontal="right" vertical="center"/>
    </xf>
    <xf numFmtId="4" fontId="9" fillId="10" borderId="16" xfId="1" applyNumberFormat="1" applyFont="1" applyFill="1" applyBorder="1" applyAlignment="1">
      <alignment horizontal="right" vertical="center"/>
    </xf>
    <xf numFmtId="0" fontId="6" fillId="12" borderId="36" xfId="0" applyFont="1" applyFill="1" applyBorder="1" applyProtection="1"/>
    <xf numFmtId="0" fontId="60" fillId="13" borderId="0" xfId="0" applyFont="1" applyFill="1" applyBorder="1" applyAlignment="1" applyProtection="1">
      <alignment horizontal="right" vertical="center"/>
    </xf>
    <xf numFmtId="0" fontId="11" fillId="13" borderId="81" xfId="0" applyFont="1" applyFill="1" applyBorder="1" applyAlignment="1" applyProtection="1">
      <alignment horizontal="center"/>
    </xf>
    <xf numFmtId="4" fontId="11" fillId="13" borderId="73" xfId="0" applyNumberFormat="1" applyFont="1" applyFill="1" applyBorder="1"/>
    <xf numFmtId="0" fontId="30" fillId="3" borderId="3" xfId="0" applyFont="1" applyFill="1" applyBorder="1" applyAlignment="1">
      <alignment horizontal="center"/>
    </xf>
    <xf numFmtId="0" fontId="30" fillId="3" borderId="3" xfId="0" applyFont="1" applyFill="1" applyBorder="1" applyAlignment="1" applyProtection="1">
      <alignment horizontal="center"/>
      <protection locked="0"/>
    </xf>
    <xf numFmtId="4" fontId="7" fillId="9" borderId="82" xfId="1" applyNumberFormat="1" applyFont="1" applyFill="1" applyBorder="1" applyAlignment="1">
      <alignment horizontal="right" vertical="center"/>
    </xf>
    <xf numFmtId="4" fontId="11" fillId="13" borderId="83" xfId="0" applyNumberFormat="1" applyFont="1" applyFill="1" applyBorder="1"/>
    <xf numFmtId="4" fontId="34" fillId="2" borderId="84" xfId="1" applyNumberFormat="1" applyFont="1" applyFill="1" applyBorder="1" applyAlignment="1" applyProtection="1">
      <alignment horizontal="center" vertical="center" wrapText="1"/>
    </xf>
    <xf numFmtId="4" fontId="7" fillId="4" borderId="68" xfId="1" applyNumberFormat="1" applyFont="1" applyFill="1" applyBorder="1" applyAlignment="1">
      <alignment horizontal="right" vertical="center"/>
    </xf>
    <xf numFmtId="4" fontId="7" fillId="4" borderId="66" xfId="1" applyNumberFormat="1" applyFont="1" applyFill="1" applyBorder="1" applyAlignment="1">
      <alignment horizontal="right" vertical="center"/>
    </xf>
    <xf numFmtId="4" fontId="7" fillId="4" borderId="67" xfId="1" applyNumberFormat="1" applyFont="1" applyFill="1" applyBorder="1" applyAlignment="1">
      <alignment horizontal="right" vertical="center"/>
    </xf>
    <xf numFmtId="4" fontId="11" fillId="4" borderId="2" xfId="0" applyNumberFormat="1" applyFont="1" applyFill="1" applyBorder="1"/>
    <xf numFmtId="4" fontId="11" fillId="4" borderId="75" xfId="0" applyNumberFormat="1" applyFont="1" applyFill="1" applyBorder="1"/>
    <xf numFmtId="0" fontId="22" fillId="14" borderId="3" xfId="0" applyFont="1" applyFill="1" applyBorder="1" applyProtection="1"/>
    <xf numFmtId="4" fontId="34" fillId="14" borderId="8" xfId="1" applyNumberFormat="1" applyFont="1" applyFill="1" applyBorder="1" applyAlignment="1" applyProtection="1">
      <alignment horizontal="center" vertical="center" wrapText="1"/>
    </xf>
    <xf numFmtId="0" fontId="7" fillId="12" borderId="0" xfId="1" applyNumberFormat="1" applyFont="1" applyFill="1" applyBorder="1" applyAlignment="1" applyProtection="1">
      <alignment vertical="center" wrapText="1"/>
    </xf>
    <xf numFmtId="0" fontId="45" fillId="12" borderId="0" xfId="1" applyNumberFormat="1" applyFont="1" applyFill="1" applyBorder="1" applyAlignment="1" applyProtection="1">
      <alignment vertical="center" wrapText="1"/>
    </xf>
    <xf numFmtId="0" fontId="44" fillId="12" borderId="0" xfId="0" applyFont="1" applyFill="1" applyBorder="1" applyAlignment="1" applyProtection="1">
      <protection locked="0"/>
    </xf>
    <xf numFmtId="0" fontId="20" fillId="15" borderId="2" xfId="0" applyFont="1" applyFill="1" applyBorder="1" applyProtection="1"/>
    <xf numFmtId="0" fontId="22" fillId="15" borderId="3" xfId="0" applyFont="1" applyFill="1" applyBorder="1" applyProtection="1"/>
    <xf numFmtId="0" fontId="22" fillId="15" borderId="4" xfId="0" applyFont="1" applyFill="1" applyBorder="1" applyProtection="1"/>
    <xf numFmtId="4" fontId="34" fillId="15" borderId="8" xfId="1" applyNumberFormat="1" applyFont="1" applyFill="1" applyBorder="1" applyAlignment="1" applyProtection="1">
      <alignment horizontal="center" vertical="center" wrapText="1"/>
    </xf>
    <xf numFmtId="0" fontId="20" fillId="14" borderId="2" xfId="0" applyFont="1" applyFill="1" applyBorder="1" applyAlignment="1" applyProtection="1">
      <alignment vertical="center"/>
    </xf>
    <xf numFmtId="4" fontId="34" fillId="2" borderId="7" xfId="1" applyNumberFormat="1" applyFont="1" applyFill="1" applyBorder="1" applyAlignment="1" applyProtection="1">
      <alignment horizontal="center" vertical="center" wrapText="1"/>
    </xf>
    <xf numFmtId="0" fontId="9" fillId="16" borderId="85" xfId="1" applyNumberFormat="1" applyFont="1" applyFill="1" applyBorder="1" applyAlignment="1">
      <alignment horizontal="center" vertical="center" wrapText="1"/>
    </xf>
    <xf numFmtId="4" fontId="9" fillId="16" borderId="86" xfId="1" applyNumberFormat="1" applyFont="1" applyFill="1" applyBorder="1" applyAlignment="1">
      <alignment horizontal="right" vertical="center"/>
    </xf>
    <xf numFmtId="4" fontId="7" fillId="7" borderId="86" xfId="1" applyNumberFormat="1" applyFont="1" applyFill="1" applyBorder="1" applyAlignment="1">
      <alignment horizontal="right" vertical="center"/>
    </xf>
    <xf numFmtId="4" fontId="9" fillId="16" borderId="85" xfId="1" applyNumberFormat="1" applyFont="1" applyFill="1" applyBorder="1" applyAlignment="1">
      <alignment horizontal="right" vertical="center"/>
    </xf>
    <xf numFmtId="4" fontId="9" fillId="16" borderId="87" xfId="1" applyNumberFormat="1" applyFont="1" applyFill="1" applyBorder="1" applyAlignment="1">
      <alignment horizontal="right" vertical="center"/>
    </xf>
    <xf numFmtId="0" fontId="9" fillId="16" borderId="11" xfId="1" applyNumberFormat="1" applyFont="1" applyFill="1" applyBorder="1" applyAlignment="1">
      <alignment horizontal="center" vertical="center" wrapText="1"/>
    </xf>
    <xf numFmtId="4" fontId="9" fillId="16" borderId="19" xfId="1" applyNumberFormat="1" applyFont="1" applyFill="1" applyBorder="1" applyAlignment="1">
      <alignment horizontal="right" vertical="center"/>
    </xf>
    <xf numFmtId="4" fontId="9" fillId="16" borderId="11" xfId="1" applyNumberFormat="1" applyFont="1" applyFill="1" applyBorder="1" applyAlignment="1">
      <alignment horizontal="right" vertical="center"/>
    </xf>
    <xf numFmtId="4" fontId="9" fillId="16" borderId="16" xfId="1" applyNumberFormat="1" applyFont="1" applyFill="1" applyBorder="1" applyAlignment="1">
      <alignment horizontal="right" vertical="center"/>
    </xf>
    <xf numFmtId="0" fontId="9" fillId="0" borderId="88" xfId="1" applyFont="1" applyFill="1" applyBorder="1" applyAlignment="1" applyProtection="1">
      <alignment vertical="center"/>
      <protection hidden="1"/>
    </xf>
    <xf numFmtId="0" fontId="9" fillId="0" borderId="88" xfId="1" applyFont="1" applyFill="1" applyBorder="1" applyAlignment="1" applyProtection="1">
      <alignment horizontal="left" vertical="center" wrapText="1"/>
      <protection hidden="1"/>
    </xf>
    <xf numFmtId="4" fontId="7" fillId="7" borderId="89" xfId="1" applyNumberFormat="1" applyFont="1" applyFill="1" applyBorder="1" applyAlignment="1">
      <alignment horizontal="right" vertical="center"/>
    </xf>
    <xf numFmtId="4" fontId="16" fillId="10" borderId="92" xfId="0" applyNumberFormat="1" applyFont="1" applyFill="1" applyBorder="1" applyAlignment="1" applyProtection="1">
      <alignment horizontal="right" vertical="center"/>
      <protection locked="0"/>
    </xf>
    <xf numFmtId="9" fontId="3" fillId="10" borderId="93" xfId="0" applyNumberFormat="1" applyFont="1" applyFill="1" applyBorder="1" applyAlignment="1" applyProtection="1">
      <alignment horizontal="center" vertical="center"/>
      <protection locked="0"/>
    </xf>
    <xf numFmtId="4" fontId="7" fillId="7" borderId="94" xfId="1" applyNumberFormat="1" applyFont="1" applyFill="1" applyBorder="1" applyAlignment="1">
      <alignment horizontal="right" vertical="center"/>
    </xf>
    <xf numFmtId="4" fontId="9" fillId="16" borderId="95" xfId="1" applyNumberFormat="1" applyFont="1" applyFill="1" applyBorder="1" applyAlignment="1">
      <alignment horizontal="right" vertical="center"/>
    </xf>
    <xf numFmtId="4" fontId="9" fillId="16" borderId="96" xfId="1" applyNumberFormat="1" applyFont="1" applyFill="1" applyBorder="1" applyAlignment="1">
      <alignment horizontal="right" vertical="center"/>
    </xf>
    <xf numFmtId="0" fontId="9" fillId="16" borderId="95" xfId="1" applyNumberFormat="1" applyFont="1" applyFill="1" applyBorder="1" applyAlignment="1">
      <alignment horizontal="center" vertical="center" wrapText="1"/>
    </xf>
    <xf numFmtId="4" fontId="9" fillId="16" borderId="94" xfId="1" applyNumberFormat="1" applyFont="1" applyFill="1" applyBorder="1" applyAlignment="1">
      <alignment horizontal="right" vertical="center"/>
    </xf>
    <xf numFmtId="0" fontId="9" fillId="10" borderId="88" xfId="0" applyFont="1" applyFill="1" applyBorder="1" applyAlignment="1">
      <alignment horizontal="justify"/>
    </xf>
    <xf numFmtId="49" fontId="9" fillId="10" borderId="90" xfId="1" applyNumberFormat="1" applyFont="1" applyFill="1" applyBorder="1" applyAlignment="1">
      <alignment horizontal="center" vertical="center"/>
    </xf>
    <xf numFmtId="0" fontId="9" fillId="10" borderId="90" xfId="1" applyNumberFormat="1" applyFont="1" applyFill="1" applyBorder="1" applyAlignment="1">
      <alignment horizontal="center" vertical="center" wrapText="1"/>
    </xf>
    <xf numFmtId="4" fontId="9" fillId="10" borderId="90" xfId="1" applyNumberFormat="1" applyFont="1" applyFill="1" applyBorder="1" applyAlignment="1">
      <alignment horizontal="right" vertical="center"/>
    </xf>
    <xf numFmtId="4" fontId="9" fillId="10" borderId="91" xfId="1" applyNumberFormat="1" applyFont="1" applyFill="1" applyBorder="1" applyAlignment="1">
      <alignment horizontal="right" vertical="center"/>
    </xf>
    <xf numFmtId="0" fontId="63" fillId="0" borderId="0" xfId="0" applyFont="1" applyBorder="1" applyAlignment="1">
      <alignment horizontal="left" vertical="top" wrapText="1"/>
    </xf>
    <xf numFmtId="4" fontId="9" fillId="10" borderId="97" xfId="1" applyNumberFormat="1" applyFont="1" applyFill="1" applyBorder="1" applyAlignment="1">
      <alignment horizontal="right" vertical="center"/>
    </xf>
    <xf numFmtId="4" fontId="9" fillId="10" borderId="98" xfId="1" applyNumberFormat="1" applyFont="1" applyFill="1" applyBorder="1" applyAlignment="1">
      <alignment horizontal="right" vertical="center"/>
    </xf>
    <xf numFmtId="4" fontId="7" fillId="7" borderId="99" xfId="1" applyNumberFormat="1" applyFont="1" applyFill="1" applyBorder="1" applyAlignment="1">
      <alignment horizontal="right" vertical="center"/>
    </xf>
    <xf numFmtId="0" fontId="65" fillId="12" borderId="0" xfId="1" applyNumberFormat="1" applyFont="1" applyFill="1" applyBorder="1" applyAlignment="1" applyProtection="1">
      <alignment horizontal="right" vertical="center"/>
    </xf>
    <xf numFmtId="0" fontId="11" fillId="3" borderId="103" xfId="0" applyFont="1" applyFill="1" applyBorder="1" applyAlignment="1" applyProtection="1">
      <alignment horizontal="center"/>
    </xf>
    <xf numFmtId="0" fontId="7" fillId="3" borderId="104" xfId="0" applyFont="1" applyFill="1" applyBorder="1" applyAlignment="1" applyProtection="1">
      <alignment horizontal="right"/>
    </xf>
    <xf numFmtId="0" fontId="7" fillId="3" borderId="104" xfId="0" applyFont="1" applyFill="1" applyBorder="1" applyAlignment="1" applyProtection="1">
      <alignment horizontal="left"/>
    </xf>
    <xf numFmtId="0" fontId="65" fillId="12" borderId="104" xfId="1" applyNumberFormat="1" applyFont="1" applyFill="1" applyBorder="1" applyAlignment="1" applyProtection="1">
      <alignment horizontal="right" vertical="center"/>
    </xf>
    <xf numFmtId="0" fontId="11" fillId="3" borderId="109" xfId="0" applyFont="1" applyFill="1" applyBorder="1" applyAlignment="1" applyProtection="1">
      <alignment horizontal="center"/>
    </xf>
    <xf numFmtId="0" fontId="11" fillId="3" borderId="111" xfId="0" applyFont="1" applyFill="1" applyBorder="1" applyAlignment="1" applyProtection="1">
      <alignment horizontal="center"/>
    </xf>
    <xf numFmtId="0" fontId="7" fillId="3" borderId="112" xfId="0" applyFont="1" applyFill="1" applyBorder="1" applyAlignment="1" applyProtection="1">
      <alignment horizontal="right"/>
    </xf>
    <xf numFmtId="0" fontId="7" fillId="3" borderId="112" xfId="0" applyFont="1" applyFill="1" applyBorder="1" applyAlignment="1" applyProtection="1">
      <alignment horizontal="left"/>
    </xf>
    <xf numFmtId="0" fontId="65" fillId="12" borderId="112" xfId="1" applyNumberFormat="1" applyFont="1" applyFill="1" applyBorder="1" applyAlignment="1" applyProtection="1">
      <alignment horizontal="right" vertical="center"/>
    </xf>
    <xf numFmtId="0" fontId="66" fillId="12" borderId="104" xfId="0" applyFont="1" applyFill="1" applyBorder="1" applyAlignment="1" applyProtection="1">
      <alignment horizontal="right"/>
    </xf>
    <xf numFmtId="0" fontId="66" fillId="12" borderId="0" xfId="0" applyFont="1" applyFill="1" applyBorder="1" applyAlignment="1" applyProtection="1">
      <alignment horizontal="right"/>
    </xf>
    <xf numFmtId="0" fontId="66" fillId="12" borderId="112" xfId="0" applyFont="1" applyFill="1" applyBorder="1" applyAlignment="1" applyProtection="1">
      <alignment horizontal="right"/>
    </xf>
    <xf numFmtId="0" fontId="44" fillId="12" borderId="104" xfId="0" applyFont="1" applyFill="1" applyBorder="1" applyAlignment="1" applyProtection="1"/>
    <xf numFmtId="0" fontId="44" fillId="12" borderId="0" xfId="0" applyFont="1" applyFill="1" applyBorder="1" applyAlignment="1" applyProtection="1"/>
    <xf numFmtId="0" fontId="44" fillId="12" borderId="112" xfId="0" applyFont="1" applyFill="1" applyBorder="1" applyAlignment="1" applyProtection="1"/>
    <xf numFmtId="0" fontId="59" fillId="10" borderId="118" xfId="0" applyFont="1" applyFill="1" applyBorder="1" applyAlignment="1" applyProtection="1">
      <protection locked="0"/>
    </xf>
    <xf numFmtId="0" fontId="59" fillId="10" borderId="53" xfId="0" applyFont="1" applyFill="1" applyBorder="1" applyAlignment="1" applyProtection="1">
      <protection locked="0"/>
    </xf>
    <xf numFmtId="0" fontId="59" fillId="10" borderId="119" xfId="0" applyFont="1" applyFill="1" applyBorder="1" applyAlignment="1" applyProtection="1">
      <protection locked="0"/>
    </xf>
    <xf numFmtId="169" fontId="59" fillId="10" borderId="118" xfId="0" applyNumberFormat="1" applyFont="1" applyFill="1" applyBorder="1" applyAlignment="1" applyProtection="1">
      <alignment horizontal="center"/>
      <protection locked="0"/>
    </xf>
    <xf numFmtId="169" fontId="59" fillId="10" borderId="53" xfId="0" applyNumberFormat="1" applyFont="1" applyFill="1" applyBorder="1" applyAlignment="1" applyProtection="1">
      <alignment horizontal="center"/>
      <protection locked="0"/>
    </xf>
    <xf numFmtId="169" fontId="59" fillId="10" borderId="119" xfId="0" applyNumberFormat="1" applyFont="1" applyFill="1" applyBorder="1" applyAlignment="1" applyProtection="1">
      <alignment horizontal="center"/>
      <protection locked="0"/>
    </xf>
    <xf numFmtId="0" fontId="67" fillId="0" borderId="23" xfId="0" applyFont="1" applyBorder="1" applyAlignment="1" applyProtection="1">
      <alignment horizontal="left" vertical="center"/>
      <protection locked="0"/>
    </xf>
    <xf numFmtId="0" fontId="67" fillId="0" borderId="24" xfId="0" applyFont="1" applyBorder="1" applyAlignment="1" applyProtection="1">
      <alignment horizontal="left" vertical="center"/>
      <protection locked="0"/>
    </xf>
    <xf numFmtId="0" fontId="67" fillId="0" borderId="25" xfId="0" applyFont="1" applyBorder="1" applyAlignment="1" applyProtection="1">
      <alignment horizontal="left" vertical="center"/>
      <protection locked="0"/>
    </xf>
    <xf numFmtId="0" fontId="64" fillId="0" borderId="0" xfId="0" applyFont="1" applyBorder="1" applyAlignment="1">
      <alignment horizontal="left" vertical="top" wrapText="1"/>
    </xf>
    <xf numFmtId="0" fontId="44" fillId="12" borderId="114" xfId="0" applyFont="1" applyFill="1" applyBorder="1" applyAlignment="1" applyProtection="1">
      <alignment horizontal="center"/>
    </xf>
    <xf numFmtId="0" fontId="44" fillId="12" borderId="115" xfId="0" applyFont="1" applyFill="1" applyBorder="1" applyAlignment="1" applyProtection="1">
      <alignment horizontal="center"/>
    </xf>
    <xf numFmtId="0" fontId="44" fillId="12" borderId="80" xfId="0" applyFont="1" applyFill="1" applyBorder="1" applyAlignment="1" applyProtection="1">
      <alignment horizontal="center"/>
    </xf>
    <xf numFmtId="0" fontId="44" fillId="12" borderId="0" xfId="0" applyFont="1" applyFill="1" applyBorder="1" applyAlignment="1" applyProtection="1">
      <alignment horizontal="center"/>
    </xf>
    <xf numFmtId="0" fontId="44" fillId="12" borderId="117" xfId="0" applyFont="1" applyFill="1" applyBorder="1" applyAlignment="1" applyProtection="1">
      <alignment horizontal="center"/>
    </xf>
    <xf numFmtId="0" fontId="44" fillId="12" borderId="112" xfId="0" applyFont="1" applyFill="1" applyBorder="1" applyAlignment="1" applyProtection="1">
      <alignment horizontal="center"/>
    </xf>
    <xf numFmtId="0" fontId="44" fillId="12" borderId="116" xfId="0" applyFont="1" applyFill="1" applyBorder="1" applyAlignment="1" applyProtection="1">
      <alignment horizontal="center"/>
    </xf>
    <xf numFmtId="0" fontId="44" fillId="12" borderId="110" xfId="0" applyFont="1" applyFill="1" applyBorder="1" applyAlignment="1" applyProtection="1">
      <alignment horizontal="center"/>
    </xf>
    <xf numFmtId="0" fontId="44" fillId="12" borderId="113" xfId="0" applyFont="1" applyFill="1" applyBorder="1" applyAlignment="1" applyProtection="1">
      <alignment horizontal="center"/>
    </xf>
    <xf numFmtId="0" fontId="33" fillId="10" borderId="36" xfId="0" applyFont="1" applyFill="1" applyBorder="1" applyAlignment="1" applyProtection="1">
      <alignment horizontal="left"/>
    </xf>
    <xf numFmtId="0" fontId="44" fillId="12" borderId="40" xfId="0" applyFont="1" applyFill="1" applyBorder="1" applyAlignment="1" applyProtection="1">
      <alignment horizontal="center"/>
    </xf>
    <xf numFmtId="0" fontId="44" fillId="12" borderId="45" xfId="0" applyFont="1" applyFill="1" applyBorder="1" applyAlignment="1" applyProtection="1">
      <alignment horizontal="center"/>
    </xf>
    <xf numFmtId="164" fontId="11" fillId="10" borderId="20" xfId="0" applyNumberFormat="1" applyFont="1" applyFill="1" applyBorder="1" applyAlignment="1" applyProtection="1">
      <alignment horizontal="center"/>
    </xf>
    <xf numFmtId="164" fontId="11" fillId="10" borderId="21" xfId="0" applyNumberFormat="1" applyFont="1" applyFill="1" applyBorder="1" applyAlignment="1" applyProtection="1">
      <alignment horizontal="center"/>
    </xf>
    <xf numFmtId="0" fontId="24" fillId="12" borderId="32" xfId="0" applyFont="1" applyFill="1" applyBorder="1" applyAlignment="1" applyProtection="1">
      <alignment horizontal="center"/>
    </xf>
    <xf numFmtId="0" fontId="59" fillId="10" borderId="106" xfId="0" applyFont="1" applyFill="1" applyBorder="1" applyAlignment="1" applyProtection="1">
      <alignment horizontal="center"/>
      <protection locked="0"/>
    </xf>
    <xf numFmtId="0" fontId="59" fillId="10" borderId="107" xfId="0" applyFont="1" applyFill="1" applyBorder="1" applyAlignment="1" applyProtection="1">
      <alignment horizontal="center"/>
      <protection locked="0"/>
    </xf>
    <xf numFmtId="0" fontId="59" fillId="10" borderId="105" xfId="0" applyFont="1" applyFill="1" applyBorder="1" applyAlignment="1" applyProtection="1">
      <alignment horizontal="center"/>
      <protection locked="0"/>
    </xf>
    <xf numFmtId="0" fontId="59" fillId="10" borderId="108" xfId="0" applyFont="1" applyFill="1" applyBorder="1" applyAlignment="1" applyProtection="1">
      <alignment horizontal="center"/>
      <protection locked="0"/>
    </xf>
    <xf numFmtId="0" fontId="7" fillId="13" borderId="41" xfId="1" applyNumberFormat="1" applyFont="1" applyFill="1" applyBorder="1" applyAlignment="1" applyProtection="1">
      <alignment horizontal="center" vertical="center" wrapText="1"/>
    </xf>
    <xf numFmtId="0" fontId="7" fillId="13" borderId="0" xfId="1" applyNumberFormat="1" applyFont="1" applyFill="1" applyBorder="1" applyAlignment="1" applyProtection="1">
      <alignment horizontal="center" vertical="center" wrapText="1"/>
    </xf>
    <xf numFmtId="0" fontId="7" fillId="13" borderId="101" xfId="1" applyNumberFormat="1" applyFont="1" applyFill="1" applyBorder="1" applyAlignment="1" applyProtection="1">
      <alignment horizontal="center" vertical="center" wrapText="1"/>
    </xf>
    <xf numFmtId="0" fontId="7" fillId="13" borderId="41" xfId="1" applyNumberFormat="1" applyFont="1" applyFill="1" applyBorder="1" applyAlignment="1" applyProtection="1">
      <alignment horizontal="center" vertical="top" wrapText="1"/>
    </xf>
    <xf numFmtId="0" fontId="7" fillId="13" borderId="0" xfId="1" applyNumberFormat="1" applyFont="1" applyFill="1" applyBorder="1" applyAlignment="1" applyProtection="1">
      <alignment horizontal="center" vertical="top" wrapText="1"/>
    </xf>
    <xf numFmtId="0" fontId="7" fillId="13" borderId="102" xfId="1" applyNumberFormat="1" applyFont="1" applyFill="1" applyBorder="1" applyAlignment="1" applyProtection="1">
      <alignment horizontal="center" vertical="top" wrapText="1"/>
    </xf>
    <xf numFmtId="49" fontId="46" fillId="10" borderId="47" xfId="0" applyNumberFormat="1" applyFont="1" applyFill="1" applyBorder="1" applyAlignment="1" applyProtection="1">
      <alignment horizontal="center" vertical="top"/>
      <protection locked="0"/>
    </xf>
    <xf numFmtId="49" fontId="46" fillId="10" borderId="48" xfId="0" applyNumberFormat="1" applyFont="1" applyFill="1" applyBorder="1" applyAlignment="1" applyProtection="1">
      <alignment horizontal="center" vertical="top"/>
      <protection locked="0"/>
    </xf>
    <xf numFmtId="49" fontId="46" fillId="10" borderId="49" xfId="0" applyNumberFormat="1" applyFont="1" applyFill="1" applyBorder="1" applyAlignment="1" applyProtection="1">
      <alignment horizontal="center" vertical="top"/>
      <protection locked="0"/>
    </xf>
    <xf numFmtId="49" fontId="46" fillId="10" borderId="50" xfId="0" applyNumberFormat="1" applyFont="1" applyFill="1" applyBorder="1" applyAlignment="1" applyProtection="1">
      <alignment horizontal="center" vertical="top"/>
      <protection locked="0"/>
    </xf>
    <xf numFmtId="49" fontId="46" fillId="10" borderId="51" xfId="0" applyNumberFormat="1" applyFont="1" applyFill="1" applyBorder="1" applyAlignment="1" applyProtection="1">
      <alignment horizontal="center" vertical="top"/>
      <protection locked="0"/>
    </xf>
    <xf numFmtId="49" fontId="46" fillId="10" borderId="52" xfId="0" applyNumberFormat="1" applyFont="1" applyFill="1" applyBorder="1" applyAlignment="1" applyProtection="1">
      <alignment horizontal="center" vertical="top"/>
      <protection locked="0"/>
    </xf>
    <xf numFmtId="49" fontId="54" fillId="10" borderId="54" xfId="0" applyNumberFormat="1" applyFont="1" applyFill="1" applyBorder="1" applyAlignment="1" applyProtection="1">
      <alignment horizontal="center"/>
      <protection locked="0"/>
    </xf>
    <xf numFmtId="49" fontId="54" fillId="10" borderId="55" xfId="0" applyNumberFormat="1" applyFont="1" applyFill="1" applyBorder="1" applyAlignment="1" applyProtection="1">
      <alignment horizontal="center"/>
      <protection locked="0"/>
    </xf>
    <xf numFmtId="49" fontId="54" fillId="10" borderId="56" xfId="0" applyNumberFormat="1" applyFont="1" applyFill="1" applyBorder="1" applyAlignment="1" applyProtection="1">
      <alignment horizontal="center"/>
      <protection locked="0"/>
    </xf>
    <xf numFmtId="0" fontId="9" fillId="10" borderId="26" xfId="0" applyFont="1" applyFill="1" applyBorder="1" applyAlignment="1" applyProtection="1">
      <alignment horizontal="center"/>
    </xf>
    <xf numFmtId="0" fontId="9" fillId="10" borderId="27" xfId="0" applyFont="1" applyFill="1" applyBorder="1" applyAlignment="1" applyProtection="1">
      <alignment horizontal="center"/>
    </xf>
    <xf numFmtId="0" fontId="9" fillId="10" borderId="28" xfId="0" applyFont="1" applyFill="1" applyBorder="1" applyAlignment="1" applyProtection="1">
      <alignment horizontal="center"/>
    </xf>
    <xf numFmtId="49" fontId="13" fillId="10" borderId="54" xfId="0" applyNumberFormat="1" applyFont="1" applyFill="1" applyBorder="1" applyAlignment="1" applyProtection="1">
      <alignment horizontal="center"/>
      <protection locked="0"/>
    </xf>
    <xf numFmtId="49" fontId="13" fillId="10" borderId="55" xfId="0" applyNumberFormat="1" applyFont="1" applyFill="1" applyBorder="1" applyAlignment="1" applyProtection="1">
      <alignment horizontal="center"/>
      <protection locked="0"/>
    </xf>
    <xf numFmtId="49" fontId="13" fillId="10" borderId="56" xfId="0" applyNumberFormat="1" applyFont="1" applyFill="1" applyBorder="1" applyAlignment="1" applyProtection="1">
      <alignment horizontal="center"/>
      <protection locked="0"/>
    </xf>
    <xf numFmtId="49" fontId="13" fillId="12" borderId="0" xfId="0" applyNumberFormat="1" applyFont="1" applyFill="1" applyBorder="1" applyAlignment="1" applyProtection="1">
      <alignment horizontal="center"/>
      <protection locked="0"/>
    </xf>
    <xf numFmtId="168" fontId="13" fillId="10" borderId="54" xfId="0" applyNumberFormat="1" applyFont="1" applyFill="1" applyBorder="1" applyAlignment="1" applyProtection="1">
      <alignment horizontal="center"/>
      <protection locked="0"/>
    </xf>
    <xf numFmtId="168" fontId="13" fillId="10" borderId="56" xfId="0" applyNumberFormat="1" applyFont="1" applyFill="1" applyBorder="1" applyAlignment="1" applyProtection="1">
      <alignment horizontal="center"/>
      <protection locked="0"/>
    </xf>
    <xf numFmtId="49" fontId="13" fillId="10" borderId="60" xfId="0" applyNumberFormat="1" applyFont="1" applyFill="1" applyBorder="1" applyAlignment="1" applyProtection="1">
      <alignment horizontal="center"/>
      <protection locked="0"/>
    </xf>
    <xf numFmtId="0" fontId="29" fillId="0" borderId="23" xfId="0" applyFont="1" applyBorder="1" applyAlignment="1" applyProtection="1">
      <alignment horizontal="center" vertical="center"/>
    </xf>
    <xf numFmtId="0" fontId="29" fillId="0" borderId="24" xfId="0" applyFont="1" applyBorder="1" applyAlignment="1" applyProtection="1">
      <alignment horizontal="center" vertical="center"/>
    </xf>
    <xf numFmtId="0" fontId="29" fillId="0" borderId="27" xfId="0" applyFont="1" applyBorder="1" applyAlignment="1" applyProtection="1">
      <alignment horizontal="center" vertical="center"/>
    </xf>
    <xf numFmtId="0" fontId="29" fillId="0" borderId="28" xfId="0" applyFont="1" applyBorder="1" applyAlignment="1" applyProtection="1">
      <alignment horizontal="center" vertical="center"/>
    </xf>
    <xf numFmtId="0" fontId="25" fillId="13" borderId="0" xfId="0" applyFont="1" applyFill="1" applyBorder="1" applyAlignment="1" applyProtection="1">
      <alignment horizontal="right" vertical="center"/>
    </xf>
    <xf numFmtId="49" fontId="13" fillId="10" borderId="61" xfId="0" applyNumberFormat="1" applyFont="1" applyFill="1" applyBorder="1" applyAlignment="1" applyProtection="1">
      <alignment horizontal="center"/>
      <protection locked="0"/>
    </xf>
    <xf numFmtId="49" fontId="13" fillId="10" borderId="62" xfId="0" applyNumberFormat="1" applyFont="1" applyFill="1" applyBorder="1" applyAlignment="1" applyProtection="1">
      <alignment horizontal="center"/>
      <protection locked="0"/>
    </xf>
    <xf numFmtId="49" fontId="13" fillId="10" borderId="63" xfId="0" applyNumberFormat="1" applyFont="1" applyFill="1" applyBorder="1" applyAlignment="1" applyProtection="1">
      <alignment horizontal="center"/>
      <protection locked="0"/>
    </xf>
    <xf numFmtId="49" fontId="13" fillId="10" borderId="57" xfId="0" applyNumberFormat="1" applyFont="1" applyFill="1" applyBorder="1" applyAlignment="1" applyProtection="1">
      <alignment horizontal="center"/>
      <protection locked="0"/>
    </xf>
    <xf numFmtId="49" fontId="13" fillId="10" borderId="48" xfId="0" applyNumberFormat="1" applyFont="1" applyFill="1" applyBorder="1" applyAlignment="1" applyProtection="1">
      <alignment horizontal="center"/>
      <protection locked="0"/>
    </xf>
    <xf numFmtId="49" fontId="13" fillId="10" borderId="58" xfId="0" applyNumberFormat="1" applyFont="1" applyFill="1" applyBorder="1" applyAlignment="1" applyProtection="1">
      <alignment horizontal="center"/>
      <protection locked="0"/>
    </xf>
    <xf numFmtId="0" fontId="7" fillId="13" borderId="43" xfId="1" applyNumberFormat="1" applyFont="1" applyFill="1" applyBorder="1" applyAlignment="1" applyProtection="1">
      <alignment horizontal="center" vertical="center" wrapText="1"/>
    </xf>
    <xf numFmtId="0" fontId="7" fillId="13" borderId="44" xfId="1" applyNumberFormat="1" applyFont="1" applyFill="1" applyBorder="1" applyAlignment="1" applyProtection="1">
      <alignment horizontal="center" vertical="center" wrapText="1"/>
    </xf>
    <xf numFmtId="0" fontId="7" fillId="13" borderId="100" xfId="1" applyNumberFormat="1" applyFont="1" applyFill="1" applyBorder="1" applyAlignment="1" applyProtection="1">
      <alignment horizontal="center" vertical="center" wrapText="1"/>
    </xf>
  </cellXfs>
  <cellStyles count="6">
    <cellStyle name="Dziesiętny 3" xfId="3"/>
    <cellStyle name="Normalny" xfId="0" builtinId="0"/>
    <cellStyle name="Normalny 2" xfId="2"/>
    <cellStyle name="Normalny 5" xfId="4"/>
    <cellStyle name="Normalny_JW1106 Olsztyn" xfId="1"/>
    <cellStyle name="Walutowy" xfId="5" builtinId="4"/>
  </cellStyles>
  <dxfs count="156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thin">
          <color indexed="64"/>
        </top>
        <bottom style="hair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thin">
          <color indexed="64"/>
        </top>
        <bottom style="hair">
          <color indexed="64"/>
        </bottom>
      </border>
      <protection locked="1" hidden="0"/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ill>
        <patternFill patternType="solid">
          <fgColor indexed="64"/>
          <bgColor theme="2"/>
        </patternFill>
      </fill>
      <protection locked="1" hidden="0"/>
    </dxf>
    <dxf>
      <fill>
        <patternFill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ill>
        <patternFill>
          <fgColor indexed="64"/>
          <bgColor theme="2"/>
        </patternFill>
      </fill>
      <protection locked="1" hidden="0"/>
    </dxf>
    <dxf>
      <protection locked="1" hidden="0"/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/>
        <i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none"/>
      </font>
      <protection locked="1" hidden="0"/>
    </dxf>
    <dxf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ck">
          <color rgb="FF0000CC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E9EEF7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3" formatCode="0%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rgb="FFFF0000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D0046"/>
        <name val="Arial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rgb="FFFF0000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0" formatCode="General"/>
      <fill>
        <patternFill patternType="solid">
          <fgColor indexed="64"/>
          <bgColor rgb="FFF9F9F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0" formatCode="General"/>
      <fill>
        <patternFill patternType="solid">
          <fgColor indexed="64"/>
          <bgColor rgb="FFF9F9F9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0" formatCode="General"/>
      <fill>
        <patternFill patternType="solid">
          <fgColor indexed="64"/>
          <bgColor rgb="FFF9F9F9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border outline="0">
        <right style="thick">
          <color rgb="FF0000CC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</dxf>
    <dxf>
      <font>
        <b/>
        <i/>
        <strike val="0"/>
        <condense val="0"/>
        <extend val="0"/>
        <outline val="0"/>
        <shadow val="0"/>
        <u val="none"/>
        <vertAlign val="baseline"/>
        <sz val="7.5"/>
        <color auto="1"/>
        <name val="Arial"/>
        <scheme val="none"/>
      </font>
      <numFmt numFmtId="4" formatCode="#,##0.00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theme="8" tint="-0.499984740745262"/>
        </left>
        <right style="thin">
          <color theme="8" tint="-0.499984740745262"/>
        </right>
        <top style="thin">
          <color theme="8" tint="-0.499984740745262"/>
        </top>
        <bottom style="thin">
          <color theme="8" tint="-0.499984740745262"/>
        </bottom>
        <vertical/>
        <horizontal/>
      </border>
    </dxf>
  </dxfs>
  <tableStyles count="0" defaultTableStyle="TableStyleMedium2" defaultPivotStyle="PivotStyleLight16"/>
  <colors>
    <mruColors>
      <color rgb="FF0066FF"/>
      <color rgb="FFFFFFCC"/>
      <color rgb="FF0000FF"/>
      <color rgb="FF002D86"/>
      <color rgb="FF0000CC"/>
      <color rgb="FFFFFF99"/>
      <color rgb="FFF9F9F9"/>
      <color rgb="FF800000"/>
      <color rgb="FF54002A"/>
      <color rgb="FFE9EE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45357</xdr:colOff>
      <xdr:row>0</xdr:row>
      <xdr:rowOff>0</xdr:rowOff>
    </xdr:from>
    <xdr:to>
      <xdr:col>11</xdr:col>
      <xdr:colOff>0</xdr:colOff>
      <xdr:row>1</xdr:row>
      <xdr:rowOff>145143</xdr:rowOff>
    </xdr:to>
    <xdr:sp macro="" textlink="">
      <xdr:nvSpPr>
        <xdr:cNvPr id="2" name="pole tekstowe 1"/>
        <xdr:cNvSpPr txBox="1"/>
      </xdr:nvSpPr>
      <xdr:spPr>
        <a:xfrm>
          <a:off x="4127500" y="0"/>
          <a:ext cx="5733143" cy="344714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l-PL" sz="1800" b="1" i="0" u="none" strike="noStrike">
              <a:solidFill>
                <a:srgbClr val="002060"/>
              </a:solidFill>
              <a:effectLst/>
              <a:latin typeface="+mn-lt"/>
              <a:ea typeface="+mn-ea"/>
              <a:cs typeface="+mn-cs"/>
            </a:rPr>
            <a:t>FORMULARZ OFERTY</a:t>
          </a:r>
          <a:r>
            <a:rPr lang="pl-PL" sz="1800" b="1">
              <a:solidFill>
                <a:srgbClr val="002060"/>
              </a:solidFill>
            </a:rPr>
            <a:t> i CENOWY</a:t>
          </a:r>
        </a:p>
      </xdr:txBody>
    </xdr:sp>
    <xdr:clientData/>
  </xdr:twoCellAnchor>
  <xdr:twoCellAnchor>
    <xdr:from>
      <xdr:col>15</xdr:col>
      <xdr:colOff>9073</xdr:colOff>
      <xdr:row>0</xdr:row>
      <xdr:rowOff>171450</xdr:rowOff>
    </xdr:from>
    <xdr:to>
      <xdr:col>17</xdr:col>
      <xdr:colOff>1019175</xdr:colOff>
      <xdr:row>15</xdr:row>
      <xdr:rowOff>0</xdr:rowOff>
    </xdr:to>
    <xdr:sp macro="" textlink="">
      <xdr:nvSpPr>
        <xdr:cNvPr id="3" name="pole tekstowe 2"/>
        <xdr:cNvSpPr txBox="1"/>
      </xdr:nvSpPr>
      <xdr:spPr>
        <a:xfrm>
          <a:off x="14553748" y="171450"/>
          <a:ext cx="2924627" cy="2638425"/>
        </a:xfrm>
        <a:prstGeom prst="rect">
          <a:avLst/>
        </a:prstGeom>
        <a:solidFill>
          <a:schemeClr val="lt1"/>
        </a:solidFill>
        <a:ln w="9525" cmpd="sng">
          <a:solidFill>
            <a:srgbClr val="002D86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l-PL" sz="1050" b="1">
              <a:latin typeface="Arial Narrow" panose="020B0606020202030204" pitchFamily="34" charset="0"/>
            </a:rPr>
            <a:t>DODATKOWE OŚWIADCZENIA</a:t>
          </a:r>
        </a:p>
        <a:p>
          <a:pPr algn="ctr"/>
          <a:r>
            <a:rPr lang="pl-PL" sz="1050" b="1">
              <a:solidFill>
                <a:srgbClr val="0000CC"/>
              </a:solidFill>
              <a:latin typeface="Arial Narrow" panose="020B0606020202030204" pitchFamily="34" charset="0"/>
            </a:rPr>
            <a:t>OŚWIADCZAM, że:</a:t>
          </a:r>
        </a:p>
        <a:p>
          <a:pPr algn="ctr"/>
          <a:endParaRPr lang="pl-PL" sz="300" b="1">
            <a:solidFill>
              <a:srgbClr val="0000CC"/>
            </a:solidFill>
            <a:latin typeface="Arial Narrow" panose="020B0606020202030204" pitchFamily="34" charset="0"/>
          </a:endParaRPr>
        </a:p>
        <a:p>
          <a:r>
            <a:rPr lang="pl-PL" sz="1050">
              <a:solidFill>
                <a:srgbClr val="0000CC"/>
              </a:solidFill>
              <a:latin typeface="Arial Narrow" panose="020B0606020202030204" pitchFamily="34" charset="0"/>
            </a:rPr>
            <a:t>1. Zapoznałem się ze Specyfikacją Warunków Zamówienia i nie wnoszę do niej zastrzeżeń.</a:t>
          </a:r>
        </a:p>
        <a:p>
          <a:r>
            <a:rPr lang="pl-PL" sz="1050">
              <a:solidFill>
                <a:srgbClr val="0000CC"/>
              </a:solidFill>
              <a:latin typeface="Arial Narrow" panose="020B0606020202030204" pitchFamily="34" charset="0"/>
            </a:rPr>
            <a:t>2. Uważam się za </a:t>
          </a:r>
          <a:r>
            <a:rPr lang="pl-PL" sz="1050" b="1">
              <a:solidFill>
                <a:srgbClr val="0000CC"/>
              </a:solidFill>
              <a:latin typeface="Arial Narrow" panose="020B0606020202030204" pitchFamily="34" charset="0"/>
            </a:rPr>
            <a:t>związanego niniejszą ofertą </a:t>
          </a:r>
          <a:r>
            <a:rPr lang="pl-PL" sz="1050">
              <a:solidFill>
                <a:srgbClr val="0000CC"/>
              </a:solidFill>
              <a:latin typeface="Arial Narrow" panose="020B0606020202030204" pitchFamily="34" charset="0"/>
            </a:rPr>
            <a:t>na czas wskazany w Specyfikacji Warunków Zamówienia.</a:t>
          </a:r>
        </a:p>
        <a:p>
          <a:r>
            <a:rPr lang="pl-PL" sz="1050">
              <a:solidFill>
                <a:srgbClr val="0000CC"/>
              </a:solidFill>
              <a:latin typeface="Arial Narrow" panose="020B0606020202030204" pitchFamily="34" charset="0"/>
            </a:rPr>
            <a:t>3. Akceptuję dołączony do Specyfikacji Warunków Zamówienia „</a:t>
          </a:r>
          <a:r>
            <a:rPr lang="pl-PL" sz="1050" b="1">
              <a:solidFill>
                <a:srgbClr val="0000CC"/>
              </a:solidFill>
              <a:latin typeface="Arial Narrow" panose="020B0606020202030204" pitchFamily="34" charset="0"/>
            </a:rPr>
            <a:t>Wzór umowy</a:t>
          </a:r>
          <a:r>
            <a:rPr lang="pl-PL" sz="1050">
              <a:solidFill>
                <a:srgbClr val="0000CC"/>
              </a:solidFill>
              <a:latin typeface="Arial Narrow" panose="020B0606020202030204" pitchFamily="34" charset="0"/>
            </a:rPr>
            <a:t>” i zobowiązuję się w przypadku wyboru mojej oferty do zawarcia umowy na warunkach w niej określonych.</a:t>
          </a:r>
        </a:p>
        <a:p>
          <a:r>
            <a:rPr lang="pl-PL" sz="1050">
              <a:solidFill>
                <a:srgbClr val="0000CC"/>
              </a:solidFill>
              <a:latin typeface="Arial Narrow" panose="020B0606020202030204" pitchFamily="34" charset="0"/>
            </a:rPr>
            <a:t>4. Obowiązki informacyjne, przewidziane w art. 13 lub art. 14 RODO wobec osób fizycznych, od których dane osobowe bezpośrednio lub pośrednio zostały pozyskane w celu ubiegania się o udzielenie zamówienia publicznego w niniejszym postępowaniu, zostały wypełnione.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8" name="FORM_OF_CEN" displayName="FORM_OF_CEN" ref="B33:R54" totalsRowShown="0" headerRowDxfId="122" dataDxfId="121" tableBorderDxfId="120" headerRowCellStyle="Normalny_JW1106 Olsztyn" dataCellStyle="Normalny_JW1106 Olsztyn">
  <autoFilter ref="B33:R54"/>
  <tableColumns count="17">
    <tableColumn id="1" name="Lp." dataDxfId="119" dataCellStyle="Normalny_JW1106 Olsztyn">
      <calculatedColumnFormula>B33+1</calculatedColumnFormula>
    </tableColumn>
    <tableColumn id="2" name="Nazwa prrzedmiotu" dataDxfId="118" dataCellStyle="Normalny_JW1106 Olsztyn"/>
    <tableColumn id="3" name="Jm" dataDxfId="117" dataCellStyle="Normalny_JW1106 Olsztyn"/>
    <tableColumn id="4" name="ILOŚĆ _x000a_zakr podst + opcja" dataDxfId="116" dataCellStyle="Normalny_JW1106 Olsztyn">
      <calculatedColumnFormula>'FORMULARZ OFERTY'!$H34+'FORMULARZ OFERTY'!$L34</calculatedColumnFormula>
    </tableColumn>
    <tableColumn id="5" name="Cena jedn. netto_x000a_(w zł.)" dataDxfId="115"/>
    <tableColumn id="6" name="VAT_x000a_w %" dataDxfId="114"/>
    <tableColumn id="7" name="ZAKRES PODST _x000a_ilość" dataDxfId="113" dataCellStyle="Normalny_JW1106 Olsztyn"/>
    <tableColumn id="8" name="Wartość netto_x000a_(w zł.) ZP" dataDxfId="112" dataCellStyle="Normalny_JW1106 Olsztyn">
      <calculatedColumnFormula>ROUND($F34*H34,2)</calculatedColumnFormula>
    </tableColumn>
    <tableColumn id="9" name="Wartość VAT_x000a_(w zł.)ZP" dataDxfId="111" dataCellStyle="Normalny_JW1106 Olsztyn">
      <calculatedColumnFormula>ROUND(I34*$G34,2)</calculatedColumnFormula>
    </tableColumn>
    <tableColumn id="10" name="Wartość brutto_x000a_(w zł.)ZP" dataDxfId="110" dataCellStyle="Normalny_JW1106 Olsztyn">
      <calculatedColumnFormula>ROUND(I34+J34,2)</calculatedColumnFormula>
    </tableColumn>
    <tableColumn id="11" name="PRAWO OPCJI_x000a_ilość" dataDxfId="109" dataCellStyle="Normalny_JW1106 Olsztyn"/>
    <tableColumn id="12" name="Wartość netto_x000a_(w zł.) PO" dataDxfId="108" dataCellStyle="Normalny_JW1106 Olsztyn">
      <calculatedColumnFormula>ROUND($F34*L34,2)</calculatedColumnFormula>
    </tableColumn>
    <tableColumn id="13" name="Wartość VAT_x000a_(w zł.) PO" dataDxfId="107" dataCellStyle="Normalny_JW1106 Olsztyn">
      <calculatedColumnFormula>ROUND(M34*$G34,2)</calculatedColumnFormula>
    </tableColumn>
    <tableColumn id="14" name="Wartość brutto_x000a_(w zł.) PO" dataDxfId="106" dataCellStyle="Normalny_JW1106 Olsztyn">
      <calculatedColumnFormula>ROUND(M34+N34,2)</calculatedColumnFormula>
    </tableColumn>
    <tableColumn id="15" name="Wartość netto_x000a_(w zł.)" dataDxfId="105" dataCellStyle="Normalny_JW1106 Olsztyn">
      <calculatedColumnFormula>ROUND(I34+M34,2)</calculatedColumnFormula>
    </tableColumn>
    <tableColumn id="16" name="Wartość VAT_x000a_(w zł.)" dataDxfId="104" dataCellStyle="Normalny_JW1106 Olsztyn">
      <calculatedColumnFormula>ROUND(J34+N34,2)</calculatedColumnFormula>
    </tableColumn>
    <tableColumn id="17" name="Wartość brutto_x000a_(w zł.)" dataDxfId="103" dataCellStyle="Normalny_JW1106 Olsztyn">
      <calculatedColumnFormula>ROUND(K34+O34,2)</calculatedColumnFormula>
    </tableColumn>
  </tableColumns>
  <tableStyleInfo name="TableStyleLight11" showFirstColumn="0" showLastColumn="0" showRowStripes="1" showColumnStripes="0"/>
</table>
</file>

<file path=xl/tables/table10.xml><?xml version="1.0" encoding="utf-8"?>
<table xmlns="http://schemas.openxmlformats.org/spreadsheetml/2006/main" id="10" name="KrytK3" displayName="KrytK3" ref="P1:P3" totalsRowShown="0" headerRowDxfId="23" dataDxfId="22">
  <autoFilter ref="P1:P3"/>
  <tableColumns count="1">
    <tableColumn id="1" name="K3" dataDxfId="21"/>
  </tableColumns>
  <tableStyleInfo name="TableStyleMedium4" showFirstColumn="0" showLastColumn="0" showRowStripes="1" showColumnStripes="0"/>
</table>
</file>

<file path=xl/tables/table11.xml><?xml version="1.0" encoding="utf-8"?>
<table xmlns="http://schemas.openxmlformats.org/spreadsheetml/2006/main" id="11" name="KrytK4" displayName="KrytK4" ref="Q1:Q3" totalsRowShown="0" headerRowDxfId="20" dataDxfId="19">
  <autoFilter ref="Q1:Q3"/>
  <tableColumns count="1">
    <tableColumn id="1" name="K4" dataDxfId="18"/>
  </tableColumns>
  <tableStyleInfo name="TableStyleMedium4" showFirstColumn="0" showLastColumn="0" showRowStripes="1" showColumnStripes="0"/>
</table>
</file>

<file path=xl/tables/table12.xml><?xml version="1.0" encoding="utf-8"?>
<table xmlns="http://schemas.openxmlformats.org/spreadsheetml/2006/main" id="12" name="KrytK5" displayName="KrytK5" ref="R1:R5" totalsRowShown="0" headerRowDxfId="17" dataDxfId="16">
  <autoFilter ref="R1:R5"/>
  <tableColumns count="1">
    <tableColumn id="1" name="K5" dataDxfId="15"/>
  </tableColumns>
  <tableStyleInfo name="TableStyleMedium4" showFirstColumn="0" showLastColumn="0" showRowStripes="1" showColumnStripes="0"/>
</table>
</file>

<file path=xl/tables/table13.xml><?xml version="1.0" encoding="utf-8"?>
<table xmlns="http://schemas.openxmlformats.org/spreadsheetml/2006/main" id="13" name="KrytK6" displayName="KrytK6" ref="S1:S5" totalsRowShown="0" headerRowDxfId="14" dataDxfId="13">
  <autoFilter ref="S1:S5"/>
  <tableColumns count="1">
    <tableColumn id="1" name="K6" dataDxfId="12"/>
  </tableColumns>
  <tableStyleInfo name="TableStyleMedium4" showFirstColumn="0" showLastColumn="0" showRowStripes="1" showColumnStripes="0"/>
</table>
</file>

<file path=xl/tables/table14.xml><?xml version="1.0" encoding="utf-8"?>
<table xmlns="http://schemas.openxmlformats.org/spreadsheetml/2006/main" id="14" name="KrytK7" displayName="KrytK7" ref="T1:T5" totalsRowShown="0" headerRowDxfId="11" dataDxfId="10">
  <autoFilter ref="T1:T5"/>
  <tableColumns count="1">
    <tableColumn id="1" name="K7" dataDxfId="9"/>
  </tableColumns>
  <tableStyleInfo name="TableStyleMedium4" showFirstColumn="0" showLastColumn="0" showRowStripes="1" showColumnStripes="0"/>
</table>
</file>

<file path=xl/tables/table15.xml><?xml version="1.0" encoding="utf-8"?>
<table xmlns="http://schemas.openxmlformats.org/spreadsheetml/2006/main" id="15" name="KrytK8" displayName="KrytK8" ref="U1:U5" totalsRowShown="0" headerRowDxfId="8" dataDxfId="7">
  <autoFilter ref="U1:U5"/>
  <tableColumns count="1">
    <tableColumn id="1" name="K8" dataDxfId="6"/>
  </tableColumns>
  <tableStyleInfo name="TableStyleMedium4" showFirstColumn="0" showLastColumn="0" showRowStripes="1" showColumnStripes="0"/>
</table>
</file>

<file path=xl/tables/table16.xml><?xml version="1.0" encoding="utf-8"?>
<table xmlns="http://schemas.openxmlformats.org/spreadsheetml/2006/main" id="16" name="KrytK9" displayName="KrytK9" ref="V1:V5" totalsRowShown="0" headerRowDxfId="5" dataDxfId="4">
  <autoFilter ref="V1:V5"/>
  <tableColumns count="1">
    <tableColumn id="1" name="K9" dataDxfId="3"/>
  </tableColumns>
  <tableStyleInfo name="TableStyleMedium4" showFirstColumn="0" showLastColumn="0" showRowStripes="1" showColumnStripes="0"/>
</table>
</file>

<file path=xl/tables/table17.xml><?xml version="1.0" encoding="utf-8"?>
<table xmlns="http://schemas.openxmlformats.org/spreadsheetml/2006/main" id="17" name="KrytK10" displayName="KrytK10" ref="W1:W5" totalsRowShown="0" headerRowDxfId="2" dataDxfId="1">
  <autoFilter ref="W1:W5"/>
  <tableColumns count="1">
    <tableColumn id="1" name="K10" dataDxfId="0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2" name="wartości" displayName="wartości" ref="A1:M33" headerRowDxfId="101" dataDxfId="100" headerRowCellStyle="Walutowy" dataCellStyle="Walutowy">
  <autoFilter ref="A1:M33"/>
  <tableColumns count="13">
    <tableColumn id="1" name="Kolumna1" totalsRowLabel="Suma" dataDxfId="99" totalsRowDxfId="98"/>
    <tableColumn id="2" name="Kolumna4" dataDxfId="97"/>
    <tableColumn id="3" name="Kolumna2" dataDxfId="96" totalsRowDxfId="95" dataCellStyle="Walutowy">
      <calculatedColumnFormula>SUMIFS('FORMULARZ OFERTY'!$I$35:$I$54,'FORMULARZ OFERTY'!$A$35:$A$54,$A2)</calculatedColumnFormula>
    </tableColumn>
    <tableColumn id="4" name="Kolumna3" dataDxfId="94" totalsRowDxfId="93" dataCellStyle="Walutowy">
      <calculatedColumnFormula>SUMIFS('FORMULARZ OFERTY'!$J$35:$J$54,'FORMULARZ OFERTY'!$A$35:$A$54,$A2)</calculatedColumnFormula>
    </tableColumn>
    <tableColumn id="5" name="Kolumna5" dataDxfId="92" totalsRowDxfId="91" dataCellStyle="Walutowy">
      <calculatedColumnFormula>SUMIFS('FORMULARZ OFERTY'!$K$35:$K$54,'FORMULARZ OFERTY'!$A$35:$A$54,$A2)</calculatedColumnFormula>
    </tableColumn>
    <tableColumn id="10" name="Kolumna7" dataDxfId="90" totalsRowDxfId="89" dataCellStyle="Walutowy"/>
    <tableColumn id="11" name="Kolumna6" dataDxfId="88" totalsRowDxfId="87" dataCellStyle="Walutowy"/>
    <tableColumn id="12" name="Kolumna8" dataDxfId="86" totalsRowDxfId="85" dataCellStyle="Walutowy"/>
    <tableColumn id="13" name="Kolumna9" dataDxfId="84" totalsRowDxfId="83" dataCellStyle="Walutowy"/>
    <tableColumn id="6" name="Kolumna72" dataDxfId="82" totalsRowDxfId="81"/>
    <tableColumn id="7" name="Kolumna63" dataDxfId="80" totalsRowDxfId="79" dataCellStyle="Walutowy">
      <calculatedColumnFormula>SUMIFS('FORMULARZ OFERTY'!$I$35:$I$54,'FORMULARZ OFERTY'!$A$35:$A$54,$A2)</calculatedColumnFormula>
    </tableColumn>
    <tableColumn id="8" name="Kolumna84" dataDxfId="78" totalsRowDxfId="77" dataCellStyle="Walutowy">
      <calculatedColumnFormula>SUMIFS('FORMULARZ OFERTY'!$J$35:$J$54,'FORMULARZ OFERTY'!$A$35:$A$54,$A2)</calculatedColumnFormula>
    </tableColumn>
    <tableColumn id="9" name="Kolumna95" totalsRowFunction="count" dataDxfId="76" totalsRowDxfId="75" dataCellStyle="Walutowy">
      <calculatedColumnFormula>SUMIFS('FORMULARZ OFERTY'!$K$35:$K$54,'FORMULARZ OFERTY'!$A$35:$A$54,$A2)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kNie" displayName="TakNie" ref="C1:C3" totalsRowShown="0" headerRowDxfId="66" dataDxfId="64" headerRowBorderDxfId="65" tableBorderDxfId="63">
  <autoFilter ref="C1:C3"/>
  <tableColumns count="1">
    <tableColumn id="1" name="Wybór" dataDxfId="62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id="4" name="wowjewodztwa" displayName="wowjewodztwa" ref="E1:E17" headerRowDxfId="61" dataDxfId="59" totalsRowDxfId="57" headerRowBorderDxfId="60" tableBorderDxfId="58">
  <autoFilter ref="E1:E17"/>
  <tableColumns count="1">
    <tableColumn id="1" name="Województwa " totalsRowFunction="count" dataDxfId="56" totalsRowDxfId="55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id="5" name="rodzWYK" displayName="rodzWYK" ref="G1:G7" headerRowDxfId="54" dataDxfId="52" totalsRowDxfId="50" headerRowBorderDxfId="53" tableBorderDxfId="51">
  <autoFilter ref="G1:G7"/>
  <tableColumns count="1">
    <tableColumn id="1" name="Rodzaj WYKONAWCY" totalsRowFunction="count" dataDxfId="49" totalsRowDxfId="48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id="6" name="Tryby" displayName="Tryby" ref="I1:I14" headerRowDxfId="47" dataDxfId="45" totalsRowDxfId="43" headerRowBorderDxfId="46" tableBorderDxfId="44">
  <autoFilter ref="I1:I14"/>
  <tableColumns count="1">
    <tableColumn id="1" name="Tryby" totalsRowFunction="count" dataDxfId="42" totalsRowDxfId="41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id="7" name="ZakresP_PO" displayName="ZakresP_PO" ref="K1:L3" headerRowDxfId="40" dataDxfId="38" totalsRowDxfId="36" headerRowBorderDxfId="39" tableBorderDxfId="37">
  <autoFilter ref="K1:L3"/>
  <tableColumns count="2">
    <tableColumn id="2" name="skrót" dataDxfId="35" totalsRowDxfId="34"/>
    <tableColumn id="1" name="Zakres" totalsRowFunction="count" dataDxfId="33" totalsRowDxfId="32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id="8" name="ZADANIEpost" displayName="ZADANIEpost" ref="A1:A31" totalsRowShown="0" headerRowDxfId="31" dataDxfId="29" headerRowBorderDxfId="30" tableBorderDxfId="28">
  <autoFilter ref="A1:A31"/>
  <tableColumns count="1">
    <tableColumn id="1" name="Zadanie" dataDxfId="27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id="9" name="KrytK2" displayName="KrytK2" ref="O1:O3" totalsRowShown="0" headerRowDxfId="26" dataDxfId="25">
  <autoFilter ref="O1:O3"/>
  <tableColumns count="1">
    <tableColumn id="1" name="K2" dataDxfId="24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9.xml"/><Relationship Id="rId13" Type="http://schemas.openxmlformats.org/officeDocument/2006/relationships/table" Target="../tables/table14.xml"/><Relationship Id="rId3" Type="http://schemas.openxmlformats.org/officeDocument/2006/relationships/table" Target="../tables/table4.xml"/><Relationship Id="rId7" Type="http://schemas.openxmlformats.org/officeDocument/2006/relationships/table" Target="../tables/table8.xml"/><Relationship Id="rId12" Type="http://schemas.openxmlformats.org/officeDocument/2006/relationships/table" Target="../tables/table13.xml"/><Relationship Id="rId2" Type="http://schemas.openxmlformats.org/officeDocument/2006/relationships/table" Target="../tables/table3.xml"/><Relationship Id="rId16" Type="http://schemas.openxmlformats.org/officeDocument/2006/relationships/table" Target="../tables/table17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7.xml"/><Relationship Id="rId11" Type="http://schemas.openxmlformats.org/officeDocument/2006/relationships/table" Target="../tables/table12.xml"/><Relationship Id="rId5" Type="http://schemas.openxmlformats.org/officeDocument/2006/relationships/table" Target="../tables/table6.xml"/><Relationship Id="rId15" Type="http://schemas.openxmlformats.org/officeDocument/2006/relationships/table" Target="../tables/table16.xml"/><Relationship Id="rId10" Type="http://schemas.openxmlformats.org/officeDocument/2006/relationships/table" Target="../tables/table11.xml"/><Relationship Id="rId4" Type="http://schemas.openxmlformats.org/officeDocument/2006/relationships/table" Target="../tables/table5.xml"/><Relationship Id="rId9" Type="http://schemas.openxmlformats.org/officeDocument/2006/relationships/table" Target="../tables/table10.xml"/><Relationship Id="rId14" Type="http://schemas.openxmlformats.org/officeDocument/2006/relationships/table" Target="../tables/table1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tabColor theme="8" tint="0.79998168889431442"/>
  </sheetPr>
  <dimension ref="A1:S277"/>
  <sheetViews>
    <sheetView tabSelected="1" view="pageBreakPreview" topLeftCell="A27" zoomScale="103" zoomScaleNormal="100" zoomScaleSheetLayoutView="103" workbookViewId="0">
      <selection activeCell="N26" sqref="N26:O29"/>
    </sheetView>
  </sheetViews>
  <sheetFormatPr defaultColWidth="0" defaultRowHeight="16.5" zeroHeight="1"/>
  <cols>
    <col min="1" max="1" width="2.42578125" style="127" customWidth="1"/>
    <col min="2" max="2" width="5" style="61" customWidth="1"/>
    <col min="3" max="3" width="50.28515625" style="61" customWidth="1"/>
    <col min="4" max="4" width="6.42578125" style="61" customWidth="1"/>
    <col min="5" max="5" width="11" style="61" customWidth="1"/>
    <col min="6" max="6" width="15" style="62" customWidth="1"/>
    <col min="7" max="7" width="7.7109375" style="61" customWidth="1"/>
    <col min="8" max="8" width="11.7109375" style="63" customWidth="1"/>
    <col min="9" max="9" width="16.7109375" style="61" customWidth="1"/>
    <col min="10" max="10" width="12.7109375" style="61" customWidth="1"/>
    <col min="11" max="11" width="16.85546875" style="61" customWidth="1"/>
    <col min="12" max="12" width="11.7109375" style="63" customWidth="1"/>
    <col min="13" max="13" width="15.5703125" style="61" customWidth="1"/>
    <col min="14" max="14" width="12.7109375" style="61" customWidth="1"/>
    <col min="15" max="15" width="15.5703125" style="61" customWidth="1"/>
    <col min="16" max="16" width="15.7109375" style="61" customWidth="1"/>
    <col min="17" max="17" width="12.7109375" style="61" customWidth="1"/>
    <col min="18" max="18" width="15.85546875" style="61" customWidth="1"/>
    <col min="19" max="19" width="11.5703125" style="52" hidden="1" customWidth="1"/>
    <col min="20" max="16384" width="9.140625" style="31" hidden="1"/>
  </cols>
  <sheetData>
    <row r="1" spans="1:19" ht="15" customHeight="1" thickBot="1">
      <c r="B1" s="1"/>
      <c r="C1" s="2"/>
      <c r="D1" s="65"/>
      <c r="E1" s="5"/>
      <c r="F1" s="14"/>
      <c r="G1" s="5"/>
      <c r="H1" s="15"/>
      <c r="I1" s="5"/>
      <c r="J1" s="5"/>
      <c r="K1" s="5"/>
      <c r="L1" s="15"/>
      <c r="M1" s="5"/>
      <c r="N1" s="5"/>
      <c r="O1" s="5"/>
      <c r="P1" s="5"/>
      <c r="Q1" s="5"/>
      <c r="R1" s="80" t="s">
        <v>129</v>
      </c>
    </row>
    <row r="2" spans="1:19" ht="15.75" customHeight="1" thickBot="1">
      <c r="B2" s="66"/>
      <c r="C2" s="67" t="s">
        <v>11</v>
      </c>
      <c r="D2" s="109"/>
      <c r="E2" s="64"/>
      <c r="F2" s="5"/>
      <c r="G2" s="5"/>
      <c r="H2" s="5"/>
      <c r="I2" s="15"/>
      <c r="J2" s="5"/>
      <c r="K2" s="5"/>
      <c r="L2" s="15"/>
      <c r="M2" s="5"/>
      <c r="N2" s="5"/>
      <c r="O2" s="5"/>
      <c r="P2" s="5"/>
      <c r="Q2" s="5"/>
      <c r="R2" s="5"/>
    </row>
    <row r="3" spans="1:19" ht="15.75" customHeight="1">
      <c r="B3" s="68"/>
      <c r="C3" s="69" t="s">
        <v>91</v>
      </c>
      <c r="D3" s="250"/>
      <c r="E3" s="251"/>
      <c r="F3" s="251"/>
      <c r="G3" s="251"/>
      <c r="H3" s="251"/>
      <c r="I3" s="251"/>
      <c r="J3" s="251"/>
      <c r="K3" s="252"/>
      <c r="L3" s="72" t="s">
        <v>60</v>
      </c>
      <c r="M3" s="74"/>
      <c r="N3" s="72" t="s">
        <v>63</v>
      </c>
      <c r="O3" s="75"/>
      <c r="P3" s="12"/>
      <c r="Q3" s="5"/>
      <c r="R3" s="6"/>
    </row>
    <row r="4" spans="1:19" ht="15.75" customHeight="1" thickBot="1">
      <c r="B4" s="68"/>
      <c r="C4" s="69"/>
      <c r="D4" s="253"/>
      <c r="E4" s="254"/>
      <c r="F4" s="254"/>
      <c r="G4" s="254"/>
      <c r="H4" s="254"/>
      <c r="I4" s="254"/>
      <c r="J4" s="254"/>
      <c r="K4" s="255"/>
      <c r="L4" s="147" t="s">
        <v>29</v>
      </c>
      <c r="M4" s="256"/>
      <c r="N4" s="257"/>
      <c r="O4" s="258"/>
      <c r="P4" s="5"/>
      <c r="Q4" s="5"/>
      <c r="R4" s="6"/>
    </row>
    <row r="5" spans="1:19" ht="15.75" customHeight="1">
      <c r="B5" s="66"/>
      <c r="C5" s="70" t="s">
        <v>61</v>
      </c>
      <c r="D5" s="277"/>
      <c r="E5" s="278"/>
      <c r="F5" s="279"/>
      <c r="G5" s="273" t="s">
        <v>62</v>
      </c>
      <c r="H5" s="273"/>
      <c r="I5" s="274"/>
      <c r="J5" s="275"/>
      <c r="K5" s="276"/>
      <c r="L5" s="17"/>
      <c r="M5" s="12"/>
      <c r="N5" s="12"/>
      <c r="O5" s="12"/>
      <c r="P5" s="12"/>
      <c r="Q5" s="5"/>
      <c r="R5" s="6"/>
    </row>
    <row r="6" spans="1:19" ht="15.75" customHeight="1">
      <c r="B6" s="66"/>
      <c r="C6" s="70" t="s">
        <v>58</v>
      </c>
      <c r="D6" s="262"/>
      <c r="E6" s="263"/>
      <c r="F6" s="263"/>
      <c r="G6" s="264"/>
      <c r="H6" s="70" t="s">
        <v>59</v>
      </c>
      <c r="I6" s="76"/>
      <c r="J6" s="70" t="s">
        <v>93</v>
      </c>
      <c r="K6" s="268"/>
      <c r="L6" s="263"/>
      <c r="M6" s="264"/>
      <c r="N6" s="5"/>
      <c r="O6" s="5"/>
      <c r="P6" s="5"/>
      <c r="Q6" s="5"/>
      <c r="R6" s="6"/>
    </row>
    <row r="7" spans="1:19" ht="15.75" customHeight="1">
      <c r="B7" s="68"/>
      <c r="C7" s="71" t="s">
        <v>64</v>
      </c>
      <c r="D7" s="262"/>
      <c r="E7" s="263"/>
      <c r="F7" s="263"/>
      <c r="G7" s="263"/>
      <c r="H7" s="264"/>
      <c r="I7" s="41"/>
      <c r="J7" s="41"/>
      <c r="K7" s="41"/>
      <c r="L7" s="25"/>
      <c r="M7" s="265"/>
      <c r="N7" s="265"/>
      <c r="O7" s="265"/>
      <c r="P7" s="13"/>
      <c r="Q7" s="5"/>
      <c r="R7" s="6"/>
    </row>
    <row r="8" spans="1:19" ht="7.5" customHeight="1">
      <c r="B8" s="3"/>
      <c r="C8" s="4"/>
      <c r="D8" s="9"/>
      <c r="E8" s="9"/>
      <c r="F8" s="9"/>
      <c r="G8" s="9"/>
      <c r="H8" s="9"/>
      <c r="I8" s="10"/>
      <c r="J8" s="11"/>
      <c r="K8" s="10"/>
      <c r="L8" s="9"/>
      <c r="M8" s="9"/>
      <c r="N8" s="9"/>
      <c r="O8" s="10"/>
      <c r="P8" s="9"/>
      <c r="Q8" s="5"/>
      <c r="R8" s="6"/>
    </row>
    <row r="9" spans="1:19" ht="15.75" customHeight="1">
      <c r="B9" s="68"/>
      <c r="C9" s="71" t="s">
        <v>94</v>
      </c>
      <c r="D9" s="262"/>
      <c r="E9" s="263"/>
      <c r="F9" s="263"/>
      <c r="G9" s="263"/>
      <c r="H9" s="264"/>
      <c r="I9" s="73" t="s">
        <v>95</v>
      </c>
      <c r="J9" s="266"/>
      <c r="K9" s="267"/>
      <c r="L9" s="73" t="s">
        <v>96</v>
      </c>
      <c r="M9" s="262"/>
      <c r="N9" s="263"/>
      <c r="O9" s="264"/>
      <c r="P9" s="13"/>
      <c r="Q9" s="5"/>
      <c r="R9" s="6"/>
    </row>
    <row r="10" spans="1:19" ht="7.5" customHeight="1">
      <c r="B10" s="3"/>
      <c r="C10" s="4"/>
      <c r="D10" s="9"/>
      <c r="E10" s="9"/>
      <c r="F10" s="9"/>
      <c r="G10" s="9"/>
      <c r="H10" s="9"/>
      <c r="I10" s="10"/>
      <c r="J10" s="11"/>
      <c r="K10" s="10"/>
      <c r="L10" s="9"/>
      <c r="M10" s="9"/>
      <c r="N10" s="9"/>
      <c r="O10" s="10"/>
      <c r="P10" s="9"/>
      <c r="Q10" s="5"/>
      <c r="R10" s="6"/>
    </row>
    <row r="11" spans="1:19" s="54" customFormat="1" ht="18" customHeight="1">
      <c r="A11" s="127"/>
      <c r="B11" s="26"/>
      <c r="C11" s="27" t="s">
        <v>43</v>
      </c>
      <c r="D11" s="27"/>
      <c r="E11" s="27"/>
      <c r="F11" s="27"/>
      <c r="G11" s="222" t="s">
        <v>44</v>
      </c>
      <c r="H11" s="222"/>
      <c r="I11" s="222"/>
      <c r="J11" s="222"/>
      <c r="K11" s="222"/>
      <c r="L11" s="222"/>
      <c r="M11" s="222"/>
      <c r="N11" s="10"/>
      <c r="O11" s="10"/>
      <c r="P11" s="13"/>
      <c r="Q11" s="5"/>
      <c r="R11" s="5"/>
      <c r="S11" s="53"/>
    </row>
    <row r="12" spans="1:19" s="54" customFormat="1" ht="18" customHeight="1">
      <c r="A12" s="127"/>
      <c r="B12" s="26"/>
      <c r="C12" s="27" t="s">
        <v>37</v>
      </c>
      <c r="D12" s="269" t="s">
        <v>38</v>
      </c>
      <c r="E12" s="270"/>
      <c r="F12" s="270"/>
      <c r="G12" s="271"/>
      <c r="H12" s="271"/>
      <c r="I12" s="271"/>
      <c r="J12" s="271"/>
      <c r="K12" s="272"/>
      <c r="L12" s="24" t="s">
        <v>60</v>
      </c>
      <c r="M12" s="40">
        <v>5272627885</v>
      </c>
      <c r="N12" s="29"/>
      <c r="O12" s="29"/>
      <c r="P12" s="9"/>
      <c r="Q12" s="5"/>
      <c r="R12" s="5"/>
      <c r="S12" s="53"/>
    </row>
    <row r="13" spans="1:19" ht="15" customHeight="1">
      <c r="B13" s="3"/>
      <c r="C13" s="25" t="s">
        <v>58</v>
      </c>
      <c r="D13" s="259" t="s">
        <v>39</v>
      </c>
      <c r="E13" s="260"/>
      <c r="F13" s="260"/>
      <c r="G13" s="261"/>
      <c r="H13" s="23" t="s">
        <v>59</v>
      </c>
      <c r="I13" s="22" t="s">
        <v>40</v>
      </c>
      <c r="J13" s="23" t="s">
        <v>93</v>
      </c>
      <c r="K13" s="259" t="s">
        <v>92</v>
      </c>
      <c r="L13" s="260"/>
      <c r="M13" s="261"/>
      <c r="N13" s="5"/>
      <c r="O13" s="5"/>
      <c r="P13" s="5"/>
      <c r="Q13" s="5"/>
      <c r="R13" s="6"/>
    </row>
    <row r="14" spans="1:19" ht="18.75" customHeight="1">
      <c r="B14" s="3"/>
      <c r="C14" s="25" t="s">
        <v>57</v>
      </c>
      <c r="D14" s="221" t="s">
        <v>169</v>
      </c>
      <c r="E14" s="222"/>
      <c r="F14" s="222"/>
      <c r="G14" s="222"/>
      <c r="H14" s="222"/>
      <c r="I14" s="222"/>
      <c r="J14" s="222"/>
      <c r="K14" s="222"/>
      <c r="L14" s="222"/>
      <c r="M14" s="223"/>
      <c r="N14" s="221" t="s">
        <v>168</v>
      </c>
      <c r="O14" s="222"/>
      <c r="P14" s="5"/>
      <c r="Q14" s="5"/>
      <c r="R14" s="6"/>
    </row>
    <row r="15" spans="1:19" ht="15" customHeight="1">
      <c r="B15" s="34"/>
      <c r="C15" s="234" t="s">
        <v>42</v>
      </c>
      <c r="D15" s="234"/>
      <c r="E15" s="234"/>
      <c r="F15" s="234"/>
      <c r="G15" s="234"/>
      <c r="H15" s="234"/>
      <c r="I15" s="234"/>
      <c r="J15" s="234"/>
      <c r="K15" s="234"/>
      <c r="L15" s="42"/>
      <c r="M15" s="235"/>
      <c r="N15" s="235"/>
      <c r="O15" s="236"/>
      <c r="P15" s="18"/>
      <c r="Q15" s="5"/>
      <c r="R15" s="6"/>
    </row>
    <row r="16" spans="1:19" ht="6.75" customHeight="1">
      <c r="B16" s="35"/>
      <c r="C16" s="55"/>
      <c r="D16" s="56" t="s">
        <v>69</v>
      </c>
      <c r="E16" s="239"/>
      <c r="F16" s="239"/>
      <c r="G16" s="239"/>
      <c r="H16" s="36"/>
      <c r="I16" s="32"/>
      <c r="J16" s="36"/>
      <c r="K16" s="32"/>
      <c r="L16" s="33"/>
      <c r="M16" s="33"/>
      <c r="N16" s="33"/>
      <c r="O16" s="33"/>
      <c r="P16" s="33"/>
      <c r="Q16" s="79"/>
      <c r="R16" s="28"/>
    </row>
    <row r="17" spans="2:19" ht="15" customHeight="1">
      <c r="B17" s="30"/>
      <c r="C17" s="48"/>
      <c r="D17" s="39"/>
      <c r="E17" s="48" t="s">
        <v>98</v>
      </c>
      <c r="F17" s="237">
        <f>VLOOKUP(D16,wartości[],13,FALSE)</f>
        <v>0</v>
      </c>
      <c r="G17" s="238"/>
      <c r="H17" s="38" t="s">
        <v>86</v>
      </c>
      <c r="I17" s="45">
        <f>VLOOKUP(D16,wartości[],5,FALSE)</f>
        <v>0</v>
      </c>
      <c r="J17" s="38" t="s">
        <v>87</v>
      </c>
      <c r="K17" s="45">
        <f>VLOOKUP(D16,wartości[],9,FALSE)</f>
        <v>0</v>
      </c>
      <c r="L17" s="77" t="s">
        <v>90</v>
      </c>
      <c r="M17" s="38"/>
      <c r="N17" s="38"/>
      <c r="O17" s="38"/>
      <c r="P17" s="38"/>
      <c r="Q17" s="38"/>
      <c r="R17" s="78"/>
    </row>
    <row r="18" spans="2:19" ht="15" customHeight="1">
      <c r="B18" s="30"/>
      <c r="C18" s="49"/>
      <c r="D18" s="50"/>
      <c r="E18" s="50"/>
      <c r="F18" s="244" t="s">
        <v>137</v>
      </c>
      <c r="G18" s="245"/>
      <c r="H18" s="245"/>
      <c r="I18" s="245"/>
      <c r="J18" s="245"/>
      <c r="K18" s="246"/>
      <c r="L18" s="280" t="s">
        <v>155</v>
      </c>
      <c r="M18" s="282"/>
      <c r="N18" s="280" t="s">
        <v>156</v>
      </c>
      <c r="O18" s="281"/>
      <c r="P18" s="162"/>
      <c r="Q18" s="162"/>
      <c r="R18" s="78"/>
    </row>
    <row r="19" spans="2:19" ht="34.5" customHeight="1">
      <c r="B19" s="30"/>
      <c r="C19" s="49"/>
      <c r="D19" s="50"/>
      <c r="E19" s="50"/>
      <c r="F19" s="247" t="s">
        <v>138</v>
      </c>
      <c r="G19" s="248"/>
      <c r="H19" s="248"/>
      <c r="I19" s="248"/>
      <c r="J19" s="248"/>
      <c r="K19" s="249"/>
      <c r="L19" s="247" t="s">
        <v>153</v>
      </c>
      <c r="M19" s="249"/>
      <c r="N19" s="247" t="s">
        <v>154</v>
      </c>
      <c r="O19" s="248"/>
      <c r="P19" s="163"/>
      <c r="Q19" s="163"/>
      <c r="R19" s="78"/>
    </row>
    <row r="20" spans="2:19" ht="15.75" customHeight="1">
      <c r="B20" s="200"/>
      <c r="C20" s="201" t="s">
        <v>97</v>
      </c>
      <c r="D20" s="202">
        <v>1</v>
      </c>
      <c r="E20" s="203" t="s">
        <v>157</v>
      </c>
      <c r="F20" s="215"/>
      <c r="G20" s="212"/>
      <c r="H20" s="209" t="s">
        <v>162</v>
      </c>
      <c r="I20" s="218" t="s">
        <v>164</v>
      </c>
      <c r="J20" s="209" t="s">
        <v>163</v>
      </c>
      <c r="K20" s="219" t="s">
        <v>164</v>
      </c>
      <c r="L20" s="240"/>
      <c r="M20" s="241"/>
      <c r="N20" s="242"/>
      <c r="O20" s="243"/>
      <c r="P20" s="164"/>
      <c r="Q20" s="164"/>
      <c r="R20" s="78"/>
    </row>
    <row r="21" spans="2:19" ht="15.75" customHeight="1">
      <c r="B21" s="204"/>
      <c r="C21" s="44"/>
      <c r="D21" s="43"/>
      <c r="E21" s="199" t="s">
        <v>158</v>
      </c>
      <c r="F21" s="216"/>
      <c r="G21" s="213"/>
      <c r="H21" s="210" t="s">
        <v>162</v>
      </c>
      <c r="I21" s="219" t="s">
        <v>164</v>
      </c>
      <c r="J21" s="210" t="s">
        <v>163</v>
      </c>
      <c r="K21" s="219" t="s">
        <v>164</v>
      </c>
      <c r="L21" s="225"/>
      <c r="M21" s="226"/>
      <c r="N21" s="226"/>
      <c r="O21" s="231"/>
      <c r="P21" s="164"/>
      <c r="Q21" s="164"/>
      <c r="R21" s="78"/>
    </row>
    <row r="22" spans="2:19" ht="15.75" customHeight="1">
      <c r="B22" s="204"/>
      <c r="C22" s="44"/>
      <c r="D22" s="43"/>
      <c r="E22" s="199" t="s">
        <v>159</v>
      </c>
      <c r="F22" s="216"/>
      <c r="G22" s="213"/>
      <c r="H22" s="210" t="s">
        <v>162</v>
      </c>
      <c r="I22" s="219" t="s">
        <v>164</v>
      </c>
      <c r="J22" s="210" t="s">
        <v>163</v>
      </c>
      <c r="K22" s="219" t="s">
        <v>164</v>
      </c>
      <c r="L22" s="227"/>
      <c r="M22" s="228"/>
      <c r="N22" s="228"/>
      <c r="O22" s="232"/>
      <c r="P22" s="164"/>
      <c r="Q22" s="164"/>
      <c r="R22" s="78"/>
    </row>
    <row r="23" spans="2:19" ht="15.75" customHeight="1">
      <c r="B23" s="204"/>
      <c r="C23" s="44"/>
      <c r="D23" s="43"/>
      <c r="E23" s="199" t="s">
        <v>160</v>
      </c>
      <c r="F23" s="216"/>
      <c r="G23" s="213"/>
      <c r="H23" s="210" t="s">
        <v>162</v>
      </c>
      <c r="I23" s="219" t="s">
        <v>164</v>
      </c>
      <c r="J23" s="210" t="s">
        <v>163</v>
      </c>
      <c r="K23" s="219" t="s">
        <v>164</v>
      </c>
      <c r="L23" s="227"/>
      <c r="M23" s="228"/>
      <c r="N23" s="228"/>
      <c r="O23" s="232"/>
      <c r="P23" s="164"/>
      <c r="Q23" s="164"/>
      <c r="R23" s="78"/>
    </row>
    <row r="24" spans="2:19" ht="15.75" customHeight="1">
      <c r="B24" s="205"/>
      <c r="C24" s="206"/>
      <c r="D24" s="207"/>
      <c r="E24" s="208" t="s">
        <v>161</v>
      </c>
      <c r="F24" s="217"/>
      <c r="G24" s="214"/>
      <c r="H24" s="211" t="s">
        <v>162</v>
      </c>
      <c r="I24" s="220" t="s">
        <v>164</v>
      </c>
      <c r="J24" s="211" t="s">
        <v>163</v>
      </c>
      <c r="K24" s="220" t="s">
        <v>164</v>
      </c>
      <c r="L24" s="229"/>
      <c r="M24" s="230"/>
      <c r="N24" s="230"/>
      <c r="O24" s="233"/>
      <c r="P24" s="164"/>
      <c r="Q24" s="164"/>
      <c r="R24" s="78"/>
    </row>
    <row r="25" spans="2:19" ht="15.75" customHeight="1">
      <c r="B25" s="200"/>
      <c r="C25" s="201" t="s">
        <v>97</v>
      </c>
      <c r="D25" s="202">
        <v>2</v>
      </c>
      <c r="E25" s="203" t="s">
        <v>157</v>
      </c>
      <c r="F25" s="215"/>
      <c r="G25" s="212"/>
      <c r="H25" s="209" t="s">
        <v>162</v>
      </c>
      <c r="I25" s="218" t="s">
        <v>164</v>
      </c>
      <c r="J25" s="209" t="s">
        <v>163</v>
      </c>
      <c r="K25" s="218" t="s">
        <v>164</v>
      </c>
      <c r="L25" s="240"/>
      <c r="M25" s="241"/>
      <c r="N25" s="242"/>
      <c r="O25" s="243"/>
      <c r="P25" s="164"/>
      <c r="Q25" s="164"/>
      <c r="R25" s="78"/>
    </row>
    <row r="26" spans="2:19" ht="15.75" customHeight="1">
      <c r="B26" s="204"/>
      <c r="C26" s="44"/>
      <c r="D26" s="43"/>
      <c r="E26" s="199" t="s">
        <v>158</v>
      </c>
      <c r="F26" s="216"/>
      <c r="G26" s="213"/>
      <c r="H26" s="210" t="s">
        <v>162</v>
      </c>
      <c r="I26" s="219" t="s">
        <v>164</v>
      </c>
      <c r="J26" s="210" t="s">
        <v>163</v>
      </c>
      <c r="K26" s="219" t="s">
        <v>164</v>
      </c>
      <c r="L26" s="225"/>
      <c r="M26" s="226"/>
      <c r="N26" s="226"/>
      <c r="O26" s="231"/>
      <c r="P26" s="164"/>
      <c r="Q26" s="164"/>
      <c r="R26" s="78"/>
    </row>
    <row r="27" spans="2:19" ht="15.75" customHeight="1">
      <c r="B27" s="204"/>
      <c r="C27" s="44"/>
      <c r="D27" s="43"/>
      <c r="E27" s="199" t="s">
        <v>159</v>
      </c>
      <c r="F27" s="216"/>
      <c r="G27" s="213"/>
      <c r="H27" s="210" t="s">
        <v>162</v>
      </c>
      <c r="I27" s="219" t="s">
        <v>164</v>
      </c>
      <c r="J27" s="210" t="s">
        <v>163</v>
      </c>
      <c r="K27" s="219" t="s">
        <v>164</v>
      </c>
      <c r="L27" s="227"/>
      <c r="M27" s="228"/>
      <c r="N27" s="228"/>
      <c r="O27" s="232"/>
      <c r="P27" s="164"/>
      <c r="Q27" s="164"/>
      <c r="R27" s="78"/>
    </row>
    <row r="28" spans="2:19" ht="15.75" customHeight="1">
      <c r="B28" s="204"/>
      <c r="C28" s="44"/>
      <c r="D28" s="43"/>
      <c r="E28" s="199" t="s">
        <v>160</v>
      </c>
      <c r="F28" s="216"/>
      <c r="G28" s="213"/>
      <c r="H28" s="210" t="s">
        <v>162</v>
      </c>
      <c r="I28" s="219" t="s">
        <v>164</v>
      </c>
      <c r="J28" s="210" t="s">
        <v>163</v>
      </c>
      <c r="K28" s="219" t="s">
        <v>164</v>
      </c>
      <c r="L28" s="227"/>
      <c r="M28" s="228"/>
      <c r="N28" s="228"/>
      <c r="O28" s="232"/>
      <c r="P28" s="164"/>
      <c r="Q28" s="164"/>
      <c r="R28" s="78"/>
    </row>
    <row r="29" spans="2:19" ht="15.75" customHeight="1">
      <c r="B29" s="205"/>
      <c r="C29" s="206"/>
      <c r="D29" s="207"/>
      <c r="E29" s="208" t="s">
        <v>161</v>
      </c>
      <c r="F29" s="217"/>
      <c r="G29" s="214"/>
      <c r="H29" s="211" t="s">
        <v>162</v>
      </c>
      <c r="I29" s="220" t="s">
        <v>164</v>
      </c>
      <c r="J29" s="211" t="s">
        <v>163</v>
      </c>
      <c r="K29" s="220" t="s">
        <v>164</v>
      </c>
      <c r="L29" s="229"/>
      <c r="M29" s="230"/>
      <c r="N29" s="230"/>
      <c r="O29" s="233"/>
      <c r="P29" s="164"/>
      <c r="Q29" s="164"/>
      <c r="R29" s="78"/>
    </row>
    <row r="30" spans="2:19" ht="8.25" customHeight="1">
      <c r="B30" s="46"/>
      <c r="C30" s="47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146"/>
      <c r="R30" s="51"/>
    </row>
    <row r="31" spans="2:19" ht="14.25" customHeight="1" thickBot="1">
      <c r="B31" s="6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148" t="s">
        <v>125</v>
      </c>
    </row>
    <row r="32" spans="2:19" ht="15" customHeight="1" thickTop="1" thickBot="1">
      <c r="B32" s="7" t="s">
        <v>89</v>
      </c>
      <c r="C32" s="8"/>
      <c r="D32" s="6"/>
      <c r="E32" s="6"/>
      <c r="F32" s="16"/>
      <c r="G32" s="6"/>
      <c r="H32" s="165" t="s">
        <v>119</v>
      </c>
      <c r="I32" s="166"/>
      <c r="J32" s="166"/>
      <c r="K32" s="167"/>
      <c r="L32" s="169" t="s">
        <v>128</v>
      </c>
      <c r="M32" s="160"/>
      <c r="N32" s="160"/>
      <c r="O32" s="160"/>
      <c r="P32" s="19" t="s">
        <v>7</v>
      </c>
      <c r="Q32" s="20"/>
      <c r="R32" s="21"/>
      <c r="S32" s="57"/>
    </row>
    <row r="33" spans="1:19" ht="36" customHeight="1" thickBot="1">
      <c r="B33" s="82" t="s">
        <v>0</v>
      </c>
      <c r="C33" s="83" t="s">
        <v>99</v>
      </c>
      <c r="D33" s="84" t="s">
        <v>1</v>
      </c>
      <c r="E33" s="115" t="s">
        <v>100</v>
      </c>
      <c r="F33" s="136" t="s">
        <v>2</v>
      </c>
      <c r="G33" s="136" t="s">
        <v>3</v>
      </c>
      <c r="H33" s="168" t="s">
        <v>123</v>
      </c>
      <c r="I33" s="81" t="s">
        <v>115</v>
      </c>
      <c r="J33" s="81" t="s">
        <v>116</v>
      </c>
      <c r="K33" s="85" t="s">
        <v>117</v>
      </c>
      <c r="L33" s="161" t="s">
        <v>122</v>
      </c>
      <c r="M33" s="81" t="s">
        <v>118</v>
      </c>
      <c r="N33" s="81" t="s">
        <v>120</v>
      </c>
      <c r="O33" s="170" t="s">
        <v>121</v>
      </c>
      <c r="P33" s="86" t="s">
        <v>4</v>
      </c>
      <c r="Q33" s="81" t="s">
        <v>6</v>
      </c>
      <c r="R33" s="154" t="s">
        <v>5</v>
      </c>
    </row>
    <row r="34" spans="1:19" s="59" customFormat="1" ht="21" customHeight="1" thickTop="1" thickBot="1">
      <c r="A34" s="128"/>
      <c r="B34" s="111"/>
      <c r="C34" s="137"/>
      <c r="D34" s="138"/>
      <c r="E34" s="139"/>
      <c r="F34" s="140"/>
      <c r="G34" s="138" t="s">
        <v>69</v>
      </c>
      <c r="H34" s="141" t="s">
        <v>124</v>
      </c>
      <c r="I34" s="112">
        <f>VLOOKUP($G34,wartości[],3,FALSE)</f>
        <v>0</v>
      </c>
      <c r="J34" s="113">
        <f>VLOOKUP($G34,wartości[],4,FALSE)</f>
        <v>0</v>
      </c>
      <c r="K34" s="113">
        <f>VLOOKUP($G34,wartości[],5,FALSE)</f>
        <v>0</v>
      </c>
      <c r="L34" s="155"/>
      <c r="M34" s="156">
        <f>VLOOKUP($G34,wartości[],7,FALSE)</f>
        <v>0</v>
      </c>
      <c r="N34" s="157">
        <f>VLOOKUP($G34,wartości[],8,FALSE)</f>
        <v>0</v>
      </c>
      <c r="O34" s="157">
        <f>VLOOKUP($G34,wartości[],9,FALSE)</f>
        <v>0</v>
      </c>
      <c r="P34" s="114">
        <f>VLOOKUP($G34,wartości[],11,FALSE)</f>
        <v>0</v>
      </c>
      <c r="Q34" s="113">
        <f>VLOOKUP($G34,wartości[],12,FALSE)</f>
        <v>0</v>
      </c>
      <c r="R34" s="152">
        <f>VLOOKUP($G34,wartości[],13,FALSE)</f>
        <v>0</v>
      </c>
      <c r="S34" s="58"/>
    </row>
    <row r="35" spans="1:19" ht="18.95" customHeight="1" thickTop="1" thickBot="1">
      <c r="A35" s="129" t="s">
        <v>88</v>
      </c>
      <c r="B35" s="117"/>
      <c r="C35" s="118" t="s">
        <v>85</v>
      </c>
      <c r="D35" s="119">
        <v>1</v>
      </c>
      <c r="E35" s="120"/>
      <c r="F35" s="121"/>
      <c r="G35" s="150" t="s">
        <v>127</v>
      </c>
      <c r="H35" s="135" t="s">
        <v>126</v>
      </c>
      <c r="I35" s="125">
        <f>VLOOKUP($D35,wartości[],3,FALSE)</f>
        <v>0</v>
      </c>
      <c r="J35" s="125">
        <f>VLOOKUP($D35,wartości[],4,FALSE)</f>
        <v>0</v>
      </c>
      <c r="K35" s="125">
        <f>VLOOKUP($D35,wartości[],5,FALSE)</f>
        <v>0</v>
      </c>
      <c r="L35" s="158"/>
      <c r="M35" s="159">
        <f>VLOOKUP($D35,wartości[],7,FALSE)</f>
        <v>0</v>
      </c>
      <c r="N35" s="159">
        <f>VLOOKUP($D35,wartości[],8,FALSE)</f>
        <v>0</v>
      </c>
      <c r="O35" s="159">
        <f>VLOOKUP($D35,wartości[],9,FALSE)</f>
        <v>0</v>
      </c>
      <c r="P35" s="126">
        <f>VLOOKUP($D35,wartości[],11,FALSE)</f>
        <v>0</v>
      </c>
      <c r="Q35" s="125">
        <f>VLOOKUP($D35,wartości[],12,FALSE)</f>
        <v>0</v>
      </c>
      <c r="R35" s="153">
        <f>VLOOKUP($D35,wartości[],13,FALSE)</f>
        <v>0</v>
      </c>
    </row>
    <row r="36" spans="1:19">
      <c r="A36" s="127">
        <f t="shared" ref="A36" si="0">$D$35</f>
        <v>1</v>
      </c>
      <c r="B36" s="142">
        <f>B35+1</f>
        <v>1</v>
      </c>
      <c r="C36" s="180" t="s">
        <v>139</v>
      </c>
      <c r="D36" s="143" t="s">
        <v>133</v>
      </c>
      <c r="E36" s="132">
        <f>'FORMULARZ OFERTY'!$H36+'FORMULARZ OFERTY'!$L36</f>
        <v>2</v>
      </c>
      <c r="F36" s="134"/>
      <c r="G36" s="130"/>
      <c r="H36" s="185">
        <v>1</v>
      </c>
      <c r="I36" s="144">
        <f t="shared" ref="I36" si="1">ROUND($F36*H36,2)</f>
        <v>0</v>
      </c>
      <c r="J36" s="144">
        <f t="shared" ref="J36" si="2">ROUND(I36*$G36,2)</f>
        <v>0</v>
      </c>
      <c r="K36" s="144">
        <f t="shared" ref="K36" si="3">ROUND(I36+J36,2)</f>
        <v>0</v>
      </c>
      <c r="L36" s="133">
        <v>1</v>
      </c>
      <c r="M36" s="144">
        <f t="shared" ref="M36" si="4">ROUND($F36*L36,2)</f>
        <v>0</v>
      </c>
      <c r="N36" s="144">
        <f t="shared" ref="N36" si="5">ROUND(M36*$G36,2)</f>
        <v>0</v>
      </c>
      <c r="O36" s="144">
        <f t="shared" ref="O36" si="6">ROUND(M36+N36,2)</f>
        <v>0</v>
      </c>
      <c r="P36" s="145">
        <f t="shared" ref="P36" si="7">ROUND(I36+M36,2)</f>
        <v>0</v>
      </c>
      <c r="Q36" s="144">
        <f t="shared" ref="Q36" si="8">ROUND(J36+N36,2)</f>
        <v>0</v>
      </c>
      <c r="R36" s="144">
        <f t="shared" ref="R36" si="9">ROUND(K36+O36,2)</f>
        <v>0</v>
      </c>
      <c r="S36" s="60"/>
    </row>
    <row r="37" spans="1:19">
      <c r="A37" s="127">
        <v>1</v>
      </c>
      <c r="B37" s="142">
        <f t="shared" ref="B37:B44" si="10">B36+1</f>
        <v>2</v>
      </c>
      <c r="C37" s="180" t="s">
        <v>140</v>
      </c>
      <c r="D37" s="171" t="s">
        <v>133</v>
      </c>
      <c r="E37" s="172">
        <f>'FORMULARZ OFERTY'!$H37+'FORMULARZ OFERTY'!$L37</f>
        <v>2</v>
      </c>
      <c r="F37" s="134"/>
      <c r="G37" s="130"/>
      <c r="H37" s="173">
        <v>1</v>
      </c>
      <c r="I37" s="174">
        <f>ROUND($F37*H37,2)</f>
        <v>0</v>
      </c>
      <c r="J37" s="174">
        <f>ROUND(I37*$G37,2)</f>
        <v>0</v>
      </c>
      <c r="K37" s="174">
        <f>ROUND(I37+J37,2)</f>
        <v>0</v>
      </c>
      <c r="L37" s="133">
        <v>1</v>
      </c>
      <c r="M37" s="174">
        <f>ROUND($F37*L37,2)</f>
        <v>0</v>
      </c>
      <c r="N37" s="174">
        <f>ROUND(M37*$G37,2)</f>
        <v>0</v>
      </c>
      <c r="O37" s="174">
        <f>ROUND(M37+N37,2)</f>
        <v>0</v>
      </c>
      <c r="P37" s="175">
        <f t="shared" ref="P37:R38" si="11">ROUND(I37+M37,2)</f>
        <v>0</v>
      </c>
      <c r="Q37" s="174">
        <f t="shared" si="11"/>
        <v>0</v>
      </c>
      <c r="R37" s="174">
        <f t="shared" si="11"/>
        <v>0</v>
      </c>
      <c r="S37" s="60"/>
    </row>
    <row r="38" spans="1:19">
      <c r="A38" s="127">
        <v>1</v>
      </c>
      <c r="B38" s="142">
        <f t="shared" si="10"/>
        <v>3</v>
      </c>
      <c r="C38" s="181" t="s">
        <v>130</v>
      </c>
      <c r="D38" s="171" t="s">
        <v>133</v>
      </c>
      <c r="E38" s="172">
        <f>'FORMULARZ OFERTY'!$H38+'FORMULARZ OFERTY'!$L38</f>
        <v>2</v>
      </c>
      <c r="F38" s="134"/>
      <c r="G38" s="130"/>
      <c r="H38" s="185">
        <v>1</v>
      </c>
      <c r="I38" s="186">
        <f>ROUND($F38*H38,2)</f>
        <v>0</v>
      </c>
      <c r="J38" s="186">
        <f>ROUND(I38*$G38,2)</f>
        <v>0</v>
      </c>
      <c r="K38" s="186">
        <f>ROUND(I38+J38,2)</f>
        <v>0</v>
      </c>
      <c r="L38" s="133">
        <v>1</v>
      </c>
      <c r="M38" s="186">
        <f>ROUND($F38*L38,2)</f>
        <v>0</v>
      </c>
      <c r="N38" s="186">
        <f>ROUND(M38*$G38,2)</f>
        <v>0</v>
      </c>
      <c r="O38" s="186">
        <f>ROUND(M38+N38,2)</f>
        <v>0</v>
      </c>
      <c r="P38" s="187">
        <f t="shared" si="11"/>
        <v>0</v>
      </c>
      <c r="Q38" s="186">
        <f t="shared" si="11"/>
        <v>0</v>
      </c>
      <c r="R38" s="186">
        <f t="shared" si="11"/>
        <v>0</v>
      </c>
      <c r="S38" s="60"/>
    </row>
    <row r="39" spans="1:19">
      <c r="A39" s="127">
        <v>1</v>
      </c>
      <c r="B39" s="142">
        <f t="shared" si="10"/>
        <v>4</v>
      </c>
      <c r="C39" s="181" t="s">
        <v>141</v>
      </c>
      <c r="D39" s="143" t="s">
        <v>133</v>
      </c>
      <c r="E39" s="132">
        <f>'FORMULARZ OFERTY'!$H39+'FORMULARZ OFERTY'!$L39</f>
        <v>2</v>
      </c>
      <c r="F39" s="183"/>
      <c r="G39" s="184"/>
      <c r="H39" s="185">
        <v>1</v>
      </c>
      <c r="I39" s="144">
        <f t="shared" ref="I39:I47" si="12">ROUND($F39*H39,2)</f>
        <v>0</v>
      </c>
      <c r="J39" s="144">
        <f t="shared" ref="J39" si="13">ROUND(I39*$G39,2)</f>
        <v>0</v>
      </c>
      <c r="K39" s="144">
        <f t="shared" ref="K39:K47" si="14">ROUND(I39+J39,2)</f>
        <v>0</v>
      </c>
      <c r="L39" s="133">
        <v>1</v>
      </c>
      <c r="M39" s="144">
        <f t="shared" ref="M39:M47" si="15">ROUND($F39*L39,2)</f>
        <v>0</v>
      </c>
      <c r="N39" s="144">
        <f t="shared" ref="N39" si="16">ROUND(M39*$G39,2)</f>
        <v>0</v>
      </c>
      <c r="O39" s="144">
        <f t="shared" ref="O39:O47" si="17">ROUND(M39+N39,2)</f>
        <v>0</v>
      </c>
      <c r="P39" s="145">
        <f t="shared" ref="P39:R47" si="18">ROUND(I39+M39,2)</f>
        <v>0</v>
      </c>
      <c r="Q39" s="144">
        <f t="shared" si="18"/>
        <v>0</v>
      </c>
      <c r="R39" s="144">
        <f t="shared" si="18"/>
        <v>0</v>
      </c>
      <c r="S39" s="60"/>
    </row>
    <row r="40" spans="1:19">
      <c r="A40" s="127">
        <v>1</v>
      </c>
      <c r="B40" s="142">
        <f t="shared" si="10"/>
        <v>5</v>
      </c>
      <c r="C40" s="181" t="s">
        <v>142</v>
      </c>
      <c r="D40" s="188" t="s">
        <v>133</v>
      </c>
      <c r="E40" s="189">
        <f>'FORMULARZ OFERTY'!$H40+'FORMULARZ OFERTY'!$L40</f>
        <v>2</v>
      </c>
      <c r="F40" s="134"/>
      <c r="G40" s="130"/>
      <c r="H40" s="185">
        <v>1</v>
      </c>
      <c r="I40" s="186">
        <f t="shared" ref="I40:I43" si="19">ROUND($F40*H40,2)</f>
        <v>0</v>
      </c>
      <c r="J40" s="186">
        <f t="shared" ref="J40:J43" si="20">ROUND(I40*$G40,2)</f>
        <v>0</v>
      </c>
      <c r="K40" s="186">
        <f t="shared" ref="K40:K43" si="21">ROUND(I40+J40,2)</f>
        <v>0</v>
      </c>
      <c r="L40" s="133">
        <v>1</v>
      </c>
      <c r="M40" s="186">
        <f t="shared" ref="M40:M43" si="22">ROUND($F40*L40,2)</f>
        <v>0</v>
      </c>
      <c r="N40" s="186">
        <f t="shared" ref="N40:N43" si="23">ROUND(M40*$G40,2)</f>
        <v>0</v>
      </c>
      <c r="O40" s="186">
        <f t="shared" ref="O40:O43" si="24">ROUND(M40+N40,2)</f>
        <v>0</v>
      </c>
      <c r="P40" s="187">
        <f t="shared" ref="P40:P43" si="25">ROUND(I40+M40,2)</f>
        <v>0</v>
      </c>
      <c r="Q40" s="186">
        <f t="shared" ref="Q40:Q43" si="26">ROUND(J40+N40,2)</f>
        <v>0</v>
      </c>
      <c r="R40" s="186">
        <f t="shared" ref="R40:R43" si="27">ROUND(K40+O40,2)</f>
        <v>0</v>
      </c>
      <c r="S40" s="60"/>
    </row>
    <row r="41" spans="1:19">
      <c r="A41" s="127">
        <v>1</v>
      </c>
      <c r="B41" s="142">
        <f t="shared" si="10"/>
        <v>6</v>
      </c>
      <c r="C41" s="181" t="s">
        <v>131</v>
      </c>
      <c r="D41" s="176" t="s">
        <v>133</v>
      </c>
      <c r="E41" s="177">
        <f>'FORMULARZ OFERTY'!$H41+'FORMULARZ OFERTY'!$L41</f>
        <v>2</v>
      </c>
      <c r="F41" s="134"/>
      <c r="G41" s="130"/>
      <c r="H41" s="133">
        <v>1</v>
      </c>
      <c r="I41" s="178">
        <f t="shared" si="19"/>
        <v>0</v>
      </c>
      <c r="J41" s="178">
        <f t="shared" si="20"/>
        <v>0</v>
      </c>
      <c r="K41" s="178">
        <f t="shared" si="21"/>
        <v>0</v>
      </c>
      <c r="L41" s="133">
        <v>1</v>
      </c>
      <c r="M41" s="178">
        <f t="shared" si="22"/>
        <v>0</v>
      </c>
      <c r="N41" s="178">
        <f t="shared" si="23"/>
        <v>0</v>
      </c>
      <c r="O41" s="178">
        <f t="shared" si="24"/>
        <v>0</v>
      </c>
      <c r="P41" s="179">
        <f t="shared" si="25"/>
        <v>0</v>
      </c>
      <c r="Q41" s="178">
        <f t="shared" si="26"/>
        <v>0</v>
      </c>
      <c r="R41" s="178">
        <f t="shared" si="27"/>
        <v>0</v>
      </c>
      <c r="S41" s="60"/>
    </row>
    <row r="42" spans="1:19">
      <c r="A42" s="127">
        <v>1</v>
      </c>
      <c r="B42" s="142">
        <f t="shared" si="10"/>
        <v>7</v>
      </c>
      <c r="C42" s="181" t="s">
        <v>132</v>
      </c>
      <c r="D42" s="188" t="s">
        <v>133</v>
      </c>
      <c r="E42" s="189">
        <f>'FORMULARZ OFERTY'!$H42+'FORMULARZ OFERTY'!$L42</f>
        <v>2</v>
      </c>
      <c r="F42" s="134"/>
      <c r="G42" s="130"/>
      <c r="H42" s="185">
        <v>1</v>
      </c>
      <c r="I42" s="186">
        <f t="shared" si="19"/>
        <v>0</v>
      </c>
      <c r="J42" s="186">
        <f t="shared" si="20"/>
        <v>0</v>
      </c>
      <c r="K42" s="186">
        <f t="shared" si="21"/>
        <v>0</v>
      </c>
      <c r="L42" s="133">
        <v>1</v>
      </c>
      <c r="M42" s="186">
        <f t="shared" si="22"/>
        <v>0</v>
      </c>
      <c r="N42" s="186">
        <f t="shared" si="23"/>
        <v>0</v>
      </c>
      <c r="O42" s="186">
        <f t="shared" si="24"/>
        <v>0</v>
      </c>
      <c r="P42" s="187">
        <f t="shared" si="25"/>
        <v>0</v>
      </c>
      <c r="Q42" s="186">
        <f t="shared" si="26"/>
        <v>0</v>
      </c>
      <c r="R42" s="186">
        <f t="shared" si="27"/>
        <v>0</v>
      </c>
      <c r="S42" s="60"/>
    </row>
    <row r="43" spans="1:19">
      <c r="A43" s="127">
        <v>1</v>
      </c>
      <c r="B43" s="142">
        <f t="shared" si="10"/>
        <v>8</v>
      </c>
      <c r="C43" s="180" t="s">
        <v>143</v>
      </c>
      <c r="D43" s="176" t="s">
        <v>133</v>
      </c>
      <c r="E43" s="177">
        <f>'FORMULARZ OFERTY'!$H43+'FORMULARZ OFERTY'!$L43</f>
        <v>2</v>
      </c>
      <c r="F43" s="134"/>
      <c r="G43" s="130"/>
      <c r="H43" s="133">
        <v>1</v>
      </c>
      <c r="I43" s="178">
        <f t="shared" si="19"/>
        <v>0</v>
      </c>
      <c r="J43" s="178">
        <f t="shared" si="20"/>
        <v>0</v>
      </c>
      <c r="K43" s="178">
        <f t="shared" si="21"/>
        <v>0</v>
      </c>
      <c r="L43" s="133">
        <v>1</v>
      </c>
      <c r="M43" s="178">
        <f t="shared" si="22"/>
        <v>0</v>
      </c>
      <c r="N43" s="178">
        <f t="shared" si="23"/>
        <v>0</v>
      </c>
      <c r="O43" s="178">
        <f t="shared" si="24"/>
        <v>0</v>
      </c>
      <c r="P43" s="179">
        <f t="shared" si="25"/>
        <v>0</v>
      </c>
      <c r="Q43" s="178">
        <f t="shared" si="26"/>
        <v>0</v>
      </c>
      <c r="R43" s="178">
        <f t="shared" si="27"/>
        <v>0</v>
      </c>
      <c r="S43" s="60"/>
    </row>
    <row r="44" spans="1:19" ht="17.25" thickBot="1">
      <c r="A44" s="127">
        <v>1</v>
      </c>
      <c r="B44" s="142">
        <f t="shared" si="10"/>
        <v>9</v>
      </c>
      <c r="C44" s="180" t="s">
        <v>144</v>
      </c>
      <c r="D44" s="171" t="s">
        <v>133</v>
      </c>
      <c r="E44" s="172">
        <f>'FORMULARZ OFERTY'!$H44+'FORMULARZ OFERTY'!$L44</f>
        <v>2</v>
      </c>
      <c r="F44" s="134"/>
      <c r="G44" s="130"/>
      <c r="H44" s="173">
        <v>1</v>
      </c>
      <c r="I44" s="174">
        <f t="shared" ref="I44" si="28">ROUND($F44*H44,2)</f>
        <v>0</v>
      </c>
      <c r="J44" s="174">
        <f t="shared" ref="J44" si="29">ROUND(I44*$G44,2)</f>
        <v>0</v>
      </c>
      <c r="K44" s="174">
        <f t="shared" ref="K44" si="30">ROUND(I44+J44,2)</f>
        <v>0</v>
      </c>
      <c r="L44" s="133">
        <v>1</v>
      </c>
      <c r="M44" s="174">
        <f t="shared" ref="M44" si="31">ROUND($F44*L44,2)</f>
        <v>0</v>
      </c>
      <c r="N44" s="174">
        <f t="shared" ref="N44" si="32">ROUND(M44*$G44,2)</f>
        <v>0</v>
      </c>
      <c r="O44" s="174">
        <f t="shared" ref="O44" si="33">ROUND(M44+N44,2)</f>
        <v>0</v>
      </c>
      <c r="P44" s="175">
        <f t="shared" ref="P44" si="34">ROUND(I44+M44,2)</f>
        <v>0</v>
      </c>
      <c r="Q44" s="174">
        <f t="shared" ref="Q44" si="35">ROUND(J44+N44,2)</f>
        <v>0</v>
      </c>
      <c r="R44" s="174">
        <f t="shared" ref="R44" si="36">ROUND(K44+O44,2)</f>
        <v>0</v>
      </c>
      <c r="S44" s="60"/>
    </row>
    <row r="45" spans="1:19" ht="18.95" customHeight="1" thickBot="1">
      <c r="A45" s="129" t="s">
        <v>88</v>
      </c>
      <c r="B45" s="117"/>
      <c r="C45" s="118" t="s">
        <v>85</v>
      </c>
      <c r="D45" s="119">
        <v>2</v>
      </c>
      <c r="E45" s="120"/>
      <c r="F45" s="131"/>
      <c r="G45" s="151" t="s">
        <v>127</v>
      </c>
      <c r="H45" s="135" t="s">
        <v>126</v>
      </c>
      <c r="I45" s="122">
        <f>VLOOKUP($D45,wartości[],3,FALSE)</f>
        <v>0</v>
      </c>
      <c r="J45" s="122">
        <f>VLOOKUP($D45,wartości[],4,FALSE)</f>
        <v>0</v>
      </c>
      <c r="K45" s="122">
        <f>VLOOKUP($D45,wartości[],5,FALSE)</f>
        <v>0</v>
      </c>
      <c r="L45" s="123"/>
      <c r="M45" s="122">
        <f>VLOOKUP($D45,wartości[],7,FALSE)</f>
        <v>0</v>
      </c>
      <c r="N45" s="122">
        <f>VLOOKUP($D45,wartości[],8,FALSE)</f>
        <v>0</v>
      </c>
      <c r="O45" s="122">
        <f>VLOOKUP($D45,wartości[],9,FALSE)</f>
        <v>0</v>
      </c>
      <c r="P45" s="124">
        <f>VLOOKUP($D45,wartości[],11,FALSE)</f>
        <v>0</v>
      </c>
      <c r="Q45" s="122">
        <f>VLOOKUP($D45,wartości[],12,FALSE)</f>
        <v>0</v>
      </c>
      <c r="R45" s="149">
        <f>VLOOKUP($D45,wartości[],13,FALSE)</f>
        <v>0</v>
      </c>
    </row>
    <row r="46" spans="1:19">
      <c r="A46" s="127">
        <f t="shared" ref="A46:A54" si="37">$D$45</f>
        <v>2</v>
      </c>
      <c r="B46" s="142">
        <f t="shared" ref="B46:B54" si="38">B45+1</f>
        <v>1</v>
      </c>
      <c r="C46" s="190" t="s">
        <v>145</v>
      </c>
      <c r="D46" s="143" t="s">
        <v>133</v>
      </c>
      <c r="E46" s="132">
        <f>'FORMULARZ OFERTY'!$H46+'FORMULARZ OFERTY'!$L46</f>
        <v>2</v>
      </c>
      <c r="F46" s="134"/>
      <c r="G46" s="130"/>
      <c r="H46" s="116">
        <v>1</v>
      </c>
      <c r="I46" s="144">
        <f t="shared" ref="I46" si="39">ROUND($F46*H46,2)</f>
        <v>0</v>
      </c>
      <c r="J46" s="144">
        <f t="shared" ref="J46" si="40">ROUND(I46*$G46,2)</f>
        <v>0</v>
      </c>
      <c r="K46" s="144">
        <f t="shared" ref="K46" si="41">ROUND(I46+J46,2)</f>
        <v>0</v>
      </c>
      <c r="L46" s="133">
        <v>1</v>
      </c>
      <c r="M46" s="144">
        <f t="shared" ref="M46" si="42">ROUND($F46*L46,2)</f>
        <v>0</v>
      </c>
      <c r="N46" s="144">
        <f t="shared" ref="N46" si="43">ROUND(M46*$G46,2)</f>
        <v>0</v>
      </c>
      <c r="O46" s="144">
        <f t="shared" ref="O46" si="44">ROUND(M46+N46,2)</f>
        <v>0</v>
      </c>
      <c r="P46" s="145">
        <f t="shared" ref="P46" si="45">ROUND(I46+M46,2)</f>
        <v>0</v>
      </c>
      <c r="Q46" s="144">
        <f t="shared" ref="Q46" si="46">ROUND(J46+N46,2)</f>
        <v>0</v>
      </c>
      <c r="R46" s="144">
        <f t="shared" ref="R46" si="47">ROUND(K46+O46,2)</f>
        <v>0</v>
      </c>
      <c r="S46" s="60"/>
    </row>
    <row r="47" spans="1:19">
      <c r="A47" s="127">
        <f>$D$45</f>
        <v>2</v>
      </c>
      <c r="B47" s="142">
        <f t="shared" si="38"/>
        <v>2</v>
      </c>
      <c r="C47" s="190" t="s">
        <v>146</v>
      </c>
      <c r="D47" s="143" t="s">
        <v>133</v>
      </c>
      <c r="E47" s="132">
        <f>'FORMULARZ OFERTY'!$H47+'FORMULARZ OFERTY'!$L47</f>
        <v>2</v>
      </c>
      <c r="F47" s="134"/>
      <c r="G47" s="130"/>
      <c r="H47" s="116">
        <v>1</v>
      </c>
      <c r="I47" s="144">
        <f t="shared" si="12"/>
        <v>0</v>
      </c>
      <c r="J47" s="144">
        <f t="shared" ref="J47" si="48">ROUND(I47*$G47,2)</f>
        <v>0</v>
      </c>
      <c r="K47" s="144">
        <f t="shared" si="14"/>
        <v>0</v>
      </c>
      <c r="L47" s="133">
        <v>1</v>
      </c>
      <c r="M47" s="144">
        <f t="shared" si="15"/>
        <v>0</v>
      </c>
      <c r="N47" s="144">
        <f t="shared" ref="N47" si="49">ROUND(M47*$G47,2)</f>
        <v>0</v>
      </c>
      <c r="O47" s="144">
        <f t="shared" si="17"/>
        <v>0</v>
      </c>
      <c r="P47" s="145">
        <f t="shared" si="18"/>
        <v>0</v>
      </c>
      <c r="Q47" s="144">
        <f t="shared" si="18"/>
        <v>0</v>
      </c>
      <c r="R47" s="144">
        <f t="shared" si="18"/>
        <v>0</v>
      </c>
      <c r="S47" s="60"/>
    </row>
    <row r="48" spans="1:19">
      <c r="A48" s="127">
        <f t="shared" si="37"/>
        <v>2</v>
      </c>
      <c r="B48" s="142">
        <f t="shared" si="38"/>
        <v>3</v>
      </c>
      <c r="C48" s="190" t="s">
        <v>147</v>
      </c>
      <c r="D48" s="143" t="s">
        <v>133</v>
      </c>
      <c r="E48" s="132">
        <f>'FORMULARZ OFERTY'!$H48+'FORMULARZ OFERTY'!$L48</f>
        <v>2</v>
      </c>
      <c r="F48" s="134"/>
      <c r="G48" s="130"/>
      <c r="H48" s="116">
        <v>1</v>
      </c>
      <c r="I48" s="144">
        <f t="shared" ref="I48:I54" si="50">ROUND($F48*H48,2)</f>
        <v>0</v>
      </c>
      <c r="J48" s="144">
        <f t="shared" ref="J48:J54" si="51">ROUND(I48*$G48,2)</f>
        <v>0</v>
      </c>
      <c r="K48" s="144">
        <f t="shared" ref="K48:K54" si="52">ROUND(I48+J48,2)</f>
        <v>0</v>
      </c>
      <c r="L48" s="133">
        <v>1</v>
      </c>
      <c r="M48" s="144">
        <f t="shared" ref="M48:M54" si="53">ROUND($F48*L48,2)</f>
        <v>0</v>
      </c>
      <c r="N48" s="144">
        <f t="shared" ref="N48:N54" si="54">ROUND(M48*$G48,2)</f>
        <v>0</v>
      </c>
      <c r="O48" s="144">
        <f t="shared" ref="O48:O54" si="55">ROUND(M48+N48,2)</f>
        <v>0</v>
      </c>
      <c r="P48" s="145">
        <f t="shared" ref="P48:P54" si="56">ROUND(I48+M48,2)</f>
        <v>0</v>
      </c>
      <c r="Q48" s="144">
        <f t="shared" ref="Q48:Q54" si="57">ROUND(J48+N48,2)</f>
        <v>0</v>
      </c>
      <c r="R48" s="144">
        <f t="shared" ref="R48:R54" si="58">ROUND(K48+O48,2)</f>
        <v>0</v>
      </c>
      <c r="S48" s="60"/>
    </row>
    <row r="49" spans="1:19">
      <c r="A49" s="127">
        <f t="shared" si="37"/>
        <v>2</v>
      </c>
      <c r="B49" s="142">
        <f t="shared" si="38"/>
        <v>4</v>
      </c>
      <c r="C49" s="190" t="s">
        <v>148</v>
      </c>
      <c r="D49" s="143" t="s">
        <v>133</v>
      </c>
      <c r="E49" s="132">
        <f>'FORMULARZ OFERTY'!$H49+'FORMULARZ OFERTY'!$L49</f>
        <v>2</v>
      </c>
      <c r="F49" s="134"/>
      <c r="G49" s="130"/>
      <c r="H49" s="116">
        <v>1</v>
      </c>
      <c r="I49" s="144">
        <f t="shared" si="50"/>
        <v>0</v>
      </c>
      <c r="J49" s="144">
        <f t="shared" si="51"/>
        <v>0</v>
      </c>
      <c r="K49" s="144">
        <f t="shared" si="52"/>
        <v>0</v>
      </c>
      <c r="L49" s="133">
        <v>1</v>
      </c>
      <c r="M49" s="144">
        <f t="shared" si="53"/>
        <v>0</v>
      </c>
      <c r="N49" s="144">
        <f t="shared" si="54"/>
        <v>0</v>
      </c>
      <c r="O49" s="144">
        <f t="shared" si="55"/>
        <v>0</v>
      </c>
      <c r="P49" s="145">
        <f t="shared" si="56"/>
        <v>0</v>
      </c>
      <c r="Q49" s="144">
        <f t="shared" si="57"/>
        <v>0</v>
      </c>
      <c r="R49" s="144">
        <f t="shared" si="58"/>
        <v>0</v>
      </c>
      <c r="S49" s="60"/>
    </row>
    <row r="50" spans="1:19">
      <c r="A50" s="127">
        <f t="shared" si="37"/>
        <v>2</v>
      </c>
      <c r="B50" s="142">
        <f t="shared" si="38"/>
        <v>5</v>
      </c>
      <c r="C50" s="190" t="s">
        <v>149</v>
      </c>
      <c r="D50" s="143" t="s">
        <v>133</v>
      </c>
      <c r="E50" s="132">
        <f>'FORMULARZ OFERTY'!$H50+'FORMULARZ OFERTY'!$L50</f>
        <v>2</v>
      </c>
      <c r="F50" s="134"/>
      <c r="G50" s="130"/>
      <c r="H50" s="116">
        <v>1</v>
      </c>
      <c r="I50" s="144">
        <f t="shared" si="50"/>
        <v>0</v>
      </c>
      <c r="J50" s="144">
        <f t="shared" si="51"/>
        <v>0</v>
      </c>
      <c r="K50" s="144">
        <f t="shared" si="52"/>
        <v>0</v>
      </c>
      <c r="L50" s="133">
        <v>1</v>
      </c>
      <c r="M50" s="144">
        <f t="shared" si="53"/>
        <v>0</v>
      </c>
      <c r="N50" s="144">
        <f t="shared" si="54"/>
        <v>0</v>
      </c>
      <c r="O50" s="144">
        <f t="shared" si="55"/>
        <v>0</v>
      </c>
      <c r="P50" s="145">
        <f t="shared" si="56"/>
        <v>0</v>
      </c>
      <c r="Q50" s="144">
        <f t="shared" si="57"/>
        <v>0</v>
      </c>
      <c r="R50" s="144">
        <f t="shared" si="58"/>
        <v>0</v>
      </c>
      <c r="S50" s="60"/>
    </row>
    <row r="51" spans="1:19">
      <c r="A51" s="127">
        <f t="shared" si="37"/>
        <v>2</v>
      </c>
      <c r="B51" s="142">
        <f t="shared" si="38"/>
        <v>6</v>
      </c>
      <c r="C51" s="190" t="s">
        <v>150</v>
      </c>
      <c r="D51" s="143" t="s">
        <v>133</v>
      </c>
      <c r="E51" s="132">
        <f>'FORMULARZ OFERTY'!$H51+'FORMULARZ OFERTY'!$L51</f>
        <v>2</v>
      </c>
      <c r="F51" s="134"/>
      <c r="G51" s="130"/>
      <c r="H51" s="116">
        <v>1</v>
      </c>
      <c r="I51" s="144">
        <f t="shared" si="50"/>
        <v>0</v>
      </c>
      <c r="J51" s="144">
        <f t="shared" si="51"/>
        <v>0</v>
      </c>
      <c r="K51" s="144">
        <f t="shared" si="52"/>
        <v>0</v>
      </c>
      <c r="L51" s="133">
        <v>1</v>
      </c>
      <c r="M51" s="144">
        <f t="shared" si="53"/>
        <v>0</v>
      </c>
      <c r="N51" s="144">
        <f t="shared" si="54"/>
        <v>0</v>
      </c>
      <c r="O51" s="144">
        <f t="shared" si="55"/>
        <v>0</v>
      </c>
      <c r="P51" s="145">
        <f t="shared" si="56"/>
        <v>0</v>
      </c>
      <c r="Q51" s="144">
        <f t="shared" si="57"/>
        <v>0</v>
      </c>
      <c r="R51" s="144">
        <f t="shared" si="58"/>
        <v>0</v>
      </c>
      <c r="S51" s="60"/>
    </row>
    <row r="52" spans="1:19">
      <c r="A52" s="127">
        <f t="shared" si="37"/>
        <v>2</v>
      </c>
      <c r="B52" s="142">
        <f t="shared" si="38"/>
        <v>7</v>
      </c>
      <c r="C52" s="190" t="s">
        <v>132</v>
      </c>
      <c r="D52" s="143" t="s">
        <v>133</v>
      </c>
      <c r="E52" s="132">
        <f>'FORMULARZ OFERTY'!$H52+'FORMULARZ OFERTY'!$L52</f>
        <v>2</v>
      </c>
      <c r="F52" s="134"/>
      <c r="G52" s="130"/>
      <c r="H52" s="116">
        <v>1</v>
      </c>
      <c r="I52" s="144">
        <f t="shared" si="50"/>
        <v>0</v>
      </c>
      <c r="J52" s="144">
        <f t="shared" si="51"/>
        <v>0</v>
      </c>
      <c r="K52" s="144">
        <f t="shared" si="52"/>
        <v>0</v>
      </c>
      <c r="L52" s="133">
        <v>1</v>
      </c>
      <c r="M52" s="144">
        <f t="shared" si="53"/>
        <v>0</v>
      </c>
      <c r="N52" s="144">
        <f t="shared" si="54"/>
        <v>0</v>
      </c>
      <c r="O52" s="144">
        <f t="shared" si="55"/>
        <v>0</v>
      </c>
      <c r="P52" s="145">
        <f t="shared" si="56"/>
        <v>0</v>
      </c>
      <c r="Q52" s="144">
        <f t="shared" si="57"/>
        <v>0</v>
      </c>
      <c r="R52" s="144">
        <f t="shared" si="58"/>
        <v>0</v>
      </c>
      <c r="S52" s="60"/>
    </row>
    <row r="53" spans="1:19">
      <c r="A53" s="127">
        <f t="shared" si="37"/>
        <v>2</v>
      </c>
      <c r="B53" s="142">
        <f t="shared" si="38"/>
        <v>8</v>
      </c>
      <c r="C53" s="190" t="s">
        <v>143</v>
      </c>
      <c r="D53" s="143" t="s">
        <v>133</v>
      </c>
      <c r="E53" s="196">
        <f>'FORMULARZ OFERTY'!$H53+'FORMULARZ OFERTY'!$L53</f>
        <v>2</v>
      </c>
      <c r="F53" s="134"/>
      <c r="G53" s="130"/>
      <c r="H53" s="116">
        <v>1</v>
      </c>
      <c r="I53" s="144">
        <f t="shared" si="50"/>
        <v>0</v>
      </c>
      <c r="J53" s="144">
        <f t="shared" si="51"/>
        <v>0</v>
      </c>
      <c r="K53" s="144">
        <f t="shared" si="52"/>
        <v>0</v>
      </c>
      <c r="L53" s="133">
        <v>1</v>
      </c>
      <c r="M53" s="144">
        <f t="shared" si="53"/>
        <v>0</v>
      </c>
      <c r="N53" s="144">
        <f t="shared" si="54"/>
        <v>0</v>
      </c>
      <c r="O53" s="144">
        <f t="shared" si="55"/>
        <v>0</v>
      </c>
      <c r="P53" s="145">
        <f t="shared" si="56"/>
        <v>0</v>
      </c>
      <c r="Q53" s="144">
        <f t="shared" si="57"/>
        <v>0</v>
      </c>
      <c r="R53" s="144">
        <f t="shared" si="58"/>
        <v>0</v>
      </c>
      <c r="S53" s="60"/>
    </row>
    <row r="54" spans="1:19">
      <c r="A54" s="127">
        <f t="shared" si="37"/>
        <v>2</v>
      </c>
      <c r="B54" s="191">
        <f t="shared" si="38"/>
        <v>9</v>
      </c>
      <c r="C54" s="190" t="s">
        <v>144</v>
      </c>
      <c r="D54" s="192" t="s">
        <v>133</v>
      </c>
      <c r="E54" s="197">
        <f>'FORMULARZ OFERTY'!$H54+'FORMULARZ OFERTY'!$L54</f>
        <v>2</v>
      </c>
      <c r="F54" s="134"/>
      <c r="G54" s="130"/>
      <c r="H54" s="198">
        <v>1</v>
      </c>
      <c r="I54" s="193">
        <f t="shared" si="50"/>
        <v>0</v>
      </c>
      <c r="J54" s="193">
        <f t="shared" si="51"/>
        <v>0</v>
      </c>
      <c r="K54" s="193">
        <f t="shared" si="52"/>
        <v>0</v>
      </c>
      <c r="L54" s="182">
        <v>1</v>
      </c>
      <c r="M54" s="193">
        <f t="shared" si="53"/>
        <v>0</v>
      </c>
      <c r="N54" s="193">
        <f t="shared" si="54"/>
        <v>0</v>
      </c>
      <c r="O54" s="193">
        <f t="shared" si="55"/>
        <v>0</v>
      </c>
      <c r="P54" s="194">
        <f t="shared" si="56"/>
        <v>0</v>
      </c>
      <c r="Q54" s="193">
        <f t="shared" si="57"/>
        <v>0</v>
      </c>
      <c r="R54" s="193">
        <f t="shared" si="58"/>
        <v>0</v>
      </c>
      <c r="S54" s="60"/>
    </row>
    <row r="55" spans="1:19" ht="15" customHeight="1">
      <c r="B55" s="195" t="s">
        <v>134</v>
      </c>
      <c r="C55" s="224" t="s">
        <v>135</v>
      </c>
      <c r="D55" s="224"/>
      <c r="E55" s="224"/>
      <c r="F55" s="224"/>
      <c r="G55" s="224"/>
      <c r="H55" s="224"/>
      <c r="I55" s="224"/>
      <c r="J55" s="224"/>
      <c r="K55" s="224"/>
      <c r="L55" s="224"/>
      <c r="M55" s="224"/>
      <c r="N55" s="224"/>
      <c r="O55" s="224"/>
      <c r="P55" s="224"/>
      <c r="Q55" s="224"/>
      <c r="R55" s="224"/>
    </row>
    <row r="56" spans="1:19" ht="24.75" customHeight="1">
      <c r="B56" s="195" t="s">
        <v>136</v>
      </c>
      <c r="C56" s="224" t="s">
        <v>167</v>
      </c>
      <c r="D56" s="224"/>
      <c r="E56" s="224"/>
      <c r="F56" s="224"/>
      <c r="G56" s="224"/>
      <c r="H56" s="224"/>
      <c r="I56" s="224"/>
      <c r="J56" s="224"/>
      <c r="K56" s="224"/>
      <c r="L56" s="224"/>
      <c r="M56" s="224"/>
      <c r="N56" s="224"/>
      <c r="O56" s="224"/>
      <c r="P56" s="224"/>
      <c r="Q56" s="224"/>
      <c r="R56" s="224"/>
    </row>
    <row r="57" spans="1:19" ht="22.5" customHeight="1">
      <c r="B57" s="195" t="s">
        <v>151</v>
      </c>
      <c r="C57" s="224" t="s">
        <v>166</v>
      </c>
      <c r="D57" s="224"/>
      <c r="E57" s="224"/>
      <c r="F57" s="224"/>
      <c r="G57" s="224"/>
      <c r="H57" s="224"/>
      <c r="I57" s="224"/>
      <c r="J57" s="224"/>
      <c r="K57" s="224"/>
      <c r="L57" s="224"/>
      <c r="M57" s="224"/>
      <c r="N57" s="224"/>
      <c r="O57" s="224"/>
      <c r="P57" s="224"/>
      <c r="Q57" s="224"/>
      <c r="R57" s="224"/>
    </row>
    <row r="58" spans="1:19" ht="25.5" customHeight="1">
      <c r="B58" s="195" t="s">
        <v>152</v>
      </c>
      <c r="C58" s="224" t="s">
        <v>165</v>
      </c>
      <c r="D58" s="224"/>
      <c r="E58" s="224"/>
      <c r="F58" s="224"/>
      <c r="G58" s="224"/>
      <c r="H58" s="224"/>
      <c r="I58" s="224"/>
      <c r="J58" s="224"/>
      <c r="K58" s="224"/>
      <c r="L58" s="224"/>
      <c r="M58" s="224"/>
      <c r="N58" s="224"/>
      <c r="O58" s="224"/>
      <c r="P58" s="224"/>
      <c r="Q58" s="224"/>
      <c r="R58" s="224"/>
    </row>
    <row r="59" spans="1:19">
      <c r="B59" s="195"/>
      <c r="C59" s="224"/>
      <c r="D59" s="224"/>
    </row>
    <row r="60" spans="1:19" hidden="1"/>
    <row r="61" spans="1:19" hidden="1"/>
    <row r="62" spans="1:19" hidden="1"/>
    <row r="63" spans="1:19" hidden="1"/>
    <row r="64" spans="1:19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/>
    <row r="174"/>
    <row r="175"/>
    <row r="176"/>
    <row r="177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/>
    <row r="277"/>
  </sheetData>
  <sheetProtection algorithmName="SHA-512" hashValue="waFEmoZF5F9ALNnuxh052gnMlQxYXVdrtQRKDdCWh+qllWj+hrEk8AIBZDhdwa09ZBSN6V3mv8hEB+NG9pLYbg==" saltValue="L/OlgNp+Qzi3If5Snm7IlQ==" spinCount="100000" sheet="1" objects="1" scenarios="1"/>
  <mergeCells count="38">
    <mergeCell ref="L18:M18"/>
    <mergeCell ref="L19:M19"/>
    <mergeCell ref="D3:K4"/>
    <mergeCell ref="M4:O4"/>
    <mergeCell ref="K13:M13"/>
    <mergeCell ref="M9:O9"/>
    <mergeCell ref="M7:O7"/>
    <mergeCell ref="D7:H7"/>
    <mergeCell ref="D9:H9"/>
    <mergeCell ref="J9:K9"/>
    <mergeCell ref="D13:G13"/>
    <mergeCell ref="D6:G6"/>
    <mergeCell ref="K6:M6"/>
    <mergeCell ref="D12:K12"/>
    <mergeCell ref="G5:H5"/>
    <mergeCell ref="I5:K5"/>
    <mergeCell ref="D5:F5"/>
    <mergeCell ref="L26:M29"/>
    <mergeCell ref="N26:O29"/>
    <mergeCell ref="C15:K15"/>
    <mergeCell ref="M15:O15"/>
    <mergeCell ref="F17:G17"/>
    <mergeCell ref="E16:G16"/>
    <mergeCell ref="L20:M20"/>
    <mergeCell ref="N20:O20"/>
    <mergeCell ref="L25:M25"/>
    <mergeCell ref="N25:O25"/>
    <mergeCell ref="F18:K18"/>
    <mergeCell ref="F19:K19"/>
    <mergeCell ref="L21:M24"/>
    <mergeCell ref="N21:O24"/>
    <mergeCell ref="N18:O18"/>
    <mergeCell ref="N19:O19"/>
    <mergeCell ref="C59:D59"/>
    <mergeCell ref="C55:R55"/>
    <mergeCell ref="C56:R56"/>
    <mergeCell ref="C57:R57"/>
    <mergeCell ref="C58:R58"/>
  </mergeCells>
  <conditionalFormatting sqref="D2">
    <cfRule type="notContainsBlanks" dxfId="155" priority="102">
      <formula>LEN(TRIM(D2))&gt;0</formula>
    </cfRule>
  </conditionalFormatting>
  <conditionalFormatting sqref="D3:K4">
    <cfRule type="notContainsBlanks" dxfId="154" priority="99">
      <formula>LEN(TRIM(D3))&gt;0</formula>
    </cfRule>
  </conditionalFormatting>
  <conditionalFormatting sqref="D5:F5">
    <cfRule type="notContainsBlanks" dxfId="153" priority="96">
      <formula>LEN(TRIM(D5))&gt;0</formula>
    </cfRule>
  </conditionalFormatting>
  <conditionalFormatting sqref="M3">
    <cfRule type="notContainsBlanks" dxfId="152" priority="95">
      <formula>LEN(TRIM(M3))&gt;0</formula>
    </cfRule>
  </conditionalFormatting>
  <conditionalFormatting sqref="O3">
    <cfRule type="notContainsBlanks" dxfId="151" priority="94">
      <formula>LEN(TRIM(O3))&gt;0</formula>
    </cfRule>
  </conditionalFormatting>
  <conditionalFormatting sqref="I5:K5">
    <cfRule type="notContainsBlanks" dxfId="150" priority="103">
      <formula>LEN(TRIM(I5))&gt;0</formula>
    </cfRule>
  </conditionalFormatting>
  <conditionalFormatting sqref="D6:G6">
    <cfRule type="notContainsBlanks" dxfId="149" priority="92">
      <formula>LEN(TRIM(D6))&gt;0</formula>
    </cfRule>
  </conditionalFormatting>
  <conditionalFormatting sqref="I6">
    <cfRule type="notContainsBlanks" dxfId="148" priority="91">
      <formula>LEN(TRIM(I6))&gt;0</formula>
    </cfRule>
  </conditionalFormatting>
  <conditionalFormatting sqref="K6:M6">
    <cfRule type="notContainsBlanks" dxfId="147" priority="90">
      <formula>LEN(TRIM(K6))&gt;0</formula>
    </cfRule>
  </conditionalFormatting>
  <conditionalFormatting sqref="D7:H7">
    <cfRule type="notContainsBlanks" dxfId="146" priority="89">
      <formula>LEN(TRIM(D7))&gt;0</formula>
    </cfRule>
  </conditionalFormatting>
  <conditionalFormatting sqref="D9:H9">
    <cfRule type="notContainsBlanks" dxfId="145" priority="88">
      <formula>LEN(TRIM(D9))&gt;0</formula>
    </cfRule>
  </conditionalFormatting>
  <conditionalFormatting sqref="M9:O9">
    <cfRule type="notContainsBlanks" dxfId="144" priority="87">
      <formula>LEN(TRIM(M9))&gt;0</formula>
    </cfRule>
  </conditionalFormatting>
  <conditionalFormatting sqref="F29">
    <cfRule type="notContainsBlanks" dxfId="143" priority="68">
      <formula>LEN(TRIM(F29))&gt;0</formula>
    </cfRule>
  </conditionalFormatting>
  <conditionalFormatting sqref="I45:R45">
    <cfRule type="cellIs" dxfId="142" priority="74" operator="equal">
      <formula>0</formula>
    </cfRule>
  </conditionalFormatting>
  <conditionalFormatting sqref="I34:R35">
    <cfRule type="cellIs" dxfId="141" priority="73" operator="equal">
      <formula>0</formula>
    </cfRule>
  </conditionalFormatting>
  <conditionalFormatting sqref="F20:F28">
    <cfRule type="notContainsBlanks" dxfId="140" priority="70">
      <formula>LEN(TRIM(F20))&gt;0</formula>
    </cfRule>
  </conditionalFormatting>
  <conditionalFormatting sqref="I20:I28 K20:K28">
    <cfRule type="notContainsBlanks" dxfId="139" priority="67">
      <formula>LEN(TRIM(I20))&gt;0</formula>
    </cfRule>
  </conditionalFormatting>
  <conditionalFormatting sqref="I29 K29">
    <cfRule type="notContainsBlanks" dxfId="138" priority="65">
      <formula>LEN(TRIM(I29))&gt;0</formula>
    </cfRule>
  </conditionalFormatting>
  <conditionalFormatting sqref="P20:Q28">
    <cfRule type="notContainsBlanks" dxfId="137" priority="61">
      <formula>LEN(TRIM(P20))&gt;0</formula>
    </cfRule>
  </conditionalFormatting>
  <conditionalFormatting sqref="P29:Q29">
    <cfRule type="notContainsBlanks" dxfId="136" priority="59">
      <formula>LEN(TRIM(P29))&gt;0</formula>
    </cfRule>
  </conditionalFormatting>
  <conditionalFormatting sqref="I39:R44">
    <cfRule type="cellIs" dxfId="135" priority="55" operator="equal">
      <formula>0</formula>
    </cfRule>
  </conditionalFormatting>
  <conditionalFormatting sqref="H47:K54 M47:R54">
    <cfRule type="cellIs" dxfId="134" priority="54" operator="equal">
      <formula>0</formula>
    </cfRule>
  </conditionalFormatting>
  <conditionalFormatting sqref="L47:L54">
    <cfRule type="cellIs" dxfId="133" priority="51" operator="equal">
      <formula>0</formula>
    </cfRule>
  </conditionalFormatting>
  <conditionalFormatting sqref="H40:H44">
    <cfRule type="cellIs" dxfId="132" priority="47" operator="equal">
      <formula>0</formula>
    </cfRule>
  </conditionalFormatting>
  <conditionalFormatting sqref="H46:K46 M46:R46">
    <cfRule type="cellIs" dxfId="131" priority="45" operator="equal">
      <formula>0</formula>
    </cfRule>
  </conditionalFormatting>
  <conditionalFormatting sqref="L46">
    <cfRule type="cellIs" dxfId="130" priority="44" operator="equal">
      <formula>0</formula>
    </cfRule>
  </conditionalFormatting>
  <conditionalFormatting sqref="I36:R36 I37:K38 M37:R38">
    <cfRule type="cellIs" dxfId="129" priority="43" operator="equal">
      <formula>0</formula>
    </cfRule>
  </conditionalFormatting>
  <conditionalFormatting sqref="H37:H38">
    <cfRule type="cellIs" dxfId="128" priority="42" operator="equal">
      <formula>0</formula>
    </cfRule>
  </conditionalFormatting>
  <conditionalFormatting sqref="H36">
    <cfRule type="cellIs" dxfId="127" priority="17" operator="equal">
      <formula>0</formula>
    </cfRule>
  </conditionalFormatting>
  <conditionalFormatting sqref="H39">
    <cfRule type="cellIs" dxfId="126" priority="16" operator="equal">
      <formula>0</formula>
    </cfRule>
  </conditionalFormatting>
  <conditionalFormatting sqref="L37:L38">
    <cfRule type="cellIs" dxfId="125" priority="13" operator="equal">
      <formula>0</formula>
    </cfRule>
  </conditionalFormatting>
  <conditionalFormatting sqref="N20 N25">
    <cfRule type="notContainsBlanks" dxfId="124" priority="12">
      <formula>LEN(TRIM(N20))&gt;0</formula>
    </cfRule>
  </conditionalFormatting>
  <conditionalFormatting sqref="L20 L25">
    <cfRule type="notContainsBlanks" dxfId="123" priority="10">
      <formula>LEN(TRIM(L20))&gt;0</formula>
    </cfRule>
  </conditionalFormatting>
  <dataValidations xWindow="897" yWindow="460" count="8">
    <dataValidation allowBlank="1" showInputMessage="1" showErrorMessage="1" prompt="Wybierz z listy" sqref="M5:Q5"/>
    <dataValidation type="list" allowBlank="1" showInputMessage="1" showErrorMessage="1" prompt="Wybierz z listy_x000a_TAK - wspólnie ubiegający się Wykonawcy_x000a_NIE - samodzielnie ubiegający się Wykonawca" sqref="D2">
      <formula1>TAK_NIE</formula1>
    </dataValidation>
    <dataValidation type="list" allowBlank="1" showInputMessage="1" showErrorMessage="1" prompt="Wybierz z listy" sqref="M4:O4">
      <formula1>Rodzaj_WYKONAWCY</formula1>
    </dataValidation>
    <dataValidation type="list" allowBlank="1" showInputMessage="1" showErrorMessage="1" prompt="Wybierz z listy" sqref="I5:K5">
      <formula1>wojewodztwaPL</formula1>
    </dataValidation>
    <dataValidation type="list" allowBlank="1" showInputMessage="1" showErrorMessage="1" sqref="D35 D45 D20:D29">
      <formula1>Zadanie</formula1>
    </dataValidation>
    <dataValidation type="list" allowBlank="1" showInputMessage="1" showErrorMessage="1" sqref="F20:F29">
      <formula1>K_2</formula1>
    </dataValidation>
    <dataValidation type="list" allowBlank="1" showInputMessage="1" showErrorMessage="1" sqref="L20:M20 L25:M25">
      <formula1>K_3</formula1>
    </dataValidation>
    <dataValidation type="list" allowBlank="1" showInputMessage="1" showErrorMessage="1" sqref="N20:O20 N25:O25">
      <formula1>K_4</formula1>
    </dataValidation>
  </dataValidations>
  <pageMargins left="0.11811023622047245" right="0.11811023622047245" top="0.55118110236220474" bottom="0.15748031496062992" header="0.31496062992125984" footer="0.31496062992125984"/>
  <pageSetup paperSize="9" scale="57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xWindow="897" yWindow="460" count="1">
        <x14:dataValidation type="list" allowBlank="1" showInputMessage="1" showErrorMessage="1">
          <x14:formula1>
            <xm:f>pomoc!$I$2:$I$20</xm:f>
          </x14:formula1>
          <xm:sqref>G11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M42"/>
  <sheetViews>
    <sheetView workbookViewId="0">
      <selection activeCell="D11" sqref="D11"/>
    </sheetView>
  </sheetViews>
  <sheetFormatPr defaultColWidth="0" defaultRowHeight="12.75" zeroHeight="1"/>
  <cols>
    <col min="1" max="1" width="6.5703125" style="92" customWidth="1"/>
    <col min="2" max="2" width="5.85546875" style="92" customWidth="1"/>
    <col min="3" max="5" width="16.7109375" style="92" customWidth="1"/>
    <col min="6" max="6" width="6.42578125" style="92" customWidth="1"/>
    <col min="7" max="9" width="16.7109375" style="92" customWidth="1"/>
    <col min="10" max="10" width="6.7109375" style="92" customWidth="1"/>
    <col min="11" max="13" width="16.7109375" style="92" customWidth="1"/>
    <col min="14" max="16384" width="9.140625" style="92" hidden="1"/>
  </cols>
  <sheetData>
    <row r="1" spans="1:13" s="96" customFormat="1">
      <c r="A1" s="96" t="s">
        <v>72</v>
      </c>
      <c r="B1" s="98" t="s">
        <v>75</v>
      </c>
      <c r="C1" s="97" t="s">
        <v>73</v>
      </c>
      <c r="D1" s="97" t="s">
        <v>74</v>
      </c>
      <c r="E1" s="97" t="s">
        <v>76</v>
      </c>
      <c r="F1" s="98" t="s">
        <v>78</v>
      </c>
      <c r="G1" s="97" t="s">
        <v>77</v>
      </c>
      <c r="H1" s="97" t="s">
        <v>79</v>
      </c>
      <c r="I1" s="97" t="s">
        <v>80</v>
      </c>
      <c r="J1" s="98" t="s">
        <v>81</v>
      </c>
      <c r="K1" s="97" t="s">
        <v>82</v>
      </c>
      <c r="L1" s="97" t="s">
        <v>83</v>
      </c>
      <c r="M1" s="97" t="s">
        <v>84</v>
      </c>
    </row>
    <row r="2" spans="1:13" s="57" customFormat="1" ht="16.5">
      <c r="A2" s="95" t="s">
        <v>69</v>
      </c>
      <c r="B2" s="99" t="s">
        <v>70</v>
      </c>
      <c r="C2" s="89">
        <f>SUM(C4:C33)</f>
        <v>0</v>
      </c>
      <c r="D2" s="89">
        <f>SUM(D4:D33)</f>
        <v>0</v>
      </c>
      <c r="E2" s="89">
        <f>SUM(E4:E33)</f>
        <v>0</v>
      </c>
      <c r="F2" s="99" t="s">
        <v>71</v>
      </c>
      <c r="G2" s="89">
        <f>SUM(G4:G33)</f>
        <v>0</v>
      </c>
      <c r="H2" s="89">
        <f>SUM(H4:H33)</f>
        <v>0</v>
      </c>
      <c r="I2" s="89">
        <f>SUM(I4:I33)</f>
        <v>0</v>
      </c>
      <c r="J2" s="88" t="s">
        <v>69</v>
      </c>
      <c r="K2" s="89">
        <f>SUM(K4:K33)</f>
        <v>0</v>
      </c>
      <c r="L2" s="89">
        <f>SUM(L4:L33)</f>
        <v>0</v>
      </c>
      <c r="M2" s="89">
        <f>SUM(M4:M33)</f>
        <v>0</v>
      </c>
    </row>
    <row r="3" spans="1:13" s="91" customFormat="1">
      <c r="A3" s="90" t="s">
        <v>65</v>
      </c>
      <c r="B3" s="90"/>
      <c r="C3" s="90" t="s">
        <v>66</v>
      </c>
      <c r="D3" s="90" t="s">
        <v>67</v>
      </c>
      <c r="E3" s="90" t="s">
        <v>68</v>
      </c>
      <c r="F3" s="90"/>
      <c r="G3" s="90" t="s">
        <v>66</v>
      </c>
      <c r="H3" s="90" t="s">
        <v>67</v>
      </c>
      <c r="I3" s="90" t="s">
        <v>68</v>
      </c>
      <c r="J3" s="90"/>
      <c r="K3" s="90" t="s">
        <v>66</v>
      </c>
      <c r="L3" s="90" t="s">
        <v>67</v>
      </c>
      <c r="M3" s="90" t="s">
        <v>68</v>
      </c>
    </row>
    <row r="4" spans="1:13" s="57" customFormat="1" ht="16.5">
      <c r="A4" s="57">
        <v>1</v>
      </c>
      <c r="B4" s="6"/>
      <c r="C4" s="94">
        <f>SUMIFS('FORMULARZ OFERTY'!$I$35:$I$953,'FORMULARZ OFERTY'!$A$35:$A$953,$A4)</f>
        <v>0</v>
      </c>
      <c r="D4" s="94">
        <f>SUMIFS('FORMULARZ OFERTY'!$J$35:$J$953,'FORMULARZ OFERTY'!$A$35:$A$953,$A4)</f>
        <v>0</v>
      </c>
      <c r="E4" s="94">
        <f>SUMIFS('FORMULARZ OFERTY'!$K$35:$K$953,'FORMULARZ OFERTY'!$A$35:$A$953,$A4)</f>
        <v>0</v>
      </c>
      <c r="F4" s="6"/>
      <c r="G4" s="94">
        <f>SUMIFS('FORMULARZ OFERTY'!$M$35:$M$953,'FORMULARZ OFERTY'!$A$35:$A$953,$A4)</f>
        <v>0</v>
      </c>
      <c r="H4" s="94">
        <f>SUMIFS('FORMULARZ OFERTY'!$N$35:$N$953,'FORMULARZ OFERTY'!$A$35:$A$953,$A4)</f>
        <v>0</v>
      </c>
      <c r="I4" s="94">
        <f>SUMIFS('FORMULARZ OFERTY'!$O$35:$O$953,'FORMULARZ OFERTY'!$A$35:$A$953,$A4)</f>
        <v>0</v>
      </c>
      <c r="J4" s="6"/>
      <c r="K4" s="94">
        <f>SUMIFS('FORMULARZ OFERTY'!$P$35:$P$953,'FORMULARZ OFERTY'!$A$35:$A$953,$A4)</f>
        <v>0</v>
      </c>
      <c r="L4" s="94">
        <f>SUMIFS('FORMULARZ OFERTY'!$Q$35:$Q$953,'FORMULARZ OFERTY'!$A$35:$A$953,$A4)</f>
        <v>0</v>
      </c>
      <c r="M4" s="94">
        <f>SUMIFS('FORMULARZ OFERTY'!$R$35:$R$953,'FORMULARZ OFERTY'!$A$35:$A$953,$A4)</f>
        <v>0</v>
      </c>
    </row>
    <row r="5" spans="1:13" s="57" customFormat="1" ht="16.5">
      <c r="A5" s="57">
        <v>2</v>
      </c>
      <c r="B5" s="6"/>
      <c r="C5" s="94">
        <f>SUMIFS('FORMULARZ OFERTY'!$I$35:$I$953,'FORMULARZ OFERTY'!$A$35:$A$953,$A5)</f>
        <v>0</v>
      </c>
      <c r="D5" s="94">
        <f>SUMIFS('FORMULARZ OFERTY'!$J$35:$J$953,'FORMULARZ OFERTY'!$A$35:$A$953,$A5)</f>
        <v>0</v>
      </c>
      <c r="E5" s="94">
        <f>SUMIFS('FORMULARZ OFERTY'!$K$35:$K$953,'FORMULARZ OFERTY'!$A$35:$A$953,$A5)</f>
        <v>0</v>
      </c>
      <c r="F5" s="6"/>
      <c r="G5" s="94">
        <f>SUMIFS('FORMULARZ OFERTY'!$M$35:$M$953,'FORMULARZ OFERTY'!$A$35:$A$953,$A5)</f>
        <v>0</v>
      </c>
      <c r="H5" s="94">
        <f>SUMIFS('FORMULARZ OFERTY'!$N$35:$N$953,'FORMULARZ OFERTY'!$A$35:$A$953,$A5)</f>
        <v>0</v>
      </c>
      <c r="I5" s="94">
        <f>SUMIFS('FORMULARZ OFERTY'!$O$35:$O$953,'FORMULARZ OFERTY'!$A$35:$A$953,$A5)</f>
        <v>0</v>
      </c>
      <c r="J5" s="6"/>
      <c r="K5" s="94">
        <f>SUMIFS('FORMULARZ OFERTY'!$P$35:$P$953,'FORMULARZ OFERTY'!$A$35:$A$953,$A5)</f>
        <v>0</v>
      </c>
      <c r="L5" s="94">
        <f>SUMIFS('FORMULARZ OFERTY'!$Q$35:$Q$953,'FORMULARZ OFERTY'!$A$35:$A$953,$A5)</f>
        <v>0</v>
      </c>
      <c r="M5" s="94">
        <f>SUMIFS('FORMULARZ OFERTY'!$R$35:$R$953,'FORMULARZ OFERTY'!$A$35:$A$953,$A5)</f>
        <v>0</v>
      </c>
    </row>
    <row r="6" spans="1:13" s="57" customFormat="1" ht="16.5">
      <c r="A6" s="57">
        <v>3</v>
      </c>
      <c r="B6" s="6"/>
      <c r="C6" s="94">
        <f>SUMIFS('FORMULARZ OFERTY'!$I$35:$I$953,'FORMULARZ OFERTY'!$A$35:$A$953,$A6)</f>
        <v>0</v>
      </c>
      <c r="D6" s="94">
        <f>SUMIFS('FORMULARZ OFERTY'!$J$35:$J$953,'FORMULARZ OFERTY'!$A$35:$A$953,$A6)</f>
        <v>0</v>
      </c>
      <c r="E6" s="94">
        <f>SUMIFS('FORMULARZ OFERTY'!$K$35:$K$953,'FORMULARZ OFERTY'!$A$35:$A$953,$A6)</f>
        <v>0</v>
      </c>
      <c r="F6" s="6"/>
      <c r="G6" s="94">
        <f>SUMIFS('FORMULARZ OFERTY'!$M$35:$M$953,'FORMULARZ OFERTY'!$A$35:$A$953,$A6)</f>
        <v>0</v>
      </c>
      <c r="H6" s="94">
        <f>SUMIFS('FORMULARZ OFERTY'!$N$35:$N$953,'FORMULARZ OFERTY'!$A$35:$A$953,$A6)</f>
        <v>0</v>
      </c>
      <c r="I6" s="94">
        <f>SUMIFS('FORMULARZ OFERTY'!$O$35:$O$953,'FORMULARZ OFERTY'!$A$35:$A$953,$A6)</f>
        <v>0</v>
      </c>
      <c r="J6" s="6"/>
      <c r="K6" s="94">
        <f>SUMIFS('FORMULARZ OFERTY'!$P$35:$P$953,'FORMULARZ OFERTY'!$A$35:$A$953,$A6)</f>
        <v>0</v>
      </c>
      <c r="L6" s="94">
        <f>SUMIFS('FORMULARZ OFERTY'!$Q$35:$Q$953,'FORMULARZ OFERTY'!$A$35:$A$953,$A6)</f>
        <v>0</v>
      </c>
      <c r="M6" s="94">
        <f>SUMIFS('FORMULARZ OFERTY'!$R$35:$R$953,'FORMULARZ OFERTY'!$A$35:$A$953,$A6)</f>
        <v>0</v>
      </c>
    </row>
    <row r="7" spans="1:13" s="57" customFormat="1" ht="16.5">
      <c r="A7" s="57">
        <v>4</v>
      </c>
      <c r="B7" s="6"/>
      <c r="C7" s="94">
        <f>SUMIFS('FORMULARZ OFERTY'!$I$35:$I$953,'FORMULARZ OFERTY'!$A$35:$A$953,$A7)</f>
        <v>0</v>
      </c>
      <c r="D7" s="94">
        <f>SUMIFS('FORMULARZ OFERTY'!$J$35:$J$953,'FORMULARZ OFERTY'!$A$35:$A$953,$A7)</f>
        <v>0</v>
      </c>
      <c r="E7" s="94">
        <f>SUMIFS('FORMULARZ OFERTY'!$K$35:$K$953,'FORMULARZ OFERTY'!$A$35:$A$953,$A7)</f>
        <v>0</v>
      </c>
      <c r="F7" s="6"/>
      <c r="G7" s="94">
        <f>SUMIFS('FORMULARZ OFERTY'!$M$35:$M$953,'FORMULARZ OFERTY'!$A$35:$A$953,$A7)</f>
        <v>0</v>
      </c>
      <c r="H7" s="94">
        <f>SUMIFS('FORMULARZ OFERTY'!$N$35:$N$953,'FORMULARZ OFERTY'!$A$35:$A$953,$A7)</f>
        <v>0</v>
      </c>
      <c r="I7" s="94">
        <f>SUMIFS('FORMULARZ OFERTY'!$O$35:$O$953,'FORMULARZ OFERTY'!$A$35:$A$953,$A7)</f>
        <v>0</v>
      </c>
      <c r="J7" s="6"/>
      <c r="K7" s="94">
        <f>SUMIFS('FORMULARZ OFERTY'!$P$35:$P$953,'FORMULARZ OFERTY'!$A$35:$A$953,$A7)</f>
        <v>0</v>
      </c>
      <c r="L7" s="94">
        <f>SUMIFS('FORMULARZ OFERTY'!$Q$35:$Q$953,'FORMULARZ OFERTY'!$A$35:$A$953,$A7)</f>
        <v>0</v>
      </c>
      <c r="M7" s="94">
        <f>SUMIFS('FORMULARZ OFERTY'!$R$35:$R$953,'FORMULARZ OFERTY'!$A$35:$A$953,$A7)</f>
        <v>0</v>
      </c>
    </row>
    <row r="8" spans="1:13" s="57" customFormat="1" ht="16.5">
      <c r="A8" s="57">
        <v>5</v>
      </c>
      <c r="B8" s="6"/>
      <c r="C8" s="94">
        <f>SUMIFS('FORMULARZ OFERTY'!$I$35:$I$953,'FORMULARZ OFERTY'!$A$35:$A$953,$A8)</f>
        <v>0</v>
      </c>
      <c r="D8" s="94">
        <f>SUMIFS('FORMULARZ OFERTY'!$J$35:$J$953,'FORMULARZ OFERTY'!$A$35:$A$953,$A8)</f>
        <v>0</v>
      </c>
      <c r="E8" s="94">
        <f>SUMIFS('FORMULARZ OFERTY'!$K$35:$K$953,'FORMULARZ OFERTY'!$A$35:$A$953,$A8)</f>
        <v>0</v>
      </c>
      <c r="F8" s="6"/>
      <c r="G8" s="94">
        <f>SUMIFS('FORMULARZ OFERTY'!$M$35:$M$953,'FORMULARZ OFERTY'!$A$35:$A$953,$A8)</f>
        <v>0</v>
      </c>
      <c r="H8" s="94">
        <f>SUMIFS('FORMULARZ OFERTY'!$N$35:$N$953,'FORMULARZ OFERTY'!$A$35:$A$953,$A8)</f>
        <v>0</v>
      </c>
      <c r="I8" s="94">
        <f>SUMIFS('FORMULARZ OFERTY'!$O$35:$O$953,'FORMULARZ OFERTY'!$A$35:$A$953,$A8)</f>
        <v>0</v>
      </c>
      <c r="J8" s="6"/>
      <c r="K8" s="94">
        <f>SUMIFS('FORMULARZ OFERTY'!$P$35:$P$953,'FORMULARZ OFERTY'!$A$35:$A$953,$A8)</f>
        <v>0</v>
      </c>
      <c r="L8" s="94">
        <f>SUMIFS('FORMULARZ OFERTY'!$Q$35:$Q$953,'FORMULARZ OFERTY'!$A$35:$A$953,$A8)</f>
        <v>0</v>
      </c>
      <c r="M8" s="94">
        <f>SUMIFS('FORMULARZ OFERTY'!$R$35:$R$953,'FORMULARZ OFERTY'!$A$35:$A$953,$A8)</f>
        <v>0</v>
      </c>
    </row>
    <row r="9" spans="1:13" s="57" customFormat="1" ht="16.5">
      <c r="A9" s="57">
        <v>6</v>
      </c>
      <c r="B9" s="6"/>
      <c r="C9" s="94">
        <f>SUMIFS('FORMULARZ OFERTY'!$I$35:$I$953,'FORMULARZ OFERTY'!$A$35:$A$953,$A9)</f>
        <v>0</v>
      </c>
      <c r="D9" s="94">
        <f>SUMIFS('FORMULARZ OFERTY'!$J$35:$J$953,'FORMULARZ OFERTY'!$A$35:$A$953,$A9)</f>
        <v>0</v>
      </c>
      <c r="E9" s="94">
        <f>SUMIFS('FORMULARZ OFERTY'!$K$35:$K$953,'FORMULARZ OFERTY'!$A$35:$A$953,$A9)</f>
        <v>0</v>
      </c>
      <c r="F9" s="6"/>
      <c r="G9" s="94">
        <f>SUMIFS('FORMULARZ OFERTY'!$M$35:$M$953,'FORMULARZ OFERTY'!$A$35:$A$953,$A9)</f>
        <v>0</v>
      </c>
      <c r="H9" s="94">
        <f>SUMIFS('FORMULARZ OFERTY'!$N$35:$N$953,'FORMULARZ OFERTY'!$A$35:$A$953,$A9)</f>
        <v>0</v>
      </c>
      <c r="I9" s="94">
        <f>SUMIFS('FORMULARZ OFERTY'!$O$35:$O$953,'FORMULARZ OFERTY'!$A$35:$A$953,$A9)</f>
        <v>0</v>
      </c>
      <c r="J9" s="6"/>
      <c r="K9" s="94">
        <f>SUMIFS('FORMULARZ OFERTY'!$P$35:$P$953,'FORMULARZ OFERTY'!$A$35:$A$953,$A9)</f>
        <v>0</v>
      </c>
      <c r="L9" s="94">
        <f>SUMIFS('FORMULARZ OFERTY'!$Q$35:$Q$953,'FORMULARZ OFERTY'!$A$35:$A$953,$A9)</f>
        <v>0</v>
      </c>
      <c r="M9" s="94">
        <f>SUMIFS('FORMULARZ OFERTY'!$R$35:$R$953,'FORMULARZ OFERTY'!$A$35:$A$953,$A9)</f>
        <v>0</v>
      </c>
    </row>
    <row r="10" spans="1:13" s="57" customFormat="1" ht="16.5">
      <c r="A10" s="57">
        <v>7</v>
      </c>
      <c r="B10" s="6"/>
      <c r="C10" s="94">
        <f>SUMIFS('FORMULARZ OFERTY'!$I$35:$I$953,'FORMULARZ OFERTY'!$A$35:$A$953,$A10)</f>
        <v>0</v>
      </c>
      <c r="D10" s="94">
        <f>SUMIFS('FORMULARZ OFERTY'!$J$35:$J$953,'FORMULARZ OFERTY'!$A$35:$A$953,$A10)</f>
        <v>0</v>
      </c>
      <c r="E10" s="94">
        <f>SUMIFS('FORMULARZ OFERTY'!$K$35:$K$953,'FORMULARZ OFERTY'!$A$35:$A$953,$A10)</f>
        <v>0</v>
      </c>
      <c r="F10" s="6"/>
      <c r="G10" s="94">
        <f>SUMIFS('FORMULARZ OFERTY'!$M$35:$M$953,'FORMULARZ OFERTY'!$A$35:$A$953,$A10)</f>
        <v>0</v>
      </c>
      <c r="H10" s="94">
        <f>SUMIFS('FORMULARZ OFERTY'!$N$35:$N$953,'FORMULARZ OFERTY'!$A$35:$A$953,$A10)</f>
        <v>0</v>
      </c>
      <c r="I10" s="94">
        <f>SUMIFS('FORMULARZ OFERTY'!$O$35:$O$953,'FORMULARZ OFERTY'!$A$35:$A$953,$A10)</f>
        <v>0</v>
      </c>
      <c r="J10" s="6"/>
      <c r="K10" s="94">
        <f>SUMIFS('FORMULARZ OFERTY'!$P$35:$P$953,'FORMULARZ OFERTY'!$A$35:$A$953,$A10)</f>
        <v>0</v>
      </c>
      <c r="L10" s="94">
        <f>SUMIFS('FORMULARZ OFERTY'!$Q$35:$Q$953,'FORMULARZ OFERTY'!$A$35:$A$953,$A10)</f>
        <v>0</v>
      </c>
      <c r="M10" s="94">
        <f>SUMIFS('FORMULARZ OFERTY'!$R$35:$R$953,'FORMULARZ OFERTY'!$A$35:$A$953,$A10)</f>
        <v>0</v>
      </c>
    </row>
    <row r="11" spans="1:13" s="57" customFormat="1" ht="16.5">
      <c r="A11" s="57">
        <v>8</v>
      </c>
      <c r="B11" s="6"/>
      <c r="C11" s="94">
        <f>SUMIFS('FORMULARZ OFERTY'!$I$35:$I$953,'FORMULARZ OFERTY'!$A$35:$A$953,$A11)</f>
        <v>0</v>
      </c>
      <c r="D11" s="94">
        <f>SUMIFS('FORMULARZ OFERTY'!$J$35:$J$953,'FORMULARZ OFERTY'!$A$35:$A$953,$A11)</f>
        <v>0</v>
      </c>
      <c r="E11" s="94">
        <f>SUMIFS('FORMULARZ OFERTY'!$K$35:$K$953,'FORMULARZ OFERTY'!$A$35:$A$953,$A11)</f>
        <v>0</v>
      </c>
      <c r="F11" s="6"/>
      <c r="G11" s="94">
        <f>SUMIFS('FORMULARZ OFERTY'!$M$35:$M$953,'FORMULARZ OFERTY'!$A$35:$A$953,$A11)</f>
        <v>0</v>
      </c>
      <c r="H11" s="94">
        <f>SUMIFS('FORMULARZ OFERTY'!$N$35:$N$953,'FORMULARZ OFERTY'!$A$35:$A$953,$A11)</f>
        <v>0</v>
      </c>
      <c r="I11" s="94">
        <f>SUMIFS('FORMULARZ OFERTY'!$O$35:$O$953,'FORMULARZ OFERTY'!$A$35:$A$953,$A11)</f>
        <v>0</v>
      </c>
      <c r="J11" s="6"/>
      <c r="K11" s="94">
        <f>SUMIFS('FORMULARZ OFERTY'!$P$35:$P$953,'FORMULARZ OFERTY'!$A$35:$A$953,$A11)</f>
        <v>0</v>
      </c>
      <c r="L11" s="94">
        <f>SUMIFS('FORMULARZ OFERTY'!$Q$35:$Q$953,'FORMULARZ OFERTY'!$A$35:$A$953,$A11)</f>
        <v>0</v>
      </c>
      <c r="M11" s="94">
        <f>SUMIFS('FORMULARZ OFERTY'!$R$35:$R$953,'FORMULARZ OFERTY'!$A$35:$A$953,$A11)</f>
        <v>0</v>
      </c>
    </row>
    <row r="12" spans="1:13" s="57" customFormat="1" ht="16.5">
      <c r="A12" s="57">
        <v>9</v>
      </c>
      <c r="B12" s="6"/>
      <c r="C12" s="94">
        <f>SUMIFS('FORMULARZ OFERTY'!$I$35:$I$953,'FORMULARZ OFERTY'!$A$35:$A$953,$A12)</f>
        <v>0</v>
      </c>
      <c r="D12" s="94">
        <f>SUMIFS('FORMULARZ OFERTY'!$J$35:$J$953,'FORMULARZ OFERTY'!$A$35:$A$953,$A12)</f>
        <v>0</v>
      </c>
      <c r="E12" s="94">
        <f>SUMIFS('FORMULARZ OFERTY'!$K$35:$K$953,'FORMULARZ OFERTY'!$A$35:$A$953,$A12)</f>
        <v>0</v>
      </c>
      <c r="F12" s="6"/>
      <c r="G12" s="94">
        <f>SUMIFS('FORMULARZ OFERTY'!$M$35:$M$953,'FORMULARZ OFERTY'!$A$35:$A$953,$A12)</f>
        <v>0</v>
      </c>
      <c r="H12" s="94">
        <f>SUMIFS('FORMULARZ OFERTY'!$N$35:$N$953,'FORMULARZ OFERTY'!$A$35:$A$953,$A12)</f>
        <v>0</v>
      </c>
      <c r="I12" s="94">
        <f>SUMIFS('FORMULARZ OFERTY'!$O$35:$O$953,'FORMULARZ OFERTY'!$A$35:$A$953,$A12)</f>
        <v>0</v>
      </c>
      <c r="J12" s="6"/>
      <c r="K12" s="94">
        <f>SUMIFS('FORMULARZ OFERTY'!$P$35:$P$953,'FORMULARZ OFERTY'!$A$35:$A$953,$A12)</f>
        <v>0</v>
      </c>
      <c r="L12" s="94">
        <f>SUMIFS('FORMULARZ OFERTY'!$Q$35:$Q$953,'FORMULARZ OFERTY'!$A$35:$A$953,$A12)</f>
        <v>0</v>
      </c>
      <c r="M12" s="94">
        <f>SUMIFS('FORMULARZ OFERTY'!$R$35:$R$953,'FORMULARZ OFERTY'!$A$35:$A$953,$A12)</f>
        <v>0</v>
      </c>
    </row>
    <row r="13" spans="1:13" s="57" customFormat="1" ht="16.5">
      <c r="A13" s="57">
        <v>10</v>
      </c>
      <c r="B13" s="6"/>
      <c r="C13" s="94">
        <f>SUMIFS('FORMULARZ OFERTY'!$I$35:$I$953,'FORMULARZ OFERTY'!$A$35:$A$953,$A13)</f>
        <v>0</v>
      </c>
      <c r="D13" s="94">
        <f>SUMIFS('FORMULARZ OFERTY'!$J$35:$J$953,'FORMULARZ OFERTY'!$A$35:$A$953,$A13)</f>
        <v>0</v>
      </c>
      <c r="E13" s="94">
        <f>SUMIFS('FORMULARZ OFERTY'!$K$35:$K$953,'FORMULARZ OFERTY'!$A$35:$A$953,$A13)</f>
        <v>0</v>
      </c>
      <c r="F13" s="6"/>
      <c r="G13" s="94">
        <f>SUMIFS('FORMULARZ OFERTY'!$M$35:$M$953,'FORMULARZ OFERTY'!$A$35:$A$953,$A13)</f>
        <v>0</v>
      </c>
      <c r="H13" s="94">
        <f>SUMIFS('FORMULARZ OFERTY'!$N$35:$N$953,'FORMULARZ OFERTY'!$A$35:$A$953,$A13)</f>
        <v>0</v>
      </c>
      <c r="I13" s="94">
        <f>SUMIFS('FORMULARZ OFERTY'!$O$35:$O$953,'FORMULARZ OFERTY'!$A$35:$A$953,$A13)</f>
        <v>0</v>
      </c>
      <c r="J13" s="6"/>
      <c r="K13" s="94">
        <f>SUMIFS('FORMULARZ OFERTY'!$P$35:$P$953,'FORMULARZ OFERTY'!$A$35:$A$953,$A13)</f>
        <v>0</v>
      </c>
      <c r="L13" s="94">
        <f>SUMIFS('FORMULARZ OFERTY'!$Q$35:$Q$953,'FORMULARZ OFERTY'!$A$35:$A$953,$A13)</f>
        <v>0</v>
      </c>
      <c r="M13" s="94">
        <f>SUMIFS('FORMULARZ OFERTY'!$R$35:$R$953,'FORMULARZ OFERTY'!$A$35:$A$953,$A13)</f>
        <v>0</v>
      </c>
    </row>
    <row r="14" spans="1:13" s="57" customFormat="1" ht="16.5">
      <c r="A14" s="57">
        <v>11</v>
      </c>
      <c r="B14" s="6"/>
      <c r="C14" s="94">
        <f>SUMIFS('FORMULARZ OFERTY'!$I$35:$I$953,'FORMULARZ OFERTY'!$A$35:$A$953,$A14)</f>
        <v>0</v>
      </c>
      <c r="D14" s="94">
        <f>SUMIFS('FORMULARZ OFERTY'!$J$35:$J$953,'FORMULARZ OFERTY'!$A$35:$A$953,$A14)</f>
        <v>0</v>
      </c>
      <c r="E14" s="94">
        <f>SUMIFS('FORMULARZ OFERTY'!$K$35:$K$953,'FORMULARZ OFERTY'!$A$35:$A$953,$A14)</f>
        <v>0</v>
      </c>
      <c r="F14" s="6"/>
      <c r="G14" s="94">
        <f>SUMIFS('FORMULARZ OFERTY'!$M$35:$M$953,'FORMULARZ OFERTY'!$A$35:$A$953,$A14)</f>
        <v>0</v>
      </c>
      <c r="H14" s="94">
        <f>SUMIFS('FORMULARZ OFERTY'!$N$35:$N$953,'FORMULARZ OFERTY'!$A$35:$A$953,$A14)</f>
        <v>0</v>
      </c>
      <c r="I14" s="94">
        <f>SUMIFS('FORMULARZ OFERTY'!$O$35:$O$953,'FORMULARZ OFERTY'!$A$35:$A$953,$A14)</f>
        <v>0</v>
      </c>
      <c r="J14" s="6"/>
      <c r="K14" s="94">
        <f>SUMIFS('FORMULARZ OFERTY'!$P$35:$P$953,'FORMULARZ OFERTY'!$A$35:$A$953,$A14)</f>
        <v>0</v>
      </c>
      <c r="L14" s="94">
        <f>SUMIFS('FORMULARZ OFERTY'!$Q$35:$Q$953,'FORMULARZ OFERTY'!$A$35:$A$953,$A14)</f>
        <v>0</v>
      </c>
      <c r="M14" s="94">
        <f>SUMIFS('FORMULARZ OFERTY'!$R$35:$R$953,'FORMULARZ OFERTY'!$A$35:$A$953,$A14)</f>
        <v>0</v>
      </c>
    </row>
    <row r="15" spans="1:13" s="57" customFormat="1" ht="16.5">
      <c r="A15" s="57">
        <v>12</v>
      </c>
      <c r="B15" s="6"/>
      <c r="C15" s="94">
        <f>SUMIFS('FORMULARZ OFERTY'!$I$35:$I$953,'FORMULARZ OFERTY'!$A$35:$A$953,$A15)</f>
        <v>0</v>
      </c>
      <c r="D15" s="94">
        <f>SUMIFS('FORMULARZ OFERTY'!$J$35:$J$953,'FORMULARZ OFERTY'!$A$35:$A$953,$A15)</f>
        <v>0</v>
      </c>
      <c r="E15" s="94">
        <f>SUMIFS('FORMULARZ OFERTY'!$K$35:$K$953,'FORMULARZ OFERTY'!$A$35:$A$953,$A15)</f>
        <v>0</v>
      </c>
      <c r="F15" s="6"/>
      <c r="G15" s="94">
        <f>SUMIFS('FORMULARZ OFERTY'!$M$35:$M$953,'FORMULARZ OFERTY'!$A$35:$A$953,$A15)</f>
        <v>0</v>
      </c>
      <c r="H15" s="94">
        <f>SUMIFS('FORMULARZ OFERTY'!$N$35:$N$953,'FORMULARZ OFERTY'!$A$35:$A$953,$A15)</f>
        <v>0</v>
      </c>
      <c r="I15" s="94">
        <f>SUMIFS('FORMULARZ OFERTY'!$O$35:$O$953,'FORMULARZ OFERTY'!$A$35:$A$953,$A15)</f>
        <v>0</v>
      </c>
      <c r="J15" s="6"/>
      <c r="K15" s="94">
        <f>SUMIFS('FORMULARZ OFERTY'!$P$35:$P$953,'FORMULARZ OFERTY'!$A$35:$A$953,$A15)</f>
        <v>0</v>
      </c>
      <c r="L15" s="94">
        <f>SUMIFS('FORMULARZ OFERTY'!$Q$35:$Q$953,'FORMULARZ OFERTY'!$A$35:$A$953,$A15)</f>
        <v>0</v>
      </c>
      <c r="M15" s="94">
        <f>SUMIFS('FORMULARZ OFERTY'!$R$35:$R$953,'FORMULARZ OFERTY'!$A$35:$A$953,$A15)</f>
        <v>0</v>
      </c>
    </row>
    <row r="16" spans="1:13" s="57" customFormat="1" ht="16.5">
      <c r="A16" s="57">
        <v>13</v>
      </c>
      <c r="B16" s="6"/>
      <c r="C16" s="94">
        <f>SUMIFS('FORMULARZ OFERTY'!$I$35:$I$953,'FORMULARZ OFERTY'!$A$35:$A$953,$A16)</f>
        <v>0</v>
      </c>
      <c r="D16" s="94">
        <f>SUMIFS('FORMULARZ OFERTY'!$J$35:$J$953,'FORMULARZ OFERTY'!$A$35:$A$953,$A16)</f>
        <v>0</v>
      </c>
      <c r="E16" s="94">
        <f>SUMIFS('FORMULARZ OFERTY'!$K$35:$K$953,'FORMULARZ OFERTY'!$A$35:$A$953,$A16)</f>
        <v>0</v>
      </c>
      <c r="F16" s="6"/>
      <c r="G16" s="94">
        <f>SUMIFS('FORMULARZ OFERTY'!$M$35:$M$953,'FORMULARZ OFERTY'!$A$35:$A$953,$A16)</f>
        <v>0</v>
      </c>
      <c r="H16" s="94">
        <f>SUMIFS('FORMULARZ OFERTY'!$N$35:$N$953,'FORMULARZ OFERTY'!$A$35:$A$953,$A16)</f>
        <v>0</v>
      </c>
      <c r="I16" s="94">
        <f>SUMIFS('FORMULARZ OFERTY'!$O$35:$O$953,'FORMULARZ OFERTY'!$A$35:$A$953,$A16)</f>
        <v>0</v>
      </c>
      <c r="J16" s="6"/>
      <c r="K16" s="94">
        <f>SUMIFS('FORMULARZ OFERTY'!$P$35:$P$953,'FORMULARZ OFERTY'!$A$35:$A$953,$A16)</f>
        <v>0</v>
      </c>
      <c r="L16" s="94">
        <f>SUMIFS('FORMULARZ OFERTY'!$Q$35:$Q$953,'FORMULARZ OFERTY'!$A$35:$A$953,$A16)</f>
        <v>0</v>
      </c>
      <c r="M16" s="94">
        <f>SUMIFS('FORMULARZ OFERTY'!$R$35:$R$953,'FORMULARZ OFERTY'!$A$35:$A$953,$A16)</f>
        <v>0</v>
      </c>
    </row>
    <row r="17" spans="1:13" s="57" customFormat="1" ht="16.5">
      <c r="A17" s="57">
        <v>14</v>
      </c>
      <c r="B17" s="6"/>
      <c r="C17" s="94">
        <f>SUMIFS('FORMULARZ OFERTY'!$I$35:$I$953,'FORMULARZ OFERTY'!$A$35:$A$953,$A17)</f>
        <v>0</v>
      </c>
      <c r="D17" s="94">
        <f>SUMIFS('FORMULARZ OFERTY'!$J$35:$J$953,'FORMULARZ OFERTY'!$A$35:$A$953,$A17)</f>
        <v>0</v>
      </c>
      <c r="E17" s="94">
        <f>SUMIFS('FORMULARZ OFERTY'!$K$35:$K$953,'FORMULARZ OFERTY'!$A$35:$A$953,$A17)</f>
        <v>0</v>
      </c>
      <c r="F17" s="6"/>
      <c r="G17" s="94">
        <f>SUMIFS('FORMULARZ OFERTY'!$M$35:$M$953,'FORMULARZ OFERTY'!$A$35:$A$953,$A17)</f>
        <v>0</v>
      </c>
      <c r="H17" s="94">
        <f>SUMIFS('FORMULARZ OFERTY'!$N$35:$N$953,'FORMULARZ OFERTY'!$A$35:$A$953,$A17)</f>
        <v>0</v>
      </c>
      <c r="I17" s="94">
        <f>SUMIFS('FORMULARZ OFERTY'!$O$35:$O$953,'FORMULARZ OFERTY'!$A$35:$A$953,$A17)</f>
        <v>0</v>
      </c>
      <c r="J17" s="6"/>
      <c r="K17" s="94">
        <f>SUMIFS('FORMULARZ OFERTY'!$P$35:$P$953,'FORMULARZ OFERTY'!$A$35:$A$953,$A17)</f>
        <v>0</v>
      </c>
      <c r="L17" s="94">
        <f>SUMIFS('FORMULARZ OFERTY'!$Q$35:$Q$953,'FORMULARZ OFERTY'!$A$35:$A$953,$A17)</f>
        <v>0</v>
      </c>
      <c r="M17" s="94">
        <f>SUMIFS('FORMULARZ OFERTY'!$R$35:$R$953,'FORMULARZ OFERTY'!$A$35:$A$953,$A17)</f>
        <v>0</v>
      </c>
    </row>
    <row r="18" spans="1:13" s="57" customFormat="1" ht="16.5">
      <c r="A18" s="57">
        <v>15</v>
      </c>
      <c r="B18" s="6"/>
      <c r="C18" s="94">
        <f>SUMIFS('FORMULARZ OFERTY'!$I$35:$I$953,'FORMULARZ OFERTY'!$A$35:$A$953,$A18)</f>
        <v>0</v>
      </c>
      <c r="D18" s="94">
        <f>SUMIFS('FORMULARZ OFERTY'!$J$35:$J$953,'FORMULARZ OFERTY'!$A$35:$A$953,$A18)</f>
        <v>0</v>
      </c>
      <c r="E18" s="94">
        <f>SUMIFS('FORMULARZ OFERTY'!$K$35:$K$953,'FORMULARZ OFERTY'!$A$35:$A$953,$A18)</f>
        <v>0</v>
      </c>
      <c r="F18" s="6"/>
      <c r="G18" s="94">
        <f>SUMIFS('FORMULARZ OFERTY'!$M$35:$M$953,'FORMULARZ OFERTY'!$A$35:$A$953,$A18)</f>
        <v>0</v>
      </c>
      <c r="H18" s="94">
        <f>SUMIFS('FORMULARZ OFERTY'!$N$35:$N$953,'FORMULARZ OFERTY'!$A$35:$A$953,$A18)</f>
        <v>0</v>
      </c>
      <c r="I18" s="94">
        <f>SUMIFS('FORMULARZ OFERTY'!$O$35:$O$953,'FORMULARZ OFERTY'!$A$35:$A$953,$A18)</f>
        <v>0</v>
      </c>
      <c r="J18" s="6"/>
      <c r="K18" s="94">
        <f>SUMIFS('FORMULARZ OFERTY'!$P$35:$P$953,'FORMULARZ OFERTY'!$A$35:$A$953,$A18)</f>
        <v>0</v>
      </c>
      <c r="L18" s="94">
        <f>SUMIFS('FORMULARZ OFERTY'!$Q$35:$Q$953,'FORMULARZ OFERTY'!$A$35:$A$953,$A18)</f>
        <v>0</v>
      </c>
      <c r="M18" s="94">
        <f>SUMIFS('FORMULARZ OFERTY'!$R$35:$R$953,'FORMULARZ OFERTY'!$A$35:$A$953,$A18)</f>
        <v>0</v>
      </c>
    </row>
    <row r="19" spans="1:13" s="57" customFormat="1" ht="16.5">
      <c r="A19" s="57">
        <v>16</v>
      </c>
      <c r="B19" s="6"/>
      <c r="C19" s="94">
        <f>SUMIFS('FORMULARZ OFERTY'!$I$35:$I$953,'FORMULARZ OFERTY'!$A$35:$A$953,$A19)</f>
        <v>0</v>
      </c>
      <c r="D19" s="94">
        <f>SUMIFS('FORMULARZ OFERTY'!$J$35:$J$953,'FORMULARZ OFERTY'!$A$35:$A$953,$A19)</f>
        <v>0</v>
      </c>
      <c r="E19" s="94">
        <f>SUMIFS('FORMULARZ OFERTY'!$K$35:$K$953,'FORMULARZ OFERTY'!$A$35:$A$953,$A19)</f>
        <v>0</v>
      </c>
      <c r="F19" s="6"/>
      <c r="G19" s="94">
        <f>SUMIFS('FORMULARZ OFERTY'!$M$35:$M$953,'FORMULARZ OFERTY'!$A$35:$A$953,$A19)</f>
        <v>0</v>
      </c>
      <c r="H19" s="94">
        <f>SUMIFS('FORMULARZ OFERTY'!$N$35:$N$953,'FORMULARZ OFERTY'!$A$35:$A$953,$A19)</f>
        <v>0</v>
      </c>
      <c r="I19" s="94">
        <f>SUMIFS('FORMULARZ OFERTY'!$O$35:$O$953,'FORMULARZ OFERTY'!$A$35:$A$953,$A19)</f>
        <v>0</v>
      </c>
      <c r="J19" s="6"/>
      <c r="K19" s="94">
        <f>SUMIFS('FORMULARZ OFERTY'!$P$35:$P$953,'FORMULARZ OFERTY'!$A$35:$A$953,$A19)</f>
        <v>0</v>
      </c>
      <c r="L19" s="94">
        <f>SUMIFS('FORMULARZ OFERTY'!$Q$35:$Q$953,'FORMULARZ OFERTY'!$A$35:$A$953,$A19)</f>
        <v>0</v>
      </c>
      <c r="M19" s="94">
        <f>SUMIFS('FORMULARZ OFERTY'!$R$35:$R$953,'FORMULARZ OFERTY'!$A$35:$A$953,$A19)</f>
        <v>0</v>
      </c>
    </row>
    <row r="20" spans="1:13" s="57" customFormat="1" ht="16.5">
      <c r="A20" s="57">
        <v>17</v>
      </c>
      <c r="B20" s="6"/>
      <c r="C20" s="94">
        <f>SUMIFS('FORMULARZ OFERTY'!$I$35:$I$953,'FORMULARZ OFERTY'!$A$35:$A$953,$A20)</f>
        <v>0</v>
      </c>
      <c r="D20" s="94">
        <f>SUMIFS('FORMULARZ OFERTY'!$J$35:$J$953,'FORMULARZ OFERTY'!$A$35:$A$953,$A20)</f>
        <v>0</v>
      </c>
      <c r="E20" s="94">
        <f>SUMIFS('FORMULARZ OFERTY'!$K$35:$K$953,'FORMULARZ OFERTY'!$A$35:$A$953,$A20)</f>
        <v>0</v>
      </c>
      <c r="F20" s="6"/>
      <c r="G20" s="94">
        <f>SUMIFS('FORMULARZ OFERTY'!$M$35:$M$953,'FORMULARZ OFERTY'!$A$35:$A$953,$A20)</f>
        <v>0</v>
      </c>
      <c r="H20" s="94">
        <f>SUMIFS('FORMULARZ OFERTY'!$N$35:$N$953,'FORMULARZ OFERTY'!$A$35:$A$953,$A20)</f>
        <v>0</v>
      </c>
      <c r="I20" s="94">
        <f>SUMIFS('FORMULARZ OFERTY'!$O$35:$O$953,'FORMULARZ OFERTY'!$A$35:$A$953,$A20)</f>
        <v>0</v>
      </c>
      <c r="J20" s="6"/>
      <c r="K20" s="94">
        <f>SUMIFS('FORMULARZ OFERTY'!$P$35:$P$953,'FORMULARZ OFERTY'!$A$35:$A$953,$A20)</f>
        <v>0</v>
      </c>
      <c r="L20" s="94">
        <f>SUMIFS('FORMULARZ OFERTY'!$Q$35:$Q$953,'FORMULARZ OFERTY'!$A$35:$A$953,$A20)</f>
        <v>0</v>
      </c>
      <c r="M20" s="94">
        <f>SUMIFS('FORMULARZ OFERTY'!$R$35:$R$953,'FORMULARZ OFERTY'!$A$35:$A$953,$A20)</f>
        <v>0</v>
      </c>
    </row>
    <row r="21" spans="1:13" s="57" customFormat="1" ht="16.5">
      <c r="A21" s="57">
        <v>18</v>
      </c>
      <c r="B21" s="6"/>
      <c r="C21" s="94">
        <f>SUMIFS('FORMULARZ OFERTY'!$I$35:$I$953,'FORMULARZ OFERTY'!$A$35:$A$953,$A21)</f>
        <v>0</v>
      </c>
      <c r="D21" s="94">
        <f>SUMIFS('FORMULARZ OFERTY'!$J$35:$J$953,'FORMULARZ OFERTY'!$A$35:$A$953,$A21)</f>
        <v>0</v>
      </c>
      <c r="E21" s="94">
        <f>SUMIFS('FORMULARZ OFERTY'!$K$35:$K$953,'FORMULARZ OFERTY'!$A$35:$A$953,$A21)</f>
        <v>0</v>
      </c>
      <c r="F21" s="6"/>
      <c r="G21" s="94">
        <f>SUMIFS('FORMULARZ OFERTY'!$M$35:$M$953,'FORMULARZ OFERTY'!$A$35:$A$953,$A21)</f>
        <v>0</v>
      </c>
      <c r="H21" s="94">
        <f>SUMIFS('FORMULARZ OFERTY'!$N$35:$N$953,'FORMULARZ OFERTY'!$A$35:$A$953,$A21)</f>
        <v>0</v>
      </c>
      <c r="I21" s="94">
        <f>SUMIFS('FORMULARZ OFERTY'!$O$35:$O$953,'FORMULARZ OFERTY'!$A$35:$A$953,$A21)</f>
        <v>0</v>
      </c>
      <c r="J21" s="6"/>
      <c r="K21" s="94">
        <f>SUMIFS('FORMULARZ OFERTY'!$P$35:$P$953,'FORMULARZ OFERTY'!$A$35:$A$953,$A21)</f>
        <v>0</v>
      </c>
      <c r="L21" s="94">
        <f>SUMIFS('FORMULARZ OFERTY'!$Q$35:$Q$953,'FORMULARZ OFERTY'!$A$35:$A$953,$A21)</f>
        <v>0</v>
      </c>
      <c r="M21" s="94">
        <f>SUMIFS('FORMULARZ OFERTY'!$R$35:$R$953,'FORMULARZ OFERTY'!$A$35:$A$953,$A21)</f>
        <v>0</v>
      </c>
    </row>
    <row r="22" spans="1:13" s="57" customFormat="1" ht="16.5">
      <c r="A22" s="57">
        <v>19</v>
      </c>
      <c r="B22" s="6"/>
      <c r="C22" s="94">
        <f>SUMIFS('FORMULARZ OFERTY'!$I$35:$I$953,'FORMULARZ OFERTY'!$A$35:$A$953,$A22)</f>
        <v>0</v>
      </c>
      <c r="D22" s="94">
        <f>SUMIFS('FORMULARZ OFERTY'!$J$35:$J$953,'FORMULARZ OFERTY'!$A$35:$A$953,$A22)</f>
        <v>0</v>
      </c>
      <c r="E22" s="94">
        <f>SUMIFS('FORMULARZ OFERTY'!$K$35:$K$953,'FORMULARZ OFERTY'!$A$35:$A$953,$A22)</f>
        <v>0</v>
      </c>
      <c r="F22" s="6"/>
      <c r="G22" s="94">
        <f>SUMIFS('FORMULARZ OFERTY'!$M$35:$M$953,'FORMULARZ OFERTY'!$A$35:$A$953,$A22)</f>
        <v>0</v>
      </c>
      <c r="H22" s="94">
        <f>SUMIFS('FORMULARZ OFERTY'!$N$35:$N$953,'FORMULARZ OFERTY'!$A$35:$A$953,$A22)</f>
        <v>0</v>
      </c>
      <c r="I22" s="94">
        <f>SUMIFS('FORMULARZ OFERTY'!$O$35:$O$953,'FORMULARZ OFERTY'!$A$35:$A$953,$A22)</f>
        <v>0</v>
      </c>
      <c r="J22" s="6"/>
      <c r="K22" s="94">
        <f>SUMIFS('FORMULARZ OFERTY'!$P$35:$P$953,'FORMULARZ OFERTY'!$A$35:$A$953,$A22)</f>
        <v>0</v>
      </c>
      <c r="L22" s="94">
        <f>SUMIFS('FORMULARZ OFERTY'!$Q$35:$Q$953,'FORMULARZ OFERTY'!$A$35:$A$953,$A22)</f>
        <v>0</v>
      </c>
      <c r="M22" s="94">
        <f>SUMIFS('FORMULARZ OFERTY'!$R$35:$R$953,'FORMULARZ OFERTY'!$A$35:$A$953,$A22)</f>
        <v>0</v>
      </c>
    </row>
    <row r="23" spans="1:13" s="57" customFormat="1" ht="16.5">
      <c r="A23" s="57">
        <v>20</v>
      </c>
      <c r="B23" s="6"/>
      <c r="C23" s="94">
        <f>SUMIFS('FORMULARZ OFERTY'!$I$35:$I$953,'FORMULARZ OFERTY'!$A$35:$A$953,$A23)</f>
        <v>0</v>
      </c>
      <c r="D23" s="94">
        <f>SUMIFS('FORMULARZ OFERTY'!$J$35:$J$953,'FORMULARZ OFERTY'!$A$35:$A$953,$A23)</f>
        <v>0</v>
      </c>
      <c r="E23" s="94">
        <f>SUMIFS('FORMULARZ OFERTY'!$K$35:$K$953,'FORMULARZ OFERTY'!$A$35:$A$953,$A23)</f>
        <v>0</v>
      </c>
      <c r="F23" s="6"/>
      <c r="G23" s="94">
        <f>SUMIFS('FORMULARZ OFERTY'!$M$35:$M$953,'FORMULARZ OFERTY'!$A$35:$A$953,$A23)</f>
        <v>0</v>
      </c>
      <c r="H23" s="94">
        <f>SUMIFS('FORMULARZ OFERTY'!$N$35:$N$953,'FORMULARZ OFERTY'!$A$35:$A$953,$A23)</f>
        <v>0</v>
      </c>
      <c r="I23" s="94">
        <f>SUMIFS('FORMULARZ OFERTY'!$O$35:$O$953,'FORMULARZ OFERTY'!$A$35:$A$953,$A23)</f>
        <v>0</v>
      </c>
      <c r="J23" s="6"/>
      <c r="K23" s="94">
        <f>SUMIFS('FORMULARZ OFERTY'!$P$35:$P$953,'FORMULARZ OFERTY'!$A$35:$A$953,$A23)</f>
        <v>0</v>
      </c>
      <c r="L23" s="94">
        <f>SUMIFS('FORMULARZ OFERTY'!$Q$35:$Q$953,'FORMULARZ OFERTY'!$A$35:$A$953,$A23)</f>
        <v>0</v>
      </c>
      <c r="M23" s="94">
        <f>SUMIFS('FORMULARZ OFERTY'!$R$35:$R$953,'FORMULARZ OFERTY'!$A$35:$A$953,$A23)</f>
        <v>0</v>
      </c>
    </row>
    <row r="24" spans="1:13" s="57" customFormat="1" ht="16.5">
      <c r="A24" s="57">
        <v>21</v>
      </c>
      <c r="B24" s="6"/>
      <c r="C24" s="94">
        <f>SUMIFS('FORMULARZ OFERTY'!$I$35:$I$953,'FORMULARZ OFERTY'!$A$35:$A$953,$A24)</f>
        <v>0</v>
      </c>
      <c r="D24" s="94">
        <f>SUMIFS('FORMULARZ OFERTY'!$J$35:$J$953,'FORMULARZ OFERTY'!$A$35:$A$953,$A24)</f>
        <v>0</v>
      </c>
      <c r="E24" s="94">
        <f>SUMIFS('FORMULARZ OFERTY'!$K$35:$K$953,'FORMULARZ OFERTY'!$A$35:$A$953,$A24)</f>
        <v>0</v>
      </c>
      <c r="F24" s="6"/>
      <c r="G24" s="94">
        <f>SUMIFS('FORMULARZ OFERTY'!$M$35:$M$953,'FORMULARZ OFERTY'!$A$35:$A$953,$A24)</f>
        <v>0</v>
      </c>
      <c r="H24" s="94">
        <f>SUMIFS('FORMULARZ OFERTY'!$N$35:$N$953,'FORMULARZ OFERTY'!$A$35:$A$953,$A24)</f>
        <v>0</v>
      </c>
      <c r="I24" s="94">
        <f>SUMIFS('FORMULARZ OFERTY'!$O$35:$O$953,'FORMULARZ OFERTY'!$A$35:$A$953,$A24)</f>
        <v>0</v>
      </c>
      <c r="J24" s="6"/>
      <c r="K24" s="94">
        <f>SUMIFS('FORMULARZ OFERTY'!$P$35:$P$953,'FORMULARZ OFERTY'!$A$35:$A$953,$A24)</f>
        <v>0</v>
      </c>
      <c r="L24" s="94">
        <f>SUMIFS('FORMULARZ OFERTY'!$Q$35:$Q$953,'FORMULARZ OFERTY'!$A$35:$A$953,$A24)</f>
        <v>0</v>
      </c>
      <c r="M24" s="94">
        <f>SUMIFS('FORMULARZ OFERTY'!$R$35:$R$953,'FORMULARZ OFERTY'!$A$35:$A$953,$A24)</f>
        <v>0</v>
      </c>
    </row>
    <row r="25" spans="1:13" s="57" customFormat="1" ht="16.5">
      <c r="A25" s="57">
        <v>22</v>
      </c>
      <c r="B25" s="6"/>
      <c r="C25" s="94">
        <f>SUMIFS('FORMULARZ OFERTY'!$I$35:$I$953,'FORMULARZ OFERTY'!$A$35:$A$953,$A25)</f>
        <v>0</v>
      </c>
      <c r="D25" s="94">
        <f>SUMIFS('FORMULARZ OFERTY'!$J$35:$J$953,'FORMULARZ OFERTY'!$A$35:$A$953,$A25)</f>
        <v>0</v>
      </c>
      <c r="E25" s="94">
        <f>SUMIFS('FORMULARZ OFERTY'!$K$35:$K$953,'FORMULARZ OFERTY'!$A$35:$A$953,$A25)</f>
        <v>0</v>
      </c>
      <c r="F25" s="6"/>
      <c r="G25" s="94">
        <f>SUMIFS('FORMULARZ OFERTY'!$M$35:$M$953,'FORMULARZ OFERTY'!$A$35:$A$953,$A25)</f>
        <v>0</v>
      </c>
      <c r="H25" s="94">
        <f>SUMIFS('FORMULARZ OFERTY'!$N$35:$N$953,'FORMULARZ OFERTY'!$A$35:$A$953,$A25)</f>
        <v>0</v>
      </c>
      <c r="I25" s="94">
        <f>SUMIFS('FORMULARZ OFERTY'!$O$35:$O$953,'FORMULARZ OFERTY'!$A$35:$A$953,$A25)</f>
        <v>0</v>
      </c>
      <c r="J25" s="6"/>
      <c r="K25" s="94">
        <f>SUMIFS('FORMULARZ OFERTY'!$P$35:$P$953,'FORMULARZ OFERTY'!$A$35:$A$953,$A25)</f>
        <v>0</v>
      </c>
      <c r="L25" s="94">
        <f>SUMIFS('FORMULARZ OFERTY'!$Q$35:$Q$953,'FORMULARZ OFERTY'!$A$35:$A$953,$A25)</f>
        <v>0</v>
      </c>
      <c r="M25" s="94">
        <f>SUMIFS('FORMULARZ OFERTY'!$R$35:$R$953,'FORMULARZ OFERTY'!$A$35:$A$953,$A25)</f>
        <v>0</v>
      </c>
    </row>
    <row r="26" spans="1:13" s="57" customFormat="1" ht="16.5">
      <c r="A26" s="57">
        <v>23</v>
      </c>
      <c r="B26" s="6"/>
      <c r="C26" s="94">
        <f>SUMIFS('FORMULARZ OFERTY'!$I$35:$I$953,'FORMULARZ OFERTY'!$A$35:$A$953,$A26)</f>
        <v>0</v>
      </c>
      <c r="D26" s="94">
        <f>SUMIFS('FORMULARZ OFERTY'!$J$35:$J$953,'FORMULARZ OFERTY'!$A$35:$A$953,$A26)</f>
        <v>0</v>
      </c>
      <c r="E26" s="94">
        <f>SUMIFS('FORMULARZ OFERTY'!$K$35:$K$953,'FORMULARZ OFERTY'!$A$35:$A$953,$A26)</f>
        <v>0</v>
      </c>
      <c r="F26" s="6"/>
      <c r="G26" s="94">
        <f>SUMIFS('FORMULARZ OFERTY'!$M$35:$M$953,'FORMULARZ OFERTY'!$A$35:$A$953,$A26)</f>
        <v>0</v>
      </c>
      <c r="H26" s="94">
        <f>SUMIFS('FORMULARZ OFERTY'!$N$35:$N$953,'FORMULARZ OFERTY'!$A$35:$A$953,$A26)</f>
        <v>0</v>
      </c>
      <c r="I26" s="94">
        <f>SUMIFS('FORMULARZ OFERTY'!$O$35:$O$953,'FORMULARZ OFERTY'!$A$35:$A$953,$A26)</f>
        <v>0</v>
      </c>
      <c r="J26" s="6"/>
      <c r="K26" s="94">
        <f>SUMIFS('FORMULARZ OFERTY'!$P$35:$P$953,'FORMULARZ OFERTY'!$A$35:$A$953,$A26)</f>
        <v>0</v>
      </c>
      <c r="L26" s="94">
        <f>SUMIFS('FORMULARZ OFERTY'!$Q$35:$Q$953,'FORMULARZ OFERTY'!$A$35:$A$953,$A26)</f>
        <v>0</v>
      </c>
      <c r="M26" s="94">
        <f>SUMIFS('FORMULARZ OFERTY'!$R$35:$R$953,'FORMULARZ OFERTY'!$A$35:$A$953,$A26)</f>
        <v>0</v>
      </c>
    </row>
    <row r="27" spans="1:13" s="57" customFormat="1" ht="16.5">
      <c r="A27" s="57">
        <v>24</v>
      </c>
      <c r="B27" s="6"/>
      <c r="C27" s="94">
        <f>SUMIFS('FORMULARZ OFERTY'!$I$35:$I$953,'FORMULARZ OFERTY'!$A$35:$A$953,$A27)</f>
        <v>0</v>
      </c>
      <c r="D27" s="94">
        <f>SUMIFS('FORMULARZ OFERTY'!$J$35:$J$953,'FORMULARZ OFERTY'!$A$35:$A$953,$A27)</f>
        <v>0</v>
      </c>
      <c r="E27" s="94">
        <f>SUMIFS('FORMULARZ OFERTY'!$K$35:$K$953,'FORMULARZ OFERTY'!$A$35:$A$953,$A27)</f>
        <v>0</v>
      </c>
      <c r="F27" s="6"/>
      <c r="G27" s="94">
        <f>SUMIFS('FORMULARZ OFERTY'!$M$35:$M$953,'FORMULARZ OFERTY'!$A$35:$A$953,$A27)</f>
        <v>0</v>
      </c>
      <c r="H27" s="94">
        <f>SUMIFS('FORMULARZ OFERTY'!$N$35:$N$953,'FORMULARZ OFERTY'!$A$35:$A$953,$A27)</f>
        <v>0</v>
      </c>
      <c r="I27" s="94">
        <f>SUMIFS('FORMULARZ OFERTY'!$O$35:$O$953,'FORMULARZ OFERTY'!$A$35:$A$953,$A27)</f>
        <v>0</v>
      </c>
      <c r="J27" s="6"/>
      <c r="K27" s="94">
        <f>SUMIFS('FORMULARZ OFERTY'!$P$35:$P$953,'FORMULARZ OFERTY'!$A$35:$A$953,$A27)</f>
        <v>0</v>
      </c>
      <c r="L27" s="94">
        <f>SUMIFS('FORMULARZ OFERTY'!$Q$35:$Q$953,'FORMULARZ OFERTY'!$A$35:$A$953,$A27)</f>
        <v>0</v>
      </c>
      <c r="M27" s="94">
        <f>SUMIFS('FORMULARZ OFERTY'!$R$35:$R$953,'FORMULARZ OFERTY'!$A$35:$A$953,$A27)</f>
        <v>0</v>
      </c>
    </row>
    <row r="28" spans="1:13" s="57" customFormat="1" ht="16.5">
      <c r="A28" s="57">
        <v>25</v>
      </c>
      <c r="B28" s="6"/>
      <c r="C28" s="94">
        <f>SUMIFS('FORMULARZ OFERTY'!$I$35:$I$953,'FORMULARZ OFERTY'!$A$35:$A$953,$A28)</f>
        <v>0</v>
      </c>
      <c r="D28" s="94">
        <f>SUMIFS('FORMULARZ OFERTY'!$J$35:$J$953,'FORMULARZ OFERTY'!$A$35:$A$953,$A28)</f>
        <v>0</v>
      </c>
      <c r="E28" s="94">
        <f>SUMIFS('FORMULARZ OFERTY'!$K$35:$K$953,'FORMULARZ OFERTY'!$A$35:$A$953,$A28)</f>
        <v>0</v>
      </c>
      <c r="F28" s="6"/>
      <c r="G28" s="94">
        <f>SUMIFS('FORMULARZ OFERTY'!$M$35:$M$953,'FORMULARZ OFERTY'!$A$35:$A$953,$A28)</f>
        <v>0</v>
      </c>
      <c r="H28" s="94">
        <f>SUMIFS('FORMULARZ OFERTY'!$N$35:$N$953,'FORMULARZ OFERTY'!$A$35:$A$953,$A28)</f>
        <v>0</v>
      </c>
      <c r="I28" s="94">
        <f>SUMIFS('FORMULARZ OFERTY'!$O$35:$O$953,'FORMULARZ OFERTY'!$A$35:$A$953,$A28)</f>
        <v>0</v>
      </c>
      <c r="J28" s="6"/>
      <c r="K28" s="94">
        <f>SUMIFS('FORMULARZ OFERTY'!$P$35:$P$953,'FORMULARZ OFERTY'!$A$35:$A$953,$A28)</f>
        <v>0</v>
      </c>
      <c r="L28" s="94">
        <f>SUMIFS('FORMULARZ OFERTY'!$Q$35:$Q$953,'FORMULARZ OFERTY'!$A$35:$A$953,$A28)</f>
        <v>0</v>
      </c>
      <c r="M28" s="94">
        <f>SUMIFS('FORMULARZ OFERTY'!$R$35:$R$953,'FORMULARZ OFERTY'!$A$35:$A$953,$A28)</f>
        <v>0</v>
      </c>
    </row>
    <row r="29" spans="1:13" s="57" customFormat="1" ht="16.5">
      <c r="A29" s="57">
        <v>26</v>
      </c>
      <c r="B29" s="6"/>
      <c r="C29" s="94">
        <f>SUMIFS('FORMULARZ OFERTY'!$I$35:$I$953,'FORMULARZ OFERTY'!$A$35:$A$953,$A29)</f>
        <v>0</v>
      </c>
      <c r="D29" s="94">
        <f>SUMIFS('FORMULARZ OFERTY'!$J$35:$J$953,'FORMULARZ OFERTY'!$A$35:$A$953,$A29)</f>
        <v>0</v>
      </c>
      <c r="E29" s="94">
        <f>SUMIFS('FORMULARZ OFERTY'!$K$35:$K$953,'FORMULARZ OFERTY'!$A$35:$A$953,$A29)</f>
        <v>0</v>
      </c>
      <c r="F29" s="6"/>
      <c r="G29" s="94">
        <f>SUMIFS('FORMULARZ OFERTY'!$M$35:$M$953,'FORMULARZ OFERTY'!$A$35:$A$953,$A29)</f>
        <v>0</v>
      </c>
      <c r="H29" s="94">
        <f>SUMIFS('FORMULARZ OFERTY'!$N$35:$N$953,'FORMULARZ OFERTY'!$A$35:$A$953,$A29)</f>
        <v>0</v>
      </c>
      <c r="I29" s="94">
        <f>SUMIFS('FORMULARZ OFERTY'!$O$35:$O$953,'FORMULARZ OFERTY'!$A$35:$A$953,$A29)</f>
        <v>0</v>
      </c>
      <c r="J29" s="6"/>
      <c r="K29" s="94">
        <f>SUMIFS('FORMULARZ OFERTY'!$P$35:$P$953,'FORMULARZ OFERTY'!$A$35:$A$953,$A29)</f>
        <v>0</v>
      </c>
      <c r="L29" s="94">
        <f>SUMIFS('FORMULARZ OFERTY'!$Q$35:$Q$953,'FORMULARZ OFERTY'!$A$35:$A$953,$A29)</f>
        <v>0</v>
      </c>
      <c r="M29" s="94">
        <f>SUMIFS('FORMULARZ OFERTY'!$R$35:$R$953,'FORMULARZ OFERTY'!$A$35:$A$953,$A29)</f>
        <v>0</v>
      </c>
    </row>
    <row r="30" spans="1:13" s="57" customFormat="1" ht="16.5">
      <c r="A30" s="57">
        <v>27</v>
      </c>
      <c r="B30" s="6"/>
      <c r="C30" s="94">
        <f>SUMIFS('FORMULARZ OFERTY'!$I$35:$I$953,'FORMULARZ OFERTY'!$A$35:$A$953,$A30)</f>
        <v>0</v>
      </c>
      <c r="D30" s="94">
        <f>SUMIFS('FORMULARZ OFERTY'!$J$35:$J$953,'FORMULARZ OFERTY'!$A$35:$A$953,$A30)</f>
        <v>0</v>
      </c>
      <c r="E30" s="94">
        <f>SUMIFS('FORMULARZ OFERTY'!$K$35:$K$953,'FORMULARZ OFERTY'!$A$35:$A$953,$A30)</f>
        <v>0</v>
      </c>
      <c r="F30" s="6"/>
      <c r="G30" s="94">
        <f>SUMIFS('FORMULARZ OFERTY'!$M$35:$M$953,'FORMULARZ OFERTY'!$A$35:$A$953,$A30)</f>
        <v>0</v>
      </c>
      <c r="H30" s="94">
        <f>SUMIFS('FORMULARZ OFERTY'!$N$35:$N$953,'FORMULARZ OFERTY'!$A$35:$A$953,$A30)</f>
        <v>0</v>
      </c>
      <c r="I30" s="94">
        <f>SUMIFS('FORMULARZ OFERTY'!$O$35:$O$953,'FORMULARZ OFERTY'!$A$35:$A$953,$A30)</f>
        <v>0</v>
      </c>
      <c r="J30" s="6"/>
      <c r="K30" s="94">
        <f>SUMIFS('FORMULARZ OFERTY'!$P$35:$P$953,'FORMULARZ OFERTY'!$A$35:$A$953,$A30)</f>
        <v>0</v>
      </c>
      <c r="L30" s="94">
        <f>SUMIFS('FORMULARZ OFERTY'!$Q$35:$Q$953,'FORMULARZ OFERTY'!$A$35:$A$953,$A30)</f>
        <v>0</v>
      </c>
      <c r="M30" s="94">
        <f>SUMIFS('FORMULARZ OFERTY'!$R$35:$R$953,'FORMULARZ OFERTY'!$A$35:$A$953,$A30)</f>
        <v>0</v>
      </c>
    </row>
    <row r="31" spans="1:13" s="57" customFormat="1" ht="16.5">
      <c r="A31" s="57">
        <v>28</v>
      </c>
      <c r="B31" s="6"/>
      <c r="C31" s="94">
        <f>SUMIFS('FORMULARZ OFERTY'!$I$35:$I$953,'FORMULARZ OFERTY'!$A$35:$A$953,$A31)</f>
        <v>0</v>
      </c>
      <c r="D31" s="94">
        <f>SUMIFS('FORMULARZ OFERTY'!$J$35:$J$953,'FORMULARZ OFERTY'!$A$35:$A$953,$A31)</f>
        <v>0</v>
      </c>
      <c r="E31" s="94">
        <f>SUMIFS('FORMULARZ OFERTY'!$K$35:$K$953,'FORMULARZ OFERTY'!$A$35:$A$953,$A31)</f>
        <v>0</v>
      </c>
      <c r="F31" s="6"/>
      <c r="G31" s="94">
        <f>SUMIFS('FORMULARZ OFERTY'!$M$35:$M$953,'FORMULARZ OFERTY'!$A$35:$A$953,$A31)</f>
        <v>0</v>
      </c>
      <c r="H31" s="94">
        <f>SUMIFS('FORMULARZ OFERTY'!$N$35:$N$953,'FORMULARZ OFERTY'!$A$35:$A$953,$A31)</f>
        <v>0</v>
      </c>
      <c r="I31" s="94">
        <f>SUMIFS('FORMULARZ OFERTY'!$O$35:$O$953,'FORMULARZ OFERTY'!$A$35:$A$953,$A31)</f>
        <v>0</v>
      </c>
      <c r="J31" s="6"/>
      <c r="K31" s="94">
        <f>SUMIFS('FORMULARZ OFERTY'!$P$35:$P$953,'FORMULARZ OFERTY'!$A$35:$A$953,$A31)</f>
        <v>0</v>
      </c>
      <c r="L31" s="94">
        <f>SUMIFS('FORMULARZ OFERTY'!$Q$35:$Q$953,'FORMULARZ OFERTY'!$A$35:$A$953,$A31)</f>
        <v>0</v>
      </c>
      <c r="M31" s="94">
        <f>SUMIFS('FORMULARZ OFERTY'!$R$35:$R$953,'FORMULARZ OFERTY'!$A$35:$A$953,$A31)</f>
        <v>0</v>
      </c>
    </row>
    <row r="32" spans="1:13" s="57" customFormat="1" ht="16.5">
      <c r="A32" s="57">
        <v>29</v>
      </c>
      <c r="B32" s="6"/>
      <c r="C32" s="94">
        <f>SUMIFS('FORMULARZ OFERTY'!$I$35:$I$953,'FORMULARZ OFERTY'!$A$35:$A$953,$A32)</f>
        <v>0</v>
      </c>
      <c r="D32" s="94">
        <f>SUMIFS('FORMULARZ OFERTY'!$J$35:$J$953,'FORMULARZ OFERTY'!$A$35:$A$953,$A32)</f>
        <v>0</v>
      </c>
      <c r="E32" s="94">
        <f>SUMIFS('FORMULARZ OFERTY'!$K$35:$K$953,'FORMULARZ OFERTY'!$A$35:$A$953,$A32)</f>
        <v>0</v>
      </c>
      <c r="F32" s="6"/>
      <c r="G32" s="94">
        <f>SUMIFS('FORMULARZ OFERTY'!$M$35:$M$953,'FORMULARZ OFERTY'!$A$35:$A$953,$A32)</f>
        <v>0</v>
      </c>
      <c r="H32" s="94">
        <f>SUMIFS('FORMULARZ OFERTY'!$N$35:$N$953,'FORMULARZ OFERTY'!$A$35:$A$953,$A32)</f>
        <v>0</v>
      </c>
      <c r="I32" s="94">
        <f>SUMIFS('FORMULARZ OFERTY'!$O$35:$O$953,'FORMULARZ OFERTY'!$A$35:$A$953,$A32)</f>
        <v>0</v>
      </c>
      <c r="J32" s="6"/>
      <c r="K32" s="94">
        <f>SUMIFS('FORMULARZ OFERTY'!$P$35:$P$953,'FORMULARZ OFERTY'!$A$35:$A$953,$A32)</f>
        <v>0</v>
      </c>
      <c r="L32" s="94">
        <f>SUMIFS('FORMULARZ OFERTY'!$Q$35:$Q$953,'FORMULARZ OFERTY'!$A$35:$A$953,$A32)</f>
        <v>0</v>
      </c>
      <c r="M32" s="94">
        <f>SUMIFS('FORMULARZ OFERTY'!$R$35:$R$953,'FORMULARZ OFERTY'!$A$35:$A$953,$A32)</f>
        <v>0</v>
      </c>
    </row>
    <row r="33" spans="1:13" s="57" customFormat="1" ht="16.5">
      <c r="A33" s="57">
        <v>30</v>
      </c>
      <c r="B33" s="6"/>
      <c r="C33" s="94">
        <f>SUMIFS('FORMULARZ OFERTY'!$I$35:$I$953,'FORMULARZ OFERTY'!$A$35:$A$953,$A33)</f>
        <v>0</v>
      </c>
      <c r="D33" s="94">
        <f>SUMIFS('FORMULARZ OFERTY'!$J$35:$J$953,'FORMULARZ OFERTY'!$A$35:$A$953,$A33)</f>
        <v>0</v>
      </c>
      <c r="E33" s="94">
        <f>SUMIFS('FORMULARZ OFERTY'!$K$35:$K$953,'FORMULARZ OFERTY'!$A$35:$A$953,$A33)</f>
        <v>0</v>
      </c>
      <c r="F33" s="6"/>
      <c r="G33" s="94">
        <f>SUMIFS('FORMULARZ OFERTY'!$M$35:$M$953,'FORMULARZ OFERTY'!$A$35:$A$953,$A33)</f>
        <v>0</v>
      </c>
      <c r="H33" s="94">
        <f>SUMIFS('FORMULARZ OFERTY'!$N$35:$N$953,'FORMULARZ OFERTY'!$A$35:$A$953,$A33)</f>
        <v>0</v>
      </c>
      <c r="I33" s="94">
        <f>SUMIFS('FORMULARZ OFERTY'!$O$35:$O$953,'FORMULARZ OFERTY'!$A$35:$A$953,$A33)</f>
        <v>0</v>
      </c>
      <c r="J33" s="6"/>
      <c r="K33" s="94">
        <f>SUMIFS('FORMULARZ OFERTY'!$P$35:$P$953,'FORMULARZ OFERTY'!$A$35:$A$953,$A33)</f>
        <v>0</v>
      </c>
      <c r="L33" s="94">
        <f>SUMIFS('FORMULARZ OFERTY'!$Q$35:$Q$953,'FORMULARZ OFERTY'!$A$35:$A$953,$A33)</f>
        <v>0</v>
      </c>
      <c r="M33" s="94">
        <f>SUMIFS('FORMULARZ OFERTY'!$R$35:$R$953,'FORMULARZ OFERTY'!$A$35:$A$953,$A33)</f>
        <v>0</v>
      </c>
    </row>
    <row r="34" spans="1:13" hidden="1">
      <c r="C34" s="93"/>
      <c r="D34" s="93"/>
      <c r="E34" s="93"/>
      <c r="F34" s="93"/>
      <c r="G34" s="93"/>
      <c r="H34" s="93"/>
      <c r="I34" s="93"/>
      <c r="K34" s="93"/>
      <c r="L34" s="93"/>
      <c r="M34" s="93"/>
    </row>
    <row r="35" spans="1:13" hidden="1">
      <c r="C35" s="93"/>
      <c r="D35" s="93"/>
      <c r="E35" s="93"/>
      <c r="F35" s="93"/>
      <c r="G35" s="93"/>
      <c r="H35" s="93"/>
      <c r="I35" s="93"/>
      <c r="K35" s="93"/>
      <c r="L35" s="93"/>
      <c r="M35" s="93"/>
    </row>
    <row r="36" spans="1:13" hidden="1">
      <c r="C36" s="93"/>
      <c r="D36" s="93"/>
      <c r="E36" s="93"/>
      <c r="F36" s="93"/>
      <c r="G36" s="93"/>
      <c r="H36" s="93"/>
      <c r="I36" s="93"/>
      <c r="K36" s="93"/>
      <c r="L36" s="93"/>
      <c r="M36" s="93"/>
    </row>
    <row r="37" spans="1:13" hidden="1">
      <c r="C37" s="93"/>
      <c r="D37" s="93"/>
      <c r="E37" s="93"/>
      <c r="F37" s="93"/>
      <c r="G37" s="93"/>
      <c r="H37" s="93"/>
      <c r="I37" s="93"/>
      <c r="K37" s="93"/>
      <c r="L37" s="93"/>
      <c r="M37" s="93"/>
    </row>
    <row r="38" spans="1:13" hidden="1">
      <c r="C38" s="93"/>
      <c r="D38" s="93"/>
      <c r="E38" s="93"/>
      <c r="F38" s="93"/>
      <c r="G38" s="93"/>
      <c r="H38" s="93"/>
      <c r="I38" s="93"/>
      <c r="K38" s="93"/>
      <c r="L38" s="93"/>
      <c r="M38" s="93"/>
    </row>
    <row r="39" spans="1:13" hidden="1">
      <c r="C39" s="93"/>
      <c r="D39" s="93"/>
      <c r="E39" s="93"/>
      <c r="F39" s="93"/>
      <c r="G39" s="93"/>
      <c r="H39" s="93"/>
      <c r="I39" s="93"/>
      <c r="K39" s="93"/>
      <c r="L39" s="93"/>
      <c r="M39" s="93"/>
    </row>
    <row r="40" spans="1:13" hidden="1">
      <c r="C40" s="93"/>
      <c r="D40" s="93"/>
      <c r="E40" s="93"/>
      <c r="F40" s="93"/>
      <c r="G40" s="93"/>
      <c r="H40" s="93"/>
      <c r="I40" s="93"/>
      <c r="K40" s="93"/>
      <c r="L40" s="93"/>
      <c r="M40" s="93"/>
    </row>
    <row r="41" spans="1:13" hidden="1">
      <c r="C41" s="93"/>
      <c r="D41" s="93"/>
      <c r="E41" s="93"/>
      <c r="F41" s="93"/>
      <c r="G41" s="93"/>
      <c r="H41" s="93"/>
      <c r="I41" s="93"/>
      <c r="K41" s="93"/>
      <c r="L41" s="93"/>
      <c r="M41" s="93"/>
    </row>
    <row r="42" spans="1:13" hidden="1"/>
  </sheetData>
  <sheetProtection algorithmName="SHA-512" hashValue="jdtLQtjnN0Xw1wCjiVTivMKk0uNV+AR9zarYpemcBoLNWiWB/LhBulGpYHJwBrNljs7ygJtaDbOtl2d4YLYlXA==" saltValue="gbDgw6fYz0b5BgXbZAgcjg==" spinCount="100000" sheet="1" objects="1" scenarios="1"/>
  <conditionalFormatting sqref="A1:XFD1048576">
    <cfRule type="containsBlanks" dxfId="102" priority="1">
      <formula>LEN(TRIM(A1))=0</formula>
    </cfRule>
  </conditionalFormatting>
  <dataValidations disablePrompts="1" count="1">
    <dataValidation type="list" allowBlank="1" showInputMessage="1" showErrorMessage="1" sqref="A4:A33">
      <formula1>Zadanie</formula1>
    </dataValidation>
  </dataValidation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X65"/>
  <sheetViews>
    <sheetView topLeftCell="J1" zoomScale="130" zoomScaleNormal="130" zoomScaleSheetLayoutView="100" workbookViewId="0">
      <selection activeCell="R5" sqref="R5"/>
    </sheetView>
  </sheetViews>
  <sheetFormatPr defaultColWidth="0" defaultRowHeight="12.75" zeroHeight="1"/>
  <cols>
    <col min="1" max="1" width="5.28515625" style="101" customWidth="1"/>
    <col min="2" max="2" width="1.7109375" style="101" customWidth="1"/>
    <col min="3" max="3" width="5.140625" style="87" customWidth="1"/>
    <col min="4" max="4" width="1.7109375" style="87" customWidth="1"/>
    <col min="5" max="5" width="14.7109375" style="87" customWidth="1"/>
    <col min="6" max="6" width="1.7109375" style="87" customWidth="1"/>
    <col min="7" max="7" width="34.7109375" style="87" customWidth="1"/>
    <col min="8" max="8" width="1.7109375" style="87" customWidth="1"/>
    <col min="9" max="9" width="39" style="87" customWidth="1"/>
    <col min="10" max="10" width="1.7109375" style="87" customWidth="1"/>
    <col min="11" max="11" width="3.42578125" style="87" customWidth="1"/>
    <col min="12" max="12" width="13.140625" style="87" customWidth="1"/>
    <col min="13" max="13" width="1.7109375" style="87" customWidth="1"/>
    <col min="14" max="14" width="5.140625" style="87" customWidth="1"/>
    <col min="15" max="23" width="18" style="87" customWidth="1"/>
    <col min="24" max="24" width="9.140625" style="87" customWidth="1"/>
    <col min="25" max="16384" width="9.140625" style="87" hidden="1"/>
  </cols>
  <sheetData>
    <row r="1" spans="1:23" ht="13.5">
      <c r="A1" s="100" t="s">
        <v>103</v>
      </c>
      <c r="C1" s="102" t="s">
        <v>10</v>
      </c>
      <c r="E1" s="102" t="s">
        <v>12</v>
      </c>
      <c r="G1" s="102" t="s">
        <v>30</v>
      </c>
      <c r="I1" s="102" t="s">
        <v>41</v>
      </c>
      <c r="K1" s="103" t="s">
        <v>102</v>
      </c>
      <c r="L1" s="102" t="s">
        <v>101</v>
      </c>
      <c r="N1" s="110" t="s">
        <v>104</v>
      </c>
      <c r="O1" s="87" t="s">
        <v>105</v>
      </c>
      <c r="P1" s="87" t="s">
        <v>106</v>
      </c>
      <c r="Q1" s="87" t="s">
        <v>107</v>
      </c>
      <c r="R1" s="87" t="s">
        <v>108</v>
      </c>
      <c r="S1" s="87" t="s">
        <v>109</v>
      </c>
      <c r="T1" s="87" t="s">
        <v>110</v>
      </c>
      <c r="U1" s="87" t="s">
        <v>111</v>
      </c>
      <c r="V1" s="87" t="s">
        <v>112</v>
      </c>
      <c r="W1" s="87" t="s">
        <v>113</v>
      </c>
    </row>
    <row r="2" spans="1:23" ht="13.5" customHeight="1">
      <c r="A2" s="104">
        <v>1</v>
      </c>
      <c r="C2" s="104" t="s">
        <v>8</v>
      </c>
      <c r="E2" s="104" t="s">
        <v>13</v>
      </c>
      <c r="G2" s="104" t="s">
        <v>31</v>
      </c>
      <c r="I2" s="105" t="s">
        <v>44</v>
      </c>
      <c r="K2" s="106" t="s">
        <v>70</v>
      </c>
      <c r="L2" s="104" t="s">
        <v>86</v>
      </c>
      <c r="O2" s="87" t="s">
        <v>8</v>
      </c>
      <c r="P2" s="87" t="s">
        <v>8</v>
      </c>
      <c r="Q2" s="87" t="s">
        <v>8</v>
      </c>
      <c r="R2" s="87" t="s">
        <v>114</v>
      </c>
      <c r="S2" s="87" t="s">
        <v>114</v>
      </c>
      <c r="T2" s="87" t="s">
        <v>114</v>
      </c>
      <c r="U2" s="87" t="s">
        <v>114</v>
      </c>
      <c r="V2" s="87" t="s">
        <v>114</v>
      </c>
      <c r="W2" s="87" t="s">
        <v>114</v>
      </c>
    </row>
    <row r="3" spans="1:23" ht="13.5" customHeight="1">
      <c r="A3" s="105">
        <v>2</v>
      </c>
      <c r="C3" s="107" t="s">
        <v>9</v>
      </c>
      <c r="E3" s="105" t="s">
        <v>14</v>
      </c>
      <c r="G3" s="105" t="s">
        <v>32</v>
      </c>
      <c r="I3" s="105" t="s">
        <v>45</v>
      </c>
      <c r="K3" s="107" t="s">
        <v>71</v>
      </c>
      <c r="L3" s="105" t="s">
        <v>87</v>
      </c>
      <c r="O3" s="87" t="s">
        <v>9</v>
      </c>
      <c r="P3" s="87" t="s">
        <v>9</v>
      </c>
      <c r="Q3" s="87" t="s">
        <v>9</v>
      </c>
      <c r="R3" s="87" t="s">
        <v>114</v>
      </c>
      <c r="S3" s="87" t="s">
        <v>114</v>
      </c>
      <c r="T3" s="87" t="s">
        <v>114</v>
      </c>
      <c r="U3" s="87" t="s">
        <v>114</v>
      </c>
      <c r="V3" s="87" t="s">
        <v>114</v>
      </c>
      <c r="W3" s="87" t="s">
        <v>114</v>
      </c>
    </row>
    <row r="4" spans="1:23" ht="13.5" customHeight="1">
      <c r="A4" s="105">
        <v>3</v>
      </c>
      <c r="E4" s="105" t="s">
        <v>15</v>
      </c>
      <c r="G4" s="105" t="s">
        <v>33</v>
      </c>
      <c r="I4" s="105" t="s">
        <v>54</v>
      </c>
      <c r="R4" s="87" t="s">
        <v>114</v>
      </c>
      <c r="S4" s="87" t="s">
        <v>114</v>
      </c>
      <c r="T4" s="87" t="s">
        <v>114</v>
      </c>
      <c r="U4" s="87" t="s">
        <v>114</v>
      </c>
      <c r="V4" s="87" t="s">
        <v>114</v>
      </c>
      <c r="W4" s="87" t="s">
        <v>114</v>
      </c>
    </row>
    <row r="5" spans="1:23" ht="13.5" customHeight="1">
      <c r="A5" s="105">
        <v>4</v>
      </c>
      <c r="E5" s="105" t="s">
        <v>16</v>
      </c>
      <c r="G5" s="105" t="s">
        <v>34</v>
      </c>
      <c r="I5" s="105" t="s">
        <v>55</v>
      </c>
      <c r="R5" s="87" t="s">
        <v>114</v>
      </c>
      <c r="S5" s="87" t="s">
        <v>114</v>
      </c>
      <c r="T5" s="87" t="s">
        <v>114</v>
      </c>
      <c r="U5" s="87" t="s">
        <v>114</v>
      </c>
      <c r="V5" s="87" t="s">
        <v>114</v>
      </c>
      <c r="W5" s="87" t="s">
        <v>114</v>
      </c>
    </row>
    <row r="6" spans="1:23" ht="13.5" customHeight="1">
      <c r="A6" s="105">
        <v>5</v>
      </c>
      <c r="E6" s="105" t="s">
        <v>17</v>
      </c>
      <c r="G6" s="105" t="s">
        <v>35</v>
      </c>
      <c r="I6" s="105" t="s">
        <v>56</v>
      </c>
    </row>
    <row r="7" spans="1:23" ht="13.5" customHeight="1">
      <c r="A7" s="105">
        <v>6</v>
      </c>
      <c r="E7" s="105" t="s">
        <v>18</v>
      </c>
      <c r="G7" s="107" t="s">
        <v>36</v>
      </c>
      <c r="I7" s="105" t="s">
        <v>47</v>
      </c>
    </row>
    <row r="8" spans="1:23" ht="13.5" customHeight="1">
      <c r="A8" s="105">
        <v>7</v>
      </c>
      <c r="E8" s="105" t="s">
        <v>19</v>
      </c>
      <c r="G8" s="108"/>
      <c r="I8" s="105" t="s">
        <v>48</v>
      </c>
    </row>
    <row r="9" spans="1:23" ht="13.5" customHeight="1">
      <c r="A9" s="105">
        <v>8</v>
      </c>
      <c r="E9" s="105" t="s">
        <v>20</v>
      </c>
      <c r="G9" s="108"/>
      <c r="I9" s="105" t="s">
        <v>49</v>
      </c>
    </row>
    <row r="10" spans="1:23" ht="13.5" customHeight="1">
      <c r="A10" s="105">
        <v>9</v>
      </c>
      <c r="E10" s="105" t="s">
        <v>21</v>
      </c>
      <c r="G10" s="108"/>
      <c r="I10" s="105" t="s">
        <v>50</v>
      </c>
    </row>
    <row r="11" spans="1:23" ht="13.5" customHeight="1">
      <c r="A11" s="105">
        <v>10</v>
      </c>
      <c r="E11" s="105" t="s">
        <v>22</v>
      </c>
      <c r="G11" s="108"/>
      <c r="I11" s="105" t="s">
        <v>46</v>
      </c>
    </row>
    <row r="12" spans="1:23" ht="13.5" customHeight="1">
      <c r="A12" s="105">
        <v>11</v>
      </c>
      <c r="E12" s="105" t="s">
        <v>23</v>
      </c>
      <c r="G12" s="108"/>
      <c r="I12" s="105" t="s">
        <v>51</v>
      </c>
    </row>
    <row r="13" spans="1:23" ht="13.5" customHeight="1">
      <c r="A13" s="105">
        <v>12</v>
      </c>
      <c r="E13" s="105" t="s">
        <v>24</v>
      </c>
      <c r="G13" s="108"/>
      <c r="I13" s="87" t="s">
        <v>52</v>
      </c>
    </row>
    <row r="14" spans="1:23" ht="13.5" customHeight="1">
      <c r="A14" s="105">
        <v>13</v>
      </c>
      <c r="E14" s="105" t="s">
        <v>25</v>
      </c>
      <c r="G14" s="108"/>
      <c r="I14" s="107" t="s">
        <v>53</v>
      </c>
    </row>
    <row r="15" spans="1:23" ht="13.5" customHeight="1">
      <c r="A15" s="105">
        <v>14</v>
      </c>
      <c r="E15" s="105" t="s">
        <v>26</v>
      </c>
      <c r="G15" s="108"/>
      <c r="I15" s="108"/>
    </row>
    <row r="16" spans="1:23" ht="13.5" customHeight="1">
      <c r="A16" s="105">
        <v>15</v>
      </c>
      <c r="E16" s="105" t="s">
        <v>27</v>
      </c>
      <c r="G16" s="108"/>
      <c r="I16" s="108"/>
    </row>
    <row r="17" spans="1:10" ht="13.5" customHeight="1">
      <c r="A17" s="105">
        <v>16</v>
      </c>
      <c r="E17" s="107" t="s">
        <v>28</v>
      </c>
      <c r="G17" s="108"/>
      <c r="I17" s="108"/>
    </row>
    <row r="18" spans="1:10" ht="13.5" customHeight="1">
      <c r="A18" s="105">
        <v>17</v>
      </c>
      <c r="E18" s="108"/>
      <c r="G18" s="108"/>
      <c r="I18" s="108"/>
    </row>
    <row r="19" spans="1:10" ht="13.5" customHeight="1">
      <c r="A19" s="105">
        <v>18</v>
      </c>
      <c r="C19" s="108"/>
      <c r="D19" s="108"/>
      <c r="E19" s="108"/>
      <c r="F19" s="108"/>
      <c r="G19" s="108"/>
      <c r="H19" s="108"/>
      <c r="I19" s="108"/>
      <c r="J19" s="108"/>
    </row>
    <row r="20" spans="1:10" ht="13.5" customHeight="1">
      <c r="A20" s="105">
        <v>19</v>
      </c>
      <c r="C20" s="108"/>
      <c r="D20" s="108"/>
      <c r="E20" s="108"/>
      <c r="F20" s="108"/>
      <c r="G20" s="108"/>
      <c r="H20" s="108"/>
      <c r="I20" s="108"/>
      <c r="J20" s="108"/>
    </row>
    <row r="21" spans="1:10" ht="13.5" customHeight="1">
      <c r="A21" s="105">
        <v>20</v>
      </c>
      <c r="C21" s="108"/>
      <c r="D21" s="108"/>
      <c r="E21" s="108"/>
      <c r="F21" s="108"/>
      <c r="G21" s="108"/>
      <c r="H21" s="108"/>
      <c r="I21" s="108"/>
      <c r="J21" s="108"/>
    </row>
    <row r="22" spans="1:10" ht="12" customHeight="1">
      <c r="A22" s="105">
        <v>21</v>
      </c>
      <c r="C22" s="108"/>
      <c r="D22" s="108"/>
      <c r="E22" s="108"/>
      <c r="F22" s="108"/>
      <c r="G22" s="108"/>
      <c r="H22" s="108"/>
      <c r="I22" s="108"/>
      <c r="J22" s="108"/>
    </row>
    <row r="23" spans="1:10" ht="12" customHeight="1">
      <c r="A23" s="105">
        <v>22</v>
      </c>
      <c r="C23" s="108"/>
      <c r="D23" s="108"/>
      <c r="E23" s="108"/>
      <c r="F23" s="108"/>
      <c r="G23" s="108"/>
      <c r="H23" s="108"/>
      <c r="I23" s="108"/>
      <c r="J23" s="108"/>
    </row>
    <row r="24" spans="1:10" ht="12" customHeight="1">
      <c r="A24" s="105">
        <v>23</v>
      </c>
      <c r="C24" s="108"/>
      <c r="D24" s="108"/>
      <c r="E24" s="108"/>
      <c r="F24" s="108"/>
      <c r="G24" s="108"/>
      <c r="H24" s="108"/>
      <c r="I24" s="108"/>
      <c r="J24" s="108"/>
    </row>
    <row r="25" spans="1:10" ht="12" customHeight="1">
      <c r="A25" s="105">
        <v>24</v>
      </c>
      <c r="C25" s="108"/>
      <c r="D25" s="108"/>
      <c r="E25" s="108"/>
      <c r="F25" s="108"/>
      <c r="G25" s="108"/>
      <c r="H25" s="108"/>
      <c r="I25" s="108"/>
      <c r="J25" s="108"/>
    </row>
    <row r="26" spans="1:10" ht="12" customHeight="1">
      <c r="A26" s="105">
        <v>25</v>
      </c>
      <c r="C26" s="108"/>
      <c r="D26" s="108"/>
      <c r="E26" s="108"/>
      <c r="F26" s="108"/>
      <c r="G26" s="108"/>
      <c r="H26" s="108"/>
      <c r="I26" s="108"/>
      <c r="J26" s="108"/>
    </row>
    <row r="27" spans="1:10" ht="12" customHeight="1">
      <c r="A27" s="105">
        <v>26</v>
      </c>
      <c r="C27" s="108"/>
      <c r="D27" s="108"/>
      <c r="E27" s="108"/>
      <c r="F27" s="108"/>
      <c r="G27" s="108"/>
      <c r="H27" s="108"/>
      <c r="I27" s="108"/>
      <c r="J27" s="108"/>
    </row>
    <row r="28" spans="1:10" ht="12" customHeight="1">
      <c r="A28" s="105">
        <v>27</v>
      </c>
      <c r="C28" s="108"/>
      <c r="D28" s="108"/>
      <c r="E28" s="108"/>
      <c r="F28" s="108"/>
      <c r="G28" s="108"/>
      <c r="H28" s="108"/>
      <c r="I28" s="108"/>
      <c r="J28" s="108"/>
    </row>
    <row r="29" spans="1:10" ht="12" customHeight="1">
      <c r="A29" s="105">
        <v>28</v>
      </c>
      <c r="C29" s="108"/>
      <c r="D29" s="108"/>
      <c r="E29" s="108"/>
      <c r="F29" s="108"/>
      <c r="G29" s="108"/>
      <c r="H29" s="108"/>
      <c r="I29" s="108"/>
      <c r="J29" s="108"/>
    </row>
    <row r="30" spans="1:10" ht="12" customHeight="1">
      <c r="A30" s="105">
        <v>29</v>
      </c>
      <c r="C30" s="108"/>
      <c r="D30" s="108"/>
      <c r="E30" s="108"/>
      <c r="F30" s="108"/>
      <c r="G30" s="108"/>
      <c r="H30" s="108"/>
      <c r="I30" s="108"/>
      <c r="J30" s="108"/>
    </row>
    <row r="31" spans="1:10" ht="12" customHeight="1">
      <c r="A31" s="105">
        <v>30</v>
      </c>
      <c r="C31" s="108"/>
      <c r="D31" s="108"/>
      <c r="F31" s="108"/>
      <c r="H31" s="108"/>
      <c r="J31" s="108"/>
    </row>
    <row r="32" spans="1:10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</sheetData>
  <sheetProtection algorithmName="SHA-512" hashValue="I/DXDwOZyN+6gPAlyn/JfRTnGn8KvoKMRF+XeNLg9sGgnV1H0Mjp6LzXnJPvLx9uiyRlm42uhH68ojnDBO47JQ==" saltValue="3+J1qO5QCPv/dcA6qSxxCg==" spinCount="100000" sheet="1" objects="1" scenarios="1"/>
  <conditionalFormatting sqref="C1:K3 A2:A31 K31:L1048576 K9:K30 C4:J1048576 M1:XFD1048576">
    <cfRule type="containsBlanks" dxfId="74" priority="13">
      <formula>LEN(TRIM(A1))=0</formula>
    </cfRule>
  </conditionalFormatting>
  <conditionalFormatting sqref="L9:L21 L1:L3">
    <cfRule type="containsBlanks" dxfId="73" priority="12">
      <formula>LEN(TRIM(L1))=0</formula>
    </cfRule>
  </conditionalFormatting>
  <conditionalFormatting sqref="K4:K6">
    <cfRule type="containsBlanks" dxfId="72" priority="11">
      <formula>LEN(TRIM(K4))=0</formula>
    </cfRule>
  </conditionalFormatting>
  <conditionalFormatting sqref="L4:L6">
    <cfRule type="containsBlanks" dxfId="71" priority="10">
      <formula>LEN(TRIM(L4))=0</formula>
    </cfRule>
  </conditionalFormatting>
  <conditionalFormatting sqref="K7:K8">
    <cfRule type="containsBlanks" dxfId="70" priority="9">
      <formula>LEN(TRIM(K7))=0</formula>
    </cfRule>
  </conditionalFormatting>
  <conditionalFormatting sqref="L7:L8">
    <cfRule type="containsBlanks" dxfId="69" priority="8">
      <formula>LEN(TRIM(L7))=0</formula>
    </cfRule>
  </conditionalFormatting>
  <conditionalFormatting sqref="L22:L30">
    <cfRule type="containsBlanks" dxfId="68" priority="5">
      <formula>LEN(TRIM(L22))=0</formula>
    </cfRule>
  </conditionalFormatting>
  <conditionalFormatting sqref="A1">
    <cfRule type="containsBlanks" dxfId="67" priority="3">
      <formula>LEN(TRIM(A1))=0</formula>
    </cfRule>
  </conditionalFormatting>
  <pageMargins left="0.7" right="0.7" top="0.75" bottom="0.75" header="0.3" footer="0.3"/>
  <pageSetup paperSize="9" scale="63" orientation="portrait" r:id="rId1"/>
  <tableParts count="15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CFBDB5E5-DD74-47D8-B706-3BB84EFA555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18</vt:i4>
      </vt:variant>
    </vt:vector>
  </HeadingPairs>
  <TitlesOfParts>
    <vt:vector size="21" baseType="lpstr">
      <vt:lpstr>FORMULARZ OFERTY</vt:lpstr>
      <vt:lpstr>wartości</vt:lpstr>
      <vt:lpstr>pomoc</vt:lpstr>
      <vt:lpstr>K_10</vt:lpstr>
      <vt:lpstr>K_2</vt:lpstr>
      <vt:lpstr>K_3</vt:lpstr>
      <vt:lpstr>K_4</vt:lpstr>
      <vt:lpstr>K_5</vt:lpstr>
      <vt:lpstr>K_6</vt:lpstr>
      <vt:lpstr>K_7</vt:lpstr>
      <vt:lpstr>K_8</vt:lpstr>
      <vt:lpstr>K_9</vt:lpstr>
      <vt:lpstr>'FORMULARZ OFERTY'!Obszar_wydruku</vt:lpstr>
      <vt:lpstr>pomoc!Obszar_wydruku</vt:lpstr>
      <vt:lpstr>Rodzaj_WYKONAWCY</vt:lpstr>
      <vt:lpstr>TAK_NIE</vt:lpstr>
      <vt:lpstr>TRYB</vt:lpstr>
      <vt:lpstr>'FORMULARZ OFERTY'!Tytuły_wydruku</vt:lpstr>
      <vt:lpstr>wojewodztwaPL</vt:lpstr>
      <vt:lpstr>Zadanie</vt:lpstr>
      <vt:lpstr>ZakresZP_PO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Bednarz Wioletta</dc:creator>
  <cp:lastModifiedBy>Bielicka Elżbieta</cp:lastModifiedBy>
  <cp:lastPrinted>2024-10-09T07:32:54Z</cp:lastPrinted>
  <dcterms:created xsi:type="dcterms:W3CDTF">2022-06-10T12:26:47Z</dcterms:created>
  <dcterms:modified xsi:type="dcterms:W3CDTF">2024-10-09T07:33:04Z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b48d4cc9-0ee7-4941-a5c1-06d4a5c68af7</vt:lpwstr>
  </property>
  <property fmtid="{D5CDD505-2E9C-101B-9397-08002B2CF9AE}" pid="3" name="bjDocumentSecurityLabel">
    <vt:lpwstr>[d7220eed-17a6-431d-810c-83a0ddfed893]</vt:lpwstr>
  </property>
  <property fmtid="{D5CDD505-2E9C-101B-9397-08002B2CF9AE}" pid="4" name="bjPortionMark">
    <vt:lpwstr>[JAW]</vt:lpwstr>
  </property>
  <property fmtid="{D5CDD505-2E9C-101B-9397-08002B2CF9AE}" pid="5" name="bjSaver">
    <vt:lpwstr>JO/5lW5vs2jmTeKC92ezpt8pX0N3cRxg</vt:lpwstr>
  </property>
  <property fmtid="{D5CDD505-2E9C-101B-9397-08002B2CF9AE}" pid="6" name="bjClsUserRVM">
    <vt:lpwstr>[]</vt:lpwstr>
  </property>
  <property fmtid="{D5CDD505-2E9C-101B-9397-08002B2CF9AE}" pid="7" name="s5636:Creator type=organization">
    <vt:lpwstr>MILNET-Z</vt:lpwstr>
  </property>
  <property fmtid="{D5CDD505-2E9C-101B-9397-08002B2CF9AE}" pid="8" name="s5636:Creator type=person">
    <vt:lpwstr>ppszczolka651</vt:lpwstr>
  </property>
  <property fmtid="{D5CDD505-2E9C-101B-9397-08002B2CF9AE}" pid="9" name="s5636:Creator type=author">
    <vt:lpwstr>Bednarz Wioletta</vt:lpwstr>
  </property>
  <property fmtid="{D5CDD505-2E9C-101B-9397-08002B2CF9AE}" pid="10" name="s5636:Creator type=IP">
    <vt:lpwstr>10.11.176.9</vt:lpwstr>
  </property>
  <property fmtid="{D5CDD505-2E9C-101B-9397-08002B2CF9AE}" pid="11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12" name="bjDocumentLabelXML-0">
    <vt:lpwstr>ames.com/2008/01/sie/internal/label"&gt;&lt;element uid="d7220eed-17a6-431d-810c-83a0ddfed893" value="" /&gt;&lt;/sisl&gt;</vt:lpwstr>
  </property>
</Properties>
</file>