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ie2023-my.sharepoint.com/personal/magdalena_maciaszczyk_ie2023_pl/Documents/Pulpit/branding 18.01/załaczniki do OPZ/"/>
    </mc:Choice>
  </mc:AlternateContent>
  <xr:revisionPtr revIDLastSave="13" documentId="13_ncr:1_{E4E21772-7C77-4CA2-B1EA-77F7DA4B7196}" xr6:coauthVersionLast="47" xr6:coauthVersionMax="47" xr10:uidLastSave="{DAEBC821-A23D-4375-AD5E-5428614E17D9}"/>
  <bookViews>
    <workbookView xWindow="-24885" yWindow="-1425" windowWidth="21600" windowHeight="12675" activeTab="1" xr2:uid="{00000000-000D-0000-FFFF-FFFF00000000}"/>
  </bookViews>
  <sheets>
    <sheet name="zestawienie" sheetId="3" r:id="rId1"/>
    <sheet name="oznakowanie" sheetId="2" r:id="rId2"/>
    <sheet name="sprzęt p.poż.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3" l="1"/>
  <c r="G12" i="2" s="1"/>
  <c r="I12" i="2" s="1"/>
  <c r="K32" i="3" l="1"/>
  <c r="K33" i="3"/>
  <c r="K31" i="3"/>
  <c r="K30" i="3"/>
  <c r="K29" i="3"/>
  <c r="K28" i="3"/>
  <c r="K27" i="3"/>
  <c r="K21" i="3"/>
  <c r="K20" i="3"/>
  <c r="K16" i="3"/>
  <c r="K11" i="3"/>
  <c r="K6" i="3"/>
  <c r="K8" i="3"/>
  <c r="K9" i="3"/>
  <c r="K10" i="3"/>
  <c r="K5" i="3"/>
  <c r="L31" i="3"/>
  <c r="L30" i="3"/>
  <c r="L28" i="3"/>
  <c r="L20" i="3"/>
  <c r="L6" i="3"/>
  <c r="L7" i="3"/>
  <c r="L8" i="3"/>
  <c r="L9" i="3"/>
  <c r="L5" i="3"/>
  <c r="M32" i="3"/>
  <c r="M33" i="3"/>
  <c r="M31" i="3"/>
  <c r="M30" i="3"/>
  <c r="M29" i="3"/>
  <c r="M28" i="3"/>
  <c r="M27" i="3"/>
  <c r="M21" i="3"/>
  <c r="M20" i="3"/>
  <c r="M16" i="3"/>
  <c r="M11" i="3"/>
  <c r="M10" i="3"/>
  <c r="M6" i="3"/>
  <c r="M7" i="3"/>
  <c r="M8" i="3"/>
  <c r="M9" i="3"/>
  <c r="M5" i="3"/>
  <c r="K34" i="3" l="1"/>
  <c r="G5" i="2" s="1"/>
  <c r="I5" i="2" s="1"/>
  <c r="Q34" i="3"/>
  <c r="G10" i="2" s="1"/>
  <c r="I10" i="2" s="1"/>
  <c r="T34" i="3"/>
  <c r="G13" i="2" s="1"/>
  <c r="I13" i="2" s="1"/>
  <c r="U34" i="3"/>
  <c r="G14" i="2" s="1"/>
  <c r="I14" i="2" s="1"/>
  <c r="P34" i="3"/>
  <c r="G9" i="2" s="1"/>
  <c r="I9" i="2" s="1"/>
  <c r="O34" i="3"/>
  <c r="G8" i="2" s="1"/>
  <c r="I8" i="2" s="1"/>
  <c r="M34" i="3"/>
  <c r="G6" i="2" s="1"/>
  <c r="I6" i="2" s="1"/>
  <c r="G34" i="3"/>
  <c r="G6" i="4" s="1"/>
  <c r="I6" i="4" s="1"/>
  <c r="H34" i="3"/>
  <c r="G5" i="4" s="1"/>
  <c r="I5" i="4" s="1"/>
  <c r="I34" i="3"/>
  <c r="G4" i="4" s="1"/>
  <c r="I4" i="4" s="1"/>
  <c r="J34" i="3"/>
  <c r="G8" i="4" s="1"/>
  <c r="I8" i="4" s="1"/>
  <c r="L34" i="3"/>
  <c r="G4" i="2" s="1"/>
  <c r="I4" i="2" s="1"/>
  <c r="N34" i="3"/>
  <c r="G7" i="2" s="1"/>
  <c r="I7" i="2" s="1"/>
  <c r="F34" i="3"/>
  <c r="G7" i="4" s="1"/>
  <c r="I7" i="4" s="1"/>
  <c r="I9" i="4" l="1"/>
  <c r="I11" i="4" s="1"/>
  <c r="R34" i="3"/>
  <c r="G11" i="2" s="1"/>
  <c r="I11" i="2" s="1"/>
  <c r="I15" i="2" l="1"/>
</calcChain>
</file>

<file path=xl/sharedStrings.xml><?xml version="1.0" encoding="utf-8"?>
<sst xmlns="http://schemas.openxmlformats.org/spreadsheetml/2006/main" count="109" uniqueCount="80">
  <si>
    <t>L.p.</t>
  </si>
  <si>
    <t>Miejscowość</t>
  </si>
  <si>
    <t>Obiekt</t>
  </si>
  <si>
    <t>Kraków</t>
  </si>
  <si>
    <t>Tarnów</t>
  </si>
  <si>
    <t>inny / tymczasowy</t>
  </si>
  <si>
    <t>stały</t>
  </si>
  <si>
    <t>-</t>
  </si>
  <si>
    <t>Tarnów TOSiR</t>
  </si>
  <si>
    <t>Krynica - Zdrój</t>
  </si>
  <si>
    <t>Stadion Wisły</t>
  </si>
  <si>
    <t>Hala Cracovia</t>
  </si>
  <si>
    <t>boisko i trybuna zewnętrzna</t>
  </si>
  <si>
    <t>OSIR Kolna</t>
  </si>
  <si>
    <t>Zalew Kryspinów</t>
  </si>
  <si>
    <t>Tor kajakowy</t>
  </si>
  <si>
    <t>AWF</t>
  </si>
  <si>
    <t>Stadion Płaszowianka</t>
  </si>
  <si>
    <t>Zalew Nowohucki</t>
  </si>
  <si>
    <t>Zakopane</t>
  </si>
  <si>
    <t>Koszt sprzętu p.poż. oraz oznakowania znakami ewakuacyjnymi oraz p.poż.</t>
  </si>
  <si>
    <t>znak przeciwpożarowy wył. prądu / wył. prądu</t>
  </si>
  <si>
    <t xml:space="preserve">PF </t>
  </si>
  <si>
    <t>płyta fotoluminescencyjna</t>
  </si>
  <si>
    <t>konstrukcja rurowa składana do znaku zewnętrznego 2x 1m</t>
  </si>
  <si>
    <t>ilość</t>
  </si>
  <si>
    <t>cena (brutto)</t>
  </si>
  <si>
    <t>grafika</t>
  </si>
  <si>
    <t>Rodzaj sprzętu / znaków</t>
  </si>
  <si>
    <t>GP 6</t>
  </si>
  <si>
    <t>GP 4</t>
  </si>
  <si>
    <t>koc gaśniczy</t>
  </si>
  <si>
    <t>wyjście ewakuacyjne</t>
  </si>
  <si>
    <t>gaśnica</t>
  </si>
  <si>
    <t>przeciwpożarowy wył. prądu / wył. prądu</t>
  </si>
  <si>
    <t>miejsce zbiórki do ewakuacji</t>
  </si>
  <si>
    <t>hydrant zewnętrzny</t>
  </si>
  <si>
    <t>instrukcja ogólna p.poż.</t>
  </si>
  <si>
    <t>łącznie</t>
  </si>
  <si>
    <t>znak instrukcja ogólna p.poż. PB</t>
  </si>
  <si>
    <t>PB</t>
  </si>
  <si>
    <t>płyta biała</t>
  </si>
  <si>
    <t>Suche Stawy</t>
  </si>
  <si>
    <t>Krzeszowice</t>
  </si>
  <si>
    <t>BMX</t>
  </si>
  <si>
    <t>Znaki p.poż. I ewakuacyjne</t>
  </si>
  <si>
    <t>Sprzęt gaśniczy</t>
  </si>
  <si>
    <t>GW 6</t>
  </si>
  <si>
    <t>gaśnica przewoźna</t>
  </si>
  <si>
    <t>kierunek drogi ewakuacyjnej</t>
  </si>
  <si>
    <t>Rynek Główny</t>
  </si>
  <si>
    <t>znak gaśnica 20x20 PF</t>
  </si>
  <si>
    <t>znak koc gasniczy 20x20 PF</t>
  </si>
  <si>
    <t>znak wyjście ewakuacyjne 40x20 PF</t>
  </si>
  <si>
    <t>znak miejsce zbiórki do ewakuacji (przestrzenny 22x30)</t>
  </si>
  <si>
    <t>znak hydrant zewnętrzny (przestrzenny 25X25)</t>
  </si>
  <si>
    <t>znak gaśnica przewoźna 20x20 PF</t>
  </si>
  <si>
    <t>AGH namiot żywieniowy</t>
  </si>
  <si>
    <t>AGH punkt kontroli bezpieczeństwa</t>
  </si>
  <si>
    <t>AGH kontrola transportu dostaw</t>
  </si>
  <si>
    <t>MTB / biegi górskie</t>
  </si>
  <si>
    <t>Wielka Krokiew / Średnia Krokiew</t>
  </si>
  <si>
    <t>ANS</t>
  </si>
  <si>
    <t>gaśnica przewoźna GP 25</t>
  </si>
  <si>
    <t>Piłka ręczna plażowa/piłka nożna plażowa</t>
  </si>
  <si>
    <t>PN-EN ISO 7010:2012 - Symbole graficzne — Barwy bezpieczeństwa i znaki bezpieczeństwa — Zarejestrowane znaki bezpieczeństwa</t>
  </si>
  <si>
    <t>PN-N-01256-4:1997 - Znaki bezpieczeństwa – Techniczne środki przeciwpożarowe</t>
  </si>
  <si>
    <t>Normy:</t>
  </si>
  <si>
    <t>znak kierunek drogi ewakuacyjnej 40x20 PF</t>
  </si>
  <si>
    <t>wliczamy w cenę 15%</t>
  </si>
  <si>
    <t>Koszt oznakowania znakami ewakuacyjnymi oraz p.poż.</t>
  </si>
  <si>
    <t>Gaśnica proszkowa ABC</t>
  </si>
  <si>
    <t>4 kg</t>
  </si>
  <si>
    <t>6 kg</t>
  </si>
  <si>
    <t>Gaśnica na bazie wody "gastronomiczna" ABF</t>
  </si>
  <si>
    <t>Gaśnica przewoźna</t>
  </si>
  <si>
    <t>25 kg</t>
  </si>
  <si>
    <t>koc gasniczy szklany 180cm x 120 cm</t>
  </si>
  <si>
    <t>znak droga pożarowa 40x20 PB</t>
  </si>
  <si>
    <t>droga pożarowa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</si>
</sst>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rgb="FF444444"/>
      <name val="Tahoma"/>
      <family val="2"/>
      <charset val="238"/>
    </font>
    <font>
      <sz val="9"/>
      <name val="Lato"/>
      <family val="2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/>
    <xf numFmtId="0" fontId="3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259080</xdr:colOff>
      <xdr:row>9</xdr:row>
      <xdr:rowOff>7620</xdr:rowOff>
    </xdr:from>
    <xdr:to>
      <xdr:col>5</xdr:col>
      <xdr:colOff>1226820</xdr:colOff>
      <xdr:row>9</xdr:row>
      <xdr:rowOff>975360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6A70255-853F-E5E3-854F-81F7B074D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580" y="3619500"/>
          <a:ext cx="967740" cy="967740"/>
        </a:xfrm>
        <a:prstGeom prst="rect">
          <a:avLst/>
        </a:prstGeom>
      </xdr:spPr>
    </xdr:pic>
    <xdr:clientData/>
  </xdr:twoCellAnchor>
  <xdr:twoCellAnchor editAs="oneCell">
    <xdr:from>
      <xdr:col>5</xdr:col>
      <xdr:colOff>220980</xdr:colOff>
      <xdr:row>7</xdr:row>
      <xdr:rowOff>91440</xdr:rowOff>
    </xdr:from>
    <xdr:to>
      <xdr:col>5</xdr:col>
      <xdr:colOff>1427181</xdr:colOff>
      <xdr:row>7</xdr:row>
      <xdr:rowOff>685800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60A7D039-9A1C-DF7F-79B1-BC2E29198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7340" y="2994660"/>
          <a:ext cx="1206201" cy="594360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411481</xdr:colOff>
      <xdr:row>5</xdr:row>
      <xdr:rowOff>68581</xdr:rowOff>
    </xdr:from>
    <xdr:to>
      <xdr:col>5</xdr:col>
      <xdr:colOff>1188720</xdr:colOff>
      <xdr:row>5</xdr:row>
      <xdr:rowOff>841391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732556E7-8874-ADBC-63D4-141074AFC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1" y="2072641"/>
          <a:ext cx="777239" cy="77281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3</xdr:row>
      <xdr:rowOff>38100</xdr:rowOff>
    </xdr:from>
    <xdr:to>
      <xdr:col>5</xdr:col>
      <xdr:colOff>1165860</xdr:colOff>
      <xdr:row>3</xdr:row>
      <xdr:rowOff>784860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3A51051A-4791-D06D-6E95-C19C7178D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460" y="1539240"/>
          <a:ext cx="74676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342901</xdr:colOff>
      <xdr:row>10</xdr:row>
      <xdr:rowOff>83821</xdr:rowOff>
    </xdr:from>
    <xdr:to>
      <xdr:col>5</xdr:col>
      <xdr:colOff>1167359</xdr:colOff>
      <xdr:row>10</xdr:row>
      <xdr:rowOff>922020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29BAF41D-1854-0BBA-B7DA-1330435B3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6667501"/>
          <a:ext cx="824458" cy="838199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12</xdr:row>
      <xdr:rowOff>60960</xdr:rowOff>
    </xdr:from>
    <xdr:to>
      <xdr:col>5</xdr:col>
      <xdr:colOff>1242060</xdr:colOff>
      <xdr:row>12</xdr:row>
      <xdr:rowOff>998220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239C65EE-2B86-F50D-E0BA-1FCF41B75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0" y="763524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5</xdr:col>
      <xdr:colOff>434340</xdr:colOff>
      <xdr:row>8</xdr:row>
      <xdr:rowOff>50091</xdr:rowOff>
    </xdr:from>
    <xdr:to>
      <xdr:col>5</xdr:col>
      <xdr:colOff>1196340</xdr:colOff>
      <xdr:row>8</xdr:row>
      <xdr:rowOff>1045845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7899EAE-8E47-C2F0-5884-F2507C240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6222291"/>
          <a:ext cx="762000" cy="995754"/>
        </a:xfrm>
        <a:prstGeom prst="rect">
          <a:avLst/>
        </a:prstGeom>
      </xdr:spPr>
    </xdr:pic>
    <xdr:clientData/>
  </xdr:twoCellAnchor>
  <xdr:twoCellAnchor editAs="oneCell">
    <xdr:from>
      <xdr:col>5</xdr:col>
      <xdr:colOff>441960</xdr:colOff>
      <xdr:row>13</xdr:row>
      <xdr:rowOff>60961</xdr:rowOff>
    </xdr:from>
    <xdr:to>
      <xdr:col>5</xdr:col>
      <xdr:colOff>1089660</xdr:colOff>
      <xdr:row>13</xdr:row>
      <xdr:rowOff>977444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9AC3CFA-B54F-BE04-2001-A4FD2773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10416541"/>
          <a:ext cx="647700" cy="916483"/>
        </a:xfrm>
        <a:prstGeom prst="rect">
          <a:avLst/>
        </a:prstGeom>
      </xdr:spPr>
    </xdr:pic>
    <xdr:clientData/>
  </xdr:twoCellAnchor>
  <xdr:twoCellAnchor editAs="oneCell">
    <xdr:from>
      <xdr:col>5</xdr:col>
      <xdr:colOff>217812</xdr:colOff>
      <xdr:row>6</xdr:row>
      <xdr:rowOff>137160</xdr:rowOff>
    </xdr:from>
    <xdr:to>
      <xdr:col>5</xdr:col>
      <xdr:colOff>1386840</xdr:colOff>
      <xdr:row>6</xdr:row>
      <xdr:rowOff>728316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9FCD1FB-F007-65E7-CB53-888B9947B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792" y="4663440"/>
          <a:ext cx="1169028" cy="591156"/>
        </a:xfrm>
        <a:prstGeom prst="rect">
          <a:avLst/>
        </a:prstGeom>
      </xdr:spPr>
    </xdr:pic>
    <xdr:clientData/>
  </xdr:twoCellAnchor>
  <xdr:twoCellAnchor editAs="oneCell">
    <xdr:from>
      <xdr:col>5</xdr:col>
      <xdr:colOff>388620</xdr:colOff>
      <xdr:row>4</xdr:row>
      <xdr:rowOff>30480</xdr:rowOff>
    </xdr:from>
    <xdr:to>
      <xdr:col>5</xdr:col>
      <xdr:colOff>1190725</xdr:colOff>
      <xdr:row>4</xdr:row>
      <xdr:rowOff>830580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4728732-E2B5-4506-981B-71EDDA86B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372100"/>
          <a:ext cx="802105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</xdr:colOff>
      <xdr:row>11</xdr:row>
      <xdr:rowOff>114300</xdr:rowOff>
    </xdr:from>
    <xdr:to>
      <xdr:col>5</xdr:col>
      <xdr:colOff>1508760</xdr:colOff>
      <xdr:row>11</xdr:row>
      <xdr:rowOff>845820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B362CA8-B937-DC1A-EBFF-C3BA93B98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8206740"/>
          <a:ext cx="1463040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464820</xdr:colOff>
      <xdr:row>3</xdr:row>
      <xdr:rowOff>83820</xdr:rowOff>
    </xdr:from>
    <xdr:to>
      <xdr:col>5</xdr:col>
      <xdr:colOff>1158239</xdr:colOff>
      <xdr:row>5</xdr:row>
      <xdr:rowOff>435856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BEA7F9A-9970-4FAD-B414-938E64DF5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861060"/>
          <a:ext cx="693419" cy="1403596"/>
        </a:xfrm>
        <a:prstGeom prst="rect">
          <a:avLst/>
        </a:prstGeom>
      </xdr:spPr>
    </xdr:pic>
    <xdr:clientData/>
  </xdr:twoCellAnchor>
  <xdr:twoCellAnchor editAs="oneCell">
    <xdr:from>
      <xdr:col>5</xdr:col>
      <xdr:colOff>312421</xdr:colOff>
      <xdr:row>7</xdr:row>
      <xdr:rowOff>99060</xdr:rowOff>
    </xdr:from>
    <xdr:to>
      <xdr:col>5</xdr:col>
      <xdr:colOff>1296979</xdr:colOff>
      <xdr:row>7</xdr:row>
      <xdr:rowOff>838200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33B6E4A-1877-4282-A8FC-D21C084F2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3779520"/>
          <a:ext cx="984558" cy="739140"/>
        </a:xfrm>
        <a:prstGeom prst="rect">
          <a:avLst/>
        </a:prstGeom>
      </xdr:spPr>
    </xdr:pic>
    <xdr:clientData/>
  </xdr:twoCellAnchor>
  <xdr:twoCellAnchor editAs="oneCell">
    <xdr:from>
      <xdr:col>5</xdr:col>
      <xdr:colOff>563880</xdr:colOff>
      <xdr:row>6</xdr:row>
      <xdr:rowOff>30480</xdr:rowOff>
    </xdr:from>
    <xdr:to>
      <xdr:col>5</xdr:col>
      <xdr:colOff>1065472</xdr:colOff>
      <xdr:row>6</xdr:row>
      <xdr:rowOff>1158241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C691F83-B660-4ADF-B10E-35757594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2499360"/>
          <a:ext cx="501592" cy="112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E5EF-186D-417E-B9A2-4024E33D4040}">
  <dimension ref="A1:Z44"/>
  <sheetViews>
    <sheetView topLeftCell="A4" zoomScale="80" zoomScaleNormal="80" workbookViewId="0">
      <selection activeCell="V31" sqref="V31"/>
    </sheetView>
  </sheetViews>
  <sheetFormatPr defaultRowHeight="14.4" x14ac:dyDescent="0.3"/>
  <cols>
    <col min="1" max="1" width="5.109375" style="4" customWidth="1"/>
    <col min="2" max="2" width="12.109375" style="4" customWidth="1"/>
    <col min="3" max="3" width="18" style="4" customWidth="1"/>
    <col min="4" max="4" width="15.109375" style="4" customWidth="1"/>
    <col min="6" max="10" width="8.88671875" style="1" customWidth="1"/>
    <col min="11" max="11" width="11.5546875" style="1" customWidth="1"/>
    <col min="12" max="12" width="8.88671875" style="1"/>
    <col min="13" max="13" width="10.5546875" style="1" customWidth="1"/>
    <col min="14" max="14" width="14.77734375" style="1" customWidth="1"/>
    <col min="15" max="15" width="13.33203125" style="1" customWidth="1"/>
    <col min="16" max="16" width="13.44140625" style="1" customWidth="1"/>
    <col min="17" max="17" width="13.21875" style="1" customWidth="1"/>
    <col min="18" max="19" width="12" style="1" customWidth="1"/>
    <col min="20" max="20" width="13.109375" style="1" customWidth="1"/>
    <col min="21" max="21" width="13.6640625" style="1" customWidth="1"/>
    <col min="22" max="22" width="8.88671875" style="1" customWidth="1"/>
  </cols>
  <sheetData>
    <row r="1" spans="1:22" ht="15" thickTop="1" x14ac:dyDescent="0.3">
      <c r="A1" s="120" t="s">
        <v>0</v>
      </c>
      <c r="B1" s="123" t="s">
        <v>1</v>
      </c>
      <c r="C1" s="126" t="s">
        <v>2</v>
      </c>
      <c r="D1" s="127"/>
    </row>
    <row r="2" spans="1:22" ht="15" customHeight="1" thickBot="1" x14ac:dyDescent="0.35">
      <c r="A2" s="121"/>
      <c r="B2" s="124"/>
      <c r="C2" s="128" t="s">
        <v>6</v>
      </c>
      <c r="D2" s="130" t="s">
        <v>5</v>
      </c>
    </row>
    <row r="3" spans="1:22" ht="15" thickBot="1" x14ac:dyDescent="0.35">
      <c r="A3" s="122"/>
      <c r="B3" s="125"/>
      <c r="C3" s="129"/>
      <c r="D3" s="131"/>
      <c r="F3" s="115" t="s">
        <v>46</v>
      </c>
      <c r="G3" s="115"/>
      <c r="H3" s="115"/>
      <c r="I3" s="115"/>
      <c r="J3" s="115"/>
      <c r="K3" s="96"/>
      <c r="L3" s="112" t="s">
        <v>45</v>
      </c>
      <c r="M3" s="113"/>
      <c r="N3" s="113"/>
      <c r="O3" s="113"/>
      <c r="P3" s="113"/>
      <c r="Q3" s="113"/>
      <c r="R3" s="113"/>
      <c r="S3" s="113"/>
      <c r="T3" s="113"/>
      <c r="U3" s="114"/>
    </row>
    <row r="4" spans="1:22" ht="56.4" customHeight="1" thickBot="1" x14ac:dyDescent="0.35">
      <c r="A4" s="122"/>
      <c r="B4" s="125"/>
      <c r="C4" s="129"/>
      <c r="D4" s="131"/>
      <c r="F4" s="53" t="s">
        <v>63</v>
      </c>
      <c r="G4" s="53" t="s">
        <v>47</v>
      </c>
      <c r="H4" s="53" t="s">
        <v>29</v>
      </c>
      <c r="I4" s="53" t="s">
        <v>30</v>
      </c>
      <c r="J4" s="53" t="s">
        <v>31</v>
      </c>
      <c r="K4" s="53" t="s">
        <v>48</v>
      </c>
      <c r="L4" s="54" t="s">
        <v>33</v>
      </c>
      <c r="M4" s="53" t="s">
        <v>31</v>
      </c>
      <c r="N4" s="53" t="s">
        <v>49</v>
      </c>
      <c r="O4" s="53" t="s">
        <v>32</v>
      </c>
      <c r="P4" s="53" t="s">
        <v>34</v>
      </c>
      <c r="Q4" s="53" t="s">
        <v>35</v>
      </c>
      <c r="R4" s="53" t="s">
        <v>36</v>
      </c>
      <c r="S4" s="53" t="s">
        <v>79</v>
      </c>
      <c r="T4" s="53" t="s">
        <v>24</v>
      </c>
      <c r="U4" s="53" t="s">
        <v>37</v>
      </c>
      <c r="V4" s="52"/>
    </row>
    <row r="5" spans="1:22" ht="30" customHeight="1" thickTop="1" x14ac:dyDescent="0.3">
      <c r="A5" s="39">
        <v>1</v>
      </c>
      <c r="B5" s="40" t="s">
        <v>3</v>
      </c>
      <c r="C5" s="41" t="s">
        <v>42</v>
      </c>
      <c r="D5" s="42" t="s">
        <v>7</v>
      </c>
      <c r="F5" s="58">
        <v>0</v>
      </c>
      <c r="G5" s="59">
        <v>0</v>
      </c>
      <c r="H5" s="59">
        <v>0</v>
      </c>
      <c r="I5" s="59">
        <v>1</v>
      </c>
      <c r="J5" s="60">
        <v>0</v>
      </c>
      <c r="K5" s="58">
        <f>F5</f>
        <v>0</v>
      </c>
      <c r="L5" s="59">
        <f>G5+H5+I5</f>
        <v>1</v>
      </c>
      <c r="M5" s="59">
        <f>J5</f>
        <v>0</v>
      </c>
      <c r="N5" s="59">
        <v>0</v>
      </c>
      <c r="O5" s="59">
        <v>1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</row>
    <row r="6" spans="1:22" ht="29.4" customHeight="1" x14ac:dyDescent="0.3">
      <c r="A6" s="28">
        <v>2</v>
      </c>
      <c r="B6" s="29" t="s">
        <v>3</v>
      </c>
      <c r="C6" s="17" t="s">
        <v>7</v>
      </c>
      <c r="D6" s="18" t="s">
        <v>57</v>
      </c>
      <c r="F6" s="63">
        <v>4</v>
      </c>
      <c r="G6" s="19">
        <v>2</v>
      </c>
      <c r="H6" s="19">
        <v>0</v>
      </c>
      <c r="I6" s="19">
        <v>0</v>
      </c>
      <c r="J6" s="64">
        <v>2</v>
      </c>
      <c r="K6" s="63">
        <f t="shared" ref="K6:K10" si="0">F6</f>
        <v>4</v>
      </c>
      <c r="L6" s="19">
        <f t="shared" ref="L6:L9" si="1">G6+H6+I6</f>
        <v>2</v>
      </c>
      <c r="M6" s="19">
        <f t="shared" ref="M6:M9" si="2">J6</f>
        <v>2</v>
      </c>
      <c r="N6" s="19">
        <v>10</v>
      </c>
      <c r="O6" s="19">
        <v>5</v>
      </c>
      <c r="P6" s="19">
        <v>2</v>
      </c>
      <c r="Q6" s="19">
        <v>1</v>
      </c>
      <c r="R6" s="19">
        <v>0</v>
      </c>
      <c r="S6" s="19">
        <v>1</v>
      </c>
      <c r="T6" s="19">
        <v>1</v>
      </c>
      <c r="U6" s="19">
        <v>2</v>
      </c>
    </row>
    <row r="7" spans="1:22" ht="44.4" customHeight="1" x14ac:dyDescent="0.3">
      <c r="A7" s="28">
        <v>3</v>
      </c>
      <c r="B7" s="29" t="s">
        <v>3</v>
      </c>
      <c r="C7" s="17" t="s">
        <v>7</v>
      </c>
      <c r="D7" s="18" t="s">
        <v>59</v>
      </c>
      <c r="F7" s="63">
        <v>0</v>
      </c>
      <c r="G7" s="19">
        <v>0</v>
      </c>
      <c r="H7" s="19">
        <v>2</v>
      </c>
      <c r="I7" s="19">
        <v>0</v>
      </c>
      <c r="J7" s="64">
        <v>0</v>
      </c>
      <c r="K7" s="63">
        <v>0</v>
      </c>
      <c r="L7" s="19">
        <f t="shared" si="1"/>
        <v>2</v>
      </c>
      <c r="M7" s="19">
        <f t="shared" si="2"/>
        <v>0</v>
      </c>
      <c r="N7" s="19">
        <v>0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1</v>
      </c>
    </row>
    <row r="8" spans="1:22" ht="44.4" customHeight="1" x14ac:dyDescent="0.3">
      <c r="A8" s="28">
        <v>4</v>
      </c>
      <c r="B8" s="29"/>
      <c r="C8" s="17"/>
      <c r="D8" s="18" t="s">
        <v>58</v>
      </c>
      <c r="F8" s="63">
        <v>0</v>
      </c>
      <c r="G8" s="19">
        <v>0</v>
      </c>
      <c r="H8" s="19">
        <v>2</v>
      </c>
      <c r="I8" s="19">
        <v>0</v>
      </c>
      <c r="J8" s="64">
        <v>0</v>
      </c>
      <c r="K8" s="63">
        <f t="shared" si="0"/>
        <v>0</v>
      </c>
      <c r="L8" s="19">
        <f t="shared" si="1"/>
        <v>2</v>
      </c>
      <c r="M8" s="19">
        <f t="shared" si="2"/>
        <v>0</v>
      </c>
      <c r="N8" s="19">
        <v>0</v>
      </c>
      <c r="O8" s="19">
        <v>0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9">
        <v>1</v>
      </c>
    </row>
    <row r="9" spans="1:22" s="12" customFormat="1" ht="41.4" customHeight="1" x14ac:dyDescent="0.3">
      <c r="A9" s="28">
        <v>5</v>
      </c>
      <c r="B9" s="29" t="s">
        <v>3</v>
      </c>
      <c r="C9" s="17" t="s">
        <v>10</v>
      </c>
      <c r="D9" s="18" t="s">
        <v>7</v>
      </c>
      <c r="E9" s="27"/>
      <c r="F9" s="63">
        <v>0</v>
      </c>
      <c r="G9" s="19">
        <v>0</v>
      </c>
      <c r="H9" s="19">
        <v>0</v>
      </c>
      <c r="I9" s="19">
        <v>1</v>
      </c>
      <c r="J9" s="64">
        <v>0</v>
      </c>
      <c r="K9" s="61">
        <f t="shared" si="0"/>
        <v>0</v>
      </c>
      <c r="L9" s="62">
        <f t="shared" si="1"/>
        <v>1</v>
      </c>
      <c r="M9" s="62">
        <f t="shared" si="2"/>
        <v>0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</v>
      </c>
      <c r="V9" s="51"/>
    </row>
    <row r="10" spans="1:22" ht="84" customHeight="1" x14ac:dyDescent="0.3">
      <c r="A10" s="28">
        <v>6</v>
      </c>
      <c r="B10" s="29" t="s">
        <v>3</v>
      </c>
      <c r="C10" s="17" t="s">
        <v>11</v>
      </c>
      <c r="D10" s="18" t="s">
        <v>12</v>
      </c>
      <c r="F10" s="61">
        <v>0</v>
      </c>
      <c r="G10" s="62">
        <v>0</v>
      </c>
      <c r="H10" s="62">
        <v>2</v>
      </c>
      <c r="I10" s="62">
        <v>4</v>
      </c>
      <c r="J10" s="68">
        <v>2</v>
      </c>
      <c r="K10" s="61">
        <f t="shared" si="0"/>
        <v>0</v>
      </c>
      <c r="L10" s="62">
        <v>4</v>
      </c>
      <c r="M10" s="62">
        <f>J10</f>
        <v>2</v>
      </c>
      <c r="N10" s="62">
        <v>10</v>
      </c>
      <c r="O10" s="62">
        <v>5</v>
      </c>
      <c r="P10" s="62">
        <v>1</v>
      </c>
      <c r="Q10" s="62">
        <v>1</v>
      </c>
      <c r="R10" s="62">
        <v>0</v>
      </c>
      <c r="S10" s="62">
        <v>0</v>
      </c>
      <c r="T10" s="62">
        <v>1</v>
      </c>
      <c r="U10" s="62">
        <v>2</v>
      </c>
    </row>
    <row r="11" spans="1:22" x14ac:dyDescent="0.3">
      <c r="A11" s="132">
        <v>7</v>
      </c>
      <c r="B11" s="133" t="s">
        <v>3</v>
      </c>
      <c r="C11" s="134" t="s">
        <v>13</v>
      </c>
      <c r="D11" s="119" t="s">
        <v>15</v>
      </c>
      <c r="F11" s="116">
        <v>0</v>
      </c>
      <c r="G11" s="104">
        <v>0</v>
      </c>
      <c r="H11" s="104">
        <v>2</v>
      </c>
      <c r="I11" s="104">
        <v>6</v>
      </c>
      <c r="J11" s="109">
        <v>4</v>
      </c>
      <c r="K11" s="107">
        <f>F11</f>
        <v>0</v>
      </c>
      <c r="L11" s="108">
        <v>6</v>
      </c>
      <c r="M11" s="108">
        <f>J11</f>
        <v>4</v>
      </c>
      <c r="N11" s="108">
        <v>15</v>
      </c>
      <c r="O11" s="108">
        <v>5</v>
      </c>
      <c r="P11" s="108">
        <v>5</v>
      </c>
      <c r="Q11" s="108">
        <v>1</v>
      </c>
      <c r="R11" s="108">
        <v>1</v>
      </c>
      <c r="S11" s="104">
        <v>3</v>
      </c>
      <c r="T11" s="108">
        <v>2</v>
      </c>
      <c r="U11" s="108">
        <v>2</v>
      </c>
    </row>
    <row r="12" spans="1:22" x14ac:dyDescent="0.3">
      <c r="A12" s="132"/>
      <c r="B12" s="133"/>
      <c r="C12" s="134"/>
      <c r="D12" s="119"/>
      <c r="F12" s="117"/>
      <c r="G12" s="105"/>
      <c r="H12" s="105"/>
      <c r="I12" s="105"/>
      <c r="J12" s="110"/>
      <c r="K12" s="107"/>
      <c r="L12" s="108"/>
      <c r="M12" s="108"/>
      <c r="N12" s="108"/>
      <c r="O12" s="108"/>
      <c r="P12" s="108"/>
      <c r="Q12" s="108"/>
      <c r="R12" s="108"/>
      <c r="S12" s="105"/>
      <c r="T12" s="108"/>
      <c r="U12" s="108"/>
    </row>
    <row r="13" spans="1:22" x14ac:dyDescent="0.3">
      <c r="A13" s="132"/>
      <c r="B13" s="133"/>
      <c r="C13" s="134"/>
      <c r="D13" s="119"/>
      <c r="F13" s="117"/>
      <c r="G13" s="105"/>
      <c r="H13" s="105"/>
      <c r="I13" s="105"/>
      <c r="J13" s="110"/>
      <c r="K13" s="107"/>
      <c r="L13" s="108"/>
      <c r="M13" s="108"/>
      <c r="N13" s="108"/>
      <c r="O13" s="108"/>
      <c r="P13" s="108"/>
      <c r="Q13" s="108"/>
      <c r="R13" s="108"/>
      <c r="S13" s="105"/>
      <c r="T13" s="108"/>
      <c r="U13" s="108"/>
    </row>
    <row r="14" spans="1:22" x14ac:dyDescent="0.3">
      <c r="A14" s="132"/>
      <c r="B14" s="133"/>
      <c r="C14" s="134"/>
      <c r="D14" s="119"/>
      <c r="F14" s="117"/>
      <c r="G14" s="105"/>
      <c r="H14" s="105"/>
      <c r="I14" s="105"/>
      <c r="J14" s="110"/>
      <c r="K14" s="107"/>
      <c r="L14" s="108"/>
      <c r="M14" s="108"/>
      <c r="N14" s="108"/>
      <c r="O14" s="108"/>
      <c r="P14" s="108"/>
      <c r="Q14" s="108"/>
      <c r="R14" s="108"/>
      <c r="S14" s="105"/>
      <c r="T14" s="108"/>
      <c r="U14" s="108"/>
    </row>
    <row r="15" spans="1:22" x14ac:dyDescent="0.3">
      <c r="A15" s="132"/>
      <c r="B15" s="133"/>
      <c r="C15" s="134"/>
      <c r="D15" s="119"/>
      <c r="F15" s="118"/>
      <c r="G15" s="106"/>
      <c r="H15" s="106"/>
      <c r="I15" s="106"/>
      <c r="J15" s="111"/>
      <c r="K15" s="107"/>
      <c r="L15" s="108"/>
      <c r="M15" s="108"/>
      <c r="N15" s="108"/>
      <c r="O15" s="108"/>
      <c r="P15" s="108"/>
      <c r="Q15" s="108"/>
      <c r="R15" s="108"/>
      <c r="S15" s="106"/>
      <c r="T15" s="108"/>
      <c r="U15" s="108"/>
    </row>
    <row r="16" spans="1:22" x14ac:dyDescent="0.3">
      <c r="A16" s="132">
        <v>8</v>
      </c>
      <c r="B16" s="133" t="s">
        <v>3</v>
      </c>
      <c r="C16" s="134" t="s">
        <v>7</v>
      </c>
      <c r="D16" s="119" t="s">
        <v>14</v>
      </c>
      <c r="F16" s="116">
        <v>2</v>
      </c>
      <c r="G16" s="104">
        <v>0</v>
      </c>
      <c r="H16" s="104">
        <v>0</v>
      </c>
      <c r="I16" s="104">
        <v>10</v>
      </c>
      <c r="J16" s="109">
        <v>7</v>
      </c>
      <c r="K16" s="107">
        <f>F16</f>
        <v>2</v>
      </c>
      <c r="L16" s="108">
        <v>8</v>
      </c>
      <c r="M16" s="108">
        <f>J16</f>
        <v>7</v>
      </c>
      <c r="N16" s="108">
        <v>15</v>
      </c>
      <c r="O16" s="108">
        <v>5</v>
      </c>
      <c r="P16" s="108">
        <v>5</v>
      </c>
      <c r="Q16" s="108">
        <v>2</v>
      </c>
      <c r="R16" s="108">
        <v>1</v>
      </c>
      <c r="S16" s="104">
        <v>3</v>
      </c>
      <c r="T16" s="108">
        <v>3</v>
      </c>
      <c r="U16" s="108">
        <v>3</v>
      </c>
    </row>
    <row r="17" spans="1:26" x14ac:dyDescent="0.3">
      <c r="A17" s="132"/>
      <c r="B17" s="133"/>
      <c r="C17" s="134"/>
      <c r="D17" s="119"/>
      <c r="F17" s="117"/>
      <c r="G17" s="105"/>
      <c r="H17" s="105"/>
      <c r="I17" s="105"/>
      <c r="J17" s="110"/>
      <c r="K17" s="107"/>
      <c r="L17" s="108"/>
      <c r="M17" s="108"/>
      <c r="N17" s="108"/>
      <c r="O17" s="108"/>
      <c r="P17" s="108"/>
      <c r="Q17" s="108"/>
      <c r="R17" s="108"/>
      <c r="S17" s="105"/>
      <c r="T17" s="108"/>
      <c r="U17" s="108"/>
    </row>
    <row r="18" spans="1:26" ht="13.8" customHeight="1" x14ac:dyDescent="0.3">
      <c r="A18" s="132"/>
      <c r="B18" s="133"/>
      <c r="C18" s="134"/>
      <c r="D18" s="119"/>
      <c r="F18" s="117"/>
      <c r="G18" s="105"/>
      <c r="H18" s="105"/>
      <c r="I18" s="105"/>
      <c r="J18" s="110"/>
      <c r="K18" s="107"/>
      <c r="L18" s="108"/>
      <c r="M18" s="108"/>
      <c r="N18" s="108"/>
      <c r="O18" s="108"/>
      <c r="P18" s="108"/>
      <c r="Q18" s="108"/>
      <c r="R18" s="108"/>
      <c r="S18" s="105"/>
      <c r="T18" s="108"/>
      <c r="U18" s="108"/>
    </row>
    <row r="19" spans="1:26" x14ac:dyDescent="0.3">
      <c r="A19" s="132"/>
      <c r="B19" s="133"/>
      <c r="C19" s="134"/>
      <c r="D19" s="119"/>
      <c r="F19" s="117"/>
      <c r="G19" s="105"/>
      <c r="H19" s="105"/>
      <c r="I19" s="105"/>
      <c r="J19" s="110"/>
      <c r="K19" s="107"/>
      <c r="L19" s="108"/>
      <c r="M19" s="108"/>
      <c r="N19" s="108"/>
      <c r="O19" s="108"/>
      <c r="P19" s="108"/>
      <c r="Q19" s="108"/>
      <c r="R19" s="108"/>
      <c r="S19" s="106"/>
      <c r="T19" s="108"/>
      <c r="U19" s="108"/>
    </row>
    <row r="20" spans="1:26" s="27" customFormat="1" ht="34.799999999999997" customHeight="1" x14ac:dyDescent="0.3">
      <c r="A20" s="13">
        <v>9</v>
      </c>
      <c r="B20" s="14" t="s">
        <v>3</v>
      </c>
      <c r="C20" s="15" t="s">
        <v>16</v>
      </c>
      <c r="D20" s="16" t="s">
        <v>7</v>
      </c>
      <c r="F20" s="63">
        <v>4</v>
      </c>
      <c r="G20" s="19">
        <v>0</v>
      </c>
      <c r="H20" s="62">
        <v>2</v>
      </c>
      <c r="I20" s="62">
        <v>4</v>
      </c>
      <c r="J20" s="68">
        <v>4</v>
      </c>
      <c r="K20" s="61">
        <f>F20</f>
        <v>4</v>
      </c>
      <c r="L20" s="62">
        <f>G20+H20+I20</f>
        <v>6</v>
      </c>
      <c r="M20" s="62">
        <f>J20</f>
        <v>4</v>
      </c>
      <c r="N20" s="62">
        <v>15</v>
      </c>
      <c r="O20" s="62">
        <v>5</v>
      </c>
      <c r="P20" s="62">
        <v>3</v>
      </c>
      <c r="Q20" s="62">
        <v>1</v>
      </c>
      <c r="R20" s="62">
        <v>1</v>
      </c>
      <c r="S20" s="62">
        <v>2</v>
      </c>
      <c r="T20" s="62">
        <v>2</v>
      </c>
      <c r="U20" s="62">
        <v>2</v>
      </c>
      <c r="V20" s="1"/>
    </row>
    <row r="21" spans="1:26" x14ac:dyDescent="0.3">
      <c r="A21" s="132">
        <v>10</v>
      </c>
      <c r="B21" s="133" t="s">
        <v>3</v>
      </c>
      <c r="C21" s="134" t="s">
        <v>7</v>
      </c>
      <c r="D21" s="119" t="s">
        <v>50</v>
      </c>
      <c r="F21" s="116">
        <v>0</v>
      </c>
      <c r="G21" s="104">
        <v>0</v>
      </c>
      <c r="H21" s="104">
        <v>1</v>
      </c>
      <c r="I21" s="104">
        <v>10</v>
      </c>
      <c r="J21" s="109">
        <v>4</v>
      </c>
      <c r="K21" s="107">
        <f>F21</f>
        <v>0</v>
      </c>
      <c r="L21" s="108">
        <v>8</v>
      </c>
      <c r="M21" s="108">
        <f>J21</f>
        <v>4</v>
      </c>
      <c r="N21" s="108">
        <v>10</v>
      </c>
      <c r="O21" s="108">
        <v>5</v>
      </c>
      <c r="P21" s="108">
        <v>2</v>
      </c>
      <c r="Q21" s="108">
        <v>1</v>
      </c>
      <c r="R21" s="108">
        <v>0</v>
      </c>
      <c r="S21" s="104">
        <v>0</v>
      </c>
      <c r="T21" s="108">
        <v>1</v>
      </c>
      <c r="U21" s="108">
        <v>2</v>
      </c>
    </row>
    <row r="22" spans="1:26" x14ac:dyDescent="0.3">
      <c r="A22" s="132"/>
      <c r="B22" s="133"/>
      <c r="C22" s="134"/>
      <c r="D22" s="119"/>
      <c r="F22" s="117"/>
      <c r="G22" s="105"/>
      <c r="H22" s="105"/>
      <c r="I22" s="105"/>
      <c r="J22" s="110"/>
      <c r="K22" s="107"/>
      <c r="L22" s="108"/>
      <c r="M22" s="108"/>
      <c r="N22" s="108"/>
      <c r="O22" s="108"/>
      <c r="P22" s="108"/>
      <c r="Q22" s="108"/>
      <c r="R22" s="108"/>
      <c r="S22" s="105"/>
      <c r="T22" s="108"/>
      <c r="U22" s="108"/>
    </row>
    <row r="23" spans="1:26" x14ac:dyDescent="0.3">
      <c r="A23" s="132"/>
      <c r="B23" s="133"/>
      <c r="C23" s="134"/>
      <c r="D23" s="119"/>
      <c r="F23" s="117"/>
      <c r="G23" s="105"/>
      <c r="H23" s="105"/>
      <c r="I23" s="105"/>
      <c r="J23" s="110"/>
      <c r="K23" s="107"/>
      <c r="L23" s="108"/>
      <c r="M23" s="108"/>
      <c r="N23" s="108"/>
      <c r="O23" s="108"/>
      <c r="P23" s="108"/>
      <c r="Q23" s="108"/>
      <c r="R23" s="108"/>
      <c r="S23" s="105"/>
      <c r="T23" s="108"/>
      <c r="U23" s="108"/>
    </row>
    <row r="24" spans="1:26" x14ac:dyDescent="0.3">
      <c r="A24" s="132"/>
      <c r="B24" s="133"/>
      <c r="C24" s="134"/>
      <c r="D24" s="119"/>
      <c r="F24" s="117"/>
      <c r="G24" s="105"/>
      <c r="H24" s="105"/>
      <c r="I24" s="105"/>
      <c r="J24" s="110"/>
      <c r="K24" s="107"/>
      <c r="L24" s="108"/>
      <c r="M24" s="108"/>
      <c r="N24" s="108"/>
      <c r="O24" s="108"/>
      <c r="P24" s="108"/>
      <c r="Q24" s="108"/>
      <c r="R24" s="108"/>
      <c r="S24" s="105"/>
      <c r="T24" s="108"/>
      <c r="U24" s="108"/>
    </row>
    <row r="25" spans="1:26" x14ac:dyDescent="0.3">
      <c r="A25" s="132"/>
      <c r="B25" s="133"/>
      <c r="C25" s="134"/>
      <c r="D25" s="119"/>
      <c r="F25" s="117"/>
      <c r="G25" s="105"/>
      <c r="H25" s="105"/>
      <c r="I25" s="105"/>
      <c r="J25" s="110"/>
      <c r="K25" s="107"/>
      <c r="L25" s="108"/>
      <c r="M25" s="108"/>
      <c r="N25" s="108"/>
      <c r="O25" s="108"/>
      <c r="P25" s="108"/>
      <c r="Q25" s="108"/>
      <c r="R25" s="108"/>
      <c r="S25" s="105"/>
      <c r="T25" s="108"/>
      <c r="U25" s="108"/>
    </row>
    <row r="26" spans="1:26" x14ac:dyDescent="0.3">
      <c r="A26" s="132"/>
      <c r="B26" s="133"/>
      <c r="C26" s="134"/>
      <c r="D26" s="119"/>
      <c r="F26" s="118"/>
      <c r="G26" s="106"/>
      <c r="H26" s="106"/>
      <c r="I26" s="106"/>
      <c r="J26" s="111"/>
      <c r="K26" s="107"/>
      <c r="L26" s="108"/>
      <c r="M26" s="108"/>
      <c r="N26" s="108"/>
      <c r="O26" s="108"/>
      <c r="P26" s="108"/>
      <c r="Q26" s="108"/>
      <c r="R26" s="108"/>
      <c r="S26" s="106"/>
      <c r="T26" s="108"/>
      <c r="U26" s="108"/>
    </row>
    <row r="27" spans="1:26" ht="28.8" x14ac:dyDescent="0.3">
      <c r="A27" s="33">
        <v>11</v>
      </c>
      <c r="B27" s="34" t="s">
        <v>3</v>
      </c>
      <c r="C27" s="25" t="s">
        <v>17</v>
      </c>
      <c r="D27" s="26" t="s">
        <v>7</v>
      </c>
      <c r="F27" s="61">
        <v>0</v>
      </c>
      <c r="G27" s="62">
        <v>0</v>
      </c>
      <c r="H27" s="62">
        <v>2</v>
      </c>
      <c r="I27" s="62">
        <v>4</v>
      </c>
      <c r="J27" s="68">
        <v>2</v>
      </c>
      <c r="K27" s="61">
        <f>F27</f>
        <v>0</v>
      </c>
      <c r="L27" s="62">
        <v>4</v>
      </c>
      <c r="M27" s="62">
        <f t="shared" ref="M27:M30" si="3">J27</f>
        <v>2</v>
      </c>
      <c r="N27" s="62">
        <v>10</v>
      </c>
      <c r="O27" s="62">
        <v>5</v>
      </c>
      <c r="P27" s="62">
        <v>2</v>
      </c>
      <c r="Q27" s="62">
        <v>1</v>
      </c>
      <c r="R27" s="62">
        <v>0</v>
      </c>
      <c r="S27" s="62">
        <v>1</v>
      </c>
      <c r="T27" s="62">
        <v>1</v>
      </c>
      <c r="U27" s="62">
        <v>2</v>
      </c>
    </row>
    <row r="28" spans="1:26" ht="29.4" thickBot="1" x14ac:dyDescent="0.35">
      <c r="A28" s="35">
        <v>12</v>
      </c>
      <c r="B28" s="36" t="s">
        <v>3</v>
      </c>
      <c r="C28" s="37" t="s">
        <v>7</v>
      </c>
      <c r="D28" s="38" t="s">
        <v>18</v>
      </c>
      <c r="F28" s="65">
        <v>0</v>
      </c>
      <c r="G28" s="66">
        <v>0</v>
      </c>
      <c r="H28" s="66">
        <v>2</v>
      </c>
      <c r="I28" s="66">
        <v>4</v>
      </c>
      <c r="J28" s="67">
        <v>2</v>
      </c>
      <c r="K28" s="65">
        <f>F28</f>
        <v>0</v>
      </c>
      <c r="L28" s="66">
        <f>G28+H28+I28</f>
        <v>6</v>
      </c>
      <c r="M28" s="66">
        <f t="shared" si="3"/>
        <v>2</v>
      </c>
      <c r="N28" s="66">
        <v>15</v>
      </c>
      <c r="O28" s="66">
        <v>5</v>
      </c>
      <c r="P28" s="66">
        <v>2</v>
      </c>
      <c r="Q28" s="66">
        <v>1</v>
      </c>
      <c r="R28" s="66">
        <v>0</v>
      </c>
      <c r="S28" s="66">
        <v>2</v>
      </c>
      <c r="T28" s="66">
        <v>1</v>
      </c>
      <c r="U28" s="66">
        <v>2</v>
      </c>
    </row>
    <row r="29" spans="1:26" s="12" customFormat="1" ht="33" customHeight="1" thickTop="1" x14ac:dyDescent="0.3">
      <c r="A29" s="30">
        <v>13</v>
      </c>
      <c r="B29" s="31" t="s">
        <v>9</v>
      </c>
      <c r="C29" s="22"/>
      <c r="D29" s="23" t="s">
        <v>60</v>
      </c>
      <c r="F29" s="74">
        <v>2</v>
      </c>
      <c r="G29" s="24">
        <v>0</v>
      </c>
      <c r="H29" s="24">
        <v>2</v>
      </c>
      <c r="I29" s="24">
        <v>6</v>
      </c>
      <c r="J29" s="75">
        <v>2</v>
      </c>
      <c r="K29" s="76">
        <f>F29</f>
        <v>2</v>
      </c>
      <c r="L29" s="77">
        <v>6</v>
      </c>
      <c r="M29" s="77">
        <f t="shared" si="3"/>
        <v>2</v>
      </c>
      <c r="N29" s="77">
        <v>20</v>
      </c>
      <c r="O29" s="77">
        <v>5</v>
      </c>
      <c r="P29" s="77">
        <v>3</v>
      </c>
      <c r="Q29" s="77">
        <v>2</v>
      </c>
      <c r="R29" s="77">
        <v>0</v>
      </c>
      <c r="S29" s="77">
        <v>0</v>
      </c>
      <c r="T29" s="77">
        <v>2</v>
      </c>
      <c r="U29" s="77">
        <v>4</v>
      </c>
      <c r="V29" s="1"/>
    </row>
    <row r="30" spans="1:26" ht="40.200000000000003" customHeight="1" x14ac:dyDescent="0.3">
      <c r="A30" s="93">
        <v>15</v>
      </c>
      <c r="B30" s="95" t="s">
        <v>4</v>
      </c>
      <c r="C30" s="94" t="s">
        <v>8</v>
      </c>
      <c r="D30" s="32" t="s">
        <v>64</v>
      </c>
      <c r="F30" s="88">
        <v>1</v>
      </c>
      <c r="G30" s="89">
        <v>0</v>
      </c>
      <c r="H30" s="89">
        <v>0</v>
      </c>
      <c r="I30" s="89">
        <v>4</v>
      </c>
      <c r="J30" s="90">
        <v>1</v>
      </c>
      <c r="K30" s="88">
        <f t="shared" ref="K30" si="4">F30</f>
        <v>1</v>
      </c>
      <c r="L30" s="89">
        <f t="shared" ref="L30:L31" si="5">G30+H30+I30</f>
        <v>4</v>
      </c>
      <c r="M30" s="89">
        <f t="shared" si="3"/>
        <v>1</v>
      </c>
      <c r="N30" s="89">
        <v>15</v>
      </c>
      <c r="O30" s="89">
        <v>5</v>
      </c>
      <c r="P30" s="89">
        <v>2</v>
      </c>
      <c r="Q30" s="89">
        <v>1</v>
      </c>
      <c r="R30" s="89">
        <v>1</v>
      </c>
      <c r="S30" s="89">
        <v>2</v>
      </c>
      <c r="T30" s="89">
        <v>2</v>
      </c>
      <c r="U30" s="89">
        <v>2</v>
      </c>
    </row>
    <row r="31" spans="1:26" s="21" customFormat="1" ht="34.799999999999997" customHeight="1" thickBot="1" x14ac:dyDescent="0.35">
      <c r="A31" s="47">
        <v>16</v>
      </c>
      <c r="B31" s="48" t="s">
        <v>4</v>
      </c>
      <c r="C31" s="49" t="s">
        <v>62</v>
      </c>
      <c r="D31" s="50" t="s">
        <v>7</v>
      </c>
      <c r="F31" s="85">
        <v>2</v>
      </c>
      <c r="G31" s="86">
        <v>0</v>
      </c>
      <c r="H31" s="86">
        <v>0</v>
      </c>
      <c r="I31" s="86">
        <v>5</v>
      </c>
      <c r="J31" s="87">
        <v>2</v>
      </c>
      <c r="K31" s="88">
        <f t="shared" ref="K31" si="6">F31</f>
        <v>2</v>
      </c>
      <c r="L31" s="89">
        <f t="shared" si="5"/>
        <v>5</v>
      </c>
      <c r="M31" s="89">
        <f t="shared" ref="M31:M33" si="7">J31</f>
        <v>2</v>
      </c>
      <c r="N31" s="89">
        <v>15</v>
      </c>
      <c r="O31" s="89">
        <v>5</v>
      </c>
      <c r="P31" s="89">
        <v>2</v>
      </c>
      <c r="Q31" s="89">
        <v>2</v>
      </c>
      <c r="R31" s="89">
        <v>0</v>
      </c>
      <c r="S31" s="89">
        <v>2</v>
      </c>
      <c r="T31" s="89">
        <v>2</v>
      </c>
      <c r="U31" s="89">
        <v>2</v>
      </c>
      <c r="V31" s="1"/>
      <c r="W31"/>
      <c r="X31"/>
      <c r="Y31"/>
      <c r="Z31"/>
    </row>
    <row r="32" spans="1:26" ht="36" customHeight="1" thickTop="1" thickBot="1" x14ac:dyDescent="0.35">
      <c r="A32" s="81">
        <v>17</v>
      </c>
      <c r="B32" s="82" t="s">
        <v>19</v>
      </c>
      <c r="C32" s="83" t="s">
        <v>61</v>
      </c>
      <c r="D32" s="84" t="s">
        <v>7</v>
      </c>
      <c r="F32" s="78">
        <v>0</v>
      </c>
      <c r="G32" s="79">
        <v>0</v>
      </c>
      <c r="H32" s="79">
        <v>2</v>
      </c>
      <c r="I32" s="79">
        <v>4</v>
      </c>
      <c r="J32" s="80">
        <v>2</v>
      </c>
      <c r="K32" s="78">
        <f t="shared" ref="K32:K33" si="8">F32</f>
        <v>0</v>
      </c>
      <c r="L32" s="79">
        <v>4</v>
      </c>
      <c r="M32" s="79">
        <f t="shared" si="7"/>
        <v>2</v>
      </c>
      <c r="N32" s="79">
        <v>10</v>
      </c>
      <c r="O32" s="79">
        <v>5</v>
      </c>
      <c r="P32" s="79">
        <v>2</v>
      </c>
      <c r="Q32" s="79">
        <v>2</v>
      </c>
      <c r="R32" s="79">
        <v>0</v>
      </c>
      <c r="S32" s="79">
        <v>4</v>
      </c>
      <c r="T32" s="79">
        <v>2</v>
      </c>
      <c r="U32" s="79">
        <v>4</v>
      </c>
    </row>
    <row r="33" spans="1:22" ht="31.8" customHeight="1" thickTop="1" thickBot="1" x14ac:dyDescent="0.35">
      <c r="A33" s="43">
        <v>18</v>
      </c>
      <c r="B33" s="44" t="s">
        <v>43</v>
      </c>
      <c r="C33" s="45"/>
      <c r="D33" s="46" t="s">
        <v>44</v>
      </c>
      <c r="F33" s="69">
        <v>0</v>
      </c>
      <c r="G33" s="70">
        <v>0</v>
      </c>
      <c r="H33" s="70">
        <v>2</v>
      </c>
      <c r="I33" s="70">
        <v>4</v>
      </c>
      <c r="J33" s="71">
        <v>2</v>
      </c>
      <c r="K33" s="72">
        <f t="shared" si="8"/>
        <v>0</v>
      </c>
      <c r="L33" s="73">
        <v>4</v>
      </c>
      <c r="M33" s="73">
        <f t="shared" si="7"/>
        <v>2</v>
      </c>
      <c r="N33" s="73">
        <v>15</v>
      </c>
      <c r="O33" s="73">
        <v>5</v>
      </c>
      <c r="P33" s="73">
        <v>2</v>
      </c>
      <c r="Q33" s="73">
        <v>1</v>
      </c>
      <c r="R33" s="73">
        <v>0</v>
      </c>
      <c r="S33" s="73">
        <v>0</v>
      </c>
      <c r="T33" s="73">
        <v>1</v>
      </c>
      <c r="U33" s="73">
        <v>2</v>
      </c>
    </row>
    <row r="34" spans="1:22" ht="15.6" thickTop="1" thickBot="1" x14ac:dyDescent="0.35">
      <c r="F34" s="55">
        <f t="shared" ref="F34:U34" si="9">SUM(F5:F33)</f>
        <v>15</v>
      </c>
      <c r="G34" s="56">
        <f t="shared" si="9"/>
        <v>2</v>
      </c>
      <c r="H34" s="56">
        <f t="shared" si="9"/>
        <v>21</v>
      </c>
      <c r="I34" s="56">
        <f t="shared" si="9"/>
        <v>67</v>
      </c>
      <c r="J34" s="57">
        <f t="shared" si="9"/>
        <v>36</v>
      </c>
      <c r="K34" s="55">
        <f t="shared" si="9"/>
        <v>15</v>
      </c>
      <c r="L34" s="56">
        <f t="shared" si="9"/>
        <v>73</v>
      </c>
      <c r="M34" s="56">
        <f t="shared" si="9"/>
        <v>36</v>
      </c>
      <c r="N34" s="56">
        <f t="shared" si="9"/>
        <v>175</v>
      </c>
      <c r="O34" s="56">
        <f t="shared" si="9"/>
        <v>67</v>
      </c>
      <c r="P34" s="56">
        <f t="shared" si="9"/>
        <v>35</v>
      </c>
      <c r="Q34" s="56">
        <f t="shared" si="9"/>
        <v>17</v>
      </c>
      <c r="R34" s="56">
        <f t="shared" si="9"/>
        <v>4</v>
      </c>
      <c r="S34" s="56">
        <f t="shared" si="9"/>
        <v>20</v>
      </c>
      <c r="T34" s="56">
        <f t="shared" si="9"/>
        <v>21</v>
      </c>
      <c r="U34" s="57">
        <f t="shared" si="9"/>
        <v>34</v>
      </c>
    </row>
    <row r="35" spans="1:22" ht="15" thickTop="1" x14ac:dyDescent="0.3"/>
    <row r="43" spans="1:22" x14ac:dyDescent="0.3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3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</sheetData>
  <mergeCells count="67">
    <mergeCell ref="C21:C26"/>
    <mergeCell ref="D21:D26"/>
    <mergeCell ref="A21:A26"/>
    <mergeCell ref="B21:B26"/>
    <mergeCell ref="G21:G26"/>
    <mergeCell ref="F21:F26"/>
    <mergeCell ref="A11:A15"/>
    <mergeCell ref="B11:B15"/>
    <mergeCell ref="A16:A19"/>
    <mergeCell ref="B16:B19"/>
    <mergeCell ref="C16:C19"/>
    <mergeCell ref="C11:C15"/>
    <mergeCell ref="A1:A4"/>
    <mergeCell ref="B1:B4"/>
    <mergeCell ref="C1:D1"/>
    <mergeCell ref="C2:C4"/>
    <mergeCell ref="D2:D4"/>
    <mergeCell ref="H16:H19"/>
    <mergeCell ref="G11:G15"/>
    <mergeCell ref="G16:G19"/>
    <mergeCell ref="F16:F19"/>
    <mergeCell ref="D16:D19"/>
    <mergeCell ref="D11:D15"/>
    <mergeCell ref="L3:U3"/>
    <mergeCell ref="F3:J3"/>
    <mergeCell ref="M11:M15"/>
    <mergeCell ref="N11:N15"/>
    <mergeCell ref="L11:L15"/>
    <mergeCell ref="O11:O15"/>
    <mergeCell ref="P11:P15"/>
    <mergeCell ref="Q11:Q15"/>
    <mergeCell ref="R11:R15"/>
    <mergeCell ref="T11:T15"/>
    <mergeCell ref="U11:U15"/>
    <mergeCell ref="J11:J15"/>
    <mergeCell ref="I11:I15"/>
    <mergeCell ref="H11:H15"/>
    <mergeCell ref="F11:F15"/>
    <mergeCell ref="K11:K15"/>
    <mergeCell ref="I16:I19"/>
    <mergeCell ref="J16:J19"/>
    <mergeCell ref="L16:L19"/>
    <mergeCell ref="M16:M19"/>
    <mergeCell ref="N16:N19"/>
    <mergeCell ref="K16:K19"/>
    <mergeCell ref="H21:H26"/>
    <mergeCell ref="J21:J26"/>
    <mergeCell ref="I21:I26"/>
    <mergeCell ref="M21:M26"/>
    <mergeCell ref="N21:N26"/>
    <mergeCell ref="L21:L26"/>
    <mergeCell ref="S11:S15"/>
    <mergeCell ref="S16:S19"/>
    <mergeCell ref="S21:S26"/>
    <mergeCell ref="K21:K26"/>
    <mergeCell ref="U16:U19"/>
    <mergeCell ref="O21:O26"/>
    <mergeCell ref="P21:P26"/>
    <mergeCell ref="Q21:Q26"/>
    <mergeCell ref="R21:R26"/>
    <mergeCell ref="T21:T26"/>
    <mergeCell ref="U21:U26"/>
    <mergeCell ref="O16:O19"/>
    <mergeCell ref="P16:P19"/>
    <mergeCell ref="Q16:Q19"/>
    <mergeCell ref="R16:R19"/>
    <mergeCell ref="T16:T19"/>
  </mergeCells>
  <pageMargins left="0.7" right="0.7" top="0.75" bottom="0.75" header="0.3" footer="0.3"/>
  <pageSetup paperSize="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60EF-7DF2-4011-BD2C-FEB3EE07E9CB}">
  <dimension ref="B1:I30"/>
  <sheetViews>
    <sheetView tabSelected="1" topLeftCell="A6" workbookViewId="0">
      <selection activeCell="I17" sqref="I17"/>
    </sheetView>
  </sheetViews>
  <sheetFormatPr defaultRowHeight="14.4" x14ac:dyDescent="0.3"/>
  <cols>
    <col min="1" max="1" width="16.5546875" customWidth="1"/>
    <col min="2" max="2" width="13.109375" style="2" customWidth="1"/>
    <col min="3" max="3" width="14.33203125" style="2" customWidth="1"/>
    <col min="4" max="4" width="13.88671875" style="2" customWidth="1"/>
    <col min="5" max="5" width="17.5546875" style="2" customWidth="1"/>
    <col min="6" max="7" width="22.5546875" style="2" customWidth="1"/>
    <col min="8" max="8" width="12.77734375" style="5" customWidth="1"/>
    <col min="9" max="9" width="14.77734375" style="2" customWidth="1"/>
  </cols>
  <sheetData>
    <row r="1" spans="2:9" ht="15" thickBot="1" x14ac:dyDescent="0.35"/>
    <row r="2" spans="2:9" ht="15" customHeight="1" thickTop="1" thickBot="1" x14ac:dyDescent="0.35">
      <c r="B2" s="141" t="s">
        <v>70</v>
      </c>
      <c r="C2" s="142"/>
      <c r="D2" s="142"/>
      <c r="E2" s="142"/>
      <c r="F2" s="142"/>
      <c r="G2" s="142"/>
      <c r="H2" s="142"/>
      <c r="I2" s="143"/>
    </row>
    <row r="3" spans="2:9" ht="31.2" customHeight="1" thickTop="1" thickBot="1" x14ac:dyDescent="0.35">
      <c r="B3" s="147" t="s">
        <v>28</v>
      </c>
      <c r="C3" s="147"/>
      <c r="D3" s="147"/>
      <c r="E3" s="147"/>
      <c r="F3" s="7" t="s">
        <v>27</v>
      </c>
      <c r="G3" s="7" t="s">
        <v>25</v>
      </c>
      <c r="H3" s="8" t="s">
        <v>26</v>
      </c>
      <c r="I3" s="7" t="s">
        <v>38</v>
      </c>
    </row>
    <row r="4" spans="2:9" ht="66.599999999999994" customHeight="1" thickTop="1" x14ac:dyDescent="0.3">
      <c r="B4" s="144" t="s">
        <v>51</v>
      </c>
      <c r="C4" s="145"/>
      <c r="D4" s="145"/>
      <c r="E4" s="146"/>
      <c r="F4" s="11"/>
      <c r="G4" s="3">
        <f>zestawienie!L34</f>
        <v>73</v>
      </c>
      <c r="H4" s="10"/>
      <c r="I4" s="9">
        <f t="shared" ref="I4:I14" si="0">G4*H4</f>
        <v>0</v>
      </c>
    </row>
    <row r="5" spans="2:9" ht="66.599999999999994" customHeight="1" x14ac:dyDescent="0.3">
      <c r="B5" s="138" t="s">
        <v>56</v>
      </c>
      <c r="C5" s="139"/>
      <c r="D5" s="139"/>
      <c r="E5" s="140"/>
      <c r="F5" s="11"/>
      <c r="G5" s="3">
        <f>zestawienie!K34</f>
        <v>15</v>
      </c>
      <c r="H5" s="10"/>
      <c r="I5" s="9">
        <f t="shared" si="0"/>
        <v>0</v>
      </c>
    </row>
    <row r="6" spans="2:9" ht="69" customHeight="1" x14ac:dyDescent="0.3">
      <c r="B6" s="144" t="s">
        <v>52</v>
      </c>
      <c r="C6" s="145"/>
      <c r="D6" s="145"/>
      <c r="E6" s="146"/>
      <c r="F6" s="11"/>
      <c r="G6" s="3">
        <f>zestawienie!M34</f>
        <v>36</v>
      </c>
      <c r="H6" s="10"/>
      <c r="I6" s="9">
        <f t="shared" si="0"/>
        <v>0</v>
      </c>
    </row>
    <row r="7" spans="2:9" ht="70.8" customHeight="1" x14ac:dyDescent="0.3">
      <c r="B7" s="144" t="s">
        <v>68</v>
      </c>
      <c r="C7" s="145"/>
      <c r="D7" s="145"/>
      <c r="E7" s="146"/>
      <c r="F7" s="11"/>
      <c r="G7" s="3">
        <f>zestawienie!N34</f>
        <v>175</v>
      </c>
      <c r="H7" s="10"/>
      <c r="I7" s="9">
        <f t="shared" si="0"/>
        <v>0</v>
      </c>
    </row>
    <row r="8" spans="2:9" ht="60" customHeight="1" x14ac:dyDescent="0.3">
      <c r="B8" s="144" t="s">
        <v>53</v>
      </c>
      <c r="C8" s="145"/>
      <c r="D8" s="145"/>
      <c r="E8" s="146"/>
      <c r="F8" s="11"/>
      <c r="G8" s="3">
        <f>zestawienie!O34</f>
        <v>67</v>
      </c>
      <c r="H8" s="10"/>
      <c r="I8" s="9">
        <f t="shared" si="0"/>
        <v>0</v>
      </c>
    </row>
    <row r="9" spans="2:9" ht="87" customHeight="1" x14ac:dyDescent="0.3">
      <c r="B9" s="144" t="s">
        <v>21</v>
      </c>
      <c r="C9" s="145"/>
      <c r="D9" s="145"/>
      <c r="E9" s="146"/>
      <c r="F9" s="11"/>
      <c r="G9" s="3">
        <f>zestawienie!P34</f>
        <v>35</v>
      </c>
      <c r="H9" s="10"/>
      <c r="I9" s="9">
        <f t="shared" si="0"/>
        <v>0</v>
      </c>
    </row>
    <row r="10" spans="2:9" ht="78" customHeight="1" x14ac:dyDescent="0.3">
      <c r="B10" s="144" t="s">
        <v>54</v>
      </c>
      <c r="C10" s="145"/>
      <c r="D10" s="145"/>
      <c r="E10" s="146"/>
      <c r="F10" s="11"/>
      <c r="G10" s="3">
        <f>zestawienie!Q34</f>
        <v>17</v>
      </c>
      <c r="H10" s="10"/>
      <c r="I10" s="9">
        <f t="shared" si="0"/>
        <v>0</v>
      </c>
    </row>
    <row r="11" spans="2:9" ht="78" customHeight="1" x14ac:dyDescent="0.3">
      <c r="B11" s="144" t="s">
        <v>55</v>
      </c>
      <c r="C11" s="145"/>
      <c r="D11" s="145"/>
      <c r="E11" s="146"/>
      <c r="F11" s="11"/>
      <c r="G11" s="3">
        <f>zestawienie!R34</f>
        <v>4</v>
      </c>
      <c r="H11" s="10"/>
      <c r="I11" s="9">
        <f t="shared" si="0"/>
        <v>0</v>
      </c>
    </row>
    <row r="12" spans="2:9" ht="78" customHeight="1" x14ac:dyDescent="0.3">
      <c r="B12" s="138" t="s">
        <v>78</v>
      </c>
      <c r="C12" s="139"/>
      <c r="D12" s="139"/>
      <c r="E12" s="140"/>
      <c r="F12" s="11"/>
      <c r="G12" s="3">
        <f>zestawienie!S34</f>
        <v>20</v>
      </c>
      <c r="H12" s="10"/>
      <c r="I12" s="9">
        <f t="shared" si="0"/>
        <v>0</v>
      </c>
    </row>
    <row r="13" spans="2:9" ht="86.4" customHeight="1" x14ac:dyDescent="0.3">
      <c r="B13" s="144" t="s">
        <v>24</v>
      </c>
      <c r="C13" s="145"/>
      <c r="D13" s="145"/>
      <c r="E13" s="146"/>
      <c r="F13" s="11"/>
      <c r="G13" s="3">
        <f>zestawienie!T34</f>
        <v>21</v>
      </c>
      <c r="H13" s="10"/>
      <c r="I13" s="9">
        <f t="shared" si="0"/>
        <v>0</v>
      </c>
    </row>
    <row r="14" spans="2:9" ht="86.4" customHeight="1" thickBot="1" x14ac:dyDescent="0.35">
      <c r="B14" s="144" t="s">
        <v>39</v>
      </c>
      <c r="C14" s="145"/>
      <c r="D14" s="145"/>
      <c r="E14" s="146"/>
      <c r="F14" s="11"/>
      <c r="G14" s="3">
        <f>zestawienie!U34</f>
        <v>34</v>
      </c>
      <c r="H14" s="10"/>
      <c r="I14" s="9">
        <f t="shared" si="0"/>
        <v>0</v>
      </c>
    </row>
    <row r="15" spans="2:9" ht="27.6" customHeight="1" thickTop="1" thickBot="1" x14ac:dyDescent="0.35">
      <c r="B15" s="137"/>
      <c r="C15" s="137"/>
      <c r="I15" s="8">
        <f>SUM(I4:I14)</f>
        <v>0</v>
      </c>
    </row>
    <row r="16" spans="2:9" ht="15" thickTop="1" x14ac:dyDescent="0.3"/>
    <row r="17" spans="2:9" x14ac:dyDescent="0.3">
      <c r="I17" s="6"/>
    </row>
    <row r="20" spans="2:9" x14ac:dyDescent="0.3">
      <c r="B20" s="2" t="s">
        <v>22</v>
      </c>
      <c r="C20" s="137" t="s">
        <v>23</v>
      </c>
      <c r="D20" s="137"/>
      <c r="E20" s="137"/>
    </row>
    <row r="21" spans="2:9" x14ac:dyDescent="0.3">
      <c r="B21" s="2" t="s">
        <v>40</v>
      </c>
      <c r="C21" s="137" t="s">
        <v>41</v>
      </c>
      <c r="D21" s="137"/>
      <c r="E21" s="137"/>
    </row>
    <row r="24" spans="2:9" x14ac:dyDescent="0.3">
      <c r="B24" s="92" t="s">
        <v>67</v>
      </c>
    </row>
    <row r="25" spans="2:9" ht="17.399999999999999" customHeight="1" x14ac:dyDescent="0.3">
      <c r="B25" s="135" t="s">
        <v>65</v>
      </c>
      <c r="C25" s="135"/>
      <c r="D25" s="135"/>
      <c r="E25" s="135"/>
      <c r="F25" s="135"/>
      <c r="G25" s="135"/>
      <c r="H25" s="97"/>
    </row>
    <row r="26" spans="2:9" ht="22.2" customHeight="1" x14ac:dyDescent="0.3">
      <c r="B26" s="136" t="s">
        <v>66</v>
      </c>
      <c r="C26" s="136"/>
      <c r="D26" s="136"/>
      <c r="E26" s="136"/>
      <c r="F26" s="136"/>
      <c r="G26" s="136"/>
      <c r="H26" s="97"/>
    </row>
    <row r="27" spans="2:9" ht="21.6" customHeight="1" x14ac:dyDescent="0.3">
      <c r="B27" s="97"/>
      <c r="C27" s="97"/>
      <c r="D27" s="97"/>
      <c r="E27" s="97"/>
      <c r="F27" s="97"/>
      <c r="G27" s="97"/>
      <c r="H27" s="97"/>
      <c r="I27" s="97"/>
    </row>
    <row r="28" spans="2:9" ht="21.6" customHeight="1" x14ac:dyDescent="0.3">
      <c r="B28" s="97"/>
      <c r="C28" s="97"/>
      <c r="D28" s="97"/>
      <c r="E28" s="97"/>
      <c r="F28" s="97"/>
      <c r="G28" s="97"/>
      <c r="H28" s="97"/>
      <c r="I28" s="91"/>
    </row>
    <row r="29" spans="2:9" x14ac:dyDescent="0.3">
      <c r="I29" s="91"/>
    </row>
    <row r="30" spans="2:9" x14ac:dyDescent="0.3">
      <c r="I30" s="91"/>
    </row>
  </sheetData>
  <mergeCells count="18">
    <mergeCell ref="B15:C15"/>
    <mergeCell ref="B5:E5"/>
    <mergeCell ref="B25:G25"/>
    <mergeCell ref="B26:G26"/>
    <mergeCell ref="C21:E21"/>
    <mergeCell ref="B12:E12"/>
    <mergeCell ref="B2:I2"/>
    <mergeCell ref="C20:E20"/>
    <mergeCell ref="B11:E11"/>
    <mergeCell ref="B6:E6"/>
    <mergeCell ref="B3:E3"/>
    <mergeCell ref="B14:E14"/>
    <mergeCell ref="B8:E8"/>
    <mergeCell ref="B7:E7"/>
    <mergeCell ref="B9:E9"/>
    <mergeCell ref="B10:E10"/>
    <mergeCell ref="B13:E13"/>
    <mergeCell ref="B4:E4"/>
  </mergeCells>
  <pageMargins left="0.7" right="0.7" top="0.75" bottom="0.75" header="0.3" footer="0.3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FF73-5C67-465C-95B5-C767C5EFF9E0}">
  <dimension ref="B1:I11"/>
  <sheetViews>
    <sheetView topLeftCell="A4" workbookViewId="0">
      <selection activeCell="M7" sqref="M7"/>
    </sheetView>
  </sheetViews>
  <sheetFormatPr defaultRowHeight="14.4" x14ac:dyDescent="0.3"/>
  <cols>
    <col min="3" max="3" width="15" customWidth="1"/>
    <col min="4" max="4" width="10.88671875" customWidth="1"/>
    <col min="5" max="5" width="7.21875" customWidth="1"/>
    <col min="6" max="7" width="20.77734375" customWidth="1"/>
    <col min="8" max="8" width="19" customWidth="1"/>
    <col min="9" max="9" width="38.33203125" customWidth="1"/>
  </cols>
  <sheetData>
    <row r="1" spans="2:9" ht="15" thickBot="1" x14ac:dyDescent="0.35"/>
    <row r="2" spans="2:9" ht="15.6" customHeight="1" thickTop="1" thickBot="1" x14ac:dyDescent="0.35">
      <c r="B2" s="141" t="s">
        <v>20</v>
      </c>
      <c r="C2" s="142"/>
      <c r="D2" s="142"/>
      <c r="E2" s="142"/>
      <c r="F2" s="142"/>
      <c r="G2" s="142"/>
      <c r="H2" s="142"/>
      <c r="I2" s="143"/>
    </row>
    <row r="3" spans="2:9" ht="30" customHeight="1" thickTop="1" thickBot="1" x14ac:dyDescent="0.35">
      <c r="B3" s="147" t="s">
        <v>28</v>
      </c>
      <c r="C3" s="147"/>
      <c r="D3" s="147"/>
      <c r="E3" s="147"/>
      <c r="F3" s="7" t="s">
        <v>27</v>
      </c>
      <c r="G3" s="7" t="s">
        <v>25</v>
      </c>
      <c r="H3" s="8" t="s">
        <v>26</v>
      </c>
      <c r="I3" s="7" t="s">
        <v>38</v>
      </c>
    </row>
    <row r="4" spans="2:9" ht="36.6" customHeight="1" thickTop="1" x14ac:dyDescent="0.3">
      <c r="B4" s="151" t="s">
        <v>71</v>
      </c>
      <c r="C4" s="152"/>
      <c r="D4" s="152" t="s">
        <v>72</v>
      </c>
      <c r="E4" s="153"/>
      <c r="F4" s="154"/>
      <c r="G4" s="98">
        <f>zestawienie!I34</f>
        <v>67</v>
      </c>
      <c r="H4" s="99">
        <v>145</v>
      </c>
      <c r="I4" s="9">
        <f>G4*H4</f>
        <v>9715</v>
      </c>
    </row>
    <row r="5" spans="2:9" ht="48" customHeight="1" x14ac:dyDescent="0.3">
      <c r="B5" s="144"/>
      <c r="C5" s="145"/>
      <c r="D5" s="145" t="s">
        <v>73</v>
      </c>
      <c r="E5" s="146"/>
      <c r="F5" s="155"/>
      <c r="G5" s="100">
        <f>zestawienie!H34</f>
        <v>21</v>
      </c>
      <c r="H5" s="103">
        <v>165</v>
      </c>
      <c r="I5" s="9">
        <f t="shared" ref="I5:I8" si="0">G5*H5</f>
        <v>3465</v>
      </c>
    </row>
    <row r="6" spans="2:9" ht="54.6" customHeight="1" x14ac:dyDescent="0.3">
      <c r="B6" s="138" t="s">
        <v>74</v>
      </c>
      <c r="C6" s="149"/>
      <c r="D6" s="150" t="s">
        <v>73</v>
      </c>
      <c r="E6" s="140"/>
      <c r="F6" s="156"/>
      <c r="G6" s="100">
        <f>zestawienie!G34</f>
        <v>2</v>
      </c>
      <c r="H6" s="10">
        <v>200</v>
      </c>
      <c r="I6" s="9">
        <f t="shared" si="0"/>
        <v>400</v>
      </c>
    </row>
    <row r="7" spans="2:9" ht="100.8" customHeight="1" x14ac:dyDescent="0.3">
      <c r="B7" s="138" t="s">
        <v>75</v>
      </c>
      <c r="C7" s="149"/>
      <c r="D7" s="150" t="s">
        <v>76</v>
      </c>
      <c r="E7" s="140"/>
      <c r="F7" s="11"/>
      <c r="G7" s="100">
        <f>zestawienie!F34</f>
        <v>15</v>
      </c>
      <c r="H7" s="10">
        <v>1800</v>
      </c>
      <c r="I7" s="9">
        <f t="shared" si="0"/>
        <v>27000</v>
      </c>
    </row>
    <row r="8" spans="2:9" ht="88.8" customHeight="1" x14ac:dyDescent="0.3">
      <c r="B8" s="144" t="s">
        <v>77</v>
      </c>
      <c r="C8" s="145"/>
      <c r="D8" s="145"/>
      <c r="E8" s="146"/>
      <c r="F8" s="11"/>
      <c r="G8" s="3">
        <f>zestawienie!J34</f>
        <v>36</v>
      </c>
      <c r="H8" s="10">
        <v>95</v>
      </c>
      <c r="I8" s="9">
        <f t="shared" si="0"/>
        <v>3420</v>
      </c>
    </row>
    <row r="9" spans="2:9" ht="15.6" x14ac:dyDescent="0.3">
      <c r="I9" s="102">
        <f>SUM(I4:I8)</f>
        <v>44000</v>
      </c>
    </row>
    <row r="11" spans="2:9" ht="15.6" x14ac:dyDescent="0.3">
      <c r="G11" s="148" t="s">
        <v>69</v>
      </c>
      <c r="H11" s="148"/>
      <c r="I11" s="101">
        <f>I9*1.15</f>
        <v>50599.999999999993</v>
      </c>
    </row>
  </sheetData>
  <mergeCells count="12">
    <mergeCell ref="G11:H11"/>
    <mergeCell ref="B7:C7"/>
    <mergeCell ref="D7:E7"/>
    <mergeCell ref="B8:E8"/>
    <mergeCell ref="B2:I2"/>
    <mergeCell ref="B3:E3"/>
    <mergeCell ref="B4:C5"/>
    <mergeCell ref="D4:E4"/>
    <mergeCell ref="F4:F6"/>
    <mergeCell ref="D5:E5"/>
    <mergeCell ref="B6:C6"/>
    <mergeCell ref="D6:E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oznakowanie</vt:lpstr>
      <vt:lpstr>sprzęt p.poż.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Maślanka</dc:creator>
  <cp:lastModifiedBy>Magdalena Maciaszczyk</cp:lastModifiedBy>
  <cp:lastPrinted>2022-09-26T06:33:17Z</cp:lastPrinted>
  <dcterms:created xsi:type="dcterms:W3CDTF">2015-06-05T18:17:20Z</dcterms:created>
  <dcterms:modified xsi:type="dcterms:W3CDTF">2023-02-08T12:36:21Z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2022-09-14T09:10:20Z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2837a8ae-bd88-4397-aeb4-0b750d76f4e3</vt:lpwstr>
  </property>
  <property fmtid="{D5CDD505-2E9C-101B-9397-08002B2CF9AE}" pid="8" name="MSIP_Label_defa4170-0d19-0005-0004-bc88714345d2_ContentBits">
    <vt:lpwstr>0</vt:lpwstr>
  </property>
</Properties>
</file>