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00" activeTab="0"/>
  </bookViews>
  <sheets>
    <sheet name="Tab. 1 - budynki " sheetId="1" r:id="rId1"/>
    <sheet name="Tab. 2 - wyposażenie" sheetId="2" r:id="rId2"/>
    <sheet name="Tab. 3 - elektronika" sheetId="3" r:id="rId3"/>
    <sheet name="Tab. 4 - pojazdy" sheetId="4" r:id="rId4"/>
    <sheet name="Tab. 5 - szkodowość" sheetId="5" r:id="rId5"/>
  </sheets>
  <definedNames>
    <definedName name="_xlnm.Print_Area" localSheetId="0">'Tab. 1 - budynki '!$A$4:$L$79</definedName>
    <definedName name="_xlnm.Print_Area" localSheetId="1">'Tab. 2 - wyposażenie'!$A$1:$F$29</definedName>
    <definedName name="_xlnm.Print_Area" localSheetId="2">'Tab. 3 - elektronika'!$A$1:$E$157</definedName>
  </definedNames>
  <calcPr fullCalcOnLoad="1"/>
</workbook>
</file>

<file path=xl/sharedStrings.xml><?xml version="1.0" encoding="utf-8"?>
<sst xmlns="http://schemas.openxmlformats.org/spreadsheetml/2006/main" count="710" uniqueCount="437">
  <si>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</si>
  <si>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</si>
  <si>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</si>
  <si>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</si>
  <si>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</si>
  <si>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</si>
  <si>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</si>
  <si>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</si>
  <si>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</si>
  <si>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</si>
  <si>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</si>
  <si>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</si>
  <si>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</si>
  <si>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</si>
  <si>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Urząd Gminy</t>
  </si>
  <si>
    <t>1. Urząd Gminy</t>
  </si>
  <si>
    <t>Wykaz sprzętu elektronicznego przenośnego</t>
  </si>
  <si>
    <t>Nazwa jednostki</t>
  </si>
  <si>
    <t>Urządzenia i wyposażenie</t>
  </si>
  <si>
    <t>Zbiory biblioteczne</t>
  </si>
  <si>
    <t>powierzchnia m2</t>
  </si>
  <si>
    <t>Łacznie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</si>
  <si>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</si>
  <si>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</si>
  <si>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</si>
  <si>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</si>
  <si>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>Lipusz, ul. Wybickiego</t>
  </si>
  <si>
    <t>Lipusz, ul. Derdowskiego 7A</t>
  </si>
  <si>
    <t>NIE</t>
  </si>
  <si>
    <t>TAK</t>
  </si>
  <si>
    <t>MUROWANA/STROPODACH (PAPA)</t>
  </si>
  <si>
    <t>Tuszkowy</t>
  </si>
  <si>
    <t>Budynek biurowy</t>
  </si>
  <si>
    <t>sys.alarmowy parter kraty          gaśnice proszkowe-6szt.,śniegowa 1 szt.</t>
  </si>
  <si>
    <t>Lipusz, ul. Derdowskiego 7</t>
  </si>
  <si>
    <t>Budynek – Agronomówka</t>
  </si>
  <si>
    <t>Lipusz, ul. Majkowskiego 9</t>
  </si>
  <si>
    <t>MUROWANA/STROPODACH (STYROPAPA)</t>
  </si>
  <si>
    <t>Budynek mieszkalny</t>
  </si>
  <si>
    <t>Lipusz, ul. Pocztowa 1</t>
  </si>
  <si>
    <t>MUROWANA/DACHÓWKA+PAPA</t>
  </si>
  <si>
    <t>Budynek gospodarczy przy Agronomówce</t>
  </si>
  <si>
    <t>MUROWANA/PAPA</t>
  </si>
  <si>
    <t>Budynek gospodarczy</t>
  </si>
  <si>
    <t>239,95 m2</t>
  </si>
  <si>
    <t>MUROWANA/BLACHA TRAPEZOWA OCYNK</t>
  </si>
  <si>
    <t>160 m2</t>
  </si>
  <si>
    <t>Lipusz, ul. Wybickiego 1</t>
  </si>
  <si>
    <t>MUROWANA/DACHÓWKA</t>
  </si>
  <si>
    <t>Budynek łaźni</t>
  </si>
  <si>
    <t>Lipusz, ul. Rogali 12</t>
  </si>
  <si>
    <t>2007</t>
  </si>
  <si>
    <t>Garaż 2-boksowy przy Agronomówce</t>
  </si>
  <si>
    <t xml:space="preserve">Budynek stacji wodociągowej </t>
  </si>
  <si>
    <t>gaśnica proszkowa 1 szt.</t>
  </si>
  <si>
    <t>Gostomko</t>
  </si>
  <si>
    <t>Lipuska Huta</t>
  </si>
  <si>
    <t>Budynek Kościoła Poewangielickiego</t>
  </si>
  <si>
    <t>Budynek starej szkoły</t>
  </si>
  <si>
    <t xml:space="preserve">Lipusz, ul. Rogali 1 </t>
  </si>
  <si>
    <t>*dobudowa z 2013 roku, powierzchnia 387,94 m2 o wartości 470 340,68 zł</t>
  </si>
  <si>
    <t>2013 r.</t>
  </si>
  <si>
    <t>Budynek Komunalany</t>
  </si>
  <si>
    <t>Lipusz, ul. Szeroka 41</t>
  </si>
  <si>
    <t>MUROWANA/BLACHODACHÓWKA</t>
  </si>
  <si>
    <t>Budynek Urzędu Gminy</t>
  </si>
  <si>
    <t xml:space="preserve">sys. Alarmowy, obiekt chroniony, monitoring gaśnice </t>
  </si>
  <si>
    <t>Lipusz, ul. Wybickiego 27</t>
  </si>
  <si>
    <t>Budynek  - świetlica wiejska</t>
  </si>
  <si>
    <t>Szklana Huta</t>
  </si>
  <si>
    <t>2008 r.</t>
  </si>
  <si>
    <t>DREWNIANA/PAPA</t>
  </si>
  <si>
    <t>Oczyszczalnia ścieków</t>
  </si>
  <si>
    <t>gaśnice proszkowe-2szt.,śniegowa 1 szt.</t>
  </si>
  <si>
    <t xml:space="preserve">Lipusz, ul. Majkowskiego </t>
  </si>
  <si>
    <t>2014 r.</t>
  </si>
  <si>
    <t>-</t>
  </si>
  <si>
    <t>Przystań rzeczna</t>
  </si>
  <si>
    <t>Lipusz ul Młyńska</t>
  </si>
  <si>
    <t>Pomost pole biwakowe</t>
  </si>
  <si>
    <t>Lipusz ul Lipowa</t>
  </si>
  <si>
    <t>Przystań - pomost stalowo-drewniany</t>
  </si>
  <si>
    <t>Sanitariaty</t>
  </si>
  <si>
    <t>lokal mieszkalny</t>
  </si>
  <si>
    <t>Lipusz, ul. Lipowa 10</t>
  </si>
  <si>
    <t>BRAK DANYCH</t>
  </si>
  <si>
    <t>MUROWANY/DACHÓWKA</t>
  </si>
  <si>
    <t>Lipusz, ul Kolejowa 4</t>
  </si>
  <si>
    <t>Pomieszczenia gospodarcze w budynku gospodarczym ul. Lipowa 10 w Lipuszu</t>
  </si>
  <si>
    <t>Pomieszczenia gospodarcze w budynku  ul. Kolejowa 4  w Lipuszu</t>
  </si>
  <si>
    <t>Kąpielisko - pomosty</t>
  </si>
  <si>
    <t>jezioro - Skrzynki Duże</t>
  </si>
  <si>
    <t>Budynek Starego Przedszkola</t>
  </si>
  <si>
    <t>Lipusz, ul. Rogali</t>
  </si>
  <si>
    <t>Budynek Starej Sali gimnastycznej</t>
  </si>
  <si>
    <t>Stacja uzdatniania wody/zbiorniki</t>
  </si>
  <si>
    <t>Lipusz ul.Derdowskiedo 7a</t>
  </si>
  <si>
    <t>PSZOK - Punkt selektywnej zbiórki odpadów komunalnych</t>
  </si>
  <si>
    <t>Lipusz, ul. Majkowskiego 9B</t>
  </si>
  <si>
    <t>Konstrukcja stalowa/blacha</t>
  </si>
  <si>
    <t>Komputer (Fujitsu) ESPRIMO P556</t>
  </si>
  <si>
    <t>DREWNIANA</t>
  </si>
  <si>
    <t>Zestaw Komputer DELL VOSTRO V3650MT</t>
  </si>
  <si>
    <t xml:space="preserve">Komputer DELL VOSTRO 3250 </t>
  </si>
  <si>
    <t>Zestaw Komputer DELL VOSTRO 3668</t>
  </si>
  <si>
    <t>Rejestrator TASCOM DR-100MK3</t>
  </si>
  <si>
    <t>Ruter UTM SN210 Stromshield</t>
  </si>
  <si>
    <t>Zestaw Komputer DELL VOSTRO 3668 MT</t>
  </si>
  <si>
    <t>System sterowania, zasilania i zarzadzania energią elektryczną</t>
  </si>
  <si>
    <t>laptop DELL VOSTRO V3568 15,6"</t>
  </si>
  <si>
    <t>Zestaw komputerowy Dell Vostro 3668</t>
  </si>
  <si>
    <t>Zestaw komputerowy Dell Vostro 3668 MT</t>
  </si>
  <si>
    <t>Zestaw komputerowy OptiPlex 3050</t>
  </si>
  <si>
    <t>Zespół komputerowy do fakturowania należności</t>
  </si>
  <si>
    <t>Wyposażenia Stacji uzdatniania wody</t>
  </si>
  <si>
    <t>Tabela nr 2</t>
  </si>
  <si>
    <t>Tabela nr 3</t>
  </si>
  <si>
    <t xml:space="preserve"> wartość odtworzeniowa</t>
  </si>
  <si>
    <t>Radiotelefon DMR z zasilaczem sieciowym</t>
  </si>
  <si>
    <t>rok przekazania 2018</t>
  </si>
  <si>
    <t>Młyn z przybudówką i turbiną wodną</t>
  </si>
  <si>
    <t>400 + 12 (przybudówka)</t>
  </si>
  <si>
    <t>Lipusz, ul. Młyńska 1</t>
  </si>
  <si>
    <t>Sensor do badania jakości powietrza</t>
  </si>
  <si>
    <t>Kamera z osprzętem</t>
  </si>
  <si>
    <t>Czytnik e-dowód 4 sztuki</t>
  </si>
  <si>
    <t>Zestaw komputerowy Dell Vostro</t>
  </si>
  <si>
    <t>Zestaw komputerowy Dell Optiplex</t>
  </si>
  <si>
    <t>Notebook 15,6"HP Pavilion</t>
  </si>
  <si>
    <t>Tablet YOGA 3 8" 15 sztuk</t>
  </si>
  <si>
    <t>Tablet YOGA 3 10" 1 sztuka</t>
  </si>
  <si>
    <t>laptop DELL VOSTRO</t>
  </si>
  <si>
    <t>Urząd Gminy - instalacje fotowoltaiczne</t>
  </si>
  <si>
    <t>Tabela nr 4</t>
  </si>
  <si>
    <t>w dzierżawi Osrodek Zdrowia,gaśnica proszkowa1 szt.</t>
  </si>
  <si>
    <t>kraty na oknach,gaśnica proszkowa 1szt.</t>
  </si>
  <si>
    <t>gaśnica proszkowa 1szt.</t>
  </si>
  <si>
    <t>gaśnice proszkowe 4 szt.   gaśnica śniegowa 1szt.</t>
  </si>
  <si>
    <t>Budynek Komunalny, Ośrodek Zdrowia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</si>
  <si>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</si>
  <si>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</si>
  <si>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</si>
  <si>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</si>
  <si>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</si>
  <si>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</si>
  <si>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</si>
  <si>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</si>
  <si>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</si>
  <si>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</si>
  <si>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 xml:space="preserve">Okres ubezpieczenia OC i NW </t>
  </si>
  <si>
    <t xml:space="preserve">Okres ubezpieczenia AC i KR </t>
  </si>
  <si>
    <t>Przebieg</t>
  </si>
  <si>
    <t>Od</t>
  </si>
  <si>
    <t>Do</t>
  </si>
  <si>
    <t xml:space="preserve">1. Urząd Gminy </t>
  </si>
  <si>
    <t>SAM</t>
  </si>
  <si>
    <t>NWE002090198</t>
  </si>
  <si>
    <t>GKS 19PW</t>
  </si>
  <si>
    <t>przyczepa ciężarowa</t>
  </si>
  <si>
    <t>Mini traktorek z przyczepką</t>
  </si>
  <si>
    <t>YAMAR O1D 4WD</t>
  </si>
  <si>
    <t>YM151OD-01040-</t>
  </si>
  <si>
    <t>Brak</t>
  </si>
  <si>
    <t>przyczepka</t>
  </si>
  <si>
    <t>Renault Trafic Kombi</t>
  </si>
  <si>
    <t>Renault Trafic L2H1 Pack Clim,dCi 2463 ccm-145KM 2.9t.-3.1t06 Kombi</t>
  </si>
  <si>
    <t>VF1JLBVB69V334767</t>
  </si>
  <si>
    <t>GKS90VJ</t>
  </si>
  <si>
    <t>osobowy</t>
  </si>
  <si>
    <t>19.11.2008</t>
  </si>
  <si>
    <t>autobus</t>
  </si>
  <si>
    <t>POŻARNICZY</t>
  </si>
  <si>
    <t>Mercedes-Benz</t>
  </si>
  <si>
    <t>Volkswagen</t>
  </si>
  <si>
    <t>Crafter</t>
  </si>
  <si>
    <t>WV1ZZZ2EZB6026195</t>
  </si>
  <si>
    <t>GKS 3JY3</t>
  </si>
  <si>
    <t>08.04.2011</t>
  </si>
  <si>
    <t>Ursus</t>
  </si>
  <si>
    <t>C360</t>
  </si>
  <si>
    <t>GKS 6M57</t>
  </si>
  <si>
    <t>ciągnik rolniczy</t>
  </si>
  <si>
    <t>05.04.1982</t>
  </si>
  <si>
    <t>METAL-FACH</t>
  </si>
  <si>
    <t>T735A</t>
  </si>
  <si>
    <t>T735A111700351</t>
  </si>
  <si>
    <t>GKS 29P1</t>
  </si>
  <si>
    <t>przyczepa ciężarowa rolnicza</t>
  </si>
  <si>
    <t>01.06.2017</t>
  </si>
  <si>
    <t>CITROEN</t>
  </si>
  <si>
    <t>BERLINGO</t>
  </si>
  <si>
    <t>VF7MFWJZFYK204160</t>
  </si>
  <si>
    <t>GKS 5V61</t>
  </si>
  <si>
    <t>ciężarowy</t>
  </si>
  <si>
    <t>27.12.2000/17.10.2011</t>
  </si>
  <si>
    <t>BWW</t>
  </si>
  <si>
    <t>35T</t>
  </si>
  <si>
    <t>SZH35T000H0000068</t>
  </si>
  <si>
    <t>GKS 40P4</t>
  </si>
  <si>
    <t>przyczepa</t>
  </si>
  <si>
    <t>20.12.2017</t>
  </si>
  <si>
    <t>Komputer Dell Vostro 3670MT</t>
  </si>
  <si>
    <t xml:space="preserve">Zestaw komputerowy </t>
  </si>
  <si>
    <t>Komputer DELL Vostro</t>
  </si>
  <si>
    <t>0550 EVOBUS</t>
  </si>
  <si>
    <t>WEB62700113521174</t>
  </si>
  <si>
    <t>GKS HF28</t>
  </si>
  <si>
    <t>GKS JT55</t>
  </si>
  <si>
    <t>FORD</t>
  </si>
  <si>
    <t>TRANSIT</t>
  </si>
  <si>
    <t>WF0MXXTTRMLA29218</t>
  </si>
  <si>
    <t>Park rekreacyjny</t>
  </si>
  <si>
    <t>Lipusz</t>
  </si>
  <si>
    <t>Zestaw komputerowy DELL</t>
  </si>
  <si>
    <t>Komputer Dell Vostro</t>
  </si>
  <si>
    <t xml:space="preserve">Smartfon Samsung </t>
  </si>
  <si>
    <t>Liczba pracowników: 32</t>
  </si>
  <si>
    <t>2.</t>
  </si>
  <si>
    <t>Gminny Ośrodek Kultury Sportu i Rekreacji</t>
  </si>
  <si>
    <t>Liczba pracowników: 3</t>
  </si>
  <si>
    <t>Budynek GOKSiR                    (sala klubowa)</t>
  </si>
  <si>
    <t>ok. 1915</t>
  </si>
  <si>
    <t>Gaśnice proszkowa 1 szt., system alarmowy</t>
  </si>
  <si>
    <t>Lipusz, ul. Młyńska 12</t>
  </si>
  <si>
    <t>strefa konserwatorska</t>
  </si>
  <si>
    <t>tak / 2010 rok</t>
  </si>
  <si>
    <t>drewniana,papa</t>
  </si>
  <si>
    <t>nie</t>
  </si>
  <si>
    <t>Dom Kultury                             (sala widowiskowa)</t>
  </si>
  <si>
    <t>Gaśnice proszkowe 3 szt.</t>
  </si>
  <si>
    <t>3.</t>
  </si>
  <si>
    <t>Domek kortowo-stadionowy</t>
  </si>
  <si>
    <t>Gaśnica proszkowa 1 szt</t>
  </si>
  <si>
    <t xml:space="preserve">Lipusz, ul. Derdowskiego  </t>
  </si>
  <si>
    <t>drewniana,blacha</t>
  </si>
  <si>
    <t>4.</t>
  </si>
  <si>
    <t>Stadion sportowy</t>
  </si>
  <si>
    <t>Gaśnica pianowa 1 szt</t>
  </si>
  <si>
    <t>1,85  ha</t>
  </si>
  <si>
    <t>Lipusz, ul. Derdowskiego</t>
  </si>
  <si>
    <t>tak/1997</t>
  </si>
  <si>
    <t>obiekt sportowy</t>
  </si>
  <si>
    <t>5.</t>
  </si>
  <si>
    <t>Korty z oświetleniem</t>
  </si>
  <si>
    <t>6.</t>
  </si>
  <si>
    <t>7.</t>
  </si>
  <si>
    <t>Gminny Ośrodek Kultury Sportu i Rekreacji - traktorek</t>
  </si>
  <si>
    <t>2. Gminny Ośrodek Kultury Sportu i Rekreacji</t>
  </si>
  <si>
    <t>brak</t>
  </si>
  <si>
    <t>Ośrodek Pomocy Społecznej w Lipuszu</t>
  </si>
  <si>
    <t>Liczba pracowników: 11</t>
  </si>
  <si>
    <t>Ośrodek Pomocy Społecznej</t>
  </si>
  <si>
    <t>3. Ośrodek Pomocy Społecznej w Lipuszu</t>
  </si>
  <si>
    <t xml:space="preserve">zestawDell Vostro 3900 </t>
  </si>
  <si>
    <t>KomputerALLINONE ASUS A6422015</t>
  </si>
  <si>
    <t>Komputer Lenowo AIO700-211SH</t>
  </si>
  <si>
    <t>Komputer LENOVO</t>
  </si>
  <si>
    <t>Remiza OSP Tuszkowy</t>
  </si>
  <si>
    <t>gaśnice proszkowe 2 szt.</t>
  </si>
  <si>
    <t>7. Remiza OSP Tuszkowy</t>
  </si>
  <si>
    <t>Ochotnicza Straż Pożarna Tuszkowy</t>
  </si>
  <si>
    <t>7. OSP w Tuszkowy</t>
  </si>
  <si>
    <t>LUBLIN</t>
  </si>
  <si>
    <t>SUL332411V0022151</t>
  </si>
  <si>
    <t>GNF 2554</t>
  </si>
  <si>
    <t>7. Ochotnicza Straż Pożarna Tuszkowy</t>
  </si>
  <si>
    <t>Remiza OSP Lipusz</t>
  </si>
  <si>
    <t>gaśnice proszkowe-1szt.,śniegowa 1 szt.</t>
  </si>
  <si>
    <t>Lipusz, ul. Młyńska 18</t>
  </si>
  <si>
    <t>8. Ochotnicza Straż Pożarna Lipusz</t>
  </si>
  <si>
    <t>8.</t>
  </si>
  <si>
    <t>Ochotnicza Straż Pożarna Lipusz</t>
  </si>
  <si>
    <t>8. OSP w Lipuszu</t>
  </si>
  <si>
    <t>Jelcz</t>
  </si>
  <si>
    <t>SUJP442CKR0000004</t>
  </si>
  <si>
    <t>GKS 34T5</t>
  </si>
  <si>
    <t>pożarniczy</t>
  </si>
  <si>
    <t>29.04.1994</t>
  </si>
  <si>
    <t>Volvo</t>
  </si>
  <si>
    <t>FL</t>
  </si>
  <si>
    <t>YV2TOY1B3KZ122545</t>
  </si>
  <si>
    <t>GKS 9XK9</t>
  </si>
  <si>
    <t>LAF 1113B</t>
  </si>
  <si>
    <t>35811710945779</t>
  </si>
  <si>
    <t>GKS E944</t>
  </si>
  <si>
    <t>specjalny pożarniczy</t>
  </si>
  <si>
    <t>08.07.1974</t>
  </si>
  <si>
    <t>9. Gminna Biblioteka Publiczna</t>
  </si>
  <si>
    <t>Liczba pracowników: 1</t>
  </si>
  <si>
    <t>9.</t>
  </si>
  <si>
    <t xml:space="preserve">Gminna Biblioteka Publiczna im. F. Sędzickego w Lipuszu </t>
  </si>
  <si>
    <t>24.07.2022 24.07.2023 24.07.2024</t>
  </si>
  <si>
    <t>23.07.2023 23.07.2024 23.07.2025</t>
  </si>
  <si>
    <t>06.08.2022 06.08.2023 06.08.2024</t>
  </si>
  <si>
    <t>05.08.2023 05.08.2024 05.08.2025</t>
  </si>
  <si>
    <t>19.11.2021 19.11.2022 19.11.2023</t>
  </si>
  <si>
    <t>18.11.2022 18.11.2023 18.11.2024</t>
  </si>
  <si>
    <t>21.02.2022 21.02.2023 21.02.2024</t>
  </si>
  <si>
    <t>20.02.2023 20.02.2024 20.02.2025</t>
  </si>
  <si>
    <t xml:space="preserve">26.04.2022 26.04.2023 26.04.2024 </t>
  </si>
  <si>
    <t>25.04.2023 25.04.2024 25.04.2025</t>
  </si>
  <si>
    <t>01.06.2022 01.06.2023 01.06.2024</t>
  </si>
  <si>
    <t>31.05.2023 31.05.2024 31.05.2025</t>
  </si>
  <si>
    <t>12.10.2021 12.10.2022 12.10.2023</t>
  </si>
  <si>
    <t>11.10.2022 11.10.2023 11.10.2024</t>
  </si>
  <si>
    <t>20.12.2021 20.12.2022 20.12.2023</t>
  </si>
  <si>
    <t>19.12.2022 19.12.2023 19.12.2024</t>
  </si>
  <si>
    <t>13.10.2021 13.10.2022 13.10.2023</t>
  </si>
  <si>
    <t>12.10.2022 12.10.2023 12.10.2024</t>
  </si>
  <si>
    <t>23.04.2022 23.04.2023 23.04.2024</t>
  </si>
  <si>
    <t>22.04.2023 22.04.2024 22.04.2025</t>
  </si>
  <si>
    <t>05.03.2022 05.03.2023 05.03.2024</t>
  </si>
  <si>
    <t>04.03.2023 04.03.2024 04.03.2025</t>
  </si>
  <si>
    <t>05.06.2022 05.06.2023 05.06.2024</t>
  </si>
  <si>
    <t>04.06.2023 04.06.2024 04.06.2025</t>
  </si>
  <si>
    <t>27.11.2021 27.11.2022 27.11.2023</t>
  </si>
  <si>
    <t>26.11.2022 26.11.2023 26.11.2024</t>
  </si>
  <si>
    <t>30.11.2021 30.11.2022 30.11.2023</t>
  </si>
  <si>
    <t>29.11.2022 29.11.2023 29.11.2024</t>
  </si>
  <si>
    <t>1a. Gmina Lipusz</t>
  </si>
  <si>
    <t>wartość pojazdu z aktulanej polisy</t>
  </si>
  <si>
    <t>data szkody</t>
  </si>
  <si>
    <t>przyczyna szkody</t>
  </si>
  <si>
    <t>wartość szkody</t>
  </si>
  <si>
    <t>zestawienie szkód</t>
  </si>
  <si>
    <t>kradzież</t>
  </si>
  <si>
    <t>AC komunikacja</t>
  </si>
  <si>
    <t>OC komunikacja</t>
  </si>
  <si>
    <t>łącznie</t>
  </si>
  <si>
    <t>uszkodzenie mienia - pożar</t>
  </si>
  <si>
    <t>niewłaściwie prowadzona działalność- zalanie, wybicie kanalizacji</t>
  </si>
  <si>
    <t>Zespół Szkół w Lipuszu</t>
  </si>
  <si>
    <t>Liczba pracowników: 55</t>
  </si>
  <si>
    <t>Budynek Zespołu Szkół</t>
  </si>
  <si>
    <t xml:space="preserve">system alarmowy całodobowy gaśnice GSE-27 1 szt, proszkowe 11 szt., monitoring </t>
  </si>
  <si>
    <t>Lipusz, ul.Derdowskiego 7A</t>
  </si>
  <si>
    <t xml:space="preserve">murowana/blacha </t>
  </si>
  <si>
    <t>Budynek kotłowni przy Zespole Szkół / Stacja uzdatniania wody</t>
  </si>
  <si>
    <t>tak / 2014 rok</t>
  </si>
  <si>
    <t xml:space="preserve">Hala sportowa </t>
  </si>
  <si>
    <t>gaśnice proszkowe - 6 szt., system alarmowy, monitoring</t>
  </si>
  <si>
    <t>murowana/blacha</t>
  </si>
  <si>
    <t>Boisko Orlik</t>
  </si>
  <si>
    <t xml:space="preserve">nie </t>
  </si>
  <si>
    <t>Budynek zaplecza boiska Orlik</t>
  </si>
  <si>
    <t xml:space="preserve">gaśnica proszkowa - 1 szt. </t>
  </si>
  <si>
    <t>drewniany/papa</t>
  </si>
  <si>
    <t xml:space="preserve">Lipusz, ul. Derdowskiego 7A </t>
  </si>
  <si>
    <t>4. Zespół Szkół w Lipuszu</t>
  </si>
  <si>
    <t xml:space="preserve">Tablica interaktywna + głośnik </t>
  </si>
  <si>
    <t>Elektroniczna woźna</t>
  </si>
  <si>
    <t>Monitr Philips 24"</t>
  </si>
  <si>
    <t>Monitor Philips 24"</t>
  </si>
  <si>
    <t>Urządzenie wielofunkcyjne Brother</t>
  </si>
  <si>
    <t xml:space="preserve">Drukarka Epson </t>
  </si>
  <si>
    <t xml:space="preserve">Radioodtwarzacz Blaupunkt BB11 Black USB MP3 CD x 4 sztuki </t>
  </si>
  <si>
    <t>Drukarka Epson WF-C5000</t>
  </si>
  <si>
    <t>Niszczarka</t>
  </si>
  <si>
    <t>Kopiarka CANON IR 2520 CF3796B003AA</t>
  </si>
  <si>
    <t xml:space="preserve">Rejestrator hybrydowy (monitoring) </t>
  </si>
  <si>
    <t>Kamera DAHVA</t>
  </si>
  <si>
    <t xml:space="preserve">Ekran projekcyjny 240x180 cm </t>
  </si>
  <si>
    <t xml:space="preserve">Głośnik Stereo Audience HQ x 5 sztuk </t>
  </si>
  <si>
    <t>Odtwarzacz CD MP3BOOMBOX Lenco SCD-40 x 2 sztuki</t>
  </si>
  <si>
    <t>Drukarka Laserowa RICOH 112</t>
  </si>
  <si>
    <t>Urządzenie wielofunkcyjne AIO MC363 DN A4</t>
  </si>
  <si>
    <t xml:space="preserve">Kolumna estradowa </t>
  </si>
  <si>
    <t xml:space="preserve">Samsung J7 </t>
  </si>
  <si>
    <t xml:space="preserve">Laptop Ultrabook Dell E7440 </t>
  </si>
  <si>
    <t>Laminator</t>
  </si>
  <si>
    <t xml:space="preserve">Kalkulator CASIO </t>
  </si>
  <si>
    <t xml:space="preserve">Kolumna Aktywna AZUSA </t>
  </si>
  <si>
    <t>Zestaw multimedialny (tablica+laptop+projektor+głośnik)</t>
  </si>
  <si>
    <t>Projektor Ricoh PJ X2240</t>
  </si>
  <si>
    <t xml:space="preserve">Projektor Ricoh PJ X2240 x 5 sztuk </t>
  </si>
  <si>
    <t xml:space="preserve">Tablet MID Goclever Quantum 21010 Mobile PRO x 12 sztuk </t>
  </si>
  <si>
    <t>Kamera cyfrowa Panasonic HC-V160EP-K</t>
  </si>
  <si>
    <t xml:space="preserve">Aparat cyfrowy Powershot SX620 HS BLK Canon x 2 sztuki </t>
  </si>
  <si>
    <t xml:space="preserve">Laptop Lenovo Idepad 310-15 - x 17 sztuk </t>
  </si>
  <si>
    <t xml:space="preserve">Laptop Lenovo Idepad 310-15 - x 4 sztuki </t>
  </si>
  <si>
    <t>Szkoła Podstawowa w Tuszkowach</t>
  </si>
  <si>
    <t>Liczba pracowników: 10</t>
  </si>
  <si>
    <t xml:space="preserve">Pawilon szkolny </t>
  </si>
  <si>
    <t>kraty -parter gaśnice proszkowe 2 szt.</t>
  </si>
  <si>
    <t>Tuszkowy 2, 83-424 Lipusz</t>
  </si>
  <si>
    <t>Nie</t>
  </si>
  <si>
    <t>użytkowanie od 1966</t>
  </si>
  <si>
    <t>pokrycie dachowe - papa termozgrzewalna</t>
  </si>
  <si>
    <t>5. Szkoła Podstawowa w Tuszkowach</t>
  </si>
  <si>
    <t>Przedszkole Lipusz</t>
  </si>
  <si>
    <t>Liczba pracowników: 13</t>
  </si>
  <si>
    <t>Budynek Przedszkola</t>
  </si>
  <si>
    <t>gaśnice proszkowa 2 szt.</t>
  </si>
  <si>
    <t>Rodzaj konstrukcji - beton; pokrycie dachowe - konstrukcja dachowa; pokrycie - papa i blacha</t>
  </si>
  <si>
    <t>Przedszkole w Lipuszu</t>
  </si>
  <si>
    <t>6. Przedszkole Lipusz</t>
  </si>
  <si>
    <t xml:space="preserve">Radiomagnetofon Manta BBX 003BT Mantis </t>
  </si>
  <si>
    <t xml:space="preserve">Radiomagnetoof Manta BBX 003 BT Mantis </t>
  </si>
  <si>
    <t>Projekt" Akademia kompetencji cyfrowych dla mieszkańców województw pomorskiego, warmińsko-mazurskiego i podlaskiego".</t>
  </si>
  <si>
    <t xml:space="preserve"> mogą być wykorzystywane do nauki zdalnej</t>
  </si>
  <si>
    <t>Tabela nr 5</t>
  </si>
  <si>
    <t>Drukarka BrotherMFC-J393DW</t>
  </si>
  <si>
    <t>Domofony</t>
  </si>
  <si>
    <t>Laptop IdeaPad 5340 - 14IWL - x 10 sztuk</t>
  </si>
  <si>
    <t>Laptop Lenovo IdeaPad 5145-15IIL 15,6" x 20 sztuk</t>
  </si>
  <si>
    <t>Laptop ASUS 15,6" VivoBook 15X509FAi3-8145V/8GB/256/Win10 x 25 sztuk</t>
  </si>
  <si>
    <t>Samsung Galaxy A71 SM-A715F Black</t>
  </si>
  <si>
    <t xml:space="preserve">10. Żłobek Remusek </t>
  </si>
  <si>
    <t>budynek żłobka</t>
  </si>
  <si>
    <t>10.</t>
  </si>
  <si>
    <t>Żłobek Remusek</t>
  </si>
  <si>
    <t>10. Żłobek Remusek</t>
  </si>
  <si>
    <t>Podłoga interaktywna FUNFloor</t>
  </si>
  <si>
    <t>Urządzenie wielofunkcyjne Lexmark MB3442ADW</t>
  </si>
  <si>
    <t xml:space="preserve">Zestaw alarmowy </t>
  </si>
  <si>
    <t>zestaw monitoringu</t>
  </si>
  <si>
    <t>Wizualizer przenośny Aver F17-8m</t>
  </si>
  <si>
    <t>Monitor interaktywny</t>
  </si>
  <si>
    <t>Laptop Thinkbook15-1035 BGB 256SSD W10P</t>
  </si>
  <si>
    <t>Statyw elektryczny Smart metals</t>
  </si>
  <si>
    <t>WE75TU8002 Smart TV UHD 4K SAMS</t>
  </si>
  <si>
    <t>ryzyko</t>
  </si>
  <si>
    <t>OC</t>
  </si>
  <si>
    <t>ALL</t>
  </si>
  <si>
    <t>stłuczenie szyby</t>
  </si>
  <si>
    <t>AC</t>
  </si>
  <si>
    <t>OC komunikacyjna</t>
  </si>
  <si>
    <t>UGST748167</t>
  </si>
  <si>
    <t>pompy ciepła</t>
  </si>
  <si>
    <t>Urząd Gminy - kocioł</t>
  </si>
  <si>
    <t>Nissan</t>
  </si>
  <si>
    <t>Pickup</t>
  </si>
  <si>
    <t>JN1CPUD22U0827374</t>
  </si>
  <si>
    <t>GKS JY66</t>
  </si>
  <si>
    <t>5/1080</t>
  </si>
  <si>
    <t>01.01.2022 01.01.2023 01.01.2024</t>
  </si>
  <si>
    <t>31.12.2022 31.12.2023 31.12.2024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</si>
</sst>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.00&quot; zł&quot;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&quot; zł&quot;_-;\-* #,##0.00&quot; zł&quot;_-;_-* \-??&quot; zł&quot;_-;_-@_-"/>
    <numFmt numFmtId="175" formatCode="[$-415]dddd\,\ d\ mmmm\ yyyy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0"/>
      <color indexed="8"/>
      <name val="Verdana"/>
      <family val="2"/>
    </font>
    <font>
      <b/>
      <i/>
      <u val="single"/>
      <sz val="11"/>
      <name val="Verdana"/>
      <family val="2"/>
    </font>
    <font>
      <b/>
      <sz val="13"/>
      <color indexed="9"/>
      <name val="Verdana"/>
      <family val="2"/>
    </font>
    <font>
      <b/>
      <sz val="9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2060"/>
      <name val="Verdana"/>
      <family val="2"/>
    </font>
    <font>
      <b/>
      <u val="single"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right"/>
    </xf>
    <xf numFmtId="44" fontId="11" fillId="33" borderId="10" xfId="0" applyNumberFormat="1" applyFont="1" applyFill="1" applyBorder="1" applyAlignment="1">
      <alignment horizontal="right" vertical="center" wrapText="1"/>
    </xf>
    <xf numFmtId="44" fontId="11" fillId="33" borderId="11" xfId="0" applyNumberFormat="1" applyFont="1" applyFill="1" applyBorder="1" applyAlignment="1">
      <alignment horizontal="right" vertical="center" wrapText="1"/>
    </xf>
    <xf numFmtId="44" fontId="4" fillId="0" borderId="10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44" fontId="3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 applyAlignment="1">
      <alignment horizontal="center"/>
      <protection/>
    </xf>
    <xf numFmtId="44" fontId="3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166" fontId="3" fillId="0" borderId="0" xfId="53" applyNumberFormat="1" applyFont="1" applyFill="1" applyAlignment="1">
      <alignment horizontal="right"/>
      <protection/>
    </xf>
    <xf numFmtId="44" fontId="3" fillId="0" borderId="0" xfId="53" applyNumberFormat="1" applyFont="1" applyFill="1" applyAlignment="1">
      <alignment horizontal="right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" fontId="3" fillId="0" borderId="13" xfId="53" applyNumberFormat="1" applyFont="1" applyFill="1" applyBorder="1" applyAlignment="1">
      <alignment wrapText="1"/>
      <protection/>
    </xf>
    <xf numFmtId="0" fontId="19" fillId="0" borderId="14" xfId="53" applyFont="1" applyFill="1" applyBorder="1" applyAlignment="1">
      <alignment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19" fillId="0" borderId="10" xfId="53" applyFont="1" applyFill="1" applyBorder="1" applyAlignment="1">
      <alignment vertical="center" wrapText="1"/>
      <protection/>
    </xf>
    <xf numFmtId="0" fontId="13" fillId="33" borderId="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center"/>
    </xf>
    <xf numFmtId="44" fontId="4" fillId="36" borderId="18" xfId="0" applyNumberFormat="1" applyFont="1" applyFill="1" applyBorder="1" applyAlignment="1">
      <alignment horizontal="right"/>
    </xf>
    <xf numFmtId="0" fontId="2" fillId="0" borderId="16" xfId="53" applyFont="1" applyFill="1" applyBorder="1" applyAlignment="1">
      <alignment horizontal="right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4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>
      <alignment/>
      <protection/>
    </xf>
    <xf numFmtId="0" fontId="3" fillId="37" borderId="10" xfId="53" applyFont="1" applyFill="1" applyBorder="1">
      <alignment/>
      <protection/>
    </xf>
    <xf numFmtId="4" fontId="3" fillId="37" borderId="10" xfId="53" applyNumberFormat="1" applyFont="1" applyFill="1" applyBorder="1" applyAlignment="1">
      <alignment horizontal="left"/>
      <protection/>
    </xf>
    <xf numFmtId="4" fontId="3" fillId="37" borderId="10" xfId="53" applyNumberFormat="1" applyFont="1" applyFill="1" applyBorder="1">
      <alignment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53" applyFont="1" applyFill="1" applyBorder="1" applyAlignment="1">
      <alignment vertical="center" wrapText="1"/>
      <protection/>
    </xf>
    <xf numFmtId="44" fontId="3" fillId="0" borderId="10" xfId="0" applyNumberFormat="1" applyFont="1" applyFill="1" applyBorder="1" applyAlignment="1">
      <alignment vertical="center" wrapText="1"/>
    </xf>
    <xf numFmtId="0" fontId="3" fillId="37" borderId="0" xfId="53" applyFont="1" applyFill="1" applyBorder="1" applyAlignment="1">
      <alignment horizontal="center" vertical="center"/>
      <protection/>
    </xf>
    <xf numFmtId="0" fontId="3" fillId="37" borderId="0" xfId="53" applyFont="1" applyFill="1" applyBorder="1" applyAlignment="1">
      <alignment horizontal="center" vertical="center" wrapText="1"/>
      <protection/>
    </xf>
    <xf numFmtId="0" fontId="3" fillId="37" borderId="0" xfId="53" applyFont="1" applyFill="1" applyBorder="1" applyAlignment="1">
      <alignment vertical="center" wrapText="1"/>
      <protection/>
    </xf>
    <xf numFmtId="166" fontId="19" fillId="37" borderId="0" xfId="53" applyNumberFormat="1" applyFont="1" applyFill="1" applyBorder="1" applyAlignment="1">
      <alignment vertical="center" wrapText="1"/>
      <protection/>
    </xf>
    <xf numFmtId="166" fontId="14" fillId="37" borderId="0" xfId="53" applyNumberFormat="1" applyFont="1" applyFill="1" applyBorder="1" applyAlignment="1">
      <alignment vertical="center" wrapText="1"/>
      <protection/>
    </xf>
    <xf numFmtId="0" fontId="14" fillId="37" borderId="0" xfId="53" applyFont="1" applyFill="1" applyBorder="1" applyAlignment="1">
      <alignment horizontal="center" vertical="center" wrapText="1"/>
      <protection/>
    </xf>
    <xf numFmtId="0" fontId="13" fillId="37" borderId="0" xfId="53" applyFont="1" applyFill="1" applyBorder="1" applyAlignment="1">
      <alignment vertical="center" wrapText="1"/>
      <protection/>
    </xf>
    <xf numFmtId="166" fontId="3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8" fontId="3" fillId="0" borderId="10" xfId="53" applyNumberFormat="1" applyFont="1" applyFill="1" applyBorder="1" applyAlignment="1">
      <alignment horizontal="right"/>
      <protection/>
    </xf>
    <xf numFmtId="0" fontId="19" fillId="0" borderId="18" xfId="53" applyFont="1" applyFill="1" applyBorder="1" applyAlignment="1">
      <alignment vertical="center" wrapText="1"/>
      <protection/>
    </xf>
    <xf numFmtId="166" fontId="12" fillId="33" borderId="10" xfId="53" applyNumberFormat="1" applyFont="1" applyFill="1" applyBorder="1" applyAlignment="1">
      <alignment horizontal="center" vertical="center" wrapText="1"/>
      <protection/>
    </xf>
    <xf numFmtId="44" fontId="12" fillId="33" borderId="10" xfId="53" applyNumberFormat="1" applyFont="1" applyFill="1" applyBorder="1" applyAlignment="1">
      <alignment horizontal="center" vertical="center" wrapText="1"/>
      <protection/>
    </xf>
    <xf numFmtId="0" fontId="3" fillId="37" borderId="21" xfId="53" applyFont="1" applyFill="1" applyBorder="1" applyAlignment="1">
      <alignment vertical="center" wrapText="1"/>
      <protection/>
    </xf>
    <xf numFmtId="0" fontId="3" fillId="37" borderId="22" xfId="53" applyFont="1" applyFill="1" applyBorder="1" applyAlignment="1">
      <alignment horizontal="center" vertical="center" wrapText="1"/>
      <protection/>
    </xf>
    <xf numFmtId="166" fontId="11" fillId="37" borderId="23" xfId="53" applyNumberFormat="1" applyFont="1" applyFill="1" applyBorder="1" applyAlignment="1">
      <alignment horizontal="right" wrapText="1"/>
      <protection/>
    </xf>
    <xf numFmtId="4" fontId="3" fillId="37" borderId="23" xfId="53" applyNumberFormat="1" applyFont="1" applyFill="1" applyBorder="1" applyAlignment="1">
      <alignment horizontal="center"/>
      <protection/>
    </xf>
    <xf numFmtId="0" fontId="3" fillId="37" borderId="23" xfId="53" applyFont="1" applyFill="1" applyBorder="1" applyAlignment="1">
      <alignment horizontal="center"/>
      <protection/>
    </xf>
    <xf numFmtId="0" fontId="3" fillId="37" borderId="23" xfId="53" applyFont="1" applyFill="1" applyBorder="1" applyAlignment="1">
      <alignment horizontal="center" wrapText="1"/>
      <protection/>
    </xf>
    <xf numFmtId="44" fontId="3" fillId="0" borderId="11" xfId="0" applyNumberFormat="1" applyFont="1" applyFill="1" applyBorder="1" applyAlignment="1">
      <alignment vertical="center" wrapText="1"/>
    </xf>
    <xf numFmtId="44" fontId="3" fillId="0" borderId="10" xfId="53" applyNumberFormat="1" applyFont="1" applyFill="1" applyBorder="1">
      <alignment/>
      <protection/>
    </xf>
    <xf numFmtId="44" fontId="3" fillId="0" borderId="10" xfId="53" applyNumberFormat="1" applyFont="1" applyFill="1" applyBorder="1" applyAlignment="1" quotePrefix="1">
      <alignment horizontal="center"/>
      <protection/>
    </xf>
    <xf numFmtId="44" fontId="3" fillId="0" borderId="10" xfId="53" applyNumberFormat="1" applyFont="1" applyFill="1" applyBorder="1" applyAlignment="1">
      <alignment horizontal="center"/>
      <protection/>
    </xf>
    <xf numFmtId="44" fontId="3" fillId="0" borderId="10" xfId="53" applyNumberFormat="1" applyFont="1" applyFill="1" applyBorder="1" applyAlignment="1">
      <alignment horizontal="center" wrapText="1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38" borderId="0" xfId="0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Alignment="1">
      <alignment horizontal="center" vertical="center"/>
    </xf>
    <xf numFmtId="44" fontId="3" fillId="38" borderId="0" xfId="0" applyNumberFormat="1" applyFont="1" applyFill="1" applyAlignment="1">
      <alignment vertical="center"/>
    </xf>
    <xf numFmtId="0" fontId="22" fillId="38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4" fontId="3" fillId="35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166" fontId="3" fillId="0" borderId="19" xfId="53" applyNumberFormat="1" applyFont="1" applyFill="1" applyBorder="1" applyAlignment="1">
      <alignment wrapText="1"/>
      <protection/>
    </xf>
    <xf numFmtId="0" fontId="3" fillId="0" borderId="24" xfId="53" applyFont="1" applyFill="1" applyBorder="1" applyAlignment="1">
      <alignment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4" fontId="3" fillId="0" borderId="25" xfId="53" applyNumberFormat="1" applyFont="1" applyFill="1" applyBorder="1" applyAlignment="1">
      <alignment wrapText="1"/>
      <protection/>
    </xf>
    <xf numFmtId="4" fontId="19" fillId="0" borderId="26" xfId="53" applyNumberFormat="1" applyFont="1" applyFill="1" applyBorder="1" applyAlignment="1">
      <alignment vertical="center" wrapText="1"/>
      <protection/>
    </xf>
    <xf numFmtId="0" fontId="3" fillId="0" borderId="25" xfId="53" applyFont="1" applyFill="1" applyBorder="1" applyAlignment="1">
      <alignment vertical="center" wrapText="1"/>
      <protection/>
    </xf>
    <xf numFmtId="4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wrapText="1"/>
      <protection/>
    </xf>
    <xf numFmtId="4" fontId="3" fillId="0" borderId="10" xfId="53" applyNumberFormat="1" applyFont="1" applyFill="1" applyBorder="1">
      <alignment/>
      <protection/>
    </xf>
    <xf numFmtId="166" fontId="3" fillId="0" borderId="13" xfId="53" applyNumberFormat="1" applyFont="1" applyFill="1" applyBorder="1" applyAlignment="1">
      <alignment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20" fillId="0" borderId="10" xfId="53" applyNumberFormat="1" applyFont="1" applyFill="1" applyBorder="1" applyAlignment="1">
      <alignment horizontal="left" wrapText="1"/>
      <protection/>
    </xf>
    <xf numFmtId="0" fontId="3" fillId="0" borderId="27" xfId="53" applyFont="1" applyFill="1" applyBorder="1" applyAlignment="1">
      <alignment vertical="center" wrapText="1"/>
      <protection/>
    </xf>
    <xf numFmtId="4" fontId="19" fillId="0" borderId="28" xfId="53" applyNumberFormat="1" applyFont="1" applyFill="1" applyBorder="1" applyAlignment="1">
      <alignment vertical="center" wrapText="1"/>
      <protection/>
    </xf>
    <xf numFmtId="166" fontId="3" fillId="0" borderId="10" xfId="53" applyNumberFormat="1" applyFont="1" applyFill="1" applyBorder="1" applyAlignment="1">
      <alignment wrapText="1"/>
      <protection/>
    </xf>
    <xf numFmtId="4" fontId="19" fillId="0" borderId="18" xfId="53" applyNumberFormat="1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44" fontId="64" fillId="35" borderId="10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 wrapText="1"/>
    </xf>
    <xf numFmtId="14" fontId="64" fillId="35" borderId="10" xfId="0" applyNumberFormat="1" applyFont="1" applyFill="1" applyBorder="1" applyAlignment="1">
      <alignment horizontal="center" vertical="center" wrapText="1"/>
    </xf>
    <xf numFmtId="14" fontId="65" fillId="35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0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4" fontId="3" fillId="0" borderId="13" xfId="53" applyNumberFormat="1" applyFont="1" applyBorder="1" applyAlignment="1">
      <alignment wrapText="1"/>
      <protection/>
    </xf>
    <xf numFmtId="44" fontId="3" fillId="35" borderId="10" xfId="53" applyNumberFormat="1" applyFont="1" applyFill="1" applyBorder="1" applyAlignment="1">
      <alignment horizontal="right"/>
      <protection/>
    </xf>
    <xf numFmtId="0" fontId="19" fillId="0" borderId="14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44" fontId="3" fillId="0" borderId="10" xfId="53" applyNumberFormat="1" applyFont="1" applyBorder="1">
      <alignment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4" fontId="3" fillId="0" borderId="19" xfId="53" applyNumberFormat="1" applyFont="1" applyBorder="1" applyAlignment="1">
      <alignment wrapText="1"/>
      <protection/>
    </xf>
    <xf numFmtId="0" fontId="19" fillId="0" borderId="27" xfId="53" applyFont="1" applyBorder="1" applyAlignment="1">
      <alignment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wrapText="1"/>
      <protection/>
    </xf>
    <xf numFmtId="0" fontId="19" fillId="0" borderId="18" xfId="53" applyFont="1" applyBorder="1" applyAlignment="1">
      <alignment vertical="center" wrapText="1"/>
      <protection/>
    </xf>
    <xf numFmtId="0" fontId="3" fillId="0" borderId="16" xfId="53" applyFont="1" applyBorder="1" applyAlignment="1">
      <alignment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166" fontId="11" fillId="33" borderId="10" xfId="53" applyNumberFormat="1" applyFont="1" applyFill="1" applyBorder="1" applyAlignment="1">
      <alignment horizontal="right" wrapText="1"/>
      <protection/>
    </xf>
    <xf numFmtId="44" fontId="11" fillId="33" borderId="18" xfId="53" applyNumberFormat="1" applyFont="1" applyFill="1" applyBorder="1" applyAlignment="1">
      <alignment horizontal="right" wrapText="1"/>
      <protection/>
    </xf>
    <xf numFmtId="0" fontId="14" fillId="33" borderId="18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3" fillId="33" borderId="16" xfId="53" applyFont="1" applyFill="1" applyBorder="1" applyAlignment="1">
      <alignment vertical="center" wrapText="1"/>
      <protection/>
    </xf>
    <xf numFmtId="44" fontId="3" fillId="37" borderId="10" xfId="53" applyNumberFormat="1" applyFont="1" applyFill="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4" fontId="6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44" fontId="64" fillId="0" borderId="11" xfId="0" applyNumberFormat="1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3" fillId="35" borderId="0" xfId="53" applyNumberFormat="1" applyFont="1" applyFill="1" applyAlignment="1">
      <alignment horizontal="right"/>
      <protection/>
    </xf>
    <xf numFmtId="0" fontId="0" fillId="0" borderId="10" xfId="55" applyBorder="1" applyAlignment="1">
      <alignment horizontal="center" vertical="center" wrapText="1"/>
      <protection/>
    </xf>
    <xf numFmtId="0" fontId="3" fillId="39" borderId="12" xfId="0" applyFont="1" applyFill="1" applyBorder="1" applyAlignment="1">
      <alignment vertical="center" wrapText="1"/>
    </xf>
    <xf numFmtId="0" fontId="3" fillId="39" borderId="12" xfId="0" applyFont="1" applyFill="1" applyBorder="1" applyAlignment="1">
      <alignment horizontal="center" vertical="center" wrapText="1"/>
    </xf>
    <xf numFmtId="174" fontId="21" fillId="0" borderId="12" xfId="0" applyNumberFormat="1" applyFont="1" applyBorder="1" applyAlignment="1">
      <alignment vertical="center" wrapText="1"/>
    </xf>
    <xf numFmtId="0" fontId="3" fillId="39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174" fontId="21" fillId="0" borderId="10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4" fontId="0" fillId="0" borderId="24" xfId="0" applyNumberFormat="1" applyBorder="1" applyAlignment="1">
      <alignment vertical="center" wrapText="1"/>
    </xf>
    <xf numFmtId="0" fontId="3" fillId="35" borderId="10" xfId="53" applyFont="1" applyFill="1" applyBorder="1">
      <alignment/>
      <protection/>
    </xf>
    <xf numFmtId="0" fontId="3" fillId="0" borderId="10" xfId="53" applyFont="1" applyBorder="1" applyAlignment="1">
      <alignment horizontal="center"/>
      <protection/>
    </xf>
    <xf numFmtId="166" fontId="3" fillId="0" borderId="10" xfId="53" applyNumberFormat="1" applyFont="1" applyBorder="1" applyAlignment="1">
      <alignment horizontal="right"/>
      <protection/>
    </xf>
    <xf numFmtId="44" fontId="3" fillId="0" borderId="10" xfId="53" applyNumberFormat="1" applyFont="1" applyBorder="1" applyAlignment="1">
      <alignment horizontal="right"/>
      <protection/>
    </xf>
    <xf numFmtId="0" fontId="3" fillId="0" borderId="16" xfId="53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4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11" fillId="33" borderId="30" xfId="53" applyFont="1" applyFill="1" applyBorder="1" applyAlignment="1">
      <alignment horizontal="center"/>
      <protection/>
    </xf>
    <xf numFmtId="166" fontId="11" fillId="33" borderId="30" xfId="53" applyNumberFormat="1" applyFont="1" applyFill="1" applyBorder="1" applyAlignment="1">
      <alignment horizontal="right"/>
      <protection/>
    </xf>
    <xf numFmtId="44" fontId="11" fillId="33" borderId="30" xfId="53" applyNumberFormat="1" applyFont="1" applyFill="1" applyBorder="1" applyAlignment="1">
      <alignment horizontal="right"/>
      <protection/>
    </xf>
    <xf numFmtId="0" fontId="5" fillId="33" borderId="30" xfId="53" applyFont="1" applyFill="1" applyBorder="1">
      <alignment/>
      <protection/>
    </xf>
    <xf numFmtId="0" fontId="5" fillId="33" borderId="30" xfId="53" applyFont="1" applyFill="1" applyBorder="1" applyAlignment="1">
      <alignment horizontal="center"/>
      <protection/>
    </xf>
    <xf numFmtId="0" fontId="2" fillId="33" borderId="31" xfId="53" applyFont="1" applyFill="1" applyBorder="1" applyAlignment="1">
      <alignment horizontal="right" vertical="center" wrapText="1"/>
      <protection/>
    </xf>
    <xf numFmtId="0" fontId="3" fillId="37" borderId="10" xfId="53" applyFont="1" applyFill="1" applyBorder="1" applyAlignment="1">
      <alignment horizontal="left"/>
      <protection/>
    </xf>
    <xf numFmtId="0" fontId="5" fillId="0" borderId="10" xfId="53" applyFont="1" applyBorder="1" applyAlignment="1">
      <alignment horizontal="left" vertical="center"/>
      <protection/>
    </xf>
    <xf numFmtId="0" fontId="3" fillId="33" borderId="30" xfId="53" applyFont="1" applyFill="1" applyBorder="1" applyAlignment="1">
      <alignment horizontal="center" vertical="center"/>
      <protection/>
    </xf>
    <xf numFmtId="4" fontId="19" fillId="0" borderId="10" xfId="53" applyNumberFormat="1" applyFont="1" applyBorder="1" applyAlignment="1">
      <alignment vertical="center" wrapText="1"/>
      <protection/>
    </xf>
    <xf numFmtId="0" fontId="11" fillId="33" borderId="10" xfId="53" applyFont="1" applyFill="1" applyBorder="1" applyAlignment="1">
      <alignment horizontal="center"/>
      <protection/>
    </xf>
    <xf numFmtId="166" fontId="11" fillId="33" borderId="10" xfId="53" applyNumberFormat="1" applyFont="1" applyFill="1" applyBorder="1" applyAlignment="1">
      <alignment horizontal="right"/>
      <protection/>
    </xf>
    <xf numFmtId="44" fontId="11" fillId="33" borderId="10" xfId="53" applyNumberFormat="1" applyFont="1" applyFill="1" applyBorder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2" fillId="33" borderId="16" xfId="53" applyFont="1" applyFill="1" applyBorder="1" applyAlignment="1">
      <alignment horizontal="right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44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2" fillId="0" borderId="16" xfId="53" applyFont="1" applyBorder="1" applyAlignment="1">
      <alignment horizontal="right"/>
      <protection/>
    </xf>
    <xf numFmtId="0" fontId="3" fillId="0" borderId="12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44" fontId="64" fillId="0" borderId="3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6" fontId="6" fillId="34" borderId="10" xfId="0" applyNumberFormat="1" applyFont="1" applyFill="1" applyBorder="1" applyAlignment="1">
      <alignment horizontal="right" vertical="center"/>
    </xf>
    <xf numFmtId="44" fontId="3" fillId="35" borderId="10" xfId="0" applyNumberFormat="1" applyFont="1" applyFill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44" fontId="3" fillId="35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1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66" fontId="64" fillId="0" borderId="10" xfId="53" applyNumberFormat="1" applyFont="1" applyFill="1" applyBorder="1" applyAlignment="1">
      <alignment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166" fontId="11" fillId="33" borderId="11" xfId="53" applyNumberFormat="1" applyFont="1" applyFill="1" applyBorder="1" applyAlignment="1">
      <alignment horizontal="right" wrapText="1"/>
      <protection/>
    </xf>
    <xf numFmtId="44" fontId="11" fillId="33" borderId="11" xfId="53" applyNumberFormat="1" applyFont="1" applyFill="1" applyBorder="1" applyAlignment="1">
      <alignment horizontal="right" wrapText="1"/>
      <protection/>
    </xf>
    <xf numFmtId="0" fontId="14" fillId="33" borderId="11" xfId="53" applyFont="1" applyFill="1" applyBorder="1" applyAlignment="1">
      <alignment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3" fillId="33" borderId="29" xfId="53" applyFont="1" applyFill="1" applyBorder="1" applyAlignment="1">
      <alignment vertical="center" wrapText="1"/>
      <protection/>
    </xf>
    <xf numFmtId="0" fontId="13" fillId="33" borderId="30" xfId="53" applyFont="1" applyFill="1" applyBorder="1" applyAlignment="1">
      <alignment horizontal="center" vertical="center"/>
      <protection/>
    </xf>
    <xf numFmtId="0" fontId="15" fillId="33" borderId="30" xfId="53" applyFont="1" applyFill="1" applyBorder="1">
      <alignment/>
      <protection/>
    </xf>
    <xf numFmtId="0" fontId="15" fillId="33" borderId="30" xfId="53" applyFont="1" applyFill="1" applyBorder="1" applyAlignment="1">
      <alignment horizontal="center"/>
      <protection/>
    </xf>
    <xf numFmtId="0" fontId="11" fillId="33" borderId="31" xfId="53" applyFont="1" applyFill="1" applyBorder="1" applyAlignment="1">
      <alignment horizontal="right" vertical="center" wrapText="1"/>
      <protection/>
    </xf>
    <xf numFmtId="0" fontId="11" fillId="33" borderId="0" xfId="0" applyFont="1" applyFill="1" applyAlignment="1">
      <alignment horizontal="center" vertical="center" wrapText="1"/>
    </xf>
    <xf numFmtId="44" fontId="11" fillId="33" borderId="0" xfId="0" applyNumberFormat="1" applyFont="1" applyFill="1" applyAlignment="1">
      <alignment horizontal="right" vertical="center" wrapText="1"/>
    </xf>
    <xf numFmtId="166" fontId="66" fillId="33" borderId="30" xfId="53" applyNumberFormat="1" applyFont="1" applyFill="1" applyBorder="1" applyAlignment="1">
      <alignment horizontal="right"/>
      <protection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Fill="1" applyBorder="1" applyAlignment="1">
      <alignment horizontal="right" vertical="center"/>
    </xf>
    <xf numFmtId="166" fontId="21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 quotePrefix="1">
      <alignment horizontal="right" vertical="center"/>
    </xf>
    <xf numFmtId="166" fontId="0" fillId="0" borderId="10" xfId="0" applyNumberFormat="1" applyFont="1" applyBorder="1" applyAlignment="1" quotePrefix="1">
      <alignment horizontal="right" vertical="center"/>
    </xf>
    <xf numFmtId="0" fontId="5" fillId="35" borderId="10" xfId="53" applyFont="1" applyFill="1" applyBorder="1" applyAlignment="1">
      <alignment horizontal="center" vertical="center"/>
      <protection/>
    </xf>
    <xf numFmtId="0" fontId="3" fillId="35" borderId="18" xfId="53" applyFont="1" applyFill="1" applyBorder="1" applyAlignment="1">
      <alignment horizontal="left"/>
      <protection/>
    </xf>
    <xf numFmtId="0" fontId="5" fillId="35" borderId="10" xfId="53" applyFont="1" applyFill="1" applyBorder="1" applyAlignment="1">
      <alignment horizontal="left"/>
      <protection/>
    </xf>
    <xf numFmtId="0" fontId="5" fillId="35" borderId="10" xfId="53" applyFont="1" applyFill="1" applyBorder="1" applyAlignment="1">
      <alignment horizontal="center"/>
      <protection/>
    </xf>
    <xf numFmtId="0" fontId="2" fillId="35" borderId="16" xfId="53" applyFont="1" applyFill="1" applyBorder="1" applyAlignment="1">
      <alignment horizontal="right"/>
      <protection/>
    </xf>
    <xf numFmtId="4" fontId="3" fillId="35" borderId="10" xfId="53" applyNumberFormat="1" applyFont="1" applyFill="1" applyBorder="1" applyAlignment="1">
      <alignment horizontal="left"/>
      <protection/>
    </xf>
    <xf numFmtId="166" fontId="3" fillId="35" borderId="10" xfId="53" applyNumberFormat="1" applyFont="1" applyFill="1" applyBorder="1">
      <alignment/>
      <protection/>
    </xf>
    <xf numFmtId="0" fontId="3" fillId="35" borderId="23" xfId="53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vertical="center" wrapText="1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4" fontId="3" fillId="35" borderId="10" xfId="53" applyNumberFormat="1" applyFont="1" applyFill="1" applyBorder="1" applyAlignment="1">
      <alignment wrapText="1"/>
      <protection/>
    </xf>
    <xf numFmtId="0" fontId="19" fillId="35" borderId="10" xfId="53" applyFont="1" applyFill="1" applyBorder="1" applyAlignment="1">
      <alignment vertical="center" wrapText="1"/>
      <protection/>
    </xf>
    <xf numFmtId="0" fontId="3" fillId="35" borderId="10" xfId="53" applyFont="1" applyFill="1" applyBorder="1" applyAlignment="1">
      <alignment wrapText="1"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166" fontId="0" fillId="35" borderId="10" xfId="0" applyNumberFormat="1" applyFont="1" applyFill="1" applyBorder="1" applyAlignment="1" quotePrefix="1">
      <alignment horizontal="right"/>
    </xf>
    <xf numFmtId="8" fontId="3" fillId="0" borderId="10" xfId="0" applyNumberFormat="1" applyFont="1" applyBorder="1" applyAlignment="1">
      <alignment/>
    </xf>
    <xf numFmtId="8" fontId="11" fillId="33" borderId="11" xfId="0" applyNumberFormat="1" applyFont="1" applyFill="1" applyBorder="1" applyAlignment="1">
      <alignment horizontal="right" vertical="center" wrapText="1"/>
    </xf>
    <xf numFmtId="44" fontId="2" fillId="35" borderId="10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vertical="center" wrapText="1"/>
    </xf>
    <xf numFmtId="44" fontId="0" fillId="35" borderId="24" xfId="0" applyNumberFormat="1" applyFill="1" applyBorder="1" applyAlignment="1">
      <alignment vertical="center" wrapText="1"/>
    </xf>
    <xf numFmtId="2" fontId="3" fillId="35" borderId="10" xfId="53" applyNumberFormat="1" applyFont="1" applyFill="1" applyBorder="1" applyAlignment="1">
      <alignment horizontal="center" vertical="center" wrapText="1"/>
      <protection/>
    </xf>
    <xf numFmtId="44" fontId="3" fillId="35" borderId="11" xfId="53" applyNumberFormat="1" applyFont="1" applyFill="1" applyBorder="1" applyAlignment="1">
      <alignment horizontal="right"/>
      <protection/>
    </xf>
    <xf numFmtId="166" fontId="0" fillId="35" borderId="10" xfId="0" applyNumberFormat="1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horizontal="center" vertical="center" wrapText="1"/>
    </xf>
    <xf numFmtId="44" fontId="64" fillId="35" borderId="11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44" fontId="0" fillId="35" borderId="10" xfId="0" applyNumberFormat="1" applyFill="1" applyBorder="1" applyAlignment="1">
      <alignment vertical="center" wrapText="1"/>
    </xf>
    <xf numFmtId="44" fontId="11" fillId="33" borderId="30" xfId="0" applyNumberFormat="1" applyFont="1" applyFill="1" applyBorder="1" applyAlignment="1">
      <alignment horizontal="right" vertical="center" wrapText="1"/>
    </xf>
    <xf numFmtId="166" fontId="3" fillId="0" borderId="10" xfId="53" applyNumberFormat="1" applyFont="1" applyBorder="1" applyAlignment="1">
      <alignment wrapText="1"/>
      <protection/>
    </xf>
    <xf numFmtId="0" fontId="2" fillId="35" borderId="16" xfId="53" applyFont="1" applyFill="1" applyBorder="1" applyAlignment="1">
      <alignment horizontal="right" vertical="center" wrapText="1"/>
      <protection/>
    </xf>
    <xf numFmtId="44" fontId="3" fillId="35" borderId="10" xfId="53" applyNumberFormat="1" applyFont="1" applyFill="1" applyBorder="1">
      <alignment/>
      <protection/>
    </xf>
    <xf numFmtId="0" fontId="3" fillId="35" borderId="10" xfId="53" applyFont="1" applyFill="1" applyBorder="1" applyAlignment="1">
      <alignment horizontal="center" vertical="center"/>
      <protection/>
    </xf>
    <xf numFmtId="44" fontId="3" fillId="35" borderId="10" xfId="53" applyNumberFormat="1" applyFont="1" applyFill="1" applyBorder="1" applyAlignment="1">
      <alignment horizontal="left"/>
      <protection/>
    </xf>
    <xf numFmtId="0" fontId="19" fillId="35" borderId="11" xfId="53" applyFont="1" applyFill="1" applyBorder="1" applyAlignment="1">
      <alignment vertical="center" wrapText="1"/>
      <protection/>
    </xf>
    <xf numFmtId="2" fontId="3" fillId="35" borderId="11" xfId="53" applyNumberFormat="1" applyFont="1" applyFill="1" applyBorder="1" applyAlignment="1">
      <alignment horizontal="center" vertical="center" wrapText="1"/>
      <protection/>
    </xf>
    <xf numFmtId="0" fontId="3" fillId="35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left"/>
      <protection/>
    </xf>
    <xf numFmtId="0" fontId="3" fillId="0" borderId="15" xfId="53" applyFont="1" applyFill="1" applyBorder="1" applyAlignment="1">
      <alignment vertical="center" wrapText="1"/>
      <protection/>
    </xf>
    <xf numFmtId="4" fontId="3" fillId="0" borderId="15" xfId="53" applyNumberFormat="1" applyFont="1" applyFill="1" applyBorder="1" applyAlignment="1">
      <alignment wrapText="1"/>
      <protection/>
    </xf>
    <xf numFmtId="0" fontId="19" fillId="0" borderId="27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wrapText="1"/>
      <protection/>
    </xf>
    <xf numFmtId="44" fontId="3" fillId="35" borderId="10" xfId="53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0" fontId="64" fillId="35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 wrapText="1"/>
    </xf>
    <xf numFmtId="166" fontId="3" fillId="35" borderId="10" xfId="53" applyNumberFormat="1" applyFont="1" applyFill="1" applyBorder="1" applyAlignment="1">
      <alignment wrapText="1"/>
      <protection/>
    </xf>
    <xf numFmtId="0" fontId="5" fillId="0" borderId="29" xfId="53" applyFont="1" applyFill="1" applyBorder="1">
      <alignment/>
      <protection/>
    </xf>
    <xf numFmtId="0" fontId="5" fillId="0" borderId="34" xfId="53" applyFont="1" applyFill="1" applyBorder="1">
      <alignment/>
      <protection/>
    </xf>
    <xf numFmtId="0" fontId="5" fillId="0" borderId="20" xfId="53" applyFont="1" applyFill="1" applyBorder="1">
      <alignment/>
      <protection/>
    </xf>
    <xf numFmtId="0" fontId="5" fillId="35" borderId="16" xfId="53" applyFont="1" applyFill="1" applyBorder="1" applyAlignment="1">
      <alignment horizontal="left"/>
      <protection/>
    </xf>
    <xf numFmtId="0" fontId="5" fillId="35" borderId="17" xfId="53" applyFont="1" applyFill="1" applyBorder="1" applyAlignment="1">
      <alignment horizontal="left"/>
      <protection/>
    </xf>
    <xf numFmtId="0" fontId="5" fillId="0" borderId="10" xfId="53" applyFont="1" applyBorder="1">
      <alignment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67" fillId="35" borderId="16" xfId="53" applyFont="1" applyFill="1" applyBorder="1">
      <alignment/>
      <protection/>
    </xf>
    <xf numFmtId="0" fontId="67" fillId="35" borderId="17" xfId="53" applyFont="1" applyFill="1" applyBorder="1">
      <alignment/>
      <protection/>
    </xf>
    <xf numFmtId="0" fontId="67" fillId="35" borderId="18" xfId="53" applyFont="1" applyFill="1" applyBorder="1">
      <alignment/>
      <protection/>
    </xf>
    <xf numFmtId="0" fontId="11" fillId="33" borderId="29" xfId="53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0" fontId="11" fillId="37" borderId="16" xfId="53" applyFont="1" applyFill="1" applyBorder="1" applyAlignment="1">
      <alignment horizontal="center" vertical="center" wrapText="1"/>
      <protection/>
    </xf>
    <xf numFmtId="0" fontId="11" fillId="37" borderId="18" xfId="53" applyFont="1" applyFill="1" applyBorder="1" applyAlignment="1">
      <alignment horizontal="center" vertical="center" wrapText="1"/>
      <protection/>
    </xf>
    <xf numFmtId="0" fontId="5" fillId="35" borderId="16" xfId="53" applyFont="1" applyFill="1" applyBorder="1">
      <alignment/>
      <protection/>
    </xf>
    <xf numFmtId="0" fontId="5" fillId="35" borderId="17" xfId="53" applyFont="1" applyFill="1" applyBorder="1">
      <alignment/>
      <protection/>
    </xf>
    <xf numFmtId="0" fontId="5" fillId="35" borderId="18" xfId="53" applyFont="1" applyFill="1" applyBorder="1">
      <alignment/>
      <protection/>
    </xf>
    <xf numFmtId="0" fontId="3" fillId="0" borderId="0" xfId="53" applyFont="1" applyAlignment="1">
      <alignment horizontal="center" wrapText="1"/>
      <protection/>
    </xf>
    <xf numFmtId="166" fontId="11" fillId="37" borderId="21" xfId="53" applyNumberFormat="1" applyFont="1" applyFill="1" applyBorder="1" applyAlignment="1">
      <alignment horizontal="center" wrapText="1"/>
      <protection/>
    </xf>
    <xf numFmtId="166" fontId="11" fillId="37" borderId="35" xfId="53" applyNumberFormat="1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44" fontId="18" fillId="36" borderId="17" xfId="0" applyNumberFormat="1" applyFont="1" applyFill="1" applyBorder="1" applyAlignment="1">
      <alignment horizontal="center" vertical="center" wrapText="1"/>
    </xf>
    <xf numFmtId="44" fontId="18" fillId="36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4" fontId="24" fillId="38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3" xfId="53"/>
    <cellStyle name="Normalny 4" xfId="54"/>
    <cellStyle name="Normalny_elektroni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3" zoomScaleNormal="93" zoomScaleSheetLayoutView="100" workbookViewId="0" topLeftCell="A53">
      <selection activeCell="E36" sqref="E36"/>
    </sheetView>
  </sheetViews>
  <sheetFormatPr defaultColWidth="9.140625" defaultRowHeight="12.75"/>
  <cols>
    <col min="1" max="1" width="5.140625" style="51" customWidth="1"/>
    <col min="2" max="2" width="28.28125" style="47" customWidth="1"/>
    <col min="3" max="3" width="9.140625" style="52" customWidth="1"/>
    <col min="4" max="4" width="18.7109375" style="53" customWidth="1"/>
    <col min="5" max="5" width="21.8515625" style="54" customWidth="1"/>
    <col min="6" max="6" width="25.57421875" style="47" customWidth="1"/>
    <col min="7" max="7" width="15.421875" style="52" customWidth="1"/>
    <col min="8" max="8" width="31.7109375" style="47" customWidth="1"/>
    <col min="9" max="9" width="24.28125" style="41" customWidth="1"/>
    <col min="10" max="10" width="23.00390625" style="42" customWidth="1"/>
    <col min="11" max="11" width="17.8515625" style="42" bestFit="1" customWidth="1"/>
    <col min="12" max="12" width="16.8515625" style="42" bestFit="1" customWidth="1"/>
    <col min="13" max="16384" width="9.140625" style="42" customWidth="1"/>
  </cols>
  <sheetData>
    <row r="1" spans="1:12" ht="19.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26.2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4" spans="1:12" ht="89.25">
      <c r="A4" s="43" t="s">
        <v>0</v>
      </c>
      <c r="B4" s="44" t="s">
        <v>12</v>
      </c>
      <c r="C4" s="44" t="s">
        <v>1</v>
      </c>
      <c r="D4" s="97" t="s">
        <v>10</v>
      </c>
      <c r="E4" s="98" t="s">
        <v>117</v>
      </c>
      <c r="F4" s="44" t="s">
        <v>13</v>
      </c>
      <c r="G4" s="44" t="s">
        <v>20</v>
      </c>
      <c r="H4" s="44" t="s">
        <v>7</v>
      </c>
      <c r="I4" s="21" t="s">
        <v>22</v>
      </c>
      <c r="J4" s="21" t="s">
        <v>23</v>
      </c>
      <c r="K4" s="21" t="s">
        <v>24</v>
      </c>
      <c r="L4" s="22" t="s">
        <v>25</v>
      </c>
    </row>
    <row r="5" spans="1:12" ht="21" customHeight="1">
      <c r="A5" s="45" t="s">
        <v>9</v>
      </c>
      <c r="B5" s="364" t="s">
        <v>14</v>
      </c>
      <c r="C5" s="365"/>
      <c r="D5" s="365"/>
      <c r="E5" s="365"/>
      <c r="F5" s="366"/>
      <c r="G5" s="46"/>
      <c r="H5" s="72" t="s">
        <v>216</v>
      </c>
      <c r="I5" s="76"/>
      <c r="J5" s="77"/>
      <c r="K5" s="77"/>
      <c r="L5" s="77"/>
    </row>
    <row r="6" spans="1:12" s="47" customFormat="1" ht="51">
      <c r="A6" s="110">
        <v>1</v>
      </c>
      <c r="B6" s="143" t="s">
        <v>32</v>
      </c>
      <c r="C6" s="144">
        <v>1981</v>
      </c>
      <c r="D6" s="145"/>
      <c r="E6" s="49">
        <v>922209</v>
      </c>
      <c r="F6" s="146" t="s">
        <v>33</v>
      </c>
      <c r="G6" s="144">
        <v>219</v>
      </c>
      <c r="H6" s="147" t="s">
        <v>34</v>
      </c>
      <c r="I6" s="148" t="s">
        <v>28</v>
      </c>
      <c r="J6" s="106"/>
      <c r="K6" s="149" t="s">
        <v>30</v>
      </c>
      <c r="L6" s="148" t="s">
        <v>28</v>
      </c>
    </row>
    <row r="7" spans="1:12" s="47" customFormat="1" ht="45.75" customHeight="1">
      <c r="A7" s="110">
        <v>2</v>
      </c>
      <c r="B7" s="55" t="s">
        <v>35</v>
      </c>
      <c r="C7" s="56">
        <v>1973</v>
      </c>
      <c r="D7" s="57"/>
      <c r="E7" s="49">
        <v>808512</v>
      </c>
      <c r="F7" s="58"/>
      <c r="G7" s="56">
        <v>192</v>
      </c>
      <c r="H7" s="73" t="s">
        <v>36</v>
      </c>
      <c r="I7" s="148" t="s">
        <v>28</v>
      </c>
      <c r="J7" s="107"/>
      <c r="K7" s="149" t="s">
        <v>37</v>
      </c>
      <c r="L7" s="148" t="s">
        <v>28</v>
      </c>
    </row>
    <row r="8" spans="1:12" s="47" customFormat="1" ht="40.5" customHeight="1">
      <c r="A8" s="110">
        <v>3</v>
      </c>
      <c r="B8" s="55" t="s">
        <v>38</v>
      </c>
      <c r="C8" s="56">
        <v>1900</v>
      </c>
      <c r="D8" s="57"/>
      <c r="E8" s="49">
        <v>933490</v>
      </c>
      <c r="F8" s="58"/>
      <c r="G8" s="56">
        <v>277</v>
      </c>
      <c r="H8" s="73" t="s">
        <v>39</v>
      </c>
      <c r="I8" s="148" t="s">
        <v>28</v>
      </c>
      <c r="J8" s="108" t="s">
        <v>28</v>
      </c>
      <c r="K8" s="149" t="s">
        <v>40</v>
      </c>
      <c r="L8" s="148" t="s">
        <v>28</v>
      </c>
    </row>
    <row r="9" spans="1:12" s="47" customFormat="1" ht="28.5" customHeight="1">
      <c r="A9" s="110">
        <v>4</v>
      </c>
      <c r="B9" s="55" t="s">
        <v>41</v>
      </c>
      <c r="C9" s="56">
        <v>1973</v>
      </c>
      <c r="D9" s="57"/>
      <c r="E9" s="49">
        <v>20000</v>
      </c>
      <c r="F9" s="58"/>
      <c r="G9" s="56"/>
      <c r="H9" s="73" t="s">
        <v>36</v>
      </c>
      <c r="I9" s="148" t="s">
        <v>28</v>
      </c>
      <c r="J9" s="106"/>
      <c r="K9" s="149" t="s">
        <v>42</v>
      </c>
      <c r="L9" s="148" t="s">
        <v>28</v>
      </c>
    </row>
    <row r="10" spans="1:12" s="47" customFormat="1" ht="59.25" customHeight="1">
      <c r="A10" s="110">
        <v>5</v>
      </c>
      <c r="B10" s="55" t="s">
        <v>43</v>
      </c>
      <c r="C10" s="56">
        <v>1900</v>
      </c>
      <c r="D10" s="57"/>
      <c r="E10" s="49">
        <v>27000</v>
      </c>
      <c r="F10" s="58"/>
      <c r="G10" s="56" t="s">
        <v>44</v>
      </c>
      <c r="H10" s="73" t="s">
        <v>39</v>
      </c>
      <c r="I10" s="148" t="s">
        <v>28</v>
      </c>
      <c r="J10" s="108" t="s">
        <v>28</v>
      </c>
      <c r="K10" s="149" t="s">
        <v>45</v>
      </c>
      <c r="L10" s="148" t="s">
        <v>28</v>
      </c>
    </row>
    <row r="11" spans="1:12" s="47" customFormat="1" ht="32.25" customHeight="1">
      <c r="A11" s="110">
        <v>6</v>
      </c>
      <c r="B11" s="55" t="s">
        <v>62</v>
      </c>
      <c r="C11" s="56">
        <v>1992</v>
      </c>
      <c r="D11" s="57"/>
      <c r="E11" s="49">
        <v>539200</v>
      </c>
      <c r="F11" s="58"/>
      <c r="G11" s="56" t="s">
        <v>46</v>
      </c>
      <c r="H11" s="73" t="s">
        <v>47</v>
      </c>
      <c r="I11" s="148" t="s">
        <v>28</v>
      </c>
      <c r="J11" s="106"/>
      <c r="K11" s="149" t="s">
        <v>48</v>
      </c>
      <c r="L11" s="148" t="s">
        <v>28</v>
      </c>
    </row>
    <row r="12" spans="1:12" s="47" customFormat="1" ht="32.25" customHeight="1">
      <c r="A12" s="110">
        <v>7</v>
      </c>
      <c r="B12" s="55" t="s">
        <v>49</v>
      </c>
      <c r="C12" s="56">
        <v>1937</v>
      </c>
      <c r="D12" s="57"/>
      <c r="E12" s="49">
        <v>92572.5</v>
      </c>
      <c r="F12" s="58"/>
      <c r="G12" s="56">
        <v>54.75</v>
      </c>
      <c r="H12" s="73" t="s">
        <v>50</v>
      </c>
      <c r="I12" s="148" t="s">
        <v>28</v>
      </c>
      <c r="J12" s="107" t="s">
        <v>51</v>
      </c>
      <c r="K12" s="109" t="s">
        <v>42</v>
      </c>
      <c r="L12" s="148" t="s">
        <v>28</v>
      </c>
    </row>
    <row r="13" spans="1:12" s="47" customFormat="1" ht="32.25" customHeight="1">
      <c r="A13" s="110">
        <v>8</v>
      </c>
      <c r="B13" s="55" t="s">
        <v>52</v>
      </c>
      <c r="C13" s="56">
        <v>1994</v>
      </c>
      <c r="D13" s="57"/>
      <c r="E13" s="95">
        <v>20000</v>
      </c>
      <c r="F13" s="58"/>
      <c r="G13" s="56"/>
      <c r="H13" s="73" t="s">
        <v>36</v>
      </c>
      <c r="I13" s="148" t="s">
        <v>28</v>
      </c>
      <c r="J13" s="150"/>
      <c r="K13" s="149" t="s">
        <v>42</v>
      </c>
      <c r="L13" s="148" t="s">
        <v>28</v>
      </c>
    </row>
    <row r="14" spans="1:12" s="47" customFormat="1" ht="44.25" customHeight="1">
      <c r="A14" s="110">
        <v>9</v>
      </c>
      <c r="B14" s="55" t="s">
        <v>53</v>
      </c>
      <c r="C14" s="56">
        <v>1974</v>
      </c>
      <c r="D14" s="57"/>
      <c r="E14" s="49">
        <v>90990</v>
      </c>
      <c r="F14" s="58" t="s">
        <v>54</v>
      </c>
      <c r="G14" s="56">
        <v>27</v>
      </c>
      <c r="H14" s="73" t="s">
        <v>55</v>
      </c>
      <c r="I14" s="148" t="s">
        <v>28</v>
      </c>
      <c r="J14" s="106"/>
      <c r="K14" s="149" t="s">
        <v>30</v>
      </c>
      <c r="L14" s="148" t="s">
        <v>28</v>
      </c>
    </row>
    <row r="15" spans="1:12" s="47" customFormat="1" ht="47.25" customHeight="1">
      <c r="A15" s="110">
        <v>10</v>
      </c>
      <c r="B15" s="55" t="s">
        <v>53</v>
      </c>
      <c r="C15" s="56">
        <v>1979</v>
      </c>
      <c r="D15" s="57"/>
      <c r="E15" s="49">
        <v>151650</v>
      </c>
      <c r="F15" s="58" t="s">
        <v>54</v>
      </c>
      <c r="G15" s="56">
        <v>45</v>
      </c>
      <c r="H15" s="73" t="s">
        <v>56</v>
      </c>
      <c r="I15" s="148" t="s">
        <v>28</v>
      </c>
      <c r="J15" s="150"/>
      <c r="K15" s="149" t="s">
        <v>30</v>
      </c>
      <c r="L15" s="148" t="s">
        <v>28</v>
      </c>
    </row>
    <row r="16" spans="1:12" s="47" customFormat="1" ht="40.5" customHeight="1">
      <c r="A16" s="110">
        <v>11</v>
      </c>
      <c r="B16" s="55" t="s">
        <v>53</v>
      </c>
      <c r="C16" s="56">
        <v>1968</v>
      </c>
      <c r="D16" s="151"/>
      <c r="E16" s="49">
        <v>151650</v>
      </c>
      <c r="F16" s="58" t="s">
        <v>54</v>
      </c>
      <c r="G16" s="56">
        <v>45</v>
      </c>
      <c r="H16" s="73" t="s">
        <v>31</v>
      </c>
      <c r="I16" s="148" t="s">
        <v>28</v>
      </c>
      <c r="J16" s="50"/>
      <c r="K16" s="149" t="s">
        <v>30</v>
      </c>
      <c r="L16" s="148" t="s">
        <v>28</v>
      </c>
    </row>
    <row r="17" spans="1:12" s="47" customFormat="1" ht="30.75" customHeight="1">
      <c r="A17" s="110">
        <v>14</v>
      </c>
      <c r="B17" s="55" t="s">
        <v>57</v>
      </c>
      <c r="C17" s="56">
        <v>1865</v>
      </c>
      <c r="D17" s="151"/>
      <c r="E17" s="49">
        <f>SUM(787457+326363.97)</f>
        <v>1113820.97</v>
      </c>
      <c r="F17" s="58" t="s">
        <v>54</v>
      </c>
      <c r="G17" s="56">
        <v>187</v>
      </c>
      <c r="H17" s="73" t="s">
        <v>47</v>
      </c>
      <c r="I17" s="152" t="s">
        <v>29</v>
      </c>
      <c r="J17" s="108" t="s">
        <v>28</v>
      </c>
      <c r="K17" s="149" t="s">
        <v>48</v>
      </c>
      <c r="L17" s="148" t="s">
        <v>28</v>
      </c>
    </row>
    <row r="18" spans="1:12" s="47" customFormat="1" ht="33.75" customHeight="1">
      <c r="A18" s="110">
        <v>16</v>
      </c>
      <c r="B18" s="55" t="s">
        <v>58</v>
      </c>
      <c r="C18" s="56">
        <v>1905</v>
      </c>
      <c r="D18" s="151"/>
      <c r="E18" s="49">
        <v>849206.3</v>
      </c>
      <c r="F18" s="58"/>
      <c r="G18" s="56">
        <v>251.99</v>
      </c>
      <c r="H18" s="73" t="s">
        <v>31</v>
      </c>
      <c r="I18" s="148" t="s">
        <v>28</v>
      </c>
      <c r="J18" s="108" t="s">
        <v>28</v>
      </c>
      <c r="K18" s="149" t="s">
        <v>48</v>
      </c>
      <c r="L18" s="148" t="s">
        <v>28</v>
      </c>
    </row>
    <row r="19" spans="1:12" s="47" customFormat="1" ht="38.25" customHeight="1">
      <c r="A19" s="110">
        <v>17</v>
      </c>
      <c r="B19" s="55" t="s">
        <v>138</v>
      </c>
      <c r="C19" s="56">
        <v>1975</v>
      </c>
      <c r="D19" s="151"/>
      <c r="E19" s="49">
        <v>3402235.34</v>
      </c>
      <c r="F19" s="58" t="s">
        <v>134</v>
      </c>
      <c r="G19" s="56">
        <v>807.94</v>
      </c>
      <c r="H19" s="73" t="s">
        <v>59</v>
      </c>
      <c r="I19" s="153" t="s">
        <v>60</v>
      </c>
      <c r="J19" s="148" t="s">
        <v>61</v>
      </c>
      <c r="K19" s="149" t="s">
        <v>30</v>
      </c>
      <c r="L19" s="148" t="s">
        <v>28</v>
      </c>
    </row>
    <row r="20" spans="1:12" s="47" customFormat="1" ht="45.75" customHeight="1">
      <c r="A20" s="110">
        <v>18</v>
      </c>
      <c r="B20" s="55" t="s">
        <v>62</v>
      </c>
      <c r="C20" s="56">
        <v>2007</v>
      </c>
      <c r="D20" s="151"/>
      <c r="E20" s="49">
        <v>1933017.44</v>
      </c>
      <c r="F20" s="58"/>
      <c r="G20" s="56">
        <v>459.04</v>
      </c>
      <c r="H20" s="73" t="s">
        <v>63</v>
      </c>
      <c r="I20" s="148" t="s">
        <v>28</v>
      </c>
      <c r="J20" s="148"/>
      <c r="K20" s="149" t="s">
        <v>64</v>
      </c>
      <c r="L20" s="148" t="s">
        <v>28</v>
      </c>
    </row>
    <row r="21" spans="1:12" s="47" customFormat="1" ht="37.5" customHeight="1">
      <c r="A21" s="110">
        <v>19</v>
      </c>
      <c r="B21" s="143" t="s">
        <v>65</v>
      </c>
      <c r="C21" s="56">
        <v>1916</v>
      </c>
      <c r="D21" s="151"/>
      <c r="E21" s="49">
        <v>3239564.41</v>
      </c>
      <c r="F21" s="58" t="s">
        <v>66</v>
      </c>
      <c r="G21" s="56">
        <v>769.31</v>
      </c>
      <c r="H21" s="73" t="s">
        <v>67</v>
      </c>
      <c r="I21" s="148" t="s">
        <v>28</v>
      </c>
      <c r="J21" s="148" t="s">
        <v>61</v>
      </c>
      <c r="K21" s="149" t="s">
        <v>64</v>
      </c>
      <c r="L21" s="148" t="s">
        <v>28</v>
      </c>
    </row>
    <row r="22" spans="1:12" s="47" customFormat="1" ht="26.25" customHeight="1">
      <c r="A22" s="110">
        <v>20</v>
      </c>
      <c r="B22" s="55" t="s">
        <v>68</v>
      </c>
      <c r="C22" s="56">
        <v>1975</v>
      </c>
      <c r="D22" s="151">
        <v>84487.22</v>
      </c>
      <c r="E22" s="49"/>
      <c r="F22" s="58" t="s">
        <v>54</v>
      </c>
      <c r="G22" s="56"/>
      <c r="H22" s="73" t="s">
        <v>69</v>
      </c>
      <c r="I22" s="148" t="s">
        <v>28</v>
      </c>
      <c r="J22" s="148" t="s">
        <v>70</v>
      </c>
      <c r="K22" s="149" t="s">
        <v>71</v>
      </c>
      <c r="L22" s="148" t="s">
        <v>28</v>
      </c>
    </row>
    <row r="23" spans="1:12" s="47" customFormat="1" ht="41.25" customHeight="1">
      <c r="A23" s="110">
        <v>21</v>
      </c>
      <c r="B23" s="154" t="s">
        <v>72</v>
      </c>
      <c r="C23" s="59">
        <v>2007</v>
      </c>
      <c r="D23" s="142"/>
      <c r="E23" s="49">
        <f>SUM(2254516.33+2000000)</f>
        <v>4254516.33</v>
      </c>
      <c r="F23" s="155" t="s">
        <v>73</v>
      </c>
      <c r="G23" s="59"/>
      <c r="H23" s="74" t="s">
        <v>74</v>
      </c>
      <c r="I23" s="148" t="s">
        <v>28</v>
      </c>
      <c r="J23" s="50"/>
      <c r="K23" s="149" t="s">
        <v>64</v>
      </c>
      <c r="L23" s="148" t="s">
        <v>28</v>
      </c>
    </row>
    <row r="24" spans="1:12" s="47" customFormat="1" ht="25.5">
      <c r="A24" s="110">
        <v>22</v>
      </c>
      <c r="B24" s="60" t="s">
        <v>95</v>
      </c>
      <c r="C24" s="61">
        <v>2014</v>
      </c>
      <c r="D24" s="156">
        <v>251578.85</v>
      </c>
      <c r="E24" s="49"/>
      <c r="F24" s="157" t="s">
        <v>54</v>
      </c>
      <c r="G24" s="158"/>
      <c r="H24" s="75" t="s">
        <v>96</v>
      </c>
      <c r="I24" s="148" t="s">
        <v>28</v>
      </c>
      <c r="J24" s="148"/>
      <c r="K24" s="149"/>
      <c r="L24" s="148" t="s">
        <v>28</v>
      </c>
    </row>
    <row r="25" spans="1:12" s="47" customFormat="1" ht="25.5" customHeight="1">
      <c r="A25" s="110">
        <v>27</v>
      </c>
      <c r="B25" s="60" t="s">
        <v>77</v>
      </c>
      <c r="C25" s="61">
        <v>2010</v>
      </c>
      <c r="D25" s="156">
        <v>44816.87</v>
      </c>
      <c r="E25" s="49"/>
      <c r="F25" s="157"/>
      <c r="G25" s="158"/>
      <c r="H25" s="75" t="s">
        <v>78</v>
      </c>
      <c r="I25" s="148" t="s">
        <v>28</v>
      </c>
      <c r="J25" s="148"/>
      <c r="K25" s="149" t="s">
        <v>76</v>
      </c>
      <c r="L25" s="148" t="s">
        <v>28</v>
      </c>
    </row>
    <row r="26" spans="1:12" s="47" customFormat="1" ht="25.5" customHeight="1">
      <c r="A26" s="110">
        <v>28</v>
      </c>
      <c r="B26" s="60" t="s">
        <v>79</v>
      </c>
      <c r="C26" s="61">
        <v>2010</v>
      </c>
      <c r="D26" s="349">
        <v>6327.59</v>
      </c>
      <c r="E26" s="49"/>
      <c r="F26" s="157"/>
      <c r="G26" s="158"/>
      <c r="H26" s="75" t="s">
        <v>80</v>
      </c>
      <c r="I26" s="148" t="s">
        <v>28</v>
      </c>
      <c r="J26" s="148"/>
      <c r="K26" s="149" t="s">
        <v>76</v>
      </c>
      <c r="L26" s="148" t="s">
        <v>28</v>
      </c>
    </row>
    <row r="27" spans="1:12" s="47" customFormat="1" ht="25.5" customHeight="1">
      <c r="A27" s="110">
        <v>31</v>
      </c>
      <c r="B27" s="75" t="s">
        <v>81</v>
      </c>
      <c r="C27" s="61">
        <v>2013</v>
      </c>
      <c r="D27" s="268">
        <v>91599.87</v>
      </c>
      <c r="E27" s="49"/>
      <c r="F27" s="157"/>
      <c r="G27" s="158"/>
      <c r="H27" s="75" t="s">
        <v>27</v>
      </c>
      <c r="I27" s="148" t="s">
        <v>28</v>
      </c>
      <c r="J27" s="148"/>
      <c r="K27" s="149" t="s">
        <v>76</v>
      </c>
      <c r="L27" s="148" t="s">
        <v>28</v>
      </c>
    </row>
    <row r="28" spans="1:12" s="47" customFormat="1" ht="25.5" customHeight="1">
      <c r="A28" s="110">
        <v>33</v>
      </c>
      <c r="B28" s="60" t="s">
        <v>82</v>
      </c>
      <c r="C28" s="61">
        <v>2013</v>
      </c>
      <c r="D28" s="156">
        <v>263624.14</v>
      </c>
      <c r="E28" s="49"/>
      <c r="F28" s="157"/>
      <c r="G28" s="158"/>
      <c r="H28" s="75" t="s">
        <v>27</v>
      </c>
      <c r="I28" s="148" t="s">
        <v>28</v>
      </c>
      <c r="J28" s="148"/>
      <c r="K28" s="149" t="s">
        <v>71</v>
      </c>
      <c r="L28" s="148" t="s">
        <v>28</v>
      </c>
    </row>
    <row r="29" spans="1:12" s="47" customFormat="1" ht="25.5">
      <c r="A29" s="110">
        <v>38</v>
      </c>
      <c r="B29" s="60" t="s">
        <v>83</v>
      </c>
      <c r="C29" s="61">
        <v>1904</v>
      </c>
      <c r="D29" s="156"/>
      <c r="E29" s="49">
        <v>258748.6</v>
      </c>
      <c r="F29" s="157"/>
      <c r="G29" s="158">
        <v>76.78</v>
      </c>
      <c r="H29" s="75" t="s">
        <v>84</v>
      </c>
      <c r="I29" s="148" t="s">
        <v>28</v>
      </c>
      <c r="J29" s="48" t="s">
        <v>85</v>
      </c>
      <c r="K29" s="149" t="s">
        <v>86</v>
      </c>
      <c r="L29" s="148" t="s">
        <v>28</v>
      </c>
    </row>
    <row r="30" spans="1:12" s="47" customFormat="1" ht="25.5">
      <c r="A30" s="110">
        <v>39</v>
      </c>
      <c r="B30" s="60" t="s">
        <v>83</v>
      </c>
      <c r="C30" s="61">
        <v>1904</v>
      </c>
      <c r="D30" s="156"/>
      <c r="E30" s="49">
        <v>223498.4</v>
      </c>
      <c r="F30" s="157"/>
      <c r="G30" s="158">
        <v>66.32</v>
      </c>
      <c r="H30" s="75" t="s">
        <v>87</v>
      </c>
      <c r="I30" s="148" t="s">
        <v>28</v>
      </c>
      <c r="J30" s="48" t="s">
        <v>85</v>
      </c>
      <c r="K30" s="149" t="s">
        <v>48</v>
      </c>
      <c r="L30" s="148" t="s">
        <v>28</v>
      </c>
    </row>
    <row r="31" spans="1:12" s="47" customFormat="1" ht="38.25">
      <c r="A31" s="110">
        <v>40</v>
      </c>
      <c r="B31" s="75" t="s">
        <v>88</v>
      </c>
      <c r="C31" s="61">
        <v>1904</v>
      </c>
      <c r="D31" s="156"/>
      <c r="E31" s="49">
        <v>17829.5</v>
      </c>
      <c r="F31" s="157"/>
      <c r="G31" s="158">
        <v>10.55</v>
      </c>
      <c r="H31" s="75" t="s">
        <v>84</v>
      </c>
      <c r="I31" s="148" t="s">
        <v>28</v>
      </c>
      <c r="J31" s="48" t="s">
        <v>85</v>
      </c>
      <c r="K31" s="149" t="s">
        <v>42</v>
      </c>
      <c r="L31" s="148" t="s">
        <v>28</v>
      </c>
    </row>
    <row r="32" spans="1:12" s="47" customFormat="1" ht="38.25">
      <c r="A32" s="110">
        <v>41</v>
      </c>
      <c r="B32" s="75" t="s">
        <v>89</v>
      </c>
      <c r="C32" s="61">
        <v>1904</v>
      </c>
      <c r="D32" s="156"/>
      <c r="E32" s="49">
        <v>41202.2</v>
      </c>
      <c r="F32" s="157"/>
      <c r="G32" s="158">
        <v>24.38</v>
      </c>
      <c r="H32" s="75" t="s">
        <v>87</v>
      </c>
      <c r="I32" s="148" t="s">
        <v>28</v>
      </c>
      <c r="J32" s="48" t="s">
        <v>85</v>
      </c>
      <c r="K32" s="149" t="s">
        <v>48</v>
      </c>
      <c r="L32" s="148" t="s">
        <v>28</v>
      </c>
    </row>
    <row r="33" spans="1:12" s="47" customFormat="1" ht="25.5" customHeight="1">
      <c r="A33" s="110">
        <v>42</v>
      </c>
      <c r="B33" s="75" t="s">
        <v>90</v>
      </c>
      <c r="C33" s="61">
        <v>2014</v>
      </c>
      <c r="D33" s="156">
        <v>122898.73</v>
      </c>
      <c r="E33" s="49"/>
      <c r="F33" s="157"/>
      <c r="G33" s="158"/>
      <c r="H33" s="75" t="s">
        <v>91</v>
      </c>
      <c r="I33" s="148" t="s">
        <v>28</v>
      </c>
      <c r="J33" s="148" t="s">
        <v>75</v>
      </c>
      <c r="K33" s="149" t="s">
        <v>76</v>
      </c>
      <c r="L33" s="148" t="s">
        <v>28</v>
      </c>
    </row>
    <row r="34" spans="1:12" s="47" customFormat="1" ht="40.5" customHeight="1">
      <c r="A34" s="110">
        <v>43</v>
      </c>
      <c r="B34" s="75" t="s">
        <v>97</v>
      </c>
      <c r="C34" s="61"/>
      <c r="D34" s="156">
        <v>124606.26</v>
      </c>
      <c r="E34" s="49"/>
      <c r="F34" s="157"/>
      <c r="G34" s="158"/>
      <c r="H34" s="75" t="s">
        <v>98</v>
      </c>
      <c r="I34" s="148" t="s">
        <v>28</v>
      </c>
      <c r="J34" s="148"/>
      <c r="K34" s="149" t="s">
        <v>99</v>
      </c>
      <c r="L34" s="148" t="s">
        <v>28</v>
      </c>
    </row>
    <row r="35" spans="1:12" s="47" customFormat="1" ht="25.5">
      <c r="A35" s="110">
        <v>44</v>
      </c>
      <c r="B35" s="60" t="s">
        <v>92</v>
      </c>
      <c r="C35" s="61">
        <v>1900</v>
      </c>
      <c r="D35" s="62"/>
      <c r="E35" s="49">
        <v>748140</v>
      </c>
      <c r="F35" s="96" t="s">
        <v>136</v>
      </c>
      <c r="G35" s="61">
        <v>222</v>
      </c>
      <c r="H35" s="60" t="s">
        <v>93</v>
      </c>
      <c r="I35" s="148" t="s">
        <v>28</v>
      </c>
      <c r="J35" s="48" t="s">
        <v>28</v>
      </c>
      <c r="K35" s="149" t="s">
        <v>48</v>
      </c>
      <c r="L35" s="48" t="s">
        <v>29</v>
      </c>
    </row>
    <row r="36" spans="1:12" s="47" customFormat="1" ht="50.25" customHeight="1">
      <c r="A36" s="110">
        <v>45</v>
      </c>
      <c r="B36" s="60" t="s">
        <v>94</v>
      </c>
      <c r="C36" s="61">
        <v>1965</v>
      </c>
      <c r="D36" s="62"/>
      <c r="E36" s="49">
        <v>898003.9</v>
      </c>
      <c r="F36" s="96" t="s">
        <v>135</v>
      </c>
      <c r="G36" s="61">
        <v>266.47</v>
      </c>
      <c r="H36" s="60" t="s">
        <v>26</v>
      </c>
      <c r="I36" s="148" t="s">
        <v>28</v>
      </c>
      <c r="J36" s="48" t="s">
        <v>28</v>
      </c>
      <c r="K36" s="149" t="s">
        <v>30</v>
      </c>
      <c r="L36" s="48" t="s">
        <v>28</v>
      </c>
    </row>
    <row r="37" spans="1:12" s="47" customFormat="1" ht="50.25" customHeight="1">
      <c r="A37" s="110">
        <v>48</v>
      </c>
      <c r="B37" s="83" t="s">
        <v>120</v>
      </c>
      <c r="C37" s="61">
        <v>1902</v>
      </c>
      <c r="D37" s="62"/>
      <c r="E37" s="49">
        <v>485000</v>
      </c>
      <c r="F37" s="63" t="s">
        <v>137</v>
      </c>
      <c r="G37" s="61" t="s">
        <v>121</v>
      </c>
      <c r="H37" s="60" t="s">
        <v>122</v>
      </c>
      <c r="I37" s="148" t="s">
        <v>29</v>
      </c>
      <c r="J37" s="48"/>
      <c r="K37" s="149" t="s">
        <v>101</v>
      </c>
      <c r="L37" s="48" t="s">
        <v>28</v>
      </c>
    </row>
    <row r="38" spans="1:12" s="47" customFormat="1" ht="50.25" customHeight="1">
      <c r="A38" s="167">
        <v>51</v>
      </c>
      <c r="B38" s="60" t="s">
        <v>211</v>
      </c>
      <c r="C38" s="61">
        <v>2020</v>
      </c>
      <c r="D38" s="62">
        <v>203490.46</v>
      </c>
      <c r="E38" s="49"/>
      <c r="F38" s="63"/>
      <c r="G38" s="61"/>
      <c r="H38" s="60" t="s">
        <v>212</v>
      </c>
      <c r="I38" s="148" t="s">
        <v>28</v>
      </c>
      <c r="J38" s="48" t="s">
        <v>28</v>
      </c>
      <c r="K38" s="149" t="s">
        <v>76</v>
      </c>
      <c r="L38" s="48" t="s">
        <v>28</v>
      </c>
    </row>
    <row r="39" spans="1:12" ht="12.75">
      <c r="A39" s="85"/>
      <c r="B39" s="99"/>
      <c r="C39" s="100"/>
      <c r="D39" s="101">
        <f>SUM(D6:D38)</f>
        <v>1193429.99</v>
      </c>
      <c r="E39" s="101">
        <f>SUM(E6:E38)</f>
        <v>21222056.889999997</v>
      </c>
      <c r="F39" s="88"/>
      <c r="G39" s="86"/>
      <c r="H39" s="87"/>
      <c r="I39" s="102"/>
      <c r="J39" s="103"/>
      <c r="K39" s="104"/>
      <c r="L39" s="103"/>
    </row>
    <row r="40" spans="1:12" ht="15" customHeight="1">
      <c r="A40" s="64"/>
      <c r="B40" s="362" t="s">
        <v>8</v>
      </c>
      <c r="C40" s="363"/>
      <c r="D40" s="368">
        <f>D39+E39</f>
        <v>22415486.879999995</v>
      </c>
      <c r="E40" s="369"/>
      <c r="F40" s="89"/>
      <c r="G40" s="90"/>
      <c r="H40" s="91"/>
      <c r="I40" s="79"/>
      <c r="J40" s="80"/>
      <c r="K40" s="78"/>
      <c r="L40" s="78"/>
    </row>
    <row r="41" spans="1:12" s="51" customFormat="1" ht="12.75">
      <c r="A41" s="170" t="s">
        <v>217</v>
      </c>
      <c r="B41" s="355" t="s">
        <v>218</v>
      </c>
      <c r="C41" s="355"/>
      <c r="D41" s="355"/>
      <c r="E41" s="355"/>
      <c r="F41" s="355"/>
      <c r="G41" s="45"/>
      <c r="H41" s="171" t="s">
        <v>219</v>
      </c>
      <c r="I41" s="76"/>
      <c r="J41" s="77"/>
      <c r="K41" s="77"/>
      <c r="L41" s="77"/>
    </row>
    <row r="42" spans="1:12" s="51" customFormat="1" ht="25.5">
      <c r="A42" s="172" t="s">
        <v>9</v>
      </c>
      <c r="B42" s="173" t="s">
        <v>220</v>
      </c>
      <c r="C42" s="174" t="s">
        <v>221</v>
      </c>
      <c r="D42" s="175"/>
      <c r="E42" s="176">
        <v>1019904.2</v>
      </c>
      <c r="F42" s="177" t="s">
        <v>222</v>
      </c>
      <c r="G42" s="174">
        <v>242.2</v>
      </c>
      <c r="H42" s="178" t="s">
        <v>223</v>
      </c>
      <c r="I42" s="76" t="s">
        <v>224</v>
      </c>
      <c r="J42" s="179" t="s">
        <v>225</v>
      </c>
      <c r="K42" s="77" t="s">
        <v>226</v>
      </c>
      <c r="L42" s="77" t="s">
        <v>227</v>
      </c>
    </row>
    <row r="43" spans="1:12" s="51" customFormat="1" ht="27" customHeight="1">
      <c r="A43" s="172" t="s">
        <v>217</v>
      </c>
      <c r="B43" s="173" t="s">
        <v>228</v>
      </c>
      <c r="C43" s="174">
        <v>1984</v>
      </c>
      <c r="D43" s="175"/>
      <c r="E43" s="176">
        <v>959265.8</v>
      </c>
      <c r="F43" s="177" t="s">
        <v>229</v>
      </c>
      <c r="G43" s="174">
        <v>227.8</v>
      </c>
      <c r="H43" s="178" t="s">
        <v>223</v>
      </c>
      <c r="I43" s="76" t="s">
        <v>224</v>
      </c>
      <c r="J43" s="179" t="s">
        <v>225</v>
      </c>
      <c r="K43" s="77" t="s">
        <v>226</v>
      </c>
      <c r="L43" s="77" t="s">
        <v>227</v>
      </c>
    </row>
    <row r="44" spans="1:12" s="51" customFormat="1" ht="27" customHeight="1">
      <c r="A44" s="180" t="s">
        <v>230</v>
      </c>
      <c r="B44" s="181" t="s">
        <v>231</v>
      </c>
      <c r="C44" s="182">
        <v>2004</v>
      </c>
      <c r="D44" s="183"/>
      <c r="E44" s="176">
        <v>84220</v>
      </c>
      <c r="F44" s="184" t="s">
        <v>232</v>
      </c>
      <c r="G44" s="182">
        <v>20</v>
      </c>
      <c r="H44" s="185" t="s">
        <v>233</v>
      </c>
      <c r="I44" s="76" t="s">
        <v>227</v>
      </c>
      <c r="J44" s="179"/>
      <c r="K44" s="77" t="s">
        <v>234</v>
      </c>
      <c r="L44" s="77" t="s">
        <v>227</v>
      </c>
    </row>
    <row r="45" spans="1:12" ht="27" customHeight="1">
      <c r="A45" s="172" t="s">
        <v>235</v>
      </c>
      <c r="B45" s="186" t="s">
        <v>236</v>
      </c>
      <c r="C45" s="187">
        <v>1974</v>
      </c>
      <c r="D45" s="188">
        <v>427976.15</v>
      </c>
      <c r="E45" s="176"/>
      <c r="F45" s="189" t="s">
        <v>237</v>
      </c>
      <c r="G45" s="187" t="s">
        <v>238</v>
      </c>
      <c r="H45" s="190" t="s">
        <v>239</v>
      </c>
      <c r="I45" s="76" t="s">
        <v>227</v>
      </c>
      <c r="J45" s="179" t="s">
        <v>240</v>
      </c>
      <c r="K45" s="77" t="s">
        <v>241</v>
      </c>
      <c r="L45" s="77" t="s">
        <v>227</v>
      </c>
    </row>
    <row r="46" spans="1:12" ht="27" customHeight="1">
      <c r="A46" s="172" t="s">
        <v>242</v>
      </c>
      <c r="B46" s="186" t="s">
        <v>243</v>
      </c>
      <c r="C46" s="187">
        <v>1998</v>
      </c>
      <c r="D46" s="188">
        <v>212782.89</v>
      </c>
      <c r="E46" s="176"/>
      <c r="F46" s="191"/>
      <c r="G46" s="187">
        <v>1370</v>
      </c>
      <c r="H46" s="190" t="s">
        <v>239</v>
      </c>
      <c r="I46" s="76" t="s">
        <v>227</v>
      </c>
      <c r="J46" s="179"/>
      <c r="K46" s="77" t="s">
        <v>241</v>
      </c>
      <c r="L46" s="77" t="s">
        <v>227</v>
      </c>
    </row>
    <row r="47" spans="1:12" ht="12.75">
      <c r="A47" s="43"/>
      <c r="B47" s="356" t="s">
        <v>8</v>
      </c>
      <c r="C47" s="356"/>
      <c r="D47" s="192"/>
      <c r="E47" s="193">
        <f>SUM(E42:E44,D45:D46)</f>
        <v>2704149.04</v>
      </c>
      <c r="F47" s="194"/>
      <c r="G47" s="195"/>
      <c r="H47" s="196"/>
      <c r="I47" s="79"/>
      <c r="J47" s="197"/>
      <c r="K47" s="78"/>
      <c r="L47" s="78"/>
    </row>
    <row r="48" spans="1:12" ht="12.75">
      <c r="A48" s="170" t="s">
        <v>230</v>
      </c>
      <c r="B48" s="355" t="s">
        <v>249</v>
      </c>
      <c r="C48" s="355"/>
      <c r="D48" s="355"/>
      <c r="E48" s="355"/>
      <c r="F48" s="355"/>
      <c r="G48" s="45"/>
      <c r="H48" s="171" t="s">
        <v>250</v>
      </c>
      <c r="I48" s="76"/>
      <c r="J48" s="77"/>
      <c r="K48" s="77"/>
      <c r="L48" s="77"/>
    </row>
    <row r="49" spans="1:12" ht="12.75">
      <c r="A49" s="172" t="s">
        <v>9</v>
      </c>
      <c r="B49" s="173" t="s">
        <v>248</v>
      </c>
      <c r="C49" s="174"/>
      <c r="D49" s="175"/>
      <c r="E49" s="209"/>
      <c r="F49" s="177"/>
      <c r="G49" s="174"/>
      <c r="H49" s="178"/>
      <c r="I49" s="76"/>
      <c r="J49" s="179"/>
      <c r="K49" s="77"/>
      <c r="L49" s="77"/>
    </row>
    <row r="50" spans="1:12" ht="12.75">
      <c r="A50" s="43"/>
      <c r="B50" s="356" t="s">
        <v>8</v>
      </c>
      <c r="C50" s="356"/>
      <c r="D50" s="192"/>
      <c r="E50" s="193"/>
      <c r="F50" s="194"/>
      <c r="G50" s="195"/>
      <c r="H50" s="196"/>
      <c r="I50" s="79"/>
      <c r="J50" s="197"/>
      <c r="K50" s="78"/>
      <c r="L50" s="78"/>
    </row>
    <row r="51" spans="1:12" ht="12.75">
      <c r="A51" s="292" t="s">
        <v>235</v>
      </c>
      <c r="B51" s="357" t="s">
        <v>331</v>
      </c>
      <c r="C51" s="358"/>
      <c r="D51" s="358"/>
      <c r="E51" s="358"/>
      <c r="F51" s="359"/>
      <c r="G51" s="295"/>
      <c r="H51" s="328" t="s">
        <v>332</v>
      </c>
      <c r="I51" s="297"/>
      <c r="J51" s="329"/>
      <c r="K51" s="220"/>
      <c r="L51" s="220"/>
    </row>
    <row r="52" spans="1:12" ht="51">
      <c r="A52" s="330">
        <v>1</v>
      </c>
      <c r="B52" s="300" t="s">
        <v>333</v>
      </c>
      <c r="C52" s="301">
        <v>2004</v>
      </c>
      <c r="D52" s="302"/>
      <c r="E52" s="176">
        <v>14015387.08</v>
      </c>
      <c r="F52" s="303" t="s">
        <v>334</v>
      </c>
      <c r="G52" s="314">
        <v>3328.28</v>
      </c>
      <c r="H52" s="300" t="s">
        <v>335</v>
      </c>
      <c r="I52" s="297" t="s">
        <v>227</v>
      </c>
      <c r="J52" s="298" t="s">
        <v>227</v>
      </c>
      <c r="K52" s="220" t="s">
        <v>336</v>
      </c>
      <c r="L52" s="220" t="s">
        <v>227</v>
      </c>
    </row>
    <row r="53" spans="1:12" ht="38.25">
      <c r="A53" s="330">
        <v>2</v>
      </c>
      <c r="B53" s="300" t="s">
        <v>337</v>
      </c>
      <c r="C53" s="301">
        <v>1998</v>
      </c>
      <c r="D53" s="302"/>
      <c r="E53" s="176">
        <v>994217.1</v>
      </c>
      <c r="F53" s="303" t="s">
        <v>258</v>
      </c>
      <c r="G53" s="314">
        <v>236.1</v>
      </c>
      <c r="H53" s="300" t="s">
        <v>335</v>
      </c>
      <c r="I53" s="297" t="s">
        <v>227</v>
      </c>
      <c r="J53" s="331" t="s">
        <v>338</v>
      </c>
      <c r="K53" s="220" t="s">
        <v>336</v>
      </c>
      <c r="L53" s="220" t="s">
        <v>227</v>
      </c>
    </row>
    <row r="54" spans="1:12" ht="38.25">
      <c r="A54" s="330">
        <v>3</v>
      </c>
      <c r="B54" s="300" t="s">
        <v>339</v>
      </c>
      <c r="C54" s="301">
        <v>2011</v>
      </c>
      <c r="D54" s="302"/>
      <c r="E54" s="315">
        <v>7532721.02</v>
      </c>
      <c r="F54" s="332" t="s">
        <v>340</v>
      </c>
      <c r="G54" s="333">
        <v>1788.82</v>
      </c>
      <c r="H54" s="334" t="s">
        <v>27</v>
      </c>
      <c r="I54" s="297" t="s">
        <v>227</v>
      </c>
      <c r="J54" s="329" t="s">
        <v>227</v>
      </c>
      <c r="K54" s="220" t="s">
        <v>341</v>
      </c>
      <c r="L54" s="220" t="s">
        <v>227</v>
      </c>
    </row>
    <row r="55" spans="1:12" ht="27.75" customHeight="1">
      <c r="A55" s="330">
        <v>4</v>
      </c>
      <c r="B55" s="300" t="s">
        <v>342</v>
      </c>
      <c r="C55" s="301">
        <v>2009</v>
      </c>
      <c r="D55" s="302">
        <v>910766.87</v>
      </c>
      <c r="E55" s="315"/>
      <c r="F55" s="332"/>
      <c r="G55" s="333">
        <v>3100</v>
      </c>
      <c r="H55" s="334" t="s">
        <v>27</v>
      </c>
      <c r="I55" s="297" t="s">
        <v>227</v>
      </c>
      <c r="J55" s="329" t="s">
        <v>227</v>
      </c>
      <c r="K55" s="220"/>
      <c r="L55" s="220" t="s">
        <v>343</v>
      </c>
    </row>
    <row r="56" spans="1:12" ht="25.5">
      <c r="A56" s="330">
        <v>5</v>
      </c>
      <c r="B56" s="300" t="s">
        <v>344</v>
      </c>
      <c r="C56" s="301">
        <v>2009</v>
      </c>
      <c r="D56" s="302">
        <v>107061.6</v>
      </c>
      <c r="E56" s="315"/>
      <c r="F56" s="332" t="s">
        <v>345</v>
      </c>
      <c r="G56" s="333">
        <v>25</v>
      </c>
      <c r="H56" s="334" t="s">
        <v>27</v>
      </c>
      <c r="I56" s="297" t="s">
        <v>227</v>
      </c>
      <c r="J56" s="329" t="s">
        <v>227</v>
      </c>
      <c r="K56" s="220" t="s">
        <v>346</v>
      </c>
      <c r="L56" s="220" t="s">
        <v>227</v>
      </c>
    </row>
    <row r="57" spans="1:12" ht="20.25" customHeight="1">
      <c r="A57" s="269"/>
      <c r="B57" s="360" t="s">
        <v>8</v>
      </c>
      <c r="C57" s="361"/>
      <c r="D57" s="270"/>
      <c r="E57" s="271">
        <f>SUM(E52:E54,D55:D56)</f>
        <v>23560153.67</v>
      </c>
      <c r="F57" s="272"/>
      <c r="G57" s="273"/>
      <c r="H57" s="274"/>
      <c r="I57" s="79"/>
      <c r="J57" s="78"/>
      <c r="K57" s="78"/>
      <c r="L57" s="78"/>
    </row>
    <row r="58" spans="1:12" ht="12.75">
      <c r="A58" s="335" t="s">
        <v>242</v>
      </c>
      <c r="B58" s="350" t="s">
        <v>380</v>
      </c>
      <c r="C58" s="351"/>
      <c r="D58" s="351"/>
      <c r="E58" s="351"/>
      <c r="F58" s="352"/>
      <c r="G58" s="46"/>
      <c r="H58" s="72" t="s">
        <v>381</v>
      </c>
      <c r="I58" s="336"/>
      <c r="J58" s="50"/>
      <c r="K58" s="50"/>
      <c r="L58" s="50"/>
    </row>
    <row r="59" spans="1:12" ht="38.25">
      <c r="A59" s="110" t="s">
        <v>9</v>
      </c>
      <c r="B59" s="337" t="s">
        <v>382</v>
      </c>
      <c r="C59" s="59">
        <v>1966</v>
      </c>
      <c r="D59" s="338"/>
      <c r="E59" s="49">
        <v>1421212.5</v>
      </c>
      <c r="F59" s="339" t="s">
        <v>383</v>
      </c>
      <c r="G59" s="59">
        <v>337.5</v>
      </c>
      <c r="H59" s="74" t="s">
        <v>384</v>
      </c>
      <c r="I59" s="336" t="s">
        <v>385</v>
      </c>
      <c r="J59" s="106" t="s">
        <v>386</v>
      </c>
      <c r="K59" s="340" t="s">
        <v>387</v>
      </c>
      <c r="L59" s="50" t="s">
        <v>227</v>
      </c>
    </row>
    <row r="60" spans="1:12" ht="12.75">
      <c r="A60" s="275"/>
      <c r="B60" s="228" t="s">
        <v>8</v>
      </c>
      <c r="C60" s="228"/>
      <c r="D60" s="229"/>
      <c r="E60" s="230">
        <f>SUM(E59)</f>
        <v>1421212.5</v>
      </c>
      <c r="F60" s="276"/>
      <c r="G60" s="277"/>
      <c r="H60" s="278"/>
      <c r="I60" s="79"/>
      <c r="J60" s="78"/>
      <c r="K60" s="78"/>
      <c r="L60" s="78"/>
    </row>
    <row r="61" spans="1:12" ht="12.75">
      <c r="A61" s="292" t="s">
        <v>244</v>
      </c>
      <c r="B61" s="353" t="s">
        <v>389</v>
      </c>
      <c r="C61" s="354"/>
      <c r="D61" s="354"/>
      <c r="E61" s="293"/>
      <c r="F61" s="294"/>
      <c r="G61" s="295"/>
      <c r="H61" s="296" t="s">
        <v>390</v>
      </c>
      <c r="I61" s="297"/>
      <c r="J61" s="298"/>
      <c r="K61" s="220"/>
      <c r="L61" s="220"/>
    </row>
    <row r="62" spans="1:12" ht="102">
      <c r="A62" s="299" t="s">
        <v>9</v>
      </c>
      <c r="B62" s="300" t="s">
        <v>391</v>
      </c>
      <c r="C62" s="301">
        <v>2014</v>
      </c>
      <c r="D62" s="302"/>
      <c r="E62" s="341">
        <v>2552287.1</v>
      </c>
      <c r="F62" s="303" t="s">
        <v>392</v>
      </c>
      <c r="G62" s="301">
        <v>606.1</v>
      </c>
      <c r="H62" s="300" t="s">
        <v>347</v>
      </c>
      <c r="I62" s="297" t="s">
        <v>343</v>
      </c>
      <c r="J62" s="298" t="s">
        <v>227</v>
      </c>
      <c r="K62" s="304" t="s">
        <v>393</v>
      </c>
      <c r="L62" s="220" t="s">
        <v>343</v>
      </c>
    </row>
    <row r="63" spans="1:12" ht="12.75">
      <c r="A63" s="236"/>
      <c r="B63" s="228" t="s">
        <v>8</v>
      </c>
      <c r="C63" s="228"/>
      <c r="D63" s="281">
        <f>SUM(D62)</f>
        <v>0</v>
      </c>
      <c r="E63" s="229">
        <f>SUM(E62)</f>
        <v>2552287.1</v>
      </c>
      <c r="F63" s="231"/>
      <c r="G63" s="232"/>
      <c r="H63" s="233"/>
      <c r="I63" s="79"/>
      <c r="J63" s="78"/>
      <c r="K63" s="78"/>
      <c r="L63" s="78"/>
    </row>
    <row r="64" spans="1:12" ht="12.75">
      <c r="A64" s="235" t="s">
        <v>259</v>
      </c>
      <c r="B64" s="220"/>
      <c r="C64" s="221"/>
      <c r="D64" s="222"/>
      <c r="E64" s="223"/>
      <c r="F64" s="77"/>
      <c r="G64" s="221"/>
      <c r="H64" s="224"/>
      <c r="I64" s="225"/>
      <c r="J64" s="77"/>
      <c r="K64" s="77"/>
      <c r="L64" s="77"/>
    </row>
    <row r="65" spans="1:12" ht="25.5">
      <c r="A65" s="172" t="s">
        <v>9</v>
      </c>
      <c r="B65" s="186" t="s">
        <v>257</v>
      </c>
      <c r="C65" s="187">
        <v>1990</v>
      </c>
      <c r="D65" s="188"/>
      <c r="E65" s="223">
        <v>209357.5</v>
      </c>
      <c r="F65" s="191" t="s">
        <v>258</v>
      </c>
      <c r="G65" s="187">
        <v>82.75</v>
      </c>
      <c r="H65" s="190" t="s">
        <v>31</v>
      </c>
      <c r="I65" s="226" t="s">
        <v>28</v>
      </c>
      <c r="J65" s="179"/>
      <c r="K65" s="227" t="s">
        <v>30</v>
      </c>
      <c r="L65" s="226" t="s">
        <v>28</v>
      </c>
    </row>
    <row r="66" spans="1:12" ht="12.75">
      <c r="A66" s="236"/>
      <c r="B66" s="228" t="s">
        <v>8</v>
      </c>
      <c r="C66" s="228"/>
      <c r="D66" s="229"/>
      <c r="E66" s="230">
        <f>SUM(E65)</f>
        <v>209357.5</v>
      </c>
      <c r="F66" s="231"/>
      <c r="G66" s="232"/>
      <c r="H66" s="233"/>
      <c r="I66" s="234"/>
      <c r="J66" s="78"/>
      <c r="K66" s="78"/>
      <c r="L66" s="78"/>
    </row>
    <row r="67" spans="1:12" ht="12.75">
      <c r="A67" s="235" t="s">
        <v>269</v>
      </c>
      <c r="B67" s="220"/>
      <c r="C67" s="221"/>
      <c r="D67" s="222"/>
      <c r="E67" s="223"/>
      <c r="F67" s="77"/>
      <c r="G67" s="221"/>
      <c r="H67" s="224"/>
      <c r="I67" s="225"/>
      <c r="J67" s="77"/>
      <c r="K67" s="77"/>
      <c r="L67" s="77"/>
    </row>
    <row r="68" spans="1:12" ht="25.5">
      <c r="A68" s="172" t="s">
        <v>9</v>
      </c>
      <c r="B68" s="186" t="s">
        <v>266</v>
      </c>
      <c r="C68" s="187">
        <v>1987</v>
      </c>
      <c r="D68" s="188"/>
      <c r="E68" s="223">
        <f>SUM((450*2530)+24035+25049+698043.96+67655.28)</f>
        <v>1953283.24</v>
      </c>
      <c r="F68" s="237" t="s">
        <v>267</v>
      </c>
      <c r="G68" s="187">
        <v>450</v>
      </c>
      <c r="H68" s="190" t="s">
        <v>268</v>
      </c>
      <c r="I68" s="226" t="s">
        <v>28</v>
      </c>
      <c r="J68" s="179"/>
      <c r="K68" s="227" t="s">
        <v>30</v>
      </c>
      <c r="L68" s="226" t="s">
        <v>28</v>
      </c>
    </row>
    <row r="69" spans="1:12" ht="12.75">
      <c r="A69" s="244"/>
      <c r="B69" s="238" t="s">
        <v>8</v>
      </c>
      <c r="C69" s="238"/>
      <c r="D69" s="239"/>
      <c r="E69" s="240">
        <f>SUM(E68)</f>
        <v>1953283.24</v>
      </c>
      <c r="F69" s="241"/>
      <c r="G69" s="242"/>
      <c r="H69" s="243"/>
      <c r="I69" s="234"/>
      <c r="J69" s="78"/>
      <c r="K69" s="78"/>
      <c r="L69" s="78"/>
    </row>
    <row r="70" spans="1:12" ht="12.75">
      <c r="A70" s="235" t="s">
        <v>287</v>
      </c>
      <c r="B70" s="220"/>
      <c r="C70" s="221"/>
      <c r="D70" s="222"/>
      <c r="E70" s="223"/>
      <c r="F70" s="77"/>
      <c r="G70" s="221"/>
      <c r="H70" s="249" t="s">
        <v>288</v>
      </c>
      <c r="I70" s="225"/>
      <c r="J70" s="77"/>
      <c r="K70" s="77"/>
      <c r="L70" s="77"/>
    </row>
    <row r="71" spans="1:12" ht="12.75">
      <c r="A71" s="172" t="s">
        <v>9</v>
      </c>
      <c r="B71" s="186" t="s">
        <v>248</v>
      </c>
      <c r="C71" s="187"/>
      <c r="D71" s="188"/>
      <c r="E71" s="176"/>
      <c r="F71" s="237"/>
      <c r="G71" s="187"/>
      <c r="H71" s="190"/>
      <c r="I71" s="225"/>
      <c r="J71" s="179"/>
      <c r="K71" s="77"/>
      <c r="L71" s="77"/>
    </row>
    <row r="72" spans="1:12" ht="12.75">
      <c r="A72" s="244"/>
      <c r="B72" s="238" t="s">
        <v>8</v>
      </c>
      <c r="C72" s="238"/>
      <c r="D72" s="239"/>
      <c r="E72" s="240"/>
      <c r="F72" s="241"/>
      <c r="G72" s="242"/>
      <c r="H72" s="243"/>
      <c r="I72" s="234"/>
      <c r="J72" s="78"/>
      <c r="K72" s="78"/>
      <c r="L72" s="78"/>
    </row>
    <row r="73" spans="1:12" ht="12" customHeight="1">
      <c r="A73" s="235" t="s">
        <v>407</v>
      </c>
      <c r="B73" s="220"/>
      <c r="C73" s="221"/>
      <c r="D73" s="222"/>
      <c r="E73" s="223"/>
      <c r="F73" s="77"/>
      <c r="G73" s="221"/>
      <c r="H73" s="249"/>
      <c r="I73" s="225"/>
      <c r="J73" s="77"/>
      <c r="K73" s="77"/>
      <c r="L73" s="77"/>
    </row>
    <row r="74" spans="1:12" ht="12.75">
      <c r="A74" s="172" t="s">
        <v>9</v>
      </c>
      <c r="B74" s="186" t="s">
        <v>408</v>
      </c>
      <c r="C74" s="187">
        <v>2021</v>
      </c>
      <c r="D74" s="327">
        <v>778174.73</v>
      </c>
      <c r="E74" s="176"/>
      <c r="F74" s="237"/>
      <c r="G74" s="187"/>
      <c r="H74" s="190"/>
      <c r="I74" s="225"/>
      <c r="J74" s="179"/>
      <c r="K74" s="77"/>
      <c r="L74" s="77"/>
    </row>
    <row r="75" spans="1:12" ht="12.75">
      <c r="A75" s="244"/>
      <c r="B75" s="238" t="s">
        <v>8</v>
      </c>
      <c r="C75" s="238"/>
      <c r="D75" s="239">
        <f>D74</f>
        <v>778174.73</v>
      </c>
      <c r="E75" s="240"/>
      <c r="F75" s="241"/>
      <c r="G75" s="242"/>
      <c r="H75" s="243"/>
      <c r="I75" s="234"/>
      <c r="J75" s="78"/>
      <c r="K75" s="78"/>
      <c r="L75" s="78"/>
    </row>
    <row r="77" ht="12.75">
      <c r="E77" s="53"/>
    </row>
  </sheetData>
  <sheetProtection/>
  <mergeCells count="12">
    <mergeCell ref="B40:C40"/>
    <mergeCell ref="B5:F5"/>
    <mergeCell ref="A1:L2"/>
    <mergeCell ref="D40:E40"/>
    <mergeCell ref="B41:F41"/>
    <mergeCell ref="B47:C47"/>
    <mergeCell ref="B58:F58"/>
    <mergeCell ref="B61:D61"/>
    <mergeCell ref="B48:F48"/>
    <mergeCell ref="B50:C50"/>
    <mergeCell ref="B51:F51"/>
    <mergeCell ref="B57:C57"/>
  </mergeCells>
  <printOptions horizontalCentered="1"/>
  <pageMargins left="0.2362204724409449" right="0.5905511811023623" top="0.6692913385826772" bottom="0.3937007874015748" header="0.5118110236220472" footer="0.4330708661417323"/>
  <pageSetup horizontalDpi="600" verticalDpi="600" orientation="landscape" paperSize="9" scale="45" r:id="rId1"/>
  <headerFooter alignWithMargins="0">
    <oddHeader>&amp;R&amp;"Arial,Pogrubiony"&amp;12&amp;UTabela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21.8515625" style="3" customWidth="1"/>
    <col min="4" max="4" width="18.8515625" style="8" customWidth="1"/>
    <col min="5" max="5" width="20.00390625" style="8" customWidth="1"/>
    <col min="6" max="6" width="18.7109375" style="2" customWidth="1"/>
    <col min="7" max="16384" width="9.140625" style="2" customWidth="1"/>
  </cols>
  <sheetData>
    <row r="1" ht="12.75">
      <c r="E1" s="4" t="s">
        <v>115</v>
      </c>
    </row>
    <row r="2" spans="1:9" ht="12.75">
      <c r="A2" s="5"/>
      <c r="B2" s="5"/>
      <c r="C2" s="6"/>
      <c r="D2" s="7"/>
      <c r="E2" s="7"/>
      <c r="F2" s="5"/>
      <c r="G2" s="5"/>
      <c r="H2" s="5"/>
      <c r="I2" s="5"/>
    </row>
    <row r="3" spans="1:9" ht="33" customHeight="1">
      <c r="A3" s="32" t="s">
        <v>6</v>
      </c>
      <c r="B3" s="33" t="s">
        <v>17</v>
      </c>
      <c r="C3" s="37" t="s">
        <v>18</v>
      </c>
      <c r="D3" s="34" t="s">
        <v>19</v>
      </c>
      <c r="E3" s="37" t="s">
        <v>428</v>
      </c>
      <c r="F3" s="37" t="s">
        <v>114</v>
      </c>
      <c r="G3" s="5"/>
      <c r="H3" s="5"/>
      <c r="I3" s="5"/>
    </row>
    <row r="4" spans="1:9" ht="30" customHeight="1">
      <c r="A4" s="374" t="s">
        <v>9</v>
      </c>
      <c r="B4" s="255" t="s">
        <v>14</v>
      </c>
      <c r="C4" s="284">
        <v>1100486.13</v>
      </c>
      <c r="D4" s="285"/>
      <c r="E4" s="285">
        <v>876252</v>
      </c>
      <c r="F4" s="285">
        <v>533648.32</v>
      </c>
      <c r="G4" s="5"/>
      <c r="H4" s="5"/>
      <c r="I4" s="5"/>
    </row>
    <row r="5" spans="1:9" ht="30" customHeight="1">
      <c r="A5" s="375"/>
      <c r="B5" s="255" t="s">
        <v>132</v>
      </c>
      <c r="C5" s="284">
        <v>38543.05</v>
      </c>
      <c r="D5" s="285"/>
      <c r="E5" s="285"/>
      <c r="F5" s="285"/>
      <c r="G5" s="5"/>
      <c r="H5" s="5"/>
      <c r="I5" s="5"/>
    </row>
    <row r="6" spans="1:9" ht="30" customHeight="1">
      <c r="A6" s="376"/>
      <c r="B6" s="255" t="s">
        <v>429</v>
      </c>
      <c r="C6" s="284">
        <v>205729.8</v>
      </c>
      <c r="D6" s="285"/>
      <c r="E6" s="285"/>
      <c r="F6" s="285"/>
      <c r="G6" s="5"/>
      <c r="H6" s="5"/>
      <c r="I6" s="5"/>
    </row>
    <row r="7" spans="1:9" ht="30" customHeight="1">
      <c r="A7" s="372" t="s">
        <v>217</v>
      </c>
      <c r="B7" s="256" t="s">
        <v>218</v>
      </c>
      <c r="C7" s="286">
        <v>251103.23</v>
      </c>
      <c r="D7" s="287"/>
      <c r="E7" s="287"/>
      <c r="F7" s="287"/>
      <c r="G7" s="5"/>
      <c r="H7" s="5"/>
      <c r="I7" s="5"/>
    </row>
    <row r="8" spans="1:9" ht="30" customHeight="1">
      <c r="A8" s="373"/>
      <c r="B8" s="256" t="s">
        <v>246</v>
      </c>
      <c r="C8" s="288">
        <v>14000</v>
      </c>
      <c r="D8" s="287"/>
      <c r="E8" s="287"/>
      <c r="F8" s="287"/>
      <c r="G8" s="5"/>
      <c r="H8" s="5"/>
      <c r="I8" s="5"/>
    </row>
    <row r="9" spans="1:9" ht="30" customHeight="1">
      <c r="A9" s="257" t="s">
        <v>230</v>
      </c>
      <c r="B9" s="256" t="s">
        <v>251</v>
      </c>
      <c r="C9" s="289">
        <v>52307.39</v>
      </c>
      <c r="D9" s="287"/>
      <c r="E9" s="287"/>
      <c r="F9" s="287"/>
      <c r="G9" s="5"/>
      <c r="H9" s="5"/>
      <c r="I9" s="5"/>
    </row>
    <row r="10" spans="1:9" ht="30" customHeight="1">
      <c r="A10" s="305" t="s">
        <v>235</v>
      </c>
      <c r="B10" s="306" t="s">
        <v>331</v>
      </c>
      <c r="C10" s="316">
        <f>879119.51+3195+2000</f>
        <v>884314.51</v>
      </c>
      <c r="D10" s="316">
        <v>50802.26</v>
      </c>
      <c r="E10" s="316">
        <v>189982.82</v>
      </c>
      <c r="F10" s="316"/>
      <c r="G10" s="5"/>
      <c r="H10" s="5"/>
      <c r="I10" s="5"/>
    </row>
    <row r="11" spans="1:9" ht="30" customHeight="1">
      <c r="A11" s="35" t="s">
        <v>242</v>
      </c>
      <c r="B11" s="342" t="s">
        <v>380</v>
      </c>
      <c r="C11" s="343">
        <f>16773.01+1400+6601+2614</f>
        <v>27388.01</v>
      </c>
      <c r="D11" s="343">
        <v>5942.55</v>
      </c>
      <c r="E11" s="344"/>
      <c r="F11" s="344"/>
      <c r="G11" s="5"/>
      <c r="H11" s="5"/>
      <c r="I11" s="5"/>
    </row>
    <row r="12" spans="1:9" ht="30" customHeight="1">
      <c r="A12" s="305" t="s">
        <v>244</v>
      </c>
      <c r="B12" s="306" t="s">
        <v>394</v>
      </c>
      <c r="C12" s="307">
        <f>61403.67+199+129+249.99+1699.99</f>
        <v>63681.649999999994</v>
      </c>
      <c r="D12" s="307"/>
      <c r="E12" s="307"/>
      <c r="F12" s="307"/>
      <c r="G12" s="5"/>
      <c r="H12" s="5"/>
      <c r="I12" s="5"/>
    </row>
    <row r="13" spans="1:9" ht="30" customHeight="1">
      <c r="A13" s="257" t="s">
        <v>245</v>
      </c>
      <c r="B13" s="256" t="s">
        <v>260</v>
      </c>
      <c r="C13" s="290">
        <v>21413.23</v>
      </c>
      <c r="D13" s="291"/>
      <c r="E13" s="291"/>
      <c r="F13" s="291"/>
      <c r="G13" s="5"/>
      <c r="H13" s="5"/>
      <c r="I13" s="5"/>
    </row>
    <row r="14" spans="1:9" ht="30" customHeight="1">
      <c r="A14" s="257" t="s">
        <v>270</v>
      </c>
      <c r="B14" s="256" t="s">
        <v>271</v>
      </c>
      <c r="C14" s="290">
        <v>8576.04</v>
      </c>
      <c r="D14" s="291"/>
      <c r="E14" s="291"/>
      <c r="F14" s="291"/>
      <c r="G14" s="5"/>
      <c r="H14" s="5"/>
      <c r="I14" s="5"/>
    </row>
    <row r="15" spans="1:9" ht="30" customHeight="1">
      <c r="A15" s="257" t="s">
        <v>289</v>
      </c>
      <c r="B15" s="256" t="s">
        <v>290</v>
      </c>
      <c r="C15" s="290">
        <v>30777.52</v>
      </c>
      <c r="D15" s="290">
        <v>163532.27</v>
      </c>
      <c r="E15" s="291"/>
      <c r="F15" s="291"/>
      <c r="G15" s="5"/>
      <c r="H15" s="5"/>
      <c r="I15" s="5"/>
    </row>
    <row r="16" spans="1:9" ht="30" customHeight="1">
      <c r="A16" s="257" t="s">
        <v>409</v>
      </c>
      <c r="B16" s="256" t="s">
        <v>410</v>
      </c>
      <c r="C16" s="290">
        <v>20000</v>
      </c>
      <c r="D16" s="290"/>
      <c r="E16" s="291"/>
      <c r="F16" s="291"/>
      <c r="G16" s="5"/>
      <c r="H16" s="5"/>
      <c r="I16" s="5"/>
    </row>
    <row r="17" spans="1:9" ht="30" customHeight="1">
      <c r="A17" s="35"/>
      <c r="B17" s="36"/>
      <c r="C17" s="258">
        <f>SUM(C4:C16)</f>
        <v>2718320.5599999996</v>
      </c>
      <c r="D17" s="258">
        <f>SUM(D4:D15)</f>
        <v>220277.08</v>
      </c>
      <c r="E17" s="258">
        <f>SUM(E4:E15)</f>
        <v>1066234.82</v>
      </c>
      <c r="F17" s="258">
        <f>SUM(F4:F15)</f>
        <v>533648.32</v>
      </c>
      <c r="G17" s="5"/>
      <c r="H17" s="5"/>
      <c r="I17" s="5"/>
    </row>
    <row r="18" spans="1:9" ht="12.75" customHeight="1">
      <c r="A18" s="12"/>
      <c r="B18" s="11"/>
      <c r="C18" s="13"/>
      <c r="D18" s="14"/>
      <c r="E18" s="14"/>
      <c r="F18" s="92"/>
      <c r="G18" s="5"/>
      <c r="H18" s="5"/>
      <c r="I18" s="5"/>
    </row>
    <row r="19" spans="1:9" ht="12.75" customHeight="1">
      <c r="A19" s="12"/>
      <c r="B19" s="11"/>
      <c r="C19" s="13"/>
      <c r="D19" s="14"/>
      <c r="E19" s="14"/>
      <c r="F19" s="5"/>
      <c r="G19" s="5"/>
      <c r="H19" s="5"/>
      <c r="I19" s="5"/>
    </row>
    <row r="20" spans="1:9" ht="12.75" customHeight="1">
      <c r="A20" s="12"/>
      <c r="B20" s="11"/>
      <c r="C20" s="13"/>
      <c r="D20" s="14"/>
      <c r="E20" s="14"/>
      <c r="F20" s="5"/>
      <c r="G20" s="5"/>
      <c r="H20" s="5"/>
      <c r="I20" s="5"/>
    </row>
    <row r="21" spans="1:9" ht="12.75" customHeight="1">
      <c r="A21" s="12"/>
      <c r="B21" s="11"/>
      <c r="C21" s="13"/>
      <c r="D21" s="14"/>
      <c r="E21" s="14"/>
      <c r="F21" s="5"/>
      <c r="G21" s="5"/>
      <c r="H21" s="5"/>
      <c r="I21" s="5"/>
    </row>
    <row r="22" spans="1:9" ht="12.75" customHeight="1">
      <c r="A22" s="12"/>
      <c r="B22" s="11"/>
      <c r="C22" s="13"/>
      <c r="D22" s="14"/>
      <c r="E22" s="14"/>
      <c r="F22" s="5"/>
      <c r="G22" s="5"/>
      <c r="H22" s="5"/>
      <c r="I22" s="5"/>
    </row>
    <row r="23" spans="1:9" ht="12.75" customHeight="1">
      <c r="A23" s="12"/>
      <c r="B23" s="11"/>
      <c r="C23" s="13"/>
      <c r="D23" s="14"/>
      <c r="E23" s="14"/>
      <c r="F23" s="5"/>
      <c r="G23" s="5"/>
      <c r="H23" s="5"/>
      <c r="I23" s="5"/>
    </row>
    <row r="24" spans="1:9" ht="12.75" customHeight="1">
      <c r="A24" s="12"/>
      <c r="B24" s="11"/>
      <c r="C24" s="13"/>
      <c r="D24" s="14"/>
      <c r="E24" s="14"/>
      <c r="F24" s="5"/>
      <c r="G24" s="5"/>
      <c r="H24" s="5"/>
      <c r="I24" s="5"/>
    </row>
    <row r="25" spans="1:9" ht="12.75" customHeight="1">
      <c r="A25" s="12"/>
      <c r="B25" s="11"/>
      <c r="C25" s="13"/>
      <c r="D25" s="14"/>
      <c r="E25" s="14"/>
      <c r="F25" s="5"/>
      <c r="G25" s="5"/>
      <c r="H25" s="5"/>
      <c r="I25" s="5"/>
    </row>
    <row r="26" spans="1:9" ht="12.75" customHeight="1">
      <c r="A26" s="12"/>
      <c r="B26" s="11"/>
      <c r="C26" s="13"/>
      <c r="D26" s="14"/>
      <c r="E26" s="14"/>
      <c r="F26" s="5"/>
      <c r="G26" s="5"/>
      <c r="H26" s="5"/>
      <c r="I26" s="5"/>
    </row>
    <row r="27" spans="1:9" ht="12.75" customHeight="1">
      <c r="A27" s="12"/>
      <c r="B27" s="11"/>
      <c r="C27" s="13"/>
      <c r="D27" s="14"/>
      <c r="E27" s="14"/>
      <c r="F27" s="5"/>
      <c r="G27" s="5"/>
      <c r="H27" s="5"/>
      <c r="I27" s="5"/>
    </row>
    <row r="28" spans="1:9" ht="12.75" customHeight="1">
      <c r="A28" s="12"/>
      <c r="B28" s="11"/>
      <c r="C28" s="13"/>
      <c r="D28" s="14"/>
      <c r="E28" s="14"/>
      <c r="F28" s="5"/>
      <c r="G28" s="5"/>
      <c r="H28" s="5"/>
      <c r="I28" s="5"/>
    </row>
    <row r="29" spans="1:9" ht="12.75" customHeight="1">
      <c r="A29" s="12"/>
      <c r="B29" s="11"/>
      <c r="C29" s="13"/>
      <c r="D29" s="14"/>
      <c r="E29" s="14"/>
      <c r="F29" s="5"/>
      <c r="G29" s="5"/>
      <c r="H29" s="5"/>
      <c r="I29" s="5"/>
    </row>
    <row r="30" spans="1:9" ht="12.75" customHeight="1">
      <c r="A30" s="12"/>
      <c r="B30" s="11"/>
      <c r="C30" s="13"/>
      <c r="D30" s="14"/>
      <c r="E30" s="14"/>
      <c r="F30" s="5"/>
      <c r="G30" s="5"/>
      <c r="H30" s="5"/>
      <c r="I30" s="5"/>
    </row>
    <row r="31" spans="1:9" ht="12.75" customHeight="1">
      <c r="A31" s="12"/>
      <c r="B31" s="11"/>
      <c r="C31" s="13"/>
      <c r="D31" s="14"/>
      <c r="E31" s="14"/>
      <c r="F31" s="5"/>
      <c r="G31" s="5"/>
      <c r="H31" s="5"/>
      <c r="I31" s="5"/>
    </row>
    <row r="32" spans="1:9" ht="12.75" customHeight="1">
      <c r="A32" s="12"/>
      <c r="B32" s="11"/>
      <c r="C32" s="13"/>
      <c r="D32" s="14"/>
      <c r="E32" s="14"/>
      <c r="F32" s="5"/>
      <c r="G32" s="5"/>
      <c r="H32" s="5"/>
      <c r="I32" s="5"/>
    </row>
    <row r="33" spans="1:9" ht="12.75" customHeight="1">
      <c r="A33" s="12"/>
      <c r="B33" s="11"/>
      <c r="C33" s="13"/>
      <c r="D33" s="14"/>
      <c r="E33" s="14"/>
      <c r="F33" s="5"/>
      <c r="G33" s="5"/>
      <c r="H33" s="5"/>
      <c r="I33" s="5"/>
    </row>
    <row r="34" spans="1:9" ht="12.75" customHeight="1">
      <c r="A34" s="12"/>
      <c r="B34" s="11"/>
      <c r="C34" s="13"/>
      <c r="D34" s="14"/>
      <c r="E34" s="14"/>
      <c r="F34" s="5"/>
      <c r="G34" s="5"/>
      <c r="H34" s="5"/>
      <c r="I34" s="5"/>
    </row>
    <row r="35" spans="1:9" ht="12.75" customHeight="1">
      <c r="A35" s="12"/>
      <c r="B35" s="11"/>
      <c r="C35" s="13"/>
      <c r="D35" s="14"/>
      <c r="E35" s="14"/>
      <c r="F35" s="5"/>
      <c r="G35" s="5"/>
      <c r="H35" s="5"/>
      <c r="I35" s="5"/>
    </row>
    <row r="36" spans="1:9" ht="12.75" customHeight="1">
      <c r="A36" s="12"/>
      <c r="B36" s="11"/>
      <c r="C36" s="13"/>
      <c r="D36" s="371"/>
      <c r="E36" s="31"/>
      <c r="F36" s="5"/>
      <c r="G36" s="5"/>
      <c r="H36" s="5"/>
      <c r="I36" s="5"/>
    </row>
    <row r="37" spans="1:9" ht="12.75" customHeight="1">
      <c r="A37" s="12"/>
      <c r="B37" s="11"/>
      <c r="C37" s="13"/>
      <c r="D37" s="371"/>
      <c r="E37" s="31"/>
      <c r="F37" s="5"/>
      <c r="G37" s="5"/>
      <c r="H37" s="5"/>
      <c r="I37" s="5"/>
    </row>
    <row r="38" spans="1:9" ht="12.75" customHeight="1">
      <c r="A38" s="12"/>
      <c r="B38" s="11"/>
      <c r="C38" s="13"/>
      <c r="D38" s="371"/>
      <c r="E38" s="31"/>
      <c r="F38" s="5"/>
      <c r="G38" s="5"/>
      <c r="H38" s="5"/>
      <c r="I38" s="5"/>
    </row>
    <row r="39" spans="1:9" ht="12.75" customHeight="1">
      <c r="A39" s="12"/>
      <c r="B39" s="11"/>
      <c r="C39" s="13"/>
      <c r="D39" s="14"/>
      <c r="E39" s="14"/>
      <c r="F39" s="5"/>
      <c r="G39" s="5"/>
      <c r="H39" s="5"/>
      <c r="I39" s="5"/>
    </row>
    <row r="40" spans="1:9" ht="12.75" customHeight="1">
      <c r="A40" s="12"/>
      <c r="B40" s="11"/>
      <c r="C40" s="13"/>
      <c r="D40" s="14"/>
      <c r="E40" s="14"/>
      <c r="F40" s="5"/>
      <c r="G40" s="5"/>
      <c r="H40" s="5"/>
      <c r="I40" s="5"/>
    </row>
    <row r="41" spans="1:9" ht="12.75" customHeight="1">
      <c r="A41" s="12"/>
      <c r="B41" s="11"/>
      <c r="C41" s="13"/>
      <c r="D41" s="14"/>
      <c r="E41" s="14"/>
      <c r="F41" s="5"/>
      <c r="G41" s="5"/>
      <c r="H41" s="5"/>
      <c r="I41" s="5"/>
    </row>
    <row r="42" spans="1:6" ht="12.75">
      <c r="A42" s="12"/>
      <c r="B42" s="11"/>
      <c r="C42" s="13"/>
      <c r="D42" s="14"/>
      <c r="E42" s="14"/>
      <c r="F42" s="5"/>
    </row>
    <row r="43" spans="1:6" ht="12.75">
      <c r="A43" s="12"/>
      <c r="B43" s="11"/>
      <c r="C43" s="13"/>
      <c r="D43" s="14"/>
      <c r="E43" s="14"/>
      <c r="F43" s="5"/>
    </row>
    <row r="44" spans="1:6" ht="12.75">
      <c r="A44" s="12"/>
      <c r="B44" s="11"/>
      <c r="C44" s="13"/>
      <c r="D44" s="370"/>
      <c r="E44" s="30"/>
      <c r="F44" s="5"/>
    </row>
    <row r="45" spans="1:6" ht="12.75">
      <c r="A45" s="12"/>
      <c r="B45" s="11"/>
      <c r="C45" s="13"/>
      <c r="D45" s="370"/>
      <c r="E45" s="30"/>
      <c r="F45" s="5"/>
    </row>
    <row r="46" spans="1:6" ht="12.75">
      <c r="A46" s="12"/>
      <c r="B46" s="11"/>
      <c r="C46" s="13"/>
      <c r="D46" s="370"/>
      <c r="E46" s="30"/>
      <c r="F46" s="5"/>
    </row>
    <row r="47" spans="1:6" ht="12.75">
      <c r="A47" s="12"/>
      <c r="B47" s="11"/>
      <c r="C47" s="13"/>
      <c r="D47" s="14"/>
      <c r="E47" s="14"/>
      <c r="F47" s="5"/>
    </row>
    <row r="48" spans="1:6" ht="12.75">
      <c r="A48" s="12"/>
      <c r="B48" s="11"/>
      <c r="C48" s="13"/>
      <c r="D48" s="14"/>
      <c r="E48" s="14"/>
      <c r="F48" s="5"/>
    </row>
    <row r="49" spans="1:6" ht="12.75">
      <c r="A49" s="12"/>
      <c r="B49" s="11"/>
      <c r="C49" s="13"/>
      <c r="D49" s="14"/>
      <c r="E49" s="14"/>
      <c r="F49" s="5"/>
    </row>
    <row r="50" spans="1:6" ht="12.75">
      <c r="A50" s="12"/>
      <c r="B50" s="11"/>
      <c r="C50" s="13"/>
      <c r="D50" s="14"/>
      <c r="E50" s="14"/>
      <c r="F50" s="5"/>
    </row>
    <row r="51" spans="1:5" ht="12.75">
      <c r="A51" s="15"/>
      <c r="B51"/>
      <c r="D51" s="2"/>
      <c r="E51" s="2"/>
    </row>
    <row r="52" spans="1:2" ht="12.75">
      <c r="A52" s="15"/>
      <c r="B52"/>
    </row>
    <row r="53" spans="1:2" ht="12.75">
      <c r="A53"/>
      <c r="B53" s="16"/>
    </row>
    <row r="54" spans="1:2" ht="12.75">
      <c r="A54"/>
      <c r="B54" s="16"/>
    </row>
    <row r="55" spans="1:2" ht="12.75">
      <c r="A55" s="15"/>
      <c r="B55"/>
    </row>
    <row r="56" spans="1:2" ht="12.75">
      <c r="A56"/>
      <c r="B56" s="16"/>
    </row>
  </sheetData>
  <sheetProtection/>
  <mergeCells count="4">
    <mergeCell ref="D44:D46"/>
    <mergeCell ref="D36:D38"/>
    <mergeCell ref="A7:A8"/>
    <mergeCell ref="A4:A6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1"/>
  <sheetViews>
    <sheetView zoomScaleSheetLayoutView="100" zoomScalePageLayoutView="0" workbookViewId="0" topLeftCell="A108">
      <selection activeCell="D124" sqref="D124:D126"/>
    </sheetView>
  </sheetViews>
  <sheetFormatPr defaultColWidth="9.140625" defaultRowHeight="12.75"/>
  <cols>
    <col min="1" max="1" width="7.7109375" style="9" customWidth="1"/>
    <col min="2" max="2" width="48.57421875" style="10" customWidth="1"/>
    <col min="3" max="3" width="17.140625" style="9" customWidth="1"/>
    <col min="4" max="4" width="28.28125" style="28" customWidth="1"/>
    <col min="5" max="5" width="18.57421875" style="2" customWidth="1"/>
    <col min="6" max="7" width="15.8515625" style="2" bestFit="1" customWidth="1"/>
    <col min="8" max="8" width="13.8515625" style="2" bestFit="1" customWidth="1"/>
    <col min="9" max="9" width="15.8515625" style="2" bestFit="1" customWidth="1"/>
    <col min="10" max="16384" width="9.140625" style="2" customWidth="1"/>
  </cols>
  <sheetData>
    <row r="3" spans="1:4" ht="12.75">
      <c r="A3" s="23"/>
      <c r="D3" s="24" t="s">
        <v>116</v>
      </c>
    </row>
    <row r="4" spans="1:4" ht="12.75">
      <c r="A4" s="68"/>
      <c r="B4" s="69"/>
      <c r="C4" s="70"/>
      <c r="D4" s="71" t="s">
        <v>11</v>
      </c>
    </row>
    <row r="5" spans="1:4" ht="12.75">
      <c r="A5" s="19" t="s">
        <v>5</v>
      </c>
      <c r="B5" s="20" t="s">
        <v>3</v>
      </c>
      <c r="C5" s="19" t="s">
        <v>4</v>
      </c>
      <c r="D5" s="25" t="s">
        <v>2</v>
      </c>
    </row>
    <row r="6" spans="1:4" ht="12.75">
      <c r="A6" s="402" t="s">
        <v>15</v>
      </c>
      <c r="B6" s="402"/>
      <c r="C6" s="402"/>
      <c r="D6" s="402"/>
    </row>
    <row r="7" spans="1:5" ht="12.75">
      <c r="A7" s="65">
        <v>1</v>
      </c>
      <c r="B7" s="81" t="s">
        <v>100</v>
      </c>
      <c r="C7" s="94">
        <v>2016</v>
      </c>
      <c r="D7" s="84">
        <v>2392</v>
      </c>
      <c r="E7" s="7"/>
    </row>
    <row r="8" spans="1:5" ht="12.75">
      <c r="A8" s="65">
        <v>2</v>
      </c>
      <c r="B8" s="81" t="s">
        <v>102</v>
      </c>
      <c r="C8" s="93">
        <v>2017</v>
      </c>
      <c r="D8" s="105">
        <v>2427.34</v>
      </c>
      <c r="E8" s="7"/>
    </row>
    <row r="9" spans="1:5" ht="12.75">
      <c r="A9" s="65">
        <v>3</v>
      </c>
      <c r="B9" s="81" t="s">
        <v>103</v>
      </c>
      <c r="C9" s="94">
        <v>2017</v>
      </c>
      <c r="D9" s="84">
        <v>2487.06</v>
      </c>
      <c r="E9" s="7"/>
    </row>
    <row r="10" spans="1:5" ht="12.75">
      <c r="A10" s="65">
        <v>4</v>
      </c>
      <c r="B10" s="81" t="s">
        <v>104</v>
      </c>
      <c r="C10" s="94">
        <v>2017</v>
      </c>
      <c r="D10" s="84">
        <v>3273.92</v>
      </c>
      <c r="E10" s="7"/>
    </row>
    <row r="11" spans="1:5" ht="12.75">
      <c r="A11" s="65">
        <v>5</v>
      </c>
      <c r="B11" s="81" t="s">
        <v>105</v>
      </c>
      <c r="C11" s="94">
        <v>2017</v>
      </c>
      <c r="D11" s="84">
        <v>1623.13</v>
      </c>
      <c r="E11" s="7"/>
    </row>
    <row r="12" spans="1:5" ht="12.75">
      <c r="A12" s="65">
        <v>6</v>
      </c>
      <c r="B12" s="81" t="s">
        <v>106</v>
      </c>
      <c r="C12" s="94">
        <v>2017</v>
      </c>
      <c r="D12" s="84">
        <v>3799.22</v>
      </c>
      <c r="E12" s="7"/>
    </row>
    <row r="13" spans="1:5" ht="12.75">
      <c r="A13" s="65">
        <v>7</v>
      </c>
      <c r="B13" s="81" t="s">
        <v>107</v>
      </c>
      <c r="C13" s="94">
        <v>2017</v>
      </c>
      <c r="D13" s="84">
        <v>3219.82</v>
      </c>
      <c r="E13" s="7"/>
    </row>
    <row r="14" spans="1:5" ht="25.5">
      <c r="A14" s="65">
        <v>8</v>
      </c>
      <c r="B14" s="81" t="s">
        <v>108</v>
      </c>
      <c r="C14" s="93">
        <v>2017</v>
      </c>
      <c r="D14" s="105">
        <v>30347.1</v>
      </c>
      <c r="E14" s="7"/>
    </row>
    <row r="15" spans="1:5" ht="12.75">
      <c r="A15" s="65">
        <v>9</v>
      </c>
      <c r="B15" s="81" t="s">
        <v>110</v>
      </c>
      <c r="C15" s="94">
        <v>2017</v>
      </c>
      <c r="D15" s="84">
        <v>3358</v>
      </c>
      <c r="E15" s="7"/>
    </row>
    <row r="16" spans="1:5" ht="12.75">
      <c r="A16" s="65">
        <v>10</v>
      </c>
      <c r="B16" s="81" t="s">
        <v>111</v>
      </c>
      <c r="C16" s="94">
        <v>2018</v>
      </c>
      <c r="D16" s="84">
        <v>3420.52</v>
      </c>
      <c r="E16" s="7"/>
    </row>
    <row r="17" spans="1:5" ht="12.75">
      <c r="A17" s="65">
        <v>11</v>
      </c>
      <c r="B17" s="81" t="s">
        <v>112</v>
      </c>
      <c r="C17" s="94">
        <v>2018</v>
      </c>
      <c r="D17" s="84">
        <v>3208.55</v>
      </c>
      <c r="E17" s="7"/>
    </row>
    <row r="18" spans="1:5" ht="12.75">
      <c r="A18" s="65">
        <v>12</v>
      </c>
      <c r="B18" s="81" t="s">
        <v>123</v>
      </c>
      <c r="C18" s="93">
        <v>2019</v>
      </c>
      <c r="D18" s="105">
        <v>1845</v>
      </c>
      <c r="E18" s="7"/>
    </row>
    <row r="19" spans="1:5" ht="12.75">
      <c r="A19" s="65">
        <v>13</v>
      </c>
      <c r="B19" s="81" t="s">
        <v>124</v>
      </c>
      <c r="C19" s="93">
        <v>2019</v>
      </c>
      <c r="D19" s="105">
        <v>1340</v>
      </c>
      <c r="E19" s="7"/>
    </row>
    <row r="20" spans="1:5" ht="12.75">
      <c r="A20" s="65">
        <v>14</v>
      </c>
      <c r="B20" s="81" t="s">
        <v>125</v>
      </c>
      <c r="C20" s="93">
        <v>2019</v>
      </c>
      <c r="D20" s="105">
        <v>1995.99</v>
      </c>
      <c r="E20" s="7"/>
    </row>
    <row r="21" spans="1:5" ht="12.75">
      <c r="A21" s="65">
        <v>15</v>
      </c>
      <c r="B21" s="81" t="s">
        <v>126</v>
      </c>
      <c r="C21" s="93">
        <v>2019</v>
      </c>
      <c r="D21" s="105">
        <v>3415.49</v>
      </c>
      <c r="E21" s="7"/>
    </row>
    <row r="22" spans="1:5" ht="12.75">
      <c r="A22" s="65">
        <v>16</v>
      </c>
      <c r="B22" s="81" t="s">
        <v>126</v>
      </c>
      <c r="C22" s="93">
        <v>2019</v>
      </c>
      <c r="D22" s="105">
        <v>3378.95</v>
      </c>
      <c r="E22" s="7"/>
    </row>
    <row r="23" spans="1:5" ht="12.75">
      <c r="A23" s="65">
        <v>17</v>
      </c>
      <c r="B23" s="81" t="s">
        <v>126</v>
      </c>
      <c r="C23" s="93">
        <v>2019</v>
      </c>
      <c r="D23" s="105">
        <v>3378.95</v>
      </c>
      <c r="E23" s="7"/>
    </row>
    <row r="24" spans="1:5" ht="12.75">
      <c r="A24" s="65">
        <v>18</v>
      </c>
      <c r="B24" s="81" t="s">
        <v>127</v>
      </c>
      <c r="C24" s="93">
        <v>2019</v>
      </c>
      <c r="D24" s="105">
        <v>4983.36</v>
      </c>
      <c r="E24" s="7"/>
    </row>
    <row r="25" spans="1:5" ht="12.75">
      <c r="A25" s="65">
        <v>19</v>
      </c>
      <c r="B25" s="81" t="s">
        <v>126</v>
      </c>
      <c r="C25" s="93">
        <v>2019</v>
      </c>
      <c r="D25" s="105">
        <v>3337</v>
      </c>
      <c r="E25" s="7"/>
    </row>
    <row r="26" spans="1:5" ht="12.75">
      <c r="A26" s="65">
        <v>20</v>
      </c>
      <c r="B26" s="82" t="s">
        <v>201</v>
      </c>
      <c r="C26" s="38">
        <v>2019</v>
      </c>
      <c r="D26" s="105">
        <v>2493.21</v>
      </c>
      <c r="E26" s="7"/>
    </row>
    <row r="27" spans="1:5" ht="12.75">
      <c r="A27" s="65">
        <v>21</v>
      </c>
      <c r="B27" s="82" t="s">
        <v>202</v>
      </c>
      <c r="C27" s="38">
        <v>2020</v>
      </c>
      <c r="D27" s="105">
        <v>3262.97</v>
      </c>
      <c r="E27" s="7"/>
    </row>
    <row r="28" spans="1:5" ht="12.75">
      <c r="A28" s="65">
        <v>22</v>
      </c>
      <c r="B28" s="81" t="s">
        <v>203</v>
      </c>
      <c r="C28" s="1">
        <v>2020</v>
      </c>
      <c r="D28" s="105">
        <v>2489.41</v>
      </c>
      <c r="E28" s="7"/>
    </row>
    <row r="29" spans="1:5" ht="12.75">
      <c r="A29" s="168">
        <v>23</v>
      </c>
      <c r="B29" s="81" t="s">
        <v>213</v>
      </c>
      <c r="C29" s="93">
        <v>2020</v>
      </c>
      <c r="D29" s="105">
        <v>3205.74</v>
      </c>
      <c r="E29" s="7"/>
    </row>
    <row r="30" spans="1:5" ht="12.75">
      <c r="A30" s="168">
        <v>24</v>
      </c>
      <c r="B30" s="81" t="s">
        <v>213</v>
      </c>
      <c r="C30" s="93">
        <v>2020</v>
      </c>
      <c r="D30" s="105">
        <v>3205.74</v>
      </c>
      <c r="E30" s="7"/>
    </row>
    <row r="31" spans="1:5" ht="12.75">
      <c r="A31" s="168">
        <v>25</v>
      </c>
      <c r="B31" s="81" t="s">
        <v>214</v>
      </c>
      <c r="C31" s="93">
        <v>2021</v>
      </c>
      <c r="D31" s="105">
        <v>2609.33</v>
      </c>
      <c r="E31" s="7"/>
    </row>
    <row r="32" spans="1:5" ht="12.75">
      <c r="A32" s="168">
        <v>26</v>
      </c>
      <c r="B32" s="81" t="s">
        <v>214</v>
      </c>
      <c r="C32" s="93">
        <v>2021</v>
      </c>
      <c r="D32" s="105">
        <v>2609.33</v>
      </c>
      <c r="E32" s="7"/>
    </row>
    <row r="33" spans="1:5" ht="12.75">
      <c r="A33" s="168">
        <v>27</v>
      </c>
      <c r="B33" s="81" t="s">
        <v>214</v>
      </c>
      <c r="C33" s="93">
        <v>2021</v>
      </c>
      <c r="D33" s="105">
        <v>3117.44</v>
      </c>
      <c r="E33" s="7"/>
    </row>
    <row r="34" spans="1:5" ht="12.75">
      <c r="A34" s="65">
        <v>28</v>
      </c>
      <c r="B34" s="169" t="s">
        <v>213</v>
      </c>
      <c r="C34" s="93">
        <v>2021</v>
      </c>
      <c r="D34" s="105">
        <v>3179.01</v>
      </c>
      <c r="E34" s="7"/>
    </row>
    <row r="35" spans="1:6" ht="12.75" customHeight="1">
      <c r="A35" s="389" t="s">
        <v>21</v>
      </c>
      <c r="B35" s="390"/>
      <c r="C35" s="391"/>
      <c r="D35" s="26">
        <f>SUM(D7:D34)</f>
        <v>109403.58000000002</v>
      </c>
      <c r="E35" s="29"/>
      <c r="F35" s="29"/>
    </row>
    <row r="36" spans="1:4" ht="12.75">
      <c r="A36" s="403" t="s">
        <v>247</v>
      </c>
      <c r="B36" s="403"/>
      <c r="C36" s="403"/>
      <c r="D36" s="403"/>
    </row>
    <row r="37" spans="1:6" ht="12.75" customHeight="1">
      <c r="A37" s="198"/>
      <c r="B37" s="199" t="s">
        <v>248</v>
      </c>
      <c r="C37" s="159"/>
      <c r="D37" s="200"/>
      <c r="F37" s="18"/>
    </row>
    <row r="38" spans="1:6" ht="14.25" customHeight="1">
      <c r="A38" s="404" t="s">
        <v>8</v>
      </c>
      <c r="B38" s="404"/>
      <c r="C38" s="404"/>
      <c r="D38" s="26">
        <f>SUM(D37:D37)</f>
        <v>0</v>
      </c>
      <c r="F38" s="18"/>
    </row>
    <row r="39" spans="1:5" ht="12.75">
      <c r="A39" s="388" t="s">
        <v>252</v>
      </c>
      <c r="B39" s="388"/>
      <c r="C39" s="388"/>
      <c r="D39" s="388"/>
      <c r="E39" s="7"/>
    </row>
    <row r="40" spans="1:5" ht="12.75">
      <c r="A40" s="210">
        <v>1</v>
      </c>
      <c r="B40" s="211" t="s">
        <v>253</v>
      </c>
      <c r="C40" s="212">
        <v>2016</v>
      </c>
      <c r="D40" s="213">
        <v>3482</v>
      </c>
      <c r="E40" s="7"/>
    </row>
    <row r="41" spans="1:5" ht="12.75">
      <c r="A41" s="210">
        <v>2</v>
      </c>
      <c r="B41" s="214" t="s">
        <v>254</v>
      </c>
      <c r="C41" s="215">
        <v>2016</v>
      </c>
      <c r="D41" s="216">
        <v>3225</v>
      </c>
      <c r="E41" s="7"/>
    </row>
    <row r="42" spans="1:5" ht="12.75">
      <c r="A42" s="210">
        <v>3</v>
      </c>
      <c r="B42" s="214" t="s">
        <v>255</v>
      </c>
      <c r="C42" s="215">
        <v>2017</v>
      </c>
      <c r="D42" s="216">
        <v>2901</v>
      </c>
      <c r="E42" s="7"/>
    </row>
    <row r="43" spans="1:5" ht="12.75">
      <c r="A43" s="210">
        <v>4</v>
      </c>
      <c r="B43" s="214" t="s">
        <v>256</v>
      </c>
      <c r="C43" s="215">
        <v>2019</v>
      </c>
      <c r="D43" s="216">
        <v>3120</v>
      </c>
      <c r="E43" s="7"/>
    </row>
    <row r="44" spans="1:5" ht="12.75">
      <c r="A44" s="389"/>
      <c r="B44" s="390"/>
      <c r="C44" s="391"/>
      <c r="D44" s="26">
        <f>SUM(D40:D43)</f>
        <v>12728</v>
      </c>
      <c r="E44" s="7"/>
    </row>
    <row r="45" spans="1:5" ht="12.75">
      <c r="A45" s="380" t="s">
        <v>348</v>
      </c>
      <c r="B45" s="394"/>
      <c r="C45" s="122"/>
      <c r="D45" s="310"/>
      <c r="E45" s="7"/>
    </row>
    <row r="46" spans="1:6" ht="12.75">
      <c r="A46" s="317">
        <v>1</v>
      </c>
      <c r="B46" s="318" t="s">
        <v>349</v>
      </c>
      <c r="C46" s="319">
        <v>2017</v>
      </c>
      <c r="D46" s="320">
        <v>17497.98</v>
      </c>
      <c r="F46" s="29"/>
    </row>
    <row r="47" spans="1:4" ht="12.75">
      <c r="A47" s="317">
        <v>2</v>
      </c>
      <c r="B47" s="318" t="s">
        <v>350</v>
      </c>
      <c r="C47" s="319">
        <v>2018</v>
      </c>
      <c r="D47" s="320">
        <v>490</v>
      </c>
    </row>
    <row r="48" spans="1:4" ht="12.75">
      <c r="A48" s="317">
        <v>3</v>
      </c>
      <c r="B48" s="318" t="s">
        <v>351</v>
      </c>
      <c r="C48" s="319">
        <v>2018</v>
      </c>
      <c r="D48" s="320">
        <v>460</v>
      </c>
    </row>
    <row r="49" spans="1:4" ht="12.75">
      <c r="A49" s="317">
        <v>4</v>
      </c>
      <c r="B49" s="318" t="s">
        <v>352</v>
      </c>
      <c r="C49" s="319">
        <v>2018</v>
      </c>
      <c r="D49" s="320">
        <v>460</v>
      </c>
    </row>
    <row r="50" spans="1:4" ht="12.75">
      <c r="A50" s="317">
        <v>5</v>
      </c>
      <c r="B50" s="318" t="s">
        <v>353</v>
      </c>
      <c r="C50" s="319">
        <v>2018</v>
      </c>
      <c r="D50" s="320">
        <v>1320</v>
      </c>
    </row>
    <row r="51" spans="1:4" ht="12.75">
      <c r="A51" s="317">
        <v>6</v>
      </c>
      <c r="B51" s="318" t="s">
        <v>354</v>
      </c>
      <c r="C51" s="319">
        <v>2018</v>
      </c>
      <c r="D51" s="320">
        <v>1832.7</v>
      </c>
    </row>
    <row r="52" spans="1:4" ht="25.5">
      <c r="A52" s="317">
        <v>7</v>
      </c>
      <c r="B52" s="318" t="s">
        <v>355</v>
      </c>
      <c r="C52" s="319">
        <v>2017</v>
      </c>
      <c r="D52" s="320">
        <v>698.96</v>
      </c>
    </row>
    <row r="53" spans="1:4" ht="12.75">
      <c r="A53" s="317">
        <v>8</v>
      </c>
      <c r="B53" s="318" t="s">
        <v>356</v>
      </c>
      <c r="C53" s="319">
        <v>2018</v>
      </c>
      <c r="D53" s="320">
        <v>1490</v>
      </c>
    </row>
    <row r="54" spans="1:4" ht="12.75">
      <c r="A54" s="317">
        <v>9</v>
      </c>
      <c r="B54" s="318" t="s">
        <v>357</v>
      </c>
      <c r="C54" s="319">
        <v>2018</v>
      </c>
      <c r="D54" s="320">
        <v>488</v>
      </c>
    </row>
    <row r="55" spans="1:4" ht="12.75">
      <c r="A55" s="317">
        <v>10</v>
      </c>
      <c r="B55" s="318" t="s">
        <v>358</v>
      </c>
      <c r="C55" s="319">
        <v>2019</v>
      </c>
      <c r="D55" s="320">
        <v>3999</v>
      </c>
    </row>
    <row r="56" spans="1:4" ht="12.75">
      <c r="A56" s="317">
        <v>11</v>
      </c>
      <c r="B56" s="318" t="s">
        <v>359</v>
      </c>
      <c r="C56" s="319">
        <v>2018</v>
      </c>
      <c r="D56" s="320">
        <v>2361.6</v>
      </c>
    </row>
    <row r="57" spans="1:4" ht="12.75">
      <c r="A57" s="317">
        <v>12</v>
      </c>
      <c r="B57" s="318" t="s">
        <v>360</v>
      </c>
      <c r="C57" s="319">
        <v>2018</v>
      </c>
      <c r="D57" s="320">
        <v>420.66</v>
      </c>
    </row>
    <row r="58" spans="1:4" ht="12.75">
      <c r="A58" s="317">
        <v>13</v>
      </c>
      <c r="B58" s="318" t="s">
        <v>357</v>
      </c>
      <c r="C58" s="319">
        <v>2018</v>
      </c>
      <c r="D58" s="320">
        <v>478</v>
      </c>
    </row>
    <row r="59" spans="1:4" ht="12.75">
      <c r="A59" s="317">
        <v>14</v>
      </c>
      <c r="B59" s="318" t="s">
        <v>361</v>
      </c>
      <c r="C59" s="319">
        <v>2017</v>
      </c>
      <c r="D59" s="320">
        <v>2583</v>
      </c>
    </row>
    <row r="60" spans="1:4" ht="12.75">
      <c r="A60" s="317">
        <v>15</v>
      </c>
      <c r="B60" s="318" t="s">
        <v>362</v>
      </c>
      <c r="C60" s="319">
        <v>2017</v>
      </c>
      <c r="D60" s="320">
        <v>922.5</v>
      </c>
    </row>
    <row r="61" spans="1:4" ht="25.5">
      <c r="A61" s="317">
        <v>16</v>
      </c>
      <c r="B61" s="318" t="s">
        <v>363</v>
      </c>
      <c r="C61" s="319">
        <v>2017</v>
      </c>
      <c r="D61" s="320">
        <v>492</v>
      </c>
    </row>
    <row r="62" spans="1:4" ht="12.75">
      <c r="A62" s="317">
        <v>17</v>
      </c>
      <c r="B62" s="318" t="s">
        <v>364</v>
      </c>
      <c r="C62" s="319">
        <v>2017</v>
      </c>
      <c r="D62" s="320">
        <v>800</v>
      </c>
    </row>
    <row r="63" spans="1:4" ht="12.75">
      <c r="A63" s="317">
        <v>18</v>
      </c>
      <c r="B63" s="318" t="s">
        <v>365</v>
      </c>
      <c r="C63" s="319">
        <v>2017</v>
      </c>
      <c r="D63" s="320">
        <v>1230</v>
      </c>
    </row>
    <row r="64" spans="1:4" ht="12.75">
      <c r="A64" s="21"/>
      <c r="B64" s="21" t="s">
        <v>8</v>
      </c>
      <c r="C64" s="21"/>
      <c r="D64" s="26">
        <f>SUM(D46:D63)</f>
        <v>38024.399999999994</v>
      </c>
    </row>
    <row r="65" spans="1:4" ht="12.75">
      <c r="A65" s="380" t="s">
        <v>388</v>
      </c>
      <c r="B65" s="381"/>
      <c r="C65" s="395"/>
      <c r="D65" s="382"/>
    </row>
    <row r="66" spans="1:4" ht="12.75">
      <c r="A66" s="120" t="s">
        <v>9</v>
      </c>
      <c r="B66" s="218" t="s">
        <v>248</v>
      </c>
      <c r="C66" s="217"/>
      <c r="D66" s="219"/>
    </row>
    <row r="67" spans="1:4" ht="12.75">
      <c r="A67" s="279"/>
      <c r="B67" s="279" t="s">
        <v>8</v>
      </c>
      <c r="C67" s="279"/>
      <c r="D67" s="280">
        <f>SUM(D66:D66)</f>
        <v>0</v>
      </c>
    </row>
    <row r="68" spans="1:4" ht="12.75">
      <c r="A68" s="396" t="s">
        <v>395</v>
      </c>
      <c r="B68" s="397"/>
      <c r="C68" s="398"/>
      <c r="D68" s="282"/>
    </row>
    <row r="69" spans="1:4" ht="12.75">
      <c r="A69" s="111">
        <v>1</v>
      </c>
      <c r="B69" s="283" t="s">
        <v>396</v>
      </c>
      <c r="C69" s="254">
        <v>2018</v>
      </c>
      <c r="D69" s="308">
        <v>169.99</v>
      </c>
    </row>
    <row r="70" spans="1:4" ht="12.75">
      <c r="A70" s="111">
        <v>2</v>
      </c>
      <c r="B70" s="283" t="s">
        <v>397</v>
      </c>
      <c r="C70" s="254">
        <v>2018</v>
      </c>
      <c r="D70" s="308">
        <v>169.99</v>
      </c>
    </row>
    <row r="71" spans="1:4" ht="12.75">
      <c r="A71" s="111">
        <v>3</v>
      </c>
      <c r="B71" s="283" t="s">
        <v>401</v>
      </c>
      <c r="C71" s="254">
        <v>2019</v>
      </c>
      <c r="D71" s="308">
        <v>1600</v>
      </c>
    </row>
    <row r="72" spans="1:4" ht="12.75">
      <c r="A72" s="111">
        <v>4</v>
      </c>
      <c r="B72" s="283" t="s">
        <v>402</v>
      </c>
      <c r="C72" s="254">
        <v>2021</v>
      </c>
      <c r="D72" s="308">
        <v>7499.99</v>
      </c>
    </row>
    <row r="73" spans="1:4" ht="12.75">
      <c r="A73" s="389" t="s">
        <v>8</v>
      </c>
      <c r="B73" s="390"/>
      <c r="C73" s="391"/>
      <c r="D73" s="309">
        <f>SUM(D69:D72)</f>
        <v>9439.97</v>
      </c>
    </row>
    <row r="74" spans="1:4" ht="12.75">
      <c r="A74" s="377" t="s">
        <v>265</v>
      </c>
      <c r="B74" s="378"/>
      <c r="C74" s="378"/>
      <c r="D74" s="379"/>
    </row>
    <row r="75" spans="1:4" ht="12.75">
      <c r="A75" s="217" t="s">
        <v>9</v>
      </c>
      <c r="B75" s="218" t="s">
        <v>248</v>
      </c>
      <c r="C75" s="217"/>
      <c r="D75" s="219"/>
    </row>
    <row r="76" spans="1:4" ht="12.75">
      <c r="A76" s="383" t="s">
        <v>8</v>
      </c>
      <c r="B76" s="384"/>
      <c r="C76" s="385"/>
      <c r="D76" s="26">
        <f>SUM(D75:D75)</f>
        <v>0</v>
      </c>
    </row>
    <row r="77" spans="1:4" ht="12.75">
      <c r="A77" s="377" t="s">
        <v>269</v>
      </c>
      <c r="B77" s="378"/>
      <c r="C77" s="378"/>
      <c r="D77" s="379"/>
    </row>
    <row r="78" spans="1:4" ht="12.75">
      <c r="A78" s="217" t="s">
        <v>9</v>
      </c>
      <c r="B78" s="218" t="s">
        <v>248</v>
      </c>
      <c r="C78" s="217"/>
      <c r="D78" s="219"/>
    </row>
    <row r="79" spans="1:4" ht="12.75">
      <c r="A79" s="383" t="s">
        <v>8</v>
      </c>
      <c r="B79" s="384"/>
      <c r="C79" s="385"/>
      <c r="D79" s="26">
        <f>SUM(D78:D78)</f>
        <v>0</v>
      </c>
    </row>
    <row r="80" spans="1:4" ht="12.75">
      <c r="A80" s="402" t="s">
        <v>287</v>
      </c>
      <c r="B80" s="402"/>
      <c r="C80" s="402"/>
      <c r="D80" s="402"/>
    </row>
    <row r="81" spans="1:4" ht="12.75">
      <c r="A81" s="201"/>
      <c r="B81" s="250" t="s">
        <v>248</v>
      </c>
      <c r="C81" s="159"/>
      <c r="D81" s="200"/>
    </row>
    <row r="82" spans="1:4" ht="12.75">
      <c r="A82" s="389" t="s">
        <v>21</v>
      </c>
      <c r="B82" s="390"/>
      <c r="C82" s="391"/>
      <c r="D82" s="26">
        <f>SUM(D81:D81)</f>
        <v>0</v>
      </c>
    </row>
    <row r="83" spans="1:4" ht="12.75">
      <c r="A83" s="402" t="s">
        <v>411</v>
      </c>
      <c r="B83" s="402"/>
      <c r="C83" s="402"/>
      <c r="D83" s="402"/>
    </row>
    <row r="84" spans="1:4" ht="12.75">
      <c r="A84" s="201">
        <v>1</v>
      </c>
      <c r="B84" s="322" t="s">
        <v>412</v>
      </c>
      <c r="C84" s="159">
        <v>2021</v>
      </c>
      <c r="D84" s="200">
        <v>8900</v>
      </c>
    </row>
    <row r="85" spans="1:4" ht="12.75">
      <c r="A85" s="201">
        <v>2</v>
      </c>
      <c r="B85" s="322" t="s">
        <v>413</v>
      </c>
      <c r="C85" s="159">
        <v>2021</v>
      </c>
      <c r="D85" s="200">
        <v>1559</v>
      </c>
    </row>
    <row r="86" spans="1:4" ht="12.75">
      <c r="A86" s="201">
        <v>3</v>
      </c>
      <c r="B86" s="322" t="s">
        <v>414</v>
      </c>
      <c r="C86" s="159">
        <v>2021</v>
      </c>
      <c r="D86" s="200">
        <v>2530</v>
      </c>
    </row>
    <row r="87" spans="1:4" ht="12.75">
      <c r="A87" s="201">
        <v>4</v>
      </c>
      <c r="B87" s="322" t="s">
        <v>415</v>
      </c>
      <c r="C87" s="159">
        <v>2021</v>
      </c>
      <c r="D87" s="200">
        <v>7500</v>
      </c>
    </row>
    <row r="88" spans="1:4" ht="12.75">
      <c r="A88" s="389" t="s">
        <v>21</v>
      </c>
      <c r="B88" s="390"/>
      <c r="C88" s="391"/>
      <c r="D88" s="26">
        <f>SUM(D84:D87)</f>
        <v>20489</v>
      </c>
    </row>
    <row r="89" spans="1:4" ht="12.75">
      <c r="A89" s="66"/>
      <c r="B89" s="67"/>
      <c r="C89" s="392" t="s">
        <v>16</v>
      </c>
      <c r="D89" s="393"/>
    </row>
    <row r="90" spans="1:4" ht="12.75">
      <c r="A90" s="19" t="s">
        <v>5</v>
      </c>
      <c r="B90" s="20" t="s">
        <v>3</v>
      </c>
      <c r="C90" s="19" t="s">
        <v>4</v>
      </c>
      <c r="D90" s="25" t="s">
        <v>2</v>
      </c>
    </row>
    <row r="91" spans="1:4" ht="12.75">
      <c r="A91" s="40" t="s">
        <v>15</v>
      </c>
      <c r="B91" s="39"/>
      <c r="C91" s="17"/>
      <c r="D91" s="27"/>
    </row>
    <row r="92" spans="1:4" ht="12.75">
      <c r="A92" s="17">
        <v>1</v>
      </c>
      <c r="B92" s="81" t="s">
        <v>109</v>
      </c>
      <c r="C92" s="1">
        <v>2017</v>
      </c>
      <c r="D92" s="84">
        <v>3464.91</v>
      </c>
    </row>
    <row r="93" spans="1:4" ht="12.75">
      <c r="A93" s="17">
        <v>2</v>
      </c>
      <c r="B93" s="81" t="s">
        <v>109</v>
      </c>
      <c r="C93" s="1">
        <v>2017</v>
      </c>
      <c r="D93" s="84">
        <v>2608.91</v>
      </c>
    </row>
    <row r="94" spans="1:4" ht="12.75">
      <c r="A94" s="17">
        <v>3</v>
      </c>
      <c r="B94" s="81" t="s">
        <v>113</v>
      </c>
      <c r="C94" s="1">
        <v>2017</v>
      </c>
      <c r="D94" s="84">
        <v>16364.95</v>
      </c>
    </row>
    <row r="95" spans="1:4" ht="25.5">
      <c r="A95" s="17">
        <v>4</v>
      </c>
      <c r="B95" s="81" t="s">
        <v>118</v>
      </c>
      <c r="C95" s="1" t="s">
        <v>119</v>
      </c>
      <c r="D95" s="84">
        <v>2822.85</v>
      </c>
    </row>
    <row r="96" spans="1:4" ht="12.75">
      <c r="A96" s="17">
        <v>5</v>
      </c>
      <c r="B96" s="81" t="s">
        <v>128</v>
      </c>
      <c r="C96" s="1">
        <v>2019</v>
      </c>
      <c r="D96" s="84">
        <v>3049</v>
      </c>
    </row>
    <row r="97" spans="1:4" ht="12.75">
      <c r="A97" s="17">
        <v>6</v>
      </c>
      <c r="B97" s="81" t="s">
        <v>129</v>
      </c>
      <c r="C97" s="1">
        <v>2019</v>
      </c>
      <c r="D97" s="84">
        <v>10350</v>
      </c>
    </row>
    <row r="98" spans="1:4" ht="12.75">
      <c r="A98" s="17">
        <v>7</v>
      </c>
      <c r="B98" s="81" t="s">
        <v>130</v>
      </c>
      <c r="C98" s="1">
        <v>2019</v>
      </c>
      <c r="D98" s="84">
        <v>1000</v>
      </c>
    </row>
    <row r="99" spans="1:4" ht="12.75">
      <c r="A99" s="17">
        <v>8</v>
      </c>
      <c r="B99" s="81" t="s">
        <v>131</v>
      </c>
      <c r="C99" s="1">
        <v>2019</v>
      </c>
      <c r="D99" s="84">
        <v>3401.91</v>
      </c>
    </row>
    <row r="100" spans="1:4" ht="12.75">
      <c r="A100" s="17">
        <v>9</v>
      </c>
      <c r="B100" s="81" t="s">
        <v>215</v>
      </c>
      <c r="C100" s="1">
        <v>2021</v>
      </c>
      <c r="D100" s="84">
        <v>1483.99</v>
      </c>
    </row>
    <row r="101" spans="1:4" ht="12.75">
      <c r="A101" s="19"/>
      <c r="B101" s="19" t="s">
        <v>8</v>
      </c>
      <c r="C101" s="19"/>
      <c r="D101" s="25">
        <f>SUM(D92:D100)</f>
        <v>44546.52</v>
      </c>
    </row>
    <row r="102" spans="1:4" ht="12.75">
      <c r="A102" s="386" t="s">
        <v>247</v>
      </c>
      <c r="B102" s="387"/>
      <c r="C102" s="201"/>
      <c r="D102" s="202"/>
    </row>
    <row r="103" spans="1:4" ht="12.75">
      <c r="A103" s="203">
        <v>1</v>
      </c>
      <c r="B103" s="204"/>
      <c r="C103" s="205"/>
      <c r="D103" s="206"/>
    </row>
    <row r="104" spans="1:4" ht="12.75">
      <c r="A104" s="207"/>
      <c r="B104" s="208" t="s">
        <v>8</v>
      </c>
      <c r="C104" s="207"/>
      <c r="D104" s="26">
        <f>SUM(D103:D103)</f>
        <v>0</v>
      </c>
    </row>
    <row r="105" spans="1:4" ht="12.75">
      <c r="A105" s="377" t="s">
        <v>252</v>
      </c>
      <c r="B105" s="378"/>
      <c r="C105" s="378"/>
      <c r="D105" s="379"/>
    </row>
    <row r="106" spans="1:4" ht="12.75">
      <c r="A106" s="217" t="s">
        <v>9</v>
      </c>
      <c r="B106" s="218" t="s">
        <v>248</v>
      </c>
      <c r="C106" s="217"/>
      <c r="D106" s="219"/>
    </row>
    <row r="107" spans="1:4" ht="12.75">
      <c r="A107" s="207"/>
      <c r="B107" s="208" t="s">
        <v>8</v>
      </c>
      <c r="C107" s="207"/>
      <c r="D107" s="26">
        <f>SUM(D106:D106)</f>
        <v>0</v>
      </c>
    </row>
    <row r="108" spans="1:4" ht="12.75">
      <c r="A108" s="403" t="s">
        <v>348</v>
      </c>
      <c r="B108" s="403"/>
      <c r="C108" s="403"/>
      <c r="D108" s="403"/>
    </row>
    <row r="109" spans="1:4" ht="12.75">
      <c r="A109" s="321">
        <v>1</v>
      </c>
      <c r="B109" s="322" t="s">
        <v>366</v>
      </c>
      <c r="C109" s="159">
        <v>2017</v>
      </c>
      <c r="D109" s="206">
        <v>2480</v>
      </c>
    </row>
    <row r="110" spans="1:4" ht="12.75">
      <c r="A110" s="321">
        <v>2</v>
      </c>
      <c r="B110" s="322" t="s">
        <v>367</v>
      </c>
      <c r="C110" s="159">
        <v>2017</v>
      </c>
      <c r="D110" s="206">
        <v>1235</v>
      </c>
    </row>
    <row r="111" spans="1:4" ht="12.75">
      <c r="A111" s="321">
        <v>3</v>
      </c>
      <c r="B111" s="322" t="s">
        <v>367</v>
      </c>
      <c r="C111" s="159">
        <v>2017</v>
      </c>
      <c r="D111" s="206">
        <v>1235</v>
      </c>
    </row>
    <row r="112" spans="1:4" ht="12.75">
      <c r="A112" s="321">
        <v>4</v>
      </c>
      <c r="B112" s="322" t="s">
        <v>368</v>
      </c>
      <c r="C112" s="159">
        <v>2017</v>
      </c>
      <c r="D112" s="206">
        <v>1549.8</v>
      </c>
    </row>
    <row r="113" spans="1:4" ht="12.75">
      <c r="A113" s="321">
        <v>5</v>
      </c>
      <c r="B113" s="322" t="s">
        <v>369</v>
      </c>
      <c r="C113" s="159">
        <v>2017</v>
      </c>
      <c r="D113" s="206">
        <v>381.3</v>
      </c>
    </row>
    <row r="114" spans="1:4" ht="12.75">
      <c r="A114" s="321">
        <v>6</v>
      </c>
      <c r="B114" s="322" t="s">
        <v>370</v>
      </c>
      <c r="C114" s="159">
        <v>2018</v>
      </c>
      <c r="D114" s="206">
        <v>399</v>
      </c>
    </row>
    <row r="115" spans="1:4" ht="12.75">
      <c r="A115" s="321">
        <v>7</v>
      </c>
      <c r="B115" s="322" t="s">
        <v>371</v>
      </c>
      <c r="C115" s="159">
        <v>2019</v>
      </c>
      <c r="D115" s="206">
        <v>840</v>
      </c>
    </row>
    <row r="116" spans="1:4" ht="25.5">
      <c r="A116" s="321">
        <v>8</v>
      </c>
      <c r="B116" s="322" t="s">
        <v>372</v>
      </c>
      <c r="C116" s="159">
        <v>2017</v>
      </c>
      <c r="D116" s="206">
        <v>7380</v>
      </c>
    </row>
    <row r="117" spans="1:4" ht="12.75">
      <c r="A117" s="321">
        <v>9</v>
      </c>
      <c r="B117" s="322" t="s">
        <v>373</v>
      </c>
      <c r="C117" s="159">
        <v>2017</v>
      </c>
      <c r="D117" s="206">
        <v>1599</v>
      </c>
    </row>
    <row r="118" spans="1:4" ht="12.75">
      <c r="A118" s="321">
        <v>10</v>
      </c>
      <c r="B118" s="322" t="s">
        <v>374</v>
      </c>
      <c r="C118" s="159">
        <v>2017</v>
      </c>
      <c r="D118" s="206">
        <v>7995</v>
      </c>
    </row>
    <row r="119" spans="1:4" ht="25.5">
      <c r="A119" s="321">
        <v>11</v>
      </c>
      <c r="B119" s="322" t="s">
        <v>375</v>
      </c>
      <c r="C119" s="159">
        <v>2017</v>
      </c>
      <c r="D119" s="206">
        <v>5904</v>
      </c>
    </row>
    <row r="120" spans="1:5" ht="12.75">
      <c r="A120" s="321">
        <v>12</v>
      </c>
      <c r="B120" s="322" t="s">
        <v>376</v>
      </c>
      <c r="C120" s="159">
        <v>2017</v>
      </c>
      <c r="D120" s="206">
        <v>861</v>
      </c>
      <c r="E120" s="29"/>
    </row>
    <row r="121" spans="1:4" ht="25.5">
      <c r="A121" s="321">
        <v>13</v>
      </c>
      <c r="B121" s="322" t="s">
        <v>377</v>
      </c>
      <c r="C121" s="159">
        <v>2017</v>
      </c>
      <c r="D121" s="206">
        <v>2337</v>
      </c>
    </row>
    <row r="122" spans="1:5" ht="12.75">
      <c r="A122" s="321">
        <v>14</v>
      </c>
      <c r="B122" s="322" t="s">
        <v>378</v>
      </c>
      <c r="C122" s="159">
        <v>2016</v>
      </c>
      <c r="D122" s="200">
        <v>27285</v>
      </c>
      <c r="E122" s="29"/>
    </row>
    <row r="123" spans="1:4" ht="12.75">
      <c r="A123" s="321">
        <v>15</v>
      </c>
      <c r="B123" s="322" t="s">
        <v>379</v>
      </c>
      <c r="C123" s="159">
        <v>2016</v>
      </c>
      <c r="D123" s="200">
        <v>6420</v>
      </c>
    </row>
    <row r="124" spans="1:5" ht="114.75">
      <c r="A124" s="321">
        <v>16</v>
      </c>
      <c r="B124" s="322" t="s">
        <v>403</v>
      </c>
      <c r="C124" s="159">
        <v>2020</v>
      </c>
      <c r="D124" s="200">
        <v>33500</v>
      </c>
      <c r="E124" s="345" t="s">
        <v>398</v>
      </c>
    </row>
    <row r="125" spans="1:5" ht="38.25">
      <c r="A125" s="321">
        <v>17</v>
      </c>
      <c r="B125" s="322" t="s">
        <v>404</v>
      </c>
      <c r="C125" s="159">
        <v>2020</v>
      </c>
      <c r="D125" s="200">
        <v>64974</v>
      </c>
      <c r="E125" s="345" t="s">
        <v>399</v>
      </c>
    </row>
    <row r="126" spans="1:5" ht="38.25">
      <c r="A126" s="321">
        <v>18</v>
      </c>
      <c r="B126" s="322" t="s">
        <v>405</v>
      </c>
      <c r="C126" s="159">
        <v>2020</v>
      </c>
      <c r="D126" s="200">
        <v>52474.75</v>
      </c>
      <c r="E126" s="345" t="s">
        <v>399</v>
      </c>
    </row>
    <row r="127" spans="1:4" ht="12.75">
      <c r="A127" s="321">
        <v>19</v>
      </c>
      <c r="B127" s="322" t="s">
        <v>406</v>
      </c>
      <c r="C127" s="159">
        <v>2020</v>
      </c>
      <c r="D127" s="200">
        <v>1699</v>
      </c>
    </row>
    <row r="128" spans="1:4" ht="12.75">
      <c r="A128" s="321">
        <v>20</v>
      </c>
      <c r="B128" s="322" t="s">
        <v>406</v>
      </c>
      <c r="C128" s="159">
        <v>2020</v>
      </c>
      <c r="D128" s="200">
        <v>1699</v>
      </c>
    </row>
    <row r="129" spans="1:4" ht="12.75">
      <c r="A129" s="399" t="s">
        <v>8</v>
      </c>
      <c r="B129" s="400"/>
      <c r="C129" s="401"/>
      <c r="D129" s="326">
        <f>SUM(D109:D128)</f>
        <v>222247.85</v>
      </c>
    </row>
    <row r="130" spans="1:4" ht="12.75">
      <c r="A130" s="380" t="s">
        <v>388</v>
      </c>
      <c r="B130" s="394"/>
      <c r="C130" s="122"/>
      <c r="D130" s="310"/>
    </row>
    <row r="131" spans="1:4" ht="12.75">
      <c r="A131" s="121">
        <v>1</v>
      </c>
      <c r="B131" s="323" t="s">
        <v>248</v>
      </c>
      <c r="C131" s="324"/>
      <c r="D131" s="325"/>
    </row>
    <row r="132" spans="1:4" ht="12.75">
      <c r="A132" s="21"/>
      <c r="B132" s="21" t="s">
        <v>8</v>
      </c>
      <c r="C132" s="21"/>
      <c r="D132" s="26">
        <f>SUM(D131:D131)</f>
        <v>0</v>
      </c>
    </row>
    <row r="133" spans="1:4" ht="12.75">
      <c r="A133" s="380" t="s">
        <v>395</v>
      </c>
      <c r="B133" s="381"/>
      <c r="C133" s="382"/>
      <c r="D133" s="310"/>
    </row>
    <row r="134" spans="1:4" ht="12.75">
      <c r="A134" s="311" t="s">
        <v>9</v>
      </c>
      <c r="B134" s="312" t="s">
        <v>248</v>
      </c>
      <c r="C134" s="311"/>
      <c r="D134" s="313"/>
    </row>
    <row r="135" spans="1:4" ht="12.75">
      <c r="A135" s="21"/>
      <c r="B135" s="21" t="s">
        <v>8</v>
      </c>
      <c r="C135" s="21"/>
      <c r="D135" s="26">
        <f>SUM(D134)</f>
        <v>0</v>
      </c>
    </row>
    <row r="136" spans="1:4" ht="12.75">
      <c r="A136" s="377" t="s">
        <v>265</v>
      </c>
      <c r="B136" s="378"/>
      <c r="C136" s="378"/>
      <c r="D136" s="379"/>
    </row>
    <row r="137" spans="1:4" ht="12.75">
      <c r="A137" s="217" t="s">
        <v>9</v>
      </c>
      <c r="B137" s="218" t="s">
        <v>248</v>
      </c>
      <c r="C137" s="217"/>
      <c r="D137" s="219"/>
    </row>
    <row r="138" spans="1:4" ht="12.75">
      <c r="A138" s="383" t="s">
        <v>8</v>
      </c>
      <c r="B138" s="384"/>
      <c r="C138" s="385"/>
      <c r="D138" s="26">
        <f>SUM(D137:D137)</f>
        <v>0</v>
      </c>
    </row>
    <row r="139" spans="1:4" ht="12.75">
      <c r="A139" s="377" t="s">
        <v>269</v>
      </c>
      <c r="B139" s="378"/>
      <c r="C139" s="378"/>
      <c r="D139" s="379"/>
    </row>
    <row r="140" spans="1:4" ht="12.75">
      <c r="A140" s="217" t="s">
        <v>9</v>
      </c>
      <c r="B140" s="218" t="s">
        <v>248</v>
      </c>
      <c r="C140" s="217"/>
      <c r="D140" s="219"/>
    </row>
    <row r="141" spans="1:4" ht="12.75">
      <c r="A141" s="383" t="s">
        <v>8</v>
      </c>
      <c r="B141" s="384"/>
      <c r="C141" s="385"/>
      <c r="D141" s="26">
        <f>SUM(D140:D140)</f>
        <v>0</v>
      </c>
    </row>
    <row r="142" spans="1:4" ht="12.75">
      <c r="A142" s="402" t="s">
        <v>287</v>
      </c>
      <c r="B142" s="402"/>
      <c r="C142" s="402"/>
      <c r="D142" s="402"/>
    </row>
    <row r="143" spans="1:4" ht="12.75">
      <c r="A143" s="201">
        <v>1</v>
      </c>
      <c r="B143" s="251"/>
      <c r="C143" s="252"/>
      <c r="D143" s="253"/>
    </row>
    <row r="144" spans="1:4" ht="12.75">
      <c r="A144" s="389" t="s">
        <v>21</v>
      </c>
      <c r="B144" s="390"/>
      <c r="C144" s="391"/>
      <c r="D144" s="26">
        <f>SUM(D143:D143)</f>
        <v>0</v>
      </c>
    </row>
    <row r="145" spans="1:4" ht="12.75">
      <c r="A145" s="402" t="s">
        <v>411</v>
      </c>
      <c r="B145" s="402"/>
      <c r="C145" s="402"/>
      <c r="D145" s="402"/>
    </row>
    <row r="146" spans="1:4" ht="12.75">
      <c r="A146" s="201">
        <v>1</v>
      </c>
      <c r="B146" s="322" t="s">
        <v>416</v>
      </c>
      <c r="C146" s="159">
        <v>2021</v>
      </c>
      <c r="D146" s="200">
        <v>1830</v>
      </c>
    </row>
    <row r="147" spans="1:4" ht="12.75">
      <c r="A147" s="201">
        <v>2</v>
      </c>
      <c r="B147" s="322" t="s">
        <v>417</v>
      </c>
      <c r="C147" s="159">
        <v>2021</v>
      </c>
      <c r="D147" s="200">
        <v>8790</v>
      </c>
    </row>
    <row r="148" spans="1:4" ht="12.75">
      <c r="A148" s="201">
        <v>3</v>
      </c>
      <c r="B148" s="322" t="s">
        <v>418</v>
      </c>
      <c r="C148" s="159">
        <v>2021</v>
      </c>
      <c r="D148" s="200">
        <v>7798</v>
      </c>
    </row>
    <row r="149" spans="1:4" ht="12.75">
      <c r="A149" s="201">
        <v>4</v>
      </c>
      <c r="B149" s="322" t="s">
        <v>419</v>
      </c>
      <c r="C149" s="159">
        <v>2021</v>
      </c>
      <c r="D149" s="200">
        <v>3650</v>
      </c>
    </row>
    <row r="150" spans="1:4" ht="12.75">
      <c r="A150" s="201">
        <v>5</v>
      </c>
      <c r="B150" s="322" t="s">
        <v>420</v>
      </c>
      <c r="C150" s="159">
        <v>2021</v>
      </c>
      <c r="D150" s="200">
        <v>4299</v>
      </c>
    </row>
    <row r="151" spans="1:4" ht="11.25" customHeight="1">
      <c r="A151" s="389" t="s">
        <v>21</v>
      </c>
      <c r="B151" s="390"/>
      <c r="C151" s="391"/>
      <c r="D151" s="26">
        <f>SUM(D146:D150)</f>
        <v>26367</v>
      </c>
    </row>
  </sheetData>
  <sheetProtection/>
  <mergeCells count="33">
    <mergeCell ref="A79:C79"/>
    <mergeCell ref="A80:D80"/>
    <mergeCell ref="A82:C82"/>
    <mergeCell ref="A145:D145"/>
    <mergeCell ref="A151:C151"/>
    <mergeCell ref="A6:D6"/>
    <mergeCell ref="A35:C35"/>
    <mergeCell ref="A36:D36"/>
    <mergeCell ref="A38:C38"/>
    <mergeCell ref="A138:C138"/>
    <mergeCell ref="A142:D142"/>
    <mergeCell ref="A144:C144"/>
    <mergeCell ref="A45:B45"/>
    <mergeCell ref="A130:B130"/>
    <mergeCell ref="A65:D65"/>
    <mergeCell ref="A68:C68"/>
    <mergeCell ref="A73:C73"/>
    <mergeCell ref="A105:D105"/>
    <mergeCell ref="A129:C129"/>
    <mergeCell ref="A77:D77"/>
    <mergeCell ref="A108:D108"/>
    <mergeCell ref="A83:D83"/>
    <mergeCell ref="A88:C88"/>
    <mergeCell ref="A136:D136"/>
    <mergeCell ref="A133:C133"/>
    <mergeCell ref="A139:D139"/>
    <mergeCell ref="A141:C141"/>
    <mergeCell ref="A102:B102"/>
    <mergeCell ref="A39:D39"/>
    <mergeCell ref="A44:C44"/>
    <mergeCell ref="A74:D74"/>
    <mergeCell ref="A76:C76"/>
    <mergeCell ref="C89:D89"/>
  </mergeCells>
  <printOptions horizontalCentered="1"/>
  <pageMargins left="0.9448818897637796" right="0.1968503937007874" top="0.3937007874015748" bottom="0.1968503937007874" header="0.5118110236220472" footer="0.5118110236220472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57421875" style="118" customWidth="1"/>
    <col min="2" max="2" width="14.8515625" style="118" customWidth="1"/>
    <col min="3" max="3" width="21.421875" style="139" customWidth="1"/>
    <col min="4" max="4" width="27.421875" style="118" customWidth="1"/>
    <col min="5" max="5" width="14.140625" style="118" customWidth="1"/>
    <col min="6" max="6" width="16.8515625" style="140" customWidth="1"/>
    <col min="7" max="7" width="12.140625" style="140" customWidth="1"/>
    <col min="8" max="8" width="12.00390625" style="118" customWidth="1"/>
    <col min="9" max="9" width="12.28125" style="140" customWidth="1"/>
    <col min="10" max="10" width="9.28125" style="140" customWidth="1"/>
    <col min="11" max="11" width="11.00390625" style="118" customWidth="1"/>
    <col min="12" max="12" width="16.00390625" style="141" customWidth="1"/>
    <col min="13" max="13" width="16.8515625" style="118" customWidth="1"/>
    <col min="14" max="14" width="14.7109375" style="118" customWidth="1"/>
    <col min="15" max="15" width="14.140625" style="118" customWidth="1"/>
    <col min="16" max="16" width="14.28125" style="118" customWidth="1"/>
    <col min="17" max="16384" width="9.140625" style="118" customWidth="1"/>
  </cols>
  <sheetData>
    <row r="1" spans="1:250" ht="14.25">
      <c r="A1" s="112"/>
      <c r="B1" s="113"/>
      <c r="C1" s="114"/>
      <c r="D1" s="113"/>
      <c r="E1" s="113"/>
      <c r="F1" s="115"/>
      <c r="G1" s="115"/>
      <c r="H1" s="113"/>
      <c r="I1" s="115"/>
      <c r="J1" s="115"/>
      <c r="K1" s="113"/>
      <c r="L1" s="116"/>
      <c r="M1" s="113"/>
      <c r="N1" s="113"/>
      <c r="O1" s="113"/>
      <c r="P1" s="117" t="s">
        <v>133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</row>
    <row r="2" spans="1:250" ht="12.75">
      <c r="A2" s="112"/>
      <c r="B2" s="113"/>
      <c r="C2" s="114"/>
      <c r="D2" s="113"/>
      <c r="E2" s="113"/>
      <c r="F2" s="115"/>
      <c r="G2" s="115"/>
      <c r="H2" s="113"/>
      <c r="I2" s="115"/>
      <c r="J2" s="115"/>
      <c r="K2" s="113"/>
      <c r="L2" s="116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</row>
    <row r="3" spans="1:250" ht="12.75" customHeight="1">
      <c r="A3" s="411" t="s">
        <v>139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2.75" customHeight="1">
      <c r="A4" s="409" t="s">
        <v>6</v>
      </c>
      <c r="B4" s="409" t="s">
        <v>140</v>
      </c>
      <c r="C4" s="409" t="s">
        <v>141</v>
      </c>
      <c r="D4" s="409" t="s">
        <v>142</v>
      </c>
      <c r="E4" s="412" t="s">
        <v>143</v>
      </c>
      <c r="F4" s="409" t="s">
        <v>144</v>
      </c>
      <c r="G4" s="409" t="s">
        <v>145</v>
      </c>
      <c r="H4" s="409" t="s">
        <v>146</v>
      </c>
      <c r="I4" s="409" t="s">
        <v>147</v>
      </c>
      <c r="J4" s="409" t="s">
        <v>148</v>
      </c>
      <c r="K4" s="406" t="s">
        <v>151</v>
      </c>
      <c r="L4" s="410" t="s">
        <v>320</v>
      </c>
      <c r="M4" s="409" t="s">
        <v>149</v>
      </c>
      <c r="N4" s="409"/>
      <c r="O4" s="409" t="s">
        <v>150</v>
      </c>
      <c r="P4" s="409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2.75">
      <c r="A5" s="409"/>
      <c r="B5" s="409"/>
      <c r="C5" s="409"/>
      <c r="D5" s="409"/>
      <c r="E5" s="412"/>
      <c r="F5" s="409"/>
      <c r="G5" s="409"/>
      <c r="H5" s="409"/>
      <c r="I5" s="409"/>
      <c r="J5" s="409"/>
      <c r="K5" s="407"/>
      <c r="L5" s="410"/>
      <c r="M5" s="409"/>
      <c r="N5" s="409"/>
      <c r="O5" s="409"/>
      <c r="P5" s="409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3.25" customHeight="1">
      <c r="A6" s="409"/>
      <c r="B6" s="409"/>
      <c r="C6" s="409"/>
      <c r="D6" s="409"/>
      <c r="E6" s="412"/>
      <c r="F6" s="409"/>
      <c r="G6" s="409"/>
      <c r="H6" s="409"/>
      <c r="I6" s="409"/>
      <c r="J6" s="409"/>
      <c r="K6" s="408"/>
      <c r="L6" s="410"/>
      <c r="M6" s="119" t="s">
        <v>152</v>
      </c>
      <c r="N6" s="119" t="s">
        <v>153</v>
      </c>
      <c r="O6" s="119" t="s">
        <v>152</v>
      </c>
      <c r="P6" s="119" t="s">
        <v>153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8" customHeight="1">
      <c r="A7" s="405" t="s">
        <v>154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</row>
    <row r="8" spans="1:250" ht="38.25">
      <c r="A8" s="121">
        <v>1</v>
      </c>
      <c r="B8" s="120" t="s">
        <v>155</v>
      </c>
      <c r="C8" s="121"/>
      <c r="D8" s="121" t="s">
        <v>156</v>
      </c>
      <c r="E8" s="121" t="s">
        <v>157</v>
      </c>
      <c r="F8" s="121" t="s">
        <v>158</v>
      </c>
      <c r="G8" s="121"/>
      <c r="H8" s="121"/>
      <c r="I8" s="121"/>
      <c r="J8" s="121">
        <v>2009</v>
      </c>
      <c r="K8" s="121"/>
      <c r="L8" s="259"/>
      <c r="M8" s="122" t="s">
        <v>291</v>
      </c>
      <c r="N8" s="122" t="s">
        <v>292</v>
      </c>
      <c r="O8" s="121"/>
      <c r="P8" s="121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</row>
    <row r="9" spans="1:16" ht="38.25">
      <c r="A9" s="123">
        <v>2</v>
      </c>
      <c r="B9" s="124" t="s">
        <v>159</v>
      </c>
      <c r="C9" s="124" t="s">
        <v>160</v>
      </c>
      <c r="D9" s="124" t="s">
        <v>161</v>
      </c>
      <c r="E9" s="124" t="s">
        <v>162</v>
      </c>
      <c r="F9" s="124" t="s">
        <v>159</v>
      </c>
      <c r="G9" s="124"/>
      <c r="H9" s="124"/>
      <c r="I9" s="124">
        <v>1</v>
      </c>
      <c r="J9" s="124">
        <v>2008</v>
      </c>
      <c r="K9" s="124"/>
      <c r="L9" s="125"/>
      <c r="M9" s="126" t="s">
        <v>293</v>
      </c>
      <c r="N9" s="127" t="s">
        <v>294</v>
      </c>
      <c r="O9" s="128"/>
      <c r="P9" s="129"/>
    </row>
    <row r="10" spans="1:16" ht="38.25">
      <c r="A10" s="120">
        <v>3</v>
      </c>
      <c r="B10" s="124" t="s">
        <v>163</v>
      </c>
      <c r="C10" s="124" t="s">
        <v>160</v>
      </c>
      <c r="D10" s="124" t="s">
        <v>427</v>
      </c>
      <c r="E10" s="124" t="s">
        <v>162</v>
      </c>
      <c r="F10" s="124" t="s">
        <v>163</v>
      </c>
      <c r="G10" s="124"/>
      <c r="H10" s="124"/>
      <c r="I10" s="124"/>
      <c r="J10" s="124">
        <v>2008</v>
      </c>
      <c r="K10" s="124"/>
      <c r="L10" s="125"/>
      <c r="M10" s="126" t="s">
        <v>293</v>
      </c>
      <c r="N10" s="127" t="s">
        <v>294</v>
      </c>
      <c r="O10" s="111"/>
      <c r="P10" s="130"/>
    </row>
    <row r="11" spans="1:16" ht="66.75" customHeight="1">
      <c r="A11" s="120">
        <v>4</v>
      </c>
      <c r="B11" s="131" t="s">
        <v>164</v>
      </c>
      <c r="C11" s="131" t="s">
        <v>165</v>
      </c>
      <c r="D11" s="131" t="s">
        <v>166</v>
      </c>
      <c r="E11" s="131" t="s">
        <v>167</v>
      </c>
      <c r="F11" s="131" t="s">
        <v>168</v>
      </c>
      <c r="G11" s="131">
        <v>2464</v>
      </c>
      <c r="H11" s="131" t="s">
        <v>169</v>
      </c>
      <c r="I11" s="131">
        <v>9</v>
      </c>
      <c r="J11" s="131">
        <v>2008</v>
      </c>
      <c r="K11" s="131"/>
      <c r="L11" s="261">
        <v>26800</v>
      </c>
      <c r="M11" s="132" t="s">
        <v>295</v>
      </c>
      <c r="N11" s="133" t="s">
        <v>296</v>
      </c>
      <c r="O11" s="133" t="s">
        <v>295</v>
      </c>
      <c r="P11" s="130" t="s">
        <v>296</v>
      </c>
    </row>
    <row r="12" spans="1:250" ht="18" customHeight="1">
      <c r="A12" s="405" t="s">
        <v>319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</row>
    <row r="13" spans="1:250" ht="41.25" customHeight="1">
      <c r="A13" s="121">
        <v>5</v>
      </c>
      <c r="B13" s="120" t="s">
        <v>173</v>
      </c>
      <c r="C13" s="121" t="s">
        <v>174</v>
      </c>
      <c r="D13" s="121" t="s">
        <v>175</v>
      </c>
      <c r="E13" s="121" t="s">
        <v>176</v>
      </c>
      <c r="F13" s="121" t="s">
        <v>171</v>
      </c>
      <c r="G13" s="121">
        <v>2461</v>
      </c>
      <c r="H13" s="121" t="s">
        <v>177</v>
      </c>
      <c r="I13" s="121">
        <v>6</v>
      </c>
      <c r="J13" s="121">
        <v>2011</v>
      </c>
      <c r="K13" s="121"/>
      <c r="L13" s="259">
        <v>25400</v>
      </c>
      <c r="M13" s="122" t="s">
        <v>297</v>
      </c>
      <c r="N13" s="122" t="s">
        <v>298</v>
      </c>
      <c r="O13" s="122" t="s">
        <v>297</v>
      </c>
      <c r="P13" s="122" t="s">
        <v>298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</row>
    <row r="14" spans="1:250" ht="39" customHeight="1">
      <c r="A14" s="121">
        <v>6</v>
      </c>
      <c r="B14" s="120" t="s">
        <v>178</v>
      </c>
      <c r="C14" s="121" t="s">
        <v>179</v>
      </c>
      <c r="D14" s="121">
        <v>439397</v>
      </c>
      <c r="E14" s="121" t="s">
        <v>180</v>
      </c>
      <c r="F14" s="121" t="s">
        <v>181</v>
      </c>
      <c r="G14" s="121">
        <v>3120</v>
      </c>
      <c r="H14" s="121" t="s">
        <v>182</v>
      </c>
      <c r="I14" s="121">
        <v>1</v>
      </c>
      <c r="J14" s="121">
        <v>1981</v>
      </c>
      <c r="K14" s="121"/>
      <c r="L14" s="259"/>
      <c r="M14" s="122" t="s">
        <v>299</v>
      </c>
      <c r="N14" s="122" t="s">
        <v>300</v>
      </c>
      <c r="O14" s="122"/>
      <c r="P14" s="122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</row>
    <row r="15" spans="1:250" ht="42.75" customHeight="1">
      <c r="A15" s="121">
        <v>7</v>
      </c>
      <c r="B15" s="120" t="s">
        <v>183</v>
      </c>
      <c r="C15" s="121" t="s">
        <v>184</v>
      </c>
      <c r="D15" s="121" t="s">
        <v>185</v>
      </c>
      <c r="E15" s="121" t="s">
        <v>186</v>
      </c>
      <c r="F15" s="121" t="s">
        <v>187</v>
      </c>
      <c r="G15" s="121"/>
      <c r="H15" s="121" t="s">
        <v>188</v>
      </c>
      <c r="I15" s="121">
        <v>2500</v>
      </c>
      <c r="J15" s="121">
        <v>2017</v>
      </c>
      <c r="K15" s="121"/>
      <c r="L15" s="259"/>
      <c r="M15" s="122" t="s">
        <v>301</v>
      </c>
      <c r="N15" s="122" t="s">
        <v>302</v>
      </c>
      <c r="O15" s="122"/>
      <c r="P15" s="122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</row>
    <row r="16" spans="1:16" ht="38.25">
      <c r="A16" s="121">
        <v>8</v>
      </c>
      <c r="B16" s="111" t="s">
        <v>189</v>
      </c>
      <c r="C16" s="121" t="s">
        <v>190</v>
      </c>
      <c r="D16" s="121" t="s">
        <v>191</v>
      </c>
      <c r="E16" s="135" t="s">
        <v>192</v>
      </c>
      <c r="F16" s="134" t="s">
        <v>193</v>
      </c>
      <c r="G16" s="134">
        <v>1868</v>
      </c>
      <c r="H16" s="121" t="s">
        <v>194</v>
      </c>
      <c r="I16" s="134">
        <v>5</v>
      </c>
      <c r="J16" s="134">
        <v>2000</v>
      </c>
      <c r="K16" s="134"/>
      <c r="L16" s="136"/>
      <c r="M16" s="122" t="s">
        <v>303</v>
      </c>
      <c r="N16" s="122" t="s">
        <v>304</v>
      </c>
      <c r="O16" s="134"/>
      <c r="P16" s="134"/>
    </row>
    <row r="17" spans="1:16" ht="45" customHeight="1">
      <c r="A17" s="121">
        <v>9</v>
      </c>
      <c r="B17" s="111" t="s">
        <v>195</v>
      </c>
      <c r="C17" s="121" t="s">
        <v>196</v>
      </c>
      <c r="D17" s="138" t="s">
        <v>197</v>
      </c>
      <c r="E17" s="135" t="s">
        <v>198</v>
      </c>
      <c r="F17" s="121" t="s">
        <v>199</v>
      </c>
      <c r="G17" s="134"/>
      <c r="H17" s="121" t="s">
        <v>200</v>
      </c>
      <c r="I17" s="134">
        <v>1587</v>
      </c>
      <c r="J17" s="134">
        <v>2017</v>
      </c>
      <c r="K17" s="134"/>
      <c r="L17" s="136"/>
      <c r="M17" s="122" t="s">
        <v>305</v>
      </c>
      <c r="N17" s="122" t="s">
        <v>306</v>
      </c>
      <c r="O17" s="134"/>
      <c r="P17" s="134"/>
    </row>
    <row r="18" spans="1:16" s="137" customFormat="1" ht="45" customHeight="1">
      <c r="A18" s="121">
        <v>10</v>
      </c>
      <c r="B18" s="159" t="s">
        <v>172</v>
      </c>
      <c r="C18" s="160" t="s">
        <v>204</v>
      </c>
      <c r="D18" s="164" t="s">
        <v>205</v>
      </c>
      <c r="E18" s="161" t="s">
        <v>206</v>
      </c>
      <c r="F18" s="160" t="s">
        <v>170</v>
      </c>
      <c r="G18" s="162">
        <v>11967</v>
      </c>
      <c r="H18" s="165">
        <v>37231</v>
      </c>
      <c r="I18" s="162">
        <v>50</v>
      </c>
      <c r="J18" s="162">
        <v>2001</v>
      </c>
      <c r="K18" s="162"/>
      <c r="L18" s="163">
        <v>72000</v>
      </c>
      <c r="M18" s="166" t="s">
        <v>307</v>
      </c>
      <c r="N18" s="166" t="s">
        <v>308</v>
      </c>
      <c r="O18" s="166" t="s">
        <v>307</v>
      </c>
      <c r="P18" s="166" t="s">
        <v>308</v>
      </c>
    </row>
    <row r="19" spans="1:16" ht="38.25">
      <c r="A19" s="121">
        <v>11</v>
      </c>
      <c r="B19" s="111" t="s">
        <v>208</v>
      </c>
      <c r="C19" s="120" t="s">
        <v>209</v>
      </c>
      <c r="D19" s="111" t="s">
        <v>210</v>
      </c>
      <c r="E19" s="111" t="s">
        <v>207</v>
      </c>
      <c r="F19" s="111" t="s">
        <v>170</v>
      </c>
      <c r="G19" s="111">
        <v>1995</v>
      </c>
      <c r="H19" s="347">
        <v>44309</v>
      </c>
      <c r="I19" s="111">
        <v>18</v>
      </c>
      <c r="J19" s="111">
        <v>2020</v>
      </c>
      <c r="K19" s="111"/>
      <c r="L19" s="136">
        <v>176000</v>
      </c>
      <c r="M19" s="260" t="s">
        <v>309</v>
      </c>
      <c r="N19" s="260" t="s">
        <v>310</v>
      </c>
      <c r="O19" s="111"/>
      <c r="P19" s="111"/>
    </row>
    <row r="20" spans="1:16" ht="12.75">
      <c r="A20" s="405" t="s">
        <v>261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</row>
    <row r="21" spans="1:16" ht="38.25">
      <c r="A21" s="121">
        <v>12</v>
      </c>
      <c r="B21" s="111" t="s">
        <v>262</v>
      </c>
      <c r="C21" s="134"/>
      <c r="D21" s="121" t="s">
        <v>263</v>
      </c>
      <c r="E21" s="135" t="s">
        <v>264</v>
      </c>
      <c r="F21" s="134" t="s">
        <v>171</v>
      </c>
      <c r="G21" s="134">
        <v>2417</v>
      </c>
      <c r="H21" s="134"/>
      <c r="I21" s="134">
        <v>6</v>
      </c>
      <c r="J21" s="134">
        <v>1997</v>
      </c>
      <c r="K21" s="134"/>
      <c r="L21" s="136"/>
      <c r="M21" s="122" t="s">
        <v>311</v>
      </c>
      <c r="N21" s="122" t="s">
        <v>312</v>
      </c>
      <c r="O21" s="134"/>
      <c r="P21" s="134"/>
    </row>
    <row r="22" spans="1:16" ht="12.75">
      <c r="A22" s="405" t="s">
        <v>272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</row>
    <row r="23" spans="1:16" ht="38.25">
      <c r="A23" s="159">
        <v>13</v>
      </c>
      <c r="B23" s="159" t="s">
        <v>273</v>
      </c>
      <c r="C23" s="159">
        <v>14</v>
      </c>
      <c r="D23" s="159" t="s">
        <v>274</v>
      </c>
      <c r="E23" s="159" t="s">
        <v>275</v>
      </c>
      <c r="F23" s="159" t="s">
        <v>276</v>
      </c>
      <c r="G23" s="159">
        <v>11100</v>
      </c>
      <c r="H23" s="159" t="s">
        <v>277</v>
      </c>
      <c r="I23" s="159">
        <v>6</v>
      </c>
      <c r="J23" s="159">
        <v>1994</v>
      </c>
      <c r="K23" s="159"/>
      <c r="L23" s="245"/>
      <c r="M23" s="246" t="s">
        <v>313</v>
      </c>
      <c r="N23" s="246" t="s">
        <v>314</v>
      </c>
      <c r="O23" s="246"/>
      <c r="P23" s="246"/>
    </row>
    <row r="24" spans="1:16" ht="38.25">
      <c r="A24" s="160">
        <v>14</v>
      </c>
      <c r="B24" s="247" t="s">
        <v>278</v>
      </c>
      <c r="C24" s="160" t="s">
        <v>279</v>
      </c>
      <c r="D24" s="160" t="s">
        <v>280</v>
      </c>
      <c r="E24" s="161" t="s">
        <v>281</v>
      </c>
      <c r="F24" s="162" t="s">
        <v>171</v>
      </c>
      <c r="G24" s="162">
        <v>7598</v>
      </c>
      <c r="H24" s="162"/>
      <c r="I24" s="162">
        <v>6</v>
      </c>
      <c r="J24" s="162">
        <v>2018</v>
      </c>
      <c r="K24" s="162"/>
      <c r="L24" s="163">
        <v>653800</v>
      </c>
      <c r="M24" s="248" t="s">
        <v>315</v>
      </c>
      <c r="N24" s="248" t="s">
        <v>316</v>
      </c>
      <c r="O24" s="248" t="s">
        <v>315</v>
      </c>
      <c r="P24" s="248" t="s">
        <v>316</v>
      </c>
    </row>
    <row r="25" spans="1:16" ht="38.25">
      <c r="A25" s="121">
        <v>15</v>
      </c>
      <c r="B25" s="111" t="s">
        <v>172</v>
      </c>
      <c r="C25" s="121" t="s">
        <v>282</v>
      </c>
      <c r="D25" s="138" t="s">
        <v>283</v>
      </c>
      <c r="E25" s="135" t="s">
        <v>284</v>
      </c>
      <c r="F25" s="121" t="s">
        <v>285</v>
      </c>
      <c r="G25" s="134">
        <v>5638</v>
      </c>
      <c r="H25" s="121" t="s">
        <v>286</v>
      </c>
      <c r="I25" s="134">
        <v>9</v>
      </c>
      <c r="J25" s="134">
        <v>1974</v>
      </c>
      <c r="K25" s="134"/>
      <c r="L25" s="136"/>
      <c r="M25" s="122" t="s">
        <v>317</v>
      </c>
      <c r="N25" s="122" t="s">
        <v>318</v>
      </c>
      <c r="O25" s="134"/>
      <c r="P25" s="134"/>
    </row>
    <row r="26" spans="1:16" ht="35.25" customHeight="1">
      <c r="A26" s="121">
        <v>16</v>
      </c>
      <c r="B26" s="111" t="s">
        <v>430</v>
      </c>
      <c r="C26" s="121" t="s">
        <v>431</v>
      </c>
      <c r="D26" s="138" t="s">
        <v>432</v>
      </c>
      <c r="E26" s="135" t="s">
        <v>433</v>
      </c>
      <c r="F26" s="121" t="s">
        <v>193</v>
      </c>
      <c r="G26" s="134">
        <v>2488</v>
      </c>
      <c r="H26" s="348">
        <v>38618</v>
      </c>
      <c r="I26" s="134" t="s">
        <v>434</v>
      </c>
      <c r="J26" s="134">
        <v>2005</v>
      </c>
      <c r="K26" s="134"/>
      <c r="L26" s="136"/>
      <c r="M26" s="122" t="s">
        <v>435</v>
      </c>
      <c r="N26" s="122" t="s">
        <v>436</v>
      </c>
      <c r="O26" s="134"/>
      <c r="P26" s="134"/>
    </row>
  </sheetData>
  <sheetProtection/>
  <mergeCells count="19"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A20:P20"/>
    <mergeCell ref="A22:P22"/>
    <mergeCell ref="K4:K6"/>
    <mergeCell ref="A7:P7"/>
    <mergeCell ref="A12:P12"/>
    <mergeCell ref="I4:I6"/>
    <mergeCell ref="J4:J6"/>
    <mergeCell ref="L4:L6"/>
    <mergeCell ref="M4:N5"/>
    <mergeCell ref="O4:P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E19" sqref="E19:E20"/>
    </sheetView>
  </sheetViews>
  <sheetFormatPr defaultColWidth="9.140625" defaultRowHeight="12.75"/>
  <cols>
    <col min="2" max="2" width="10.7109375" style="0" customWidth="1"/>
    <col min="3" max="3" width="17.140625" style="0" customWidth="1"/>
    <col min="4" max="4" width="18.421875" style="0" customWidth="1"/>
    <col min="5" max="5" width="12.57421875" style="0" customWidth="1"/>
  </cols>
  <sheetData>
    <row r="1" ht="12.75">
      <c r="E1" s="262" t="s">
        <v>400</v>
      </c>
    </row>
    <row r="2" ht="12.75">
      <c r="E2" s="262" t="s">
        <v>324</v>
      </c>
    </row>
    <row r="3" ht="12.75">
      <c r="E3" s="262"/>
    </row>
    <row r="4" spans="2:5" ht="25.5">
      <c r="B4" s="33" t="s">
        <v>321</v>
      </c>
      <c r="C4" s="33" t="s">
        <v>421</v>
      </c>
      <c r="D4" s="33" t="s">
        <v>322</v>
      </c>
      <c r="E4" s="33" t="s">
        <v>323</v>
      </c>
    </row>
    <row r="5" spans="2:5" ht="51">
      <c r="B5" s="263">
        <v>43668</v>
      </c>
      <c r="C5" s="263" t="s">
        <v>422</v>
      </c>
      <c r="D5" s="201" t="s">
        <v>330</v>
      </c>
      <c r="E5" s="264">
        <v>636</v>
      </c>
    </row>
    <row r="6" spans="2:5" ht="30" customHeight="1">
      <c r="B6" s="263">
        <v>43804</v>
      </c>
      <c r="C6" s="263" t="s">
        <v>423</v>
      </c>
      <c r="D6" s="265" t="s">
        <v>325</v>
      </c>
      <c r="E6" s="264">
        <v>8104.81</v>
      </c>
    </row>
    <row r="7" spans="2:5" ht="30" customHeight="1">
      <c r="B7" s="263">
        <v>43882</v>
      </c>
      <c r="C7" s="346" t="s">
        <v>426</v>
      </c>
      <c r="D7" s="265" t="s">
        <v>327</v>
      </c>
      <c r="E7" s="264">
        <v>13088</v>
      </c>
    </row>
    <row r="8" spans="2:5" ht="30" customHeight="1">
      <c r="B8" s="263">
        <v>43995</v>
      </c>
      <c r="C8" s="263" t="s">
        <v>423</v>
      </c>
      <c r="D8" s="265" t="s">
        <v>424</v>
      </c>
      <c r="E8" s="264">
        <v>2767.5</v>
      </c>
    </row>
    <row r="9" spans="2:5" ht="30" customHeight="1">
      <c r="B9" s="263">
        <v>44304</v>
      </c>
      <c r="C9" s="263" t="s">
        <v>423</v>
      </c>
      <c r="D9" s="267" t="s">
        <v>329</v>
      </c>
      <c r="E9" s="264">
        <v>4423.44</v>
      </c>
    </row>
    <row r="10" spans="2:5" ht="30" customHeight="1">
      <c r="B10" s="263">
        <v>44347</v>
      </c>
      <c r="C10" s="263" t="s">
        <v>425</v>
      </c>
      <c r="D10" s="265" t="s">
        <v>326</v>
      </c>
      <c r="E10" s="264">
        <v>3604</v>
      </c>
    </row>
    <row r="11" spans="2:5" ht="30" customHeight="1">
      <c r="B11" s="413" t="s">
        <v>328</v>
      </c>
      <c r="C11" s="414"/>
      <c r="D11" s="415"/>
      <c r="E11" s="266">
        <f>SUM(E5:E10)</f>
        <v>32623.75</v>
      </c>
    </row>
  </sheetData>
  <sheetProtection/>
  <mergeCells count="1">
    <mergeCell ref="B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KD. Drozdowski Krzysztof</cp:lastModifiedBy>
  <cp:lastPrinted>2019-08-02T13:36:30Z</cp:lastPrinted>
  <dcterms:created xsi:type="dcterms:W3CDTF">2003-03-13T10:23:20Z</dcterms:created>
  <dcterms:modified xsi:type="dcterms:W3CDTF">2021-08-10T06:14:17Z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