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zetargi elektroniczne\2023\ADM-ZP.272.1.11.2023 podłoża mikr i testy diagn 2024\na platformę\modyfikacja 08-11-2023\"/>
    </mc:Choice>
  </mc:AlternateContent>
  <xr:revisionPtr revIDLastSave="0" documentId="13_ncr:1_{CED712DC-893C-41AB-B0A8-A90AC81AC652}" xr6:coauthVersionLast="47" xr6:coauthVersionMax="47" xr10:uidLastSave="{00000000-0000-0000-0000-000000000000}"/>
  <bookViews>
    <workbookView xWindow="-120" yWindow="-120" windowWidth="29040" windowHeight="17520" tabRatio="903" activeTab="7" xr2:uid="{00000000-000D-0000-FFFF-FFFF00000000}"/>
  </bookViews>
  <sheets>
    <sheet name="Pakiet 8" sheetId="1" r:id="rId1"/>
    <sheet name="Pakiet 9" sheetId="3" r:id="rId2"/>
    <sheet name="Pakiet 10" sheetId="4" r:id="rId3"/>
    <sheet name="Pakiet 11" sheetId="6" r:id="rId4"/>
    <sheet name="Pakiet 12" sheetId="2" r:id="rId5"/>
    <sheet name="Pakiet 13" sheetId="11" r:id="rId6"/>
    <sheet name="Pakiet 14" sheetId="14" r:id="rId7"/>
    <sheet name="Pakiet 15" sheetId="17" r:id="rId8"/>
    <sheet name="Pakiet 16" sheetId="20" r:id="rId9"/>
    <sheet name="Pakiet 17" sheetId="21" r:id="rId10"/>
    <sheet name="Pakiet 18" sheetId="26" r:id="rId11"/>
    <sheet name="Pakiet 19" sheetId="37" r:id="rId12"/>
    <sheet name="Pakiet 20" sheetId="40" r:id="rId13"/>
    <sheet name="Pakiet 21" sheetId="41" r:id="rId14"/>
    <sheet name="Pakiet 22" sheetId="42" r:id="rId15"/>
  </sheets>
  <definedNames>
    <definedName name="_xlnm.Print_Area" localSheetId="2">'Pakiet 10'!$A$1:$N$30</definedName>
    <definedName name="_xlnm.Print_Area" localSheetId="3">'Pakiet 11'!$A$1:$N$13</definedName>
    <definedName name="_xlnm.Print_Area" localSheetId="4">'Pakiet 12'!$A$1:$P$22</definedName>
    <definedName name="_xlnm.Print_Area" localSheetId="5">'Pakiet 13'!$A$1:$O$13</definedName>
    <definedName name="_xlnm.Print_Area" localSheetId="6">'Pakiet 14'!$A$1:$O$17</definedName>
    <definedName name="_xlnm.Print_Area" localSheetId="7">'Pakiet 15'!$A$1:$N$16</definedName>
    <definedName name="_xlnm.Print_Area" localSheetId="8">'Pakiet 16'!$A$1:$O$19</definedName>
    <definedName name="_xlnm.Print_Area" localSheetId="9">'Pakiet 17'!$A$1:$N$23</definedName>
    <definedName name="_xlnm.Print_Area" localSheetId="10">'Pakiet 18'!$A$1:$N$16</definedName>
    <definedName name="_xlnm.Print_Area" localSheetId="11">'Pakiet 19'!$A$1:$N$20</definedName>
    <definedName name="_xlnm.Print_Area" localSheetId="12">'Pakiet 20'!$A$1:$N$20</definedName>
    <definedName name="_xlnm.Print_Area" localSheetId="13">'Pakiet 21'!$A$1:$N$14</definedName>
    <definedName name="_xlnm.Print_Area" localSheetId="0">'Pakiet 8'!$A$1:$M$25</definedName>
    <definedName name="_xlnm.Print_Area" localSheetId="1">'Pakiet 9'!$A$1:$N$22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42" l="1"/>
  <c r="J7" i="42"/>
  <c r="J9" i="42" s="1"/>
  <c r="I8" i="42"/>
  <c r="K8" i="42" s="1"/>
  <c r="I7" i="42"/>
  <c r="K7" i="42" s="1"/>
  <c r="E8" i="42"/>
  <c r="E7" i="42"/>
  <c r="E8" i="37"/>
  <c r="E7" i="26"/>
  <c r="E8" i="26"/>
  <c r="E9" i="26"/>
  <c r="E10" i="26"/>
  <c r="E8" i="21"/>
  <c r="E9" i="21"/>
  <c r="E10" i="21"/>
  <c r="E11" i="21"/>
  <c r="E12" i="21"/>
  <c r="E13" i="21"/>
  <c r="E14" i="21"/>
  <c r="E15" i="21"/>
  <c r="E8" i="17"/>
  <c r="E9" i="17"/>
  <c r="E7" i="17"/>
  <c r="F7" i="14"/>
  <c r="F7" i="11"/>
  <c r="E7" i="2"/>
  <c r="E8" i="2"/>
  <c r="E9" i="2"/>
  <c r="E10" i="2"/>
  <c r="E11" i="2"/>
  <c r="D9" i="4"/>
  <c r="D10" i="4"/>
  <c r="D11" i="4"/>
  <c r="D12" i="4"/>
  <c r="D13" i="4"/>
  <c r="D14" i="4"/>
  <c r="D15" i="4"/>
  <c r="D16" i="4"/>
  <c r="D17" i="4"/>
  <c r="K9" i="42" l="1"/>
  <c r="D9" i="1"/>
  <c r="D10" i="1"/>
  <c r="D11" i="1"/>
  <c r="D12" i="1"/>
  <c r="D13" i="1"/>
  <c r="D14" i="1"/>
  <c r="D15" i="1"/>
  <c r="I7" i="41" l="1"/>
  <c r="I7" i="40"/>
  <c r="I8" i="37"/>
  <c r="K8" i="37" s="1"/>
  <c r="I7" i="37"/>
  <c r="I7" i="26"/>
  <c r="I8" i="26"/>
  <c r="I9" i="26"/>
  <c r="I10" i="26"/>
  <c r="I6" i="26"/>
  <c r="J15" i="21"/>
  <c r="I8" i="21"/>
  <c r="I9" i="21"/>
  <c r="I10" i="21"/>
  <c r="I11" i="21"/>
  <c r="I12" i="21"/>
  <c r="I13" i="21"/>
  <c r="I14" i="21"/>
  <c r="I15" i="21"/>
  <c r="K15" i="21" s="1"/>
  <c r="I7" i="21"/>
  <c r="J7" i="20"/>
  <c r="I8" i="17"/>
  <c r="I9" i="17"/>
  <c r="I7" i="17"/>
  <c r="J7" i="14"/>
  <c r="J7" i="11"/>
  <c r="K7" i="2"/>
  <c r="K8" i="2"/>
  <c r="K9" i="2"/>
  <c r="K10" i="2"/>
  <c r="K11" i="2"/>
  <c r="K6" i="2"/>
  <c r="I7" i="6"/>
  <c r="I20" i="4"/>
  <c r="I21" i="4"/>
  <c r="I22" i="4"/>
  <c r="I19" i="4"/>
  <c r="I9" i="4"/>
  <c r="I10" i="4"/>
  <c r="I11" i="4"/>
  <c r="I12" i="4"/>
  <c r="I13" i="4"/>
  <c r="I14" i="4"/>
  <c r="I15" i="4"/>
  <c r="I16" i="4"/>
  <c r="I17" i="4"/>
  <c r="I8" i="4"/>
  <c r="I14" i="3"/>
  <c r="I13" i="3"/>
  <c r="I9" i="3"/>
  <c r="I8" i="3"/>
  <c r="H17" i="1"/>
  <c r="H9" i="1"/>
  <c r="H10" i="1"/>
  <c r="H11" i="1"/>
  <c r="H12" i="1"/>
  <c r="H13" i="1"/>
  <c r="H14" i="1"/>
  <c r="H15" i="1"/>
  <c r="H8" i="1"/>
  <c r="F7" i="20"/>
  <c r="D14" i="3"/>
  <c r="D13" i="3"/>
  <c r="D9" i="3"/>
  <c r="D8" i="3"/>
  <c r="J10" i="26"/>
  <c r="L7" i="20" l="1"/>
  <c r="M10" i="2"/>
  <c r="M7" i="2"/>
  <c r="K14" i="3"/>
  <c r="K10" i="26"/>
  <c r="M11" i="2"/>
  <c r="K13" i="3"/>
  <c r="K8" i="3"/>
  <c r="K9" i="3"/>
  <c r="M9" i="2"/>
  <c r="M8" i="2"/>
  <c r="K7" i="26"/>
  <c r="J8" i="26"/>
  <c r="J9" i="26"/>
  <c r="J8" i="21"/>
  <c r="J9" i="21"/>
  <c r="J10" i="21"/>
  <c r="J11" i="21"/>
  <c r="J12" i="21"/>
  <c r="J13" i="21"/>
  <c r="J14" i="21"/>
  <c r="K8" i="17"/>
  <c r="K9" i="17"/>
  <c r="D20" i="4"/>
  <c r="K20" i="4" s="1"/>
  <c r="D21" i="4"/>
  <c r="K21" i="4" s="1"/>
  <c r="D22" i="4"/>
  <c r="K22" i="4" s="1"/>
  <c r="K9" i="4"/>
  <c r="K10" i="4"/>
  <c r="K11" i="4"/>
  <c r="K12" i="4"/>
  <c r="K13" i="4"/>
  <c r="K14" i="4"/>
  <c r="K15" i="4"/>
  <c r="K16" i="4"/>
  <c r="K17" i="4"/>
  <c r="J9" i="1"/>
  <c r="J10" i="1"/>
  <c r="J11" i="1"/>
  <c r="J12" i="1"/>
  <c r="J13" i="1"/>
  <c r="J14" i="1"/>
  <c r="J15" i="1"/>
  <c r="K8" i="26" l="1"/>
  <c r="K9" i="26"/>
  <c r="K14" i="21"/>
  <c r="K10" i="21"/>
  <c r="K13" i="21"/>
  <c r="K11" i="21"/>
  <c r="K9" i="21"/>
  <c r="K12" i="21"/>
  <c r="K8" i="21"/>
  <c r="K15" i="3"/>
  <c r="E6" i="2"/>
  <c r="M6" i="2" s="1"/>
  <c r="M12" i="2" s="1"/>
  <c r="J14" i="3"/>
  <c r="E7" i="41" l="1"/>
  <c r="K7" i="41" s="1"/>
  <c r="E7" i="40"/>
  <c r="J7" i="26"/>
  <c r="E6" i="26"/>
  <c r="E7" i="21"/>
  <c r="K7" i="20"/>
  <c r="J8" i="17"/>
  <c r="J9" i="17"/>
  <c r="E7" i="6"/>
  <c r="D8" i="4"/>
  <c r="K8" i="4" s="1"/>
  <c r="D17" i="1"/>
  <c r="D8" i="1"/>
  <c r="J7" i="40" l="1"/>
  <c r="K7" i="40"/>
  <c r="J6" i="26"/>
  <c r="J11" i="26" s="1"/>
  <c r="K6" i="26"/>
  <c r="K11" i="26" s="1"/>
  <c r="J7" i="21"/>
  <c r="J16" i="21" s="1"/>
  <c r="K7" i="21"/>
  <c r="K16" i="21" s="1"/>
  <c r="J7" i="17"/>
  <c r="K7" i="17"/>
  <c r="K10" i="17" s="1"/>
  <c r="K7" i="14"/>
  <c r="L7" i="14"/>
  <c r="K7" i="11"/>
  <c r="L7" i="11"/>
  <c r="J7" i="6"/>
  <c r="K7" i="6"/>
  <c r="I8" i="1"/>
  <c r="J8" i="1"/>
  <c r="J18" i="1" s="1"/>
  <c r="I17" i="1"/>
  <c r="J17" i="1"/>
  <c r="I9" i="1"/>
  <c r="I10" i="1"/>
  <c r="I11" i="1"/>
  <c r="I12" i="1"/>
  <c r="I13" i="1"/>
  <c r="I14" i="1"/>
  <c r="I15" i="1"/>
  <c r="I18" i="1" l="1"/>
  <c r="J8" i="37"/>
  <c r="E7" i="37"/>
  <c r="J7" i="37" l="1"/>
  <c r="J9" i="37" s="1"/>
  <c r="K7" i="37"/>
  <c r="K9" i="37" s="1"/>
  <c r="J7" i="41" l="1"/>
  <c r="L7" i="2" l="1"/>
  <c r="L8" i="2"/>
  <c r="L9" i="2"/>
  <c r="L10" i="2"/>
  <c r="L11" i="2"/>
  <c r="L6" i="2"/>
  <c r="J20" i="4"/>
  <c r="J21" i="4"/>
  <c r="J22" i="4"/>
  <c r="D19" i="4"/>
  <c r="J9" i="4"/>
  <c r="J10" i="4"/>
  <c r="J11" i="4"/>
  <c r="J12" i="4"/>
  <c r="J13" i="4"/>
  <c r="J14" i="4"/>
  <c r="J15" i="4"/>
  <c r="J16" i="4"/>
  <c r="J17" i="4"/>
  <c r="J8" i="4"/>
  <c r="J9" i="3"/>
  <c r="J19" i="4" l="1"/>
  <c r="K19" i="4"/>
  <c r="K23" i="4" s="1"/>
  <c r="J10" i="17"/>
  <c r="L12" i="2" l="1"/>
  <c r="J23" i="4"/>
  <c r="J8" i="3"/>
  <c r="J13" i="3" l="1"/>
  <c r="J15" i="3" l="1"/>
</calcChain>
</file>

<file path=xl/sharedStrings.xml><?xml version="1.0" encoding="utf-8"?>
<sst xmlns="http://schemas.openxmlformats.org/spreadsheetml/2006/main" count="547" uniqueCount="236">
  <si>
    <t>Oferowany producent/ numer katalogowy</t>
  </si>
  <si>
    <t>Oferowany producent/    numer katalogowy</t>
  </si>
  <si>
    <t>Oferowany producent/   numer katalogowy</t>
  </si>
  <si>
    <t>Oferowany producent/       numer katalogowy</t>
  </si>
  <si>
    <t xml:space="preserve">Oferowany producent/ numer katalogowy </t>
  </si>
  <si>
    <t>VAT %</t>
  </si>
  <si>
    <t xml:space="preserve">                                                                        FORMULARZ ASORTYMENTOWO-CENOWY</t>
  </si>
  <si>
    <t xml:space="preserve">                                                                              FORMULARZ ASORTYMENTOWO-CENOWY</t>
  </si>
  <si>
    <t>FORMULARZ ASORTYMENTOWO- CENOWY</t>
  </si>
  <si>
    <t xml:space="preserve">                                                                                                                          FORMULARZ ASORTYMENTOWO-CENOWY</t>
  </si>
  <si>
    <t xml:space="preserve">                                                                          FORMULARZ ASORTYMENTOWO-CENOWY</t>
  </si>
  <si>
    <t xml:space="preserve">      Załącznik nr 2</t>
  </si>
  <si>
    <t xml:space="preserve">               Załącznik Nr 2</t>
  </si>
  <si>
    <t xml:space="preserve">                                                                                 FORMULARZ ASORTYMENTOWO-CENOWY</t>
  </si>
  <si>
    <t>Lp.</t>
  </si>
  <si>
    <t xml:space="preserve">            Załącznik nr 2</t>
  </si>
  <si>
    <t>Coli Lateks O157</t>
  </si>
  <si>
    <t>Surowice Shigella do aglutynacji szkiełkowej</t>
  </si>
  <si>
    <t xml:space="preserve">                                         FORMULARZ ASORTYMENTOWO- CENOWY</t>
  </si>
  <si>
    <t>L.p</t>
  </si>
  <si>
    <t>op/20 pojedyńczych porcji pożywki</t>
  </si>
  <si>
    <t>op/100szt</t>
  </si>
  <si>
    <t>op/zestaw 60 pasków QCV 60 pipetek SPR QCV ulotka techniczna</t>
  </si>
  <si>
    <t>Colilert 18</t>
  </si>
  <si>
    <t>Enterolert-E</t>
  </si>
  <si>
    <t xml:space="preserve"> Tacki (płytki) Quanti- Tray / 2000</t>
  </si>
  <si>
    <t xml:space="preserve">Jednorazowe buteleczki plastikowe </t>
  </si>
  <si>
    <t>Wzorzec zabarwienia testowego Quanti - Tray 2000 WQT2KC</t>
  </si>
  <si>
    <t>op/1tacka</t>
  </si>
  <si>
    <t>Opakowanie nr 3                                          -odczynniki jednoważne grup: 086, 0119, 0124,0125,0126, 0128                                              -wieloważny antygen kontrolny B: dla 086, 0119, 0124,0125,0126, 0128                            pałeczki mieszadełka z tworzywa sztucznego</t>
  </si>
  <si>
    <t>Surowice do aglutynacji szkiełkowej Identyfikacja Salmonella</t>
  </si>
  <si>
    <t>Lp</t>
  </si>
  <si>
    <t>Jedn miary</t>
  </si>
  <si>
    <t>Surowica poliwalentna HM</t>
  </si>
  <si>
    <t>op/5ml+zakraplacz</t>
  </si>
  <si>
    <t>Coli Lateks EPEC</t>
  </si>
  <si>
    <t>Opakowanie nr 2                                          -odczynniki jednoważne grup: 026, 055,0111,0127,0142                                      - wieloważny antygen kontrolny A 026, 055, 0111, 0127, 0142 pałeczki mieszadełka z tworztwa sztucznego</t>
  </si>
  <si>
    <t>Lateks Salmonella</t>
  </si>
  <si>
    <t>zestaw/12 but. Po 8 ml</t>
  </si>
  <si>
    <t>op/8ml</t>
  </si>
  <si>
    <t xml:space="preserve"> Przedmiot zamówienia</t>
  </si>
  <si>
    <t xml:space="preserve">                           Załącznik nr 2</t>
  </si>
  <si>
    <t>zestaw/ opakowanie 96 testów</t>
  </si>
  <si>
    <t>Nazwa asortymentu</t>
  </si>
  <si>
    <t>Jedn. Miary</t>
  </si>
  <si>
    <t xml:space="preserve">         Załącznik Nr 2</t>
  </si>
  <si>
    <t>opakowanie/ 96 testów</t>
  </si>
  <si>
    <t>op/96 szt</t>
  </si>
  <si>
    <t>Op/20 oznaczeń</t>
  </si>
  <si>
    <t>zestaw</t>
  </si>
  <si>
    <t>odczynnik uzupełniający do zestawu Ridascreen</t>
  </si>
  <si>
    <t>sztuka</t>
  </si>
  <si>
    <t>zestaw (3x1,5 gr.)</t>
  </si>
  <si>
    <t>odczynnik lateksowy E.coli O157 - 2fl. Po 2.5ml - lateks kontrolny 2fl. Po 2.5ml; antygen kontrolny - 1fl. 1ml,płytka tekturowa z czarnymi polami, pałeczkimieszadełka z tworzywa sztucznego</t>
  </si>
  <si>
    <t xml:space="preserve">Zestaw nr 1 - odczynniki poliwalentne dla grup EPEC: A,B,C płytki szklane do badań 4 szt, pałeczki - mieszadełka 5 op., instrukcja wykonania testu </t>
  </si>
  <si>
    <t>odczynniki poliw. A,B,C - 1 fl. a',3x 5ml; lateks kontrolny - 1 fl. a' 3x5 ml</t>
  </si>
  <si>
    <t>Test typu Western Blot. Paski nitrocelulozowe z białkami wirusa HIV 1 i 2 i kontrolą wewnętrzną (18-20szt) Jednorazowe pojemniki do inkubacji pasków. Kontrola ujemna pod względem przeciwciał anty-HIV 1/2. Kontrola dodatnia pod względem przeciwciał anty-HIV 1i 2, ujemna pod względem przeciwciał anty-HCV i antygenu HBs. Stężony roztwór płuczący. Koniugat gotowy do użycia. Roztwór chromogenu gotowy do użycia. Zestaw powinien umożliwiać wykonanie procedury badania w formie krótkiej (inkubacja z badaną surowicą max.3 godziny i w formie  długiej-możliwa inkubacja przez noc)</t>
  </si>
  <si>
    <r>
      <t xml:space="preserve">Test oparty o przeciwciała monokonalne,  czułość 100%, 3ng/ml, swoistość 100%, dodatnia wartość predykcyjna 100% , ujemna wartość predycyjna 100%, minimum 3,5ml kontroli dodatniej, termin ważności odczynników minimum 12 miesięcy,  trwałość odczynników stabilna do końca terminu ważności,   </t>
    </r>
    <r>
      <rPr>
        <b/>
        <sz val="10"/>
        <rFont val="Cambria"/>
        <family val="1"/>
        <charset val="238"/>
      </rPr>
      <t xml:space="preserve">dwa opakowania "Wash buffer concentrate (20x)" w zestawie                                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</t>
    </r>
  </si>
  <si>
    <t>Opakowanie nr 4                                         -odczynniki jednoważne grup: 025, 044, 0114,                           -wieloważny antygen kontrolny C: dla   025, 044, 0114  pałeczki mieszadełka z tworzywa sztucznego</t>
  </si>
  <si>
    <t>op/ 3 indywidualne worki + 2 klipsy. Każdy worek zaweirający 10 sterylnych torebek Combibag</t>
  </si>
  <si>
    <t xml:space="preserve">Roztwór do usuwania Rnaz z powierzchni roboczych oraz narzędzi laboratoryjnych. Spray usuwa wszelkie zanieczyszczenia ze stołów, szkła i plastiku. Nietoksyczny, dostarczany w formie gotowej do uzycia. </t>
  </si>
  <si>
    <t>załącznik nr 2</t>
  </si>
  <si>
    <t>załacznik nr 2</t>
  </si>
  <si>
    <t>op/60 testów</t>
  </si>
  <si>
    <r>
      <t>Surowice dla antygenów somatycznych: AO;BO;CO;DO;EO;O2;O4;</t>
    </r>
    <r>
      <rPr>
        <sz val="10"/>
        <rFont val="Cambria"/>
        <family val="1"/>
        <charset val="238"/>
      </rPr>
      <t>O7; O9;O11;O15; O1,3,19; O8,20</t>
    </r>
  </si>
  <si>
    <t>zestaw/96 oznaczeń</t>
  </si>
  <si>
    <t>Shigella dysenteriae 1 BIOMED/W522001</t>
  </si>
  <si>
    <t>Shigella dysenteriae 2 BIOMED/W522002</t>
  </si>
  <si>
    <t>Shigella dysenteriae 3-8 BIOMED/W522003</t>
  </si>
  <si>
    <t>Shigella boydii 1-7 BIOMED/W522005</t>
  </si>
  <si>
    <t>Shigella boydii 8-11 BIOMED/W522006</t>
  </si>
  <si>
    <t>Shigella boydii 12-15 BIOMED/W522007</t>
  </si>
  <si>
    <t>Shigella sonei I i II faza BIOMED/W522008</t>
  </si>
  <si>
    <t>Shigella flexneri    BIOMED/W522004</t>
  </si>
  <si>
    <t>Płytka 96 dołów, i surowica kontrolna o znanej wartości gęstości optycznej. Przeprowadzenie testu gwarantuje spełnienie kryteriów zawartych e certyfikacie kontroli jakości i jakości pracy aparatu.</t>
  </si>
  <si>
    <t>Zestaw wieloważny odczynnik wieloważny grup B - E i G. Płytka szklana z czarnymi polami-4szt-pałeczki mieszadełka z tworzywa sztucznego-10x50szt            BIOMEX LSW 12n</t>
  </si>
  <si>
    <t>Odczynnik jednoważny grupowy B BIOMEX/SB</t>
  </si>
  <si>
    <t>Odczynnik jednoważny grupowy C1 BIOMEX/SC1</t>
  </si>
  <si>
    <t>Odczynnik Antygen kontrolny      BIOMEX/Sak</t>
  </si>
  <si>
    <t>Odczynnik jednoważny grupowy C2 BIOMEX/SC2</t>
  </si>
  <si>
    <t>Odczynnik jednoważny grupowy D BIOMEX/SD</t>
  </si>
  <si>
    <t>Odczynnik jednoważny grupowy E BIOMEX/SE</t>
  </si>
  <si>
    <t>Odczynnik jednoważny grupowy G BIOMEX/SG</t>
  </si>
  <si>
    <t>Odczynnik Lateks kontrolny Salmonella BIOMEX/SLk</t>
  </si>
  <si>
    <t xml:space="preserve">Zestaw do automatycznego wykrywania nieprawidłowych operacji w aparatach miniVidas dotyczących mechanizmu pipetującego i systemu optycznego </t>
  </si>
  <si>
    <t>Testy kontrolne QCV - Quality Control VIDAS BioMerieux 30706</t>
  </si>
  <si>
    <t xml:space="preserve">Do systemu zamkniętego VIDAS. Woreczki do homogenizacji i inkubacji próbek w warunkach mikroaerofilnych/beztlenowych </t>
  </si>
  <si>
    <t>Combibag BioMerieux 30551</t>
  </si>
  <si>
    <t>VIDAS CAM BioMerieux  30111</t>
  </si>
  <si>
    <t>VIDAS HIV DUO QUICK  BioMerieux 30447</t>
  </si>
  <si>
    <t>DNA-ERASE                   nr kat. 04821805</t>
  </si>
  <si>
    <t>Roztwór do usuwania DNA z powierzchni roboczych i sprzętu</t>
  </si>
  <si>
    <t>op./500 ml</t>
  </si>
  <si>
    <t xml:space="preserve">Mikroorganizmy do laboratoryjnej kontroli jakości zestawu Enterolert-E zawierające: E. faecalis, E. coli, S.bovi   </t>
  </si>
  <si>
    <t xml:space="preserve">Świetlówka do lampy UV służącej do odczytów fluorescencji, </t>
  </si>
  <si>
    <t>szt</t>
  </si>
  <si>
    <t>Surowice dla antygenów somatycznych:                        O46;O6,7;O8;O10;O19;O20</t>
  </si>
  <si>
    <t>Surowica dla antygenów rzęskowych: Hy;Hz4;z23;Hz23;Hz24;Hz29;Hz38;Hx;Hz10;Hlw;Hn</t>
  </si>
  <si>
    <t>RIDASCREEN Norovirus      (R-biopharm    C 1401)</t>
  </si>
  <si>
    <r>
      <t xml:space="preserve"> Test III generacji do jakościowego oznaczania wirusa typu Norwalk z genogrupy I i II w próbkach kału. Zestaw do oznaczania : Jedna mikropłytka, składająca się 96 dołków (12 pasków łamanych do pojedyńczych dołków . 100 ml rozcieńczalnika do próbek. Zabarwiony bufor płuczący – fosforanowy  z NaCl,10 X stężony. Kontrola pozytywna – zawierająca rekombinowane antygeny norowirusa.
Gotowy do użycia roztwór przciwciał przeciw norowirusowi skoniugowany z biotyną w roztworze białkowym. Roztwór substratu+ chromogenu (w jednej butelce).   Inkubacja w temperaturze pokojowej bez użycia inkubatorów.   </t>
    </r>
    <r>
      <rPr>
        <sz val="10"/>
        <rFont val="Cambria"/>
        <family val="1"/>
        <charset val="238"/>
      </rPr>
      <t xml:space="preserve">
</t>
    </r>
  </si>
  <si>
    <t>INNO-LIA HIV I/II Score (Innogenetics nr kat. 80540)</t>
  </si>
  <si>
    <r>
      <rPr>
        <sz val="10"/>
        <rFont val="Cambria"/>
        <family val="1"/>
        <charset val="238"/>
      </rPr>
      <t>Zestaw walidacyjny do metody ELISA</t>
    </r>
    <r>
      <rPr>
        <b/>
        <sz val="10"/>
        <rFont val="Cambria"/>
        <family val="1"/>
        <charset val="238"/>
      </rPr>
      <t xml:space="preserve">   BIOMEDICA VT-EC250.00_EX</t>
    </r>
  </si>
  <si>
    <t>ATB Kit Kontrole Densimate                                    Bio-Merieux 15512</t>
  </si>
  <si>
    <t xml:space="preserve">Wartość netto (zł) </t>
  </si>
  <si>
    <t>Wartość brutto (zł)</t>
  </si>
  <si>
    <t>Wartość netto (zł)</t>
  </si>
  <si>
    <t>Wartość brutto  (zł)</t>
  </si>
  <si>
    <t>Cena jedn. netto (zł)</t>
  </si>
  <si>
    <t xml:space="preserve"> Wartość netto (zł)</t>
  </si>
  <si>
    <t xml:space="preserve">Wartość brutto  (zł)   </t>
  </si>
  <si>
    <t>Cena jed. netto (zł)</t>
  </si>
  <si>
    <t>Cena jed.netto (zł)</t>
  </si>
  <si>
    <t xml:space="preserve"> Cena jedn. netto (zł)</t>
  </si>
  <si>
    <t>Załącznik nr 2</t>
  </si>
  <si>
    <t>sztuka/105ml</t>
  </si>
  <si>
    <t xml:space="preserve">ilość odczynników do wykonania 96 pomiarów              ( łącznie z analizami standardów ) Mikropłytka z 96 dołkami z przeciwciałami swoistymi dla gliadyny, roztwory standardowe po 1,3 ml każdy 6x0 ppb, 5ppb, 10 ppb, 20 ppb, 40 ppb, 80 ppb w roztworze wodnym, gotowe do uzycia. Koniugat          ( koncentrat - 1,2 ml ) - przeciwciało znakowane peroksydazą, Substrat ( minimum 7 ml roztworu ) - zawierający nadtlenek mocznika, Chromogen                  ( minimum 7 ml roztworu ) - zawierający tertrametylobenzydynę , Odczynnik stopujący               ( 14 ml) zawierający 1 N kwas siarkowy., Bufor do rozcieńczeń ( koncentrat 60 ml ) stężony 5 krotnie, Bufor do przemywania ( koncentrat 100 ml) - stężony 10 - krotnie. </t>
  </si>
  <si>
    <t>Op/96 izolacji</t>
  </si>
  <si>
    <t>Op/96 reakcji</t>
  </si>
  <si>
    <t>Op/48 reakcji</t>
  </si>
  <si>
    <t xml:space="preserve"> op. zawierające 9     próbek:                            3 x E. faecalis,               3 x E. coli,                              3 x S.bovi </t>
  </si>
  <si>
    <t>Zestaw diagnostyczny LATEKS VTEC-do potwierdzeń w kierunku werotoksycznych Escherichia coli. Zestaw zawiera: diagnostyczne odczynniki lateksowe O26;O103;O104;O111;O121;O145;O157                lateks kontrolny, płytkę szklaną , pałeczki.</t>
  </si>
  <si>
    <t>kontrola do zestawu Ridascreen, zawierająca 3 róźne próbki kontrolne.</t>
  </si>
  <si>
    <t>DL-E</t>
  </si>
  <si>
    <t>DL-SB</t>
  </si>
  <si>
    <t>zestaw/ 30 pasków , 30 pipetek SPR standard          (1x6 ml), kontrola dodatnia  (1x6 ml), kotrola ujemna (1x 6ml), 1 karta MILA, ulotka techniczna</t>
  </si>
  <si>
    <t>DL-SF</t>
  </si>
  <si>
    <t>op/10 sztuk</t>
  </si>
  <si>
    <t>Test Elisa Giardia II TECHLAB (30405)</t>
  </si>
  <si>
    <t>Wymagania: Certyfikat CE IVD, certyfikat analityczny. Termin ważności nie mniej niż 7 miesięcy od daty dostawy.</t>
  </si>
  <si>
    <t>Wymagania: Certyfikat jakości serii zawierający informację: nr serii, datę produkcji, datę ważności odczynnika, sposób kontroli jakości, tj. jakie zostały użyte materiały odniesienia, jaki wynik otrzymano dla materiałów odniesienia specyficznych i niespecyficznych. Wymagany certyfikat ISO 9001</t>
  </si>
  <si>
    <t>Wymagania dodatkowe: certyfikat jakości serii zawierający: nr serii, datę produkcji, datę ważności odczynnika, sposób kontroli jakościowej, tj. jakie zostały użyte materiały odniesienia, jaki wynik otrzymano dla materiałów odniesienia specyficznych i niespecyficznych. Wymagany certyfikat ISO 9001.</t>
  </si>
  <si>
    <t>Pseudalert/ 100</t>
  </si>
  <si>
    <t>Zamawiający wymaga, aby surowice były wyrobami medycznymi, aby były zgłoszone w Urzędzie Rejestracji PLWMiPB oraz aby były oznakowane znakiem CE.</t>
  </si>
  <si>
    <t>op/20 sztuk</t>
  </si>
  <si>
    <t>Surowice muszą dawać wyraźną reakcję (+++) w czasie do 3 min. Certyfikat serii, data ważności: od dnia dostawy min 80% okresu ważności.</t>
  </si>
  <si>
    <t>Wymagania: Certyfikat CE IVD, minimalny okres ważności  od daty dostawy 10 miesięcy</t>
  </si>
  <si>
    <r>
      <t>Wymagania: Certyfikat CE IVDcertyfikat jakości, termin ważności nie krótsdzy niż 11 miesięcy od daty dostawy</t>
    </r>
    <r>
      <rPr>
        <b/>
        <sz val="12"/>
        <color rgb="FFFF0000"/>
        <rFont val="Cambria"/>
        <family val="1"/>
        <charset val="238"/>
      </rPr>
      <t>.</t>
    </r>
  </si>
  <si>
    <t>Wymagania: Certyfikat jakości dla serii, termin ważności: od dnia dostawy min 80% okresu ważności.</t>
  </si>
  <si>
    <t xml:space="preserve">Wymagania:  termin ważności: od dnia dostawy min 80% okresu ważności. </t>
  </si>
  <si>
    <t>Testy ELISA, zestaw RIDASCREEN Gliadin np. FABIMEX  Nr kat. R 7001</t>
  </si>
  <si>
    <t>roztwór koktajlowy np. FABIMEX  Nr kat. R 7006</t>
  </si>
  <si>
    <t xml:space="preserve">   set of gliadyn controls   np. FABIMEX                          nr kat. R 7012</t>
  </si>
  <si>
    <t>test kasetkowy do wykrywania Campylobacter</t>
  </si>
  <si>
    <t>test kasetkowy do wykrywania Rota/Adenowirusów</t>
  </si>
  <si>
    <t>Wymagania dodatkowe: certyfikat jakości serii zawierający: nr serii, datę produkcji, datę ważności odczynnika, sposób kontroli jakościowej, tj. jakie zostały użyte materiały odniesienia, jaki wynik otrzymano dla materiałów odniesienia specyficznych i niespecyficznych. Wymagany certyfikat ISO 9001. Termin ważności: od dnia dostawy min. 80% okresu ważności.</t>
  </si>
  <si>
    <t>np. Argenta  8.04.73.0.0020 / lub równoważny; test kasetkowy immunochromatograficzny,oparty o przeciwciała mononklonalne, odczyt wyniku po 10 minutach, czułość dla Rotawirusa min. 99%, specyficzność min. 98%; czułość dla Adenowirusa min. 90%, specyficzność min. 99%. Wykrywalność w temperaturze pokojowej dla Rotawirusa 15,6 ng/ml, wykrywalność dla Adenowirusa 31,25 ng/ml.</t>
  </si>
  <si>
    <t>Ilość razem</t>
  </si>
  <si>
    <t>Bakteriologia</t>
  </si>
  <si>
    <t>Wirusologia</t>
  </si>
  <si>
    <t>DL-E Wirusologia</t>
  </si>
  <si>
    <t>DL-E Bakteriologia</t>
  </si>
  <si>
    <t>DL-E bakteriologia</t>
  </si>
  <si>
    <t>DL-E Bakteriologioa</t>
  </si>
  <si>
    <t>DL-E wirusologia</t>
  </si>
  <si>
    <t xml:space="preserve">foodproof STEC Screening LyoKit, 5'Nuclease (Biotecon nr kat. R60211-1)                   </t>
  </si>
  <si>
    <t xml:space="preserve">foodproof STEC Identification LyoKit, 5'Nuclease    (Biotecons nr kat. R60212-1 )                               </t>
  </si>
  <si>
    <t xml:space="preserve">foodproof StarPrep Three Kit  (Biotecon nr kat. S40018 )   </t>
  </si>
  <si>
    <t>zestaw 4 x 240ml</t>
  </si>
  <si>
    <t xml:space="preserve">Automatyczny test jakościowy do wykrywania przy uzyciu techniki ELFA obecności Campylobacter spp. </t>
  </si>
  <si>
    <t>test kasetkowy immunochromatograficzny</t>
  </si>
  <si>
    <t xml:space="preserve"> Cena jedn. Brutto (zł)</t>
  </si>
  <si>
    <t xml:space="preserve"> Cena jedn. Netto (zł)</t>
  </si>
  <si>
    <t>RAZEM</t>
  </si>
  <si>
    <t xml:space="preserve"> Cena jedn. brutto (zł)</t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</si>
  <si>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 xml:space="preserve">Odczynniki jednoważne - ten sam producent co wieloważny </t>
    </r>
    <r>
      <rPr>
        <sz val="8"/>
        <rFont val="Cambria"/>
        <family val="1"/>
        <charset val="238"/>
      </rPr>
      <t>zestaw</t>
    </r>
    <r>
      <rPr>
        <b/>
        <sz val="8"/>
        <rFont val="Cambria"/>
        <family val="1"/>
        <charset val="238"/>
      </rPr>
      <t xml:space="preserve"> </t>
    </r>
    <r>
      <rPr>
        <sz val="8"/>
        <rFont val="Cambria"/>
        <family val="1"/>
        <charset val="238"/>
      </rPr>
      <t>nr 1 EPEC</t>
    </r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</si>
  <si>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>Odczynniki jednoważne - ten sam producent co wieloważny</t>
    </r>
    <r>
      <rPr>
        <sz val="8"/>
        <rFont val="Cambria"/>
        <family val="1"/>
        <charset val="238"/>
      </rPr>
      <t xml:space="preserve"> zestaw nr 1 EPEC</t>
    </r>
  </si>
  <si>
    <r>
      <t xml:space="preserve">odcz. Monowalentny każdy po 1 fl.po 2ml, wieloważny antygen kontrolny but. 1 ml. </t>
    </r>
    <r>
      <rPr>
        <b/>
        <sz val="8"/>
        <rFont val="Cambria"/>
        <family val="1"/>
        <charset val="238"/>
      </rPr>
      <t>Odczynniki jednoważne - ten sam producent co wieloważny</t>
    </r>
    <r>
      <rPr>
        <sz val="8"/>
        <rFont val="Cambria"/>
        <family val="1"/>
        <charset val="238"/>
      </rPr>
      <t xml:space="preserve"> zestaw nr 1 EPEC</t>
    </r>
  </si>
  <si>
    <t>Cena jedn. brutto (zł)</t>
  </si>
  <si>
    <t>Cena jed. brutto (zł)</t>
  </si>
  <si>
    <t>Wymagany: Certyfikat jakości serii. Zestaw wieloważny musi być tej samej firmy co odczynniki jednoważne.  Odczynniki  na całość badania jednego Producenta. Termin ważności: od dnia dostawy min 80% okresu ważności,</t>
  </si>
  <si>
    <t>Opis przedmiotu zamówienia / wymagania jakościowe</t>
  </si>
  <si>
    <t>Opis techniczny / wymagania jakościowe</t>
  </si>
  <si>
    <t>DL-OBM</t>
  </si>
  <si>
    <t>DL-OBM-PMWŻ</t>
  </si>
  <si>
    <t>op./100 ml</t>
  </si>
  <si>
    <r>
      <t xml:space="preserve">Testy ELISA, zestaw RIDASCREEN Peanut. FABIMEX                           </t>
    </r>
    <r>
      <rPr>
        <b/>
        <sz val="11"/>
        <rFont val="Arial"/>
        <family val="2"/>
        <charset val="238"/>
      </rPr>
      <t>Nr kat. R 6811</t>
    </r>
  </si>
  <si>
    <t>Bufor do ekstrakcji  (AEP)   R-Biopharm 3038901</t>
  </si>
  <si>
    <t>orzech ziemny/białka orzeszka ziemnego (peanut)</t>
  </si>
  <si>
    <t xml:space="preserve">Roztwór ograniczający pienienie wody </t>
  </si>
  <si>
    <t>op/20ml</t>
  </si>
  <si>
    <t>Zestaw do kontroli densytometru dla skali McF 0,0; 0,5 3,6,&gt;7,5</t>
  </si>
  <si>
    <t>Metoda ELFA: Zestaw odczynników do oznaczania antygenu i przeciwciał anty-HIV, przystosowany do użycia w aparacie VIDAS. Test IV generacji ( łączna detekcja anty HIV - 1 grupy M i O i anty - HIV - 2 + antygen HIV - 1 p 24 ). Test przeznaczony do pracy w aparacie Vidas. Rodzaj próbki: surowica lub osocze. Objętość próbki wymagana do badania: 200 µl. Zestaw zawiera 60 testów.</t>
  </si>
  <si>
    <t>BorPol</t>
  </si>
  <si>
    <t xml:space="preserve"> RNase Cleaner nr kat    MB16001 </t>
  </si>
  <si>
    <t>op/500 ml</t>
  </si>
  <si>
    <t>wartość netto zł…………………………….VATzł…………………….</t>
  </si>
  <si>
    <t>wartość brutto zł…………………………….</t>
  </si>
  <si>
    <t>słownie zł.brutto…………………………………………………………………………..</t>
  </si>
  <si>
    <t>test immunoenzymatyczny do ilościowego oznaczania zawartości orzecha ziemnego oraz białka orzeszka ziemnego w produktach żywnościowych AQAC-RI (030404)</t>
  </si>
  <si>
    <r>
      <t>Podłoże porcjowane do wykrywania enterokoków w wodzie.                                                                                                                                                   nr kat. np. 98-09529-00;</t>
    </r>
    <r>
      <rPr>
        <b/>
        <sz val="10"/>
        <rFont val="Cambria"/>
        <family val="1"/>
        <charset val="238"/>
      </rPr>
      <t xml:space="preserve"> wymagany dokument pierwotnej walidacji wg ISO 13843</t>
    </r>
  </si>
  <si>
    <r>
      <t xml:space="preserve">Zestaw do diagnostyki in vitro. System zamknięty  z użyciem płytek : Quanti-Tray   i Quanti-Tray/2000 Porcjowane podłoże do wykrywaniaE. coli i bakterii grupy coli  w wodzie nr kat. np . 98-08876-00; </t>
    </r>
    <r>
      <rPr>
        <b/>
        <sz val="10"/>
        <rFont val="Cambria"/>
        <family val="1"/>
        <charset val="238"/>
      </rPr>
      <t>wymagany dokument pierwotnej walidacji wg ISO 13843</t>
    </r>
  </si>
  <si>
    <r>
      <t xml:space="preserve">Zestaw do diagnostyki in vitro. System zamknięty  z użyciem płytek : Quanti-Tray   i Quanti-Tray/2000 Porcjowane podłoże do oznaczania Pseudomonas aeruginosa  w wodzie metodą NPL Pseudalert                            nr kat. np.  98-18076-00; </t>
    </r>
    <r>
      <rPr>
        <b/>
        <sz val="10"/>
        <rFont val="Cambria"/>
        <family val="1"/>
        <charset val="238"/>
      </rPr>
      <t>wymagany dokument pierwotnej walidacji wg ISO 13843</t>
    </r>
  </si>
  <si>
    <t>Jednorazowe buteleczki plastikowe dodatkiem środka przeciw pienieniu do pobierania próbek wody (poj. 120 ml).    nr kat. np. 98-06161-00</t>
  </si>
  <si>
    <t>Tacki plastikowe z dołkami do zliczania bakterii.                                         nr kat. np.   98-21675-00</t>
  </si>
  <si>
    <t>Wzorzec do odczytów testu: Colilert/Colilert 18, tacka Quanti-Tray 2000 , nr kat. np.   98-09277-00</t>
  </si>
  <si>
    <t>Zestaw QC-ENTEROCOCCI        Kod produktu np. 98-29002-00</t>
  </si>
  <si>
    <t>Świetlówka do lampy UV 240 v 6 Wat       kod produktu np:   98-29960-01</t>
  </si>
  <si>
    <t>Środek przeciwpienieniu do użycia łącznie z testem Pseudalert i tackami Quanti-tray 2000  kod produktu np. : 98-21904-00</t>
  </si>
  <si>
    <t>Zestaw odczynników do barwienia metodą Gramma np. BioMerieux  55542</t>
  </si>
  <si>
    <t>Wymagania: Zamawiający posiada aparat mini Vidas BioMerieux  na którym przeprowadził   walidację Campylobacter w próbkach żywności -poz 2-5 to  materiały potrzebne do badań.</t>
  </si>
  <si>
    <t>op/10 szt</t>
  </si>
  <si>
    <t>GeneXpert test Norowirus GXNOV-CE-10 CEPHEID + zestaw do pobieranie próbek</t>
  </si>
  <si>
    <r>
      <t>op./</t>
    </r>
    <r>
      <rPr>
        <sz val="10"/>
        <rFont val="Cambria"/>
        <family val="1"/>
        <charset val="238"/>
        <scheme val="major"/>
      </rPr>
      <t>96 dołków (oznaczeń)</t>
    </r>
  </si>
  <si>
    <t>Xpert Xpress, Cepheid XP3COV2/FU/RSV-10
CoV-2/Flu/RSV plus</t>
  </si>
  <si>
    <t>Kartridż do zamknietego systemu diagnostyki molekularne wirusów oddechowych w wymazach z dróg oddechowych - wirus gypy A, B, RSV i SARS CoV-2 (combo) do posiadanego urządzenia GeneXpert XVI-16-L-6C firmy Cepheid (nr fabr. 838609)</t>
  </si>
  <si>
    <t>Kartridż do zamknietego systemu diagnostyki molekularnej norowirusów w kale wraz z zestawem do pobierania próbek do posiadanego urządzenia GeneXpert XVI-16-L-6C firmy Cepheid (nr fabr. 838609)</t>
  </si>
  <si>
    <t xml:space="preserve"> </t>
  </si>
  <si>
    <t>DL-PMWŻ</t>
  </si>
  <si>
    <t>Zestaw diagnostyczny:- odczynnik lateksowy E. coli O157 - lateks kontrolny - antygen kontrolny - płytka tekturowa z czarnymi polami- pałeczki mieszadełka z tworzywa sztucznego</t>
  </si>
  <si>
    <t xml:space="preserve">Zestaw odczynnikowy do wykrywania E. coli STEC (produkujących Shiga-toksynę) metodą Real-Time PCR. powinien wykrywać geny stx1, stx2 i eae- gen intiminy. zestaw do amplifikacji i wykrywania swoistego DNA  werotoksycznych szczepów Escherichia coli  (STEC)
·         przeznaczony dla aparatów typu 5` nukleazy (dostosowany do aparatów posiadających kanały detekcji FAM, HEX, ROX, Cy5)
·         odczynniki mieszaniny PCR w formie liofilizowanej gotowej do użycia
·         Wykrywanie grup  stx1, stx2, oraz eae  w jednej reakcji
·         Zawiera sekwencje sond i primerów wymienione  w normie ISO/TS 13136:2012 oraz dla serotypu O104
·         Zawiera wewnętrzną kontrolę amplifikacji, kontrolę ujemną i dodatnią
·         Opakowanie na 96 reakcji
·         Temp przechowywania 2-8 st. C Zestaw "foodproof STEC Screening LyoKit, 5'Nuclease" lub równoważny.
Możliwość wykonywania badań przy użyciu aparatu CFX96 Real - Time PCR firmy Bio - Rad. </t>
  </si>
  <si>
    <t xml:space="preserve">Zestaw odczynnikowy do różnicowania E. Coli STEC (produkujących Shiga-toksynę) metodą Real-Time PCR. powinien różnicować następujące serotypy E.Coli: O26, O45, O103, O104, O111, O121, O145, O157. zestaw do identyfikacji wykrytych werotoksycznych szczepów Escherichia coli  (STEC)
·         przeznaczony dla aparatów typu 5` nukleazy (udokumentowana kompatybilność z aparatem BioRad CFX96)
·         odczynniki mieszaniny PCR w formie liofilizowanej gotowej do użycia
·         umożliwia identyfikację wykrytych werotoksycznych szczepów Escherichia coli  (STEC):  serotypów: O26, O45, O103, O104, O111, O121, O145 oraz O157 metodą analizy krzywych topnienia
·         Opakowanie 48 reakcji
·         Temp przechowywania 2-8 st. C
"Zestaw foodproof STEC Identification LyoKit 5'Nuclease" lub równoważny. Możliwość wykonywania badań przy użyciu aparatu CFX96 Real - Time PCR firmy Bio - Rad. 
</t>
  </si>
  <si>
    <t>Zestaw do izolacji E. coli STEC  zwalidowany z zestawem do screeningu i identyfikacji E. coli STEC .</t>
  </si>
  <si>
    <t>Surowica dla antygenów rzęskowych: Vi;Ha;Hb;Hc;Hd;Heh;Henx;Hf;Hfg;Hgm; Hg Hgp;Hh;Hi;Hk;Hlv;Hm;Hp;Hq; Hr;Hs;Ht; Hu;Hv;Hw;Hz;Hz6;H1,2,5; H2;H5;H6;H7 do hamowania Hi; H2</t>
  </si>
  <si>
    <t>czy zaoferowano produkt równoważny; zaznaczyc "TAK" lub "NIE"</t>
  </si>
  <si>
    <t xml:space="preserve"> nazwa dokumentu świadczącego o równoważności (np. certyfikat, opis, świadectwo) załączonego do oferty - WYMÓG KONIECZNY - opisać nr pakietu i pozycji na załączonym dokumencie</t>
  </si>
  <si>
    <t xml:space="preserve">Pakiet 8 - Surowice i zawiesiny do identyfikacji  Shigella i E.coli O157      </t>
  </si>
  <si>
    <t xml:space="preserve">Pakiet 9 -Surowice do potwierdzeń Salmonella  </t>
  </si>
  <si>
    <t xml:space="preserve">                        Pakiet 10 -Testy lateksowe    </t>
  </si>
  <si>
    <r>
      <t xml:space="preserve">  Pakiet 11 - Testy do badań serologicznych metodą immunoenzymatyczną    </t>
    </r>
    <r>
      <rPr>
        <b/>
        <sz val="11"/>
        <color rgb="FF7030A0"/>
        <rFont val="Cambria"/>
        <family val="1"/>
        <charset val="238"/>
      </rPr>
      <t xml:space="preserve">   </t>
    </r>
  </si>
  <si>
    <r>
      <t xml:space="preserve">               Pakiet 12 - Testy do metody ELFA i ELISA </t>
    </r>
    <r>
      <rPr>
        <b/>
        <sz val="14"/>
        <color rgb="FF7030A0"/>
        <rFont val="Cambria"/>
        <family val="1"/>
        <charset val="238"/>
        <scheme val="major"/>
      </rPr>
      <t xml:space="preserve">                                                                                                            </t>
    </r>
  </si>
  <si>
    <r>
      <t xml:space="preserve">          Pakiet 13 -Test typu Western Blot </t>
    </r>
    <r>
      <rPr>
        <b/>
        <sz val="14"/>
        <color rgb="FF7030A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 xml:space="preserve"> </t>
    </r>
  </si>
  <si>
    <t xml:space="preserve">Pakiet 14- Test do wykrywania antygenu Giardia lamblia </t>
  </si>
  <si>
    <t xml:space="preserve">PAKIET 15 - zestawy odczynnikowe foodproof STEC w żywności   </t>
  </si>
  <si>
    <t xml:space="preserve"> Pakiet 16- Testy do Norowirusów    </t>
  </si>
  <si>
    <t xml:space="preserve">Pakiet 17 - System zamknięty do badań COLIERT, ENTEROLERT  </t>
  </si>
  <si>
    <r>
      <t xml:space="preserve">Pakiet 18 - Testy RIDASCREEN Gliadin  </t>
    </r>
    <r>
      <rPr>
        <b/>
        <sz val="14"/>
        <color rgb="FF7030A0"/>
        <rFont val="Cambria"/>
        <family val="1"/>
        <charset val="238"/>
      </rPr>
      <t xml:space="preserve"> </t>
    </r>
  </si>
  <si>
    <r>
      <t xml:space="preserve">PAKIET 19 - odczynniki do PCR i qPCR  </t>
    </r>
    <r>
      <rPr>
        <b/>
        <sz val="12"/>
        <color rgb="FF7030A0"/>
        <rFont val="Cambria"/>
        <family val="1"/>
        <charset val="238"/>
      </rPr>
      <t xml:space="preserve"> </t>
    </r>
  </si>
  <si>
    <t>PAKIET 20 - test kasetkowy do wykrywania Campylobacter</t>
  </si>
  <si>
    <t>PAKIET 21 - test kasetkowy do wykrywania Rota/Adenowuirusów</t>
  </si>
  <si>
    <t>PAKIET 22 - zestawy do diagnostyki metodą PCR</t>
  </si>
  <si>
    <t>Kwalifikowany podpis elektroniczny/ złożony przez osobę(osoby) uprawnioną(-e)</t>
  </si>
  <si>
    <t>ADM-ZP.272.1.11.2023</t>
  </si>
  <si>
    <t>Grupa II</t>
  </si>
  <si>
    <r>
      <t xml:space="preserve">Wymagany: certyfikat jakości z deklaracją o warunkach przechowywania, z podaną niepewnością lub przedziałem ufności.  Podmiot akredytowany wg PN-EN ISO 17034 w ramach posiadanego zakresu akredytacji lub spełniający wymagania tej normy. </t>
    </r>
    <r>
      <rPr>
        <b/>
        <sz val="11"/>
        <color rgb="FFFF0000"/>
        <rFont val="Arial"/>
        <family val="2"/>
        <charset val="238"/>
      </rPr>
      <t xml:space="preserve"> Termin ważności min  dla poz. 2, 3 i 5 - 12 miesięcy licząc od dnia dostawy; dla poz.     1 i 4 - minimum 8 miesięcy. </t>
    </r>
  </si>
  <si>
    <t xml:space="preserve">Wymagania:  termin ważności: od dnia dostawy min 70% okresu ważności. </t>
  </si>
  <si>
    <t xml:space="preserve">Wymagania:  termin ważności dla poz. 1, 2, 3: od dnia dostawy minimum 6 miesięcy.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</si>
</sst>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;[Red]#,##0.00"/>
    <numFmt numFmtId="166" formatCode="[$-415]General"/>
    <numFmt numFmtId="167" formatCode="[$-415]0%"/>
    <numFmt numFmtId="168" formatCode="[$-415]0.00"/>
  </numFmts>
  <fonts count="59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8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libri"/>
      <family val="2"/>
      <charset val="238"/>
    </font>
    <font>
      <sz val="8"/>
      <name val="Cambria"/>
      <family val="1"/>
      <charset val="238"/>
    </font>
    <font>
      <b/>
      <sz val="8"/>
      <name val="Cambria"/>
      <family val="1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2"/>
      <color rgb="FF7030A0"/>
      <name val="Cambria"/>
      <family val="1"/>
      <charset val="238"/>
    </font>
    <font>
      <b/>
      <sz val="14"/>
      <color rgb="FF7030A0"/>
      <name val="Cambria"/>
      <family val="1"/>
      <charset val="238"/>
    </font>
    <font>
      <b/>
      <sz val="10"/>
      <name val="Arial"/>
      <family val="2"/>
      <charset val="238"/>
    </font>
    <font>
      <sz val="10"/>
      <color rgb="FF7030A0"/>
      <name val="Cambria"/>
      <family val="1"/>
      <charset val="238"/>
    </font>
    <font>
      <b/>
      <sz val="11"/>
      <color rgb="FF7030A0"/>
      <name val="Cambria"/>
      <family val="1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mbria"/>
      <family val="1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color theme="1"/>
      <name val="Arial1"/>
      <charset val="238"/>
    </font>
    <font>
      <i/>
      <sz val="10"/>
      <name val="Cambria"/>
      <family val="1"/>
      <charset val="238"/>
    </font>
    <font>
      <i/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color rgb="FF0061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sz val="11"/>
      <color rgb="FF00610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4"/>
      <color rgb="FF7030A0"/>
      <name val="Cambria"/>
      <family val="1"/>
      <charset val="238"/>
      <scheme val="major"/>
    </font>
    <font>
      <b/>
      <sz val="11"/>
      <color rgb="FF006100"/>
      <name val="Cambria"/>
      <family val="1"/>
      <charset val="238"/>
      <scheme val="major"/>
    </font>
    <font>
      <sz val="11"/>
      <color rgb="FF9C57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rgb="FF006100"/>
      <name val="Cambria"/>
      <family val="1"/>
      <charset val="238"/>
      <scheme val="major"/>
    </font>
    <font>
      <b/>
      <sz val="12"/>
      <color rgb="FF006100"/>
      <name val="Cambria"/>
      <family val="1"/>
      <charset val="238"/>
      <scheme val="major"/>
    </font>
    <font>
      <b/>
      <sz val="11"/>
      <color rgb="FFFF000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color rgb="FF9C5700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Cambria"/>
      <family val="1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rgb="FFFFEB9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30" fillId="0" borderId="0"/>
    <xf numFmtId="166" fontId="51" fillId="11" borderId="0"/>
  </cellStyleXfs>
  <cellXfs count="502">
    <xf numFmtId="0" fontId="0" fillId="0" borderId="0" xfId="0"/>
    <xf numFmtId="0" fontId="4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13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3" applyFont="1" applyBorder="1" applyAlignment="1">
      <alignment horizontal="center" vertical="center" wrapText="1"/>
    </xf>
    <xf numFmtId="44" fontId="8" fillId="0" borderId="1" xfId="5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8" xfId="3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9" fontId="5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/>
    <xf numFmtId="0" fontId="15" fillId="4" borderId="1" xfId="0" applyFont="1" applyFill="1" applyBorder="1" applyAlignment="1">
      <alignment horizontal="center" vertical="center" wrapText="1"/>
    </xf>
    <xf numFmtId="16" fontId="7" fillId="0" borderId="0" xfId="0" applyNumberFormat="1" applyFont="1" applyAlignment="1">
      <alignment horizontal="left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20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/>
    <xf numFmtId="0" fontId="19" fillId="0" borderId="0" xfId="0" applyFo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3" fillId="5" borderId="0" xfId="6"/>
    <xf numFmtId="0" fontId="23" fillId="5" borderId="0" xfId="6" applyBorder="1" applyAlignment="1">
      <alignment horizontal="center" vertical="center" wrapText="1"/>
    </xf>
    <xf numFmtId="0" fontId="23" fillId="5" borderId="0" xfId="6" applyAlignment="1"/>
    <xf numFmtId="0" fontId="23" fillId="5" borderId="0" xfId="6" applyAlignment="1">
      <alignment horizontal="left"/>
    </xf>
    <xf numFmtId="0" fontId="23" fillId="5" borderId="2" xfId="6" applyBorder="1" applyAlignment="1">
      <alignment horizontal="center" vertical="center" wrapText="1"/>
    </xf>
    <xf numFmtId="0" fontId="23" fillId="5" borderId="1" xfId="6" applyBorder="1" applyAlignment="1">
      <alignment horizontal="center" vertical="center"/>
    </xf>
    <xf numFmtId="0" fontId="23" fillId="5" borderId="0" xfId="6" applyBorder="1" applyAlignment="1"/>
    <xf numFmtId="0" fontId="23" fillId="5" borderId="0" xfId="6" applyAlignment="1">
      <alignment horizontal="center" vertical="center"/>
    </xf>
    <xf numFmtId="0" fontId="23" fillId="5" borderId="0" xfId="6" applyBorder="1" applyAlignment="1">
      <alignment vertical="center"/>
    </xf>
    <xf numFmtId="0" fontId="24" fillId="4" borderId="1" xfId="7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4" borderId="0" xfId="7" applyFill="1"/>
    <xf numFmtId="0" fontId="25" fillId="4" borderId="1" xfId="7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12" fillId="0" borderId="0" xfId="0" applyNumberFormat="1" applyFont="1"/>
    <xf numFmtId="165" fontId="8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center"/>
    </xf>
    <xf numFmtId="165" fontId="20" fillId="4" borderId="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65" fontId="8" fillId="0" borderId="7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left"/>
    </xf>
    <xf numFmtId="4" fontId="7" fillId="0" borderId="1" xfId="3" applyNumberFormat="1" applyFont="1" applyBorder="1" applyAlignment="1">
      <alignment horizontal="center" vertical="center" wrapText="1"/>
    </xf>
    <xf numFmtId="4" fontId="0" fillId="0" borderId="0" xfId="0" applyNumberFormat="1"/>
    <xf numFmtId="165" fontId="7" fillId="0" borderId="1" xfId="3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9" fillId="0" borderId="0" xfId="0" applyNumberFormat="1" applyFont="1"/>
    <xf numFmtId="9" fontId="8" fillId="0" borderId="0" xfId="0" applyNumberFormat="1" applyFont="1"/>
    <xf numFmtId="9" fontId="9" fillId="0" borderId="0" xfId="0" applyNumberFormat="1" applyFont="1"/>
    <xf numFmtId="9" fontId="8" fillId="0" borderId="0" xfId="0" applyNumberFormat="1" applyFont="1" applyAlignment="1">
      <alignment horizontal="left"/>
    </xf>
    <xf numFmtId="9" fontId="0" fillId="0" borderId="0" xfId="0" applyNumberFormat="1"/>
    <xf numFmtId="9" fontId="8" fillId="0" borderId="1" xfId="0" applyNumberFormat="1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" xfId="3" applyNumberFormat="1" applyFont="1" applyBorder="1" applyAlignment="1">
      <alignment horizontal="center" vertical="center" wrapText="1"/>
    </xf>
    <xf numFmtId="9" fontId="25" fillId="4" borderId="1" xfId="7" applyNumberFormat="1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9" fontId="9" fillId="4" borderId="1" xfId="0" applyNumberFormat="1" applyFont="1" applyFill="1" applyBorder="1" applyAlignment="1">
      <alignment horizontal="center" vertical="center" wrapText="1"/>
    </xf>
    <xf numFmtId="0" fontId="23" fillId="5" borderId="1" xfId="6" applyBorder="1" applyAlignment="1">
      <alignment horizontal="center" vertical="center" wrapText="1"/>
    </xf>
    <xf numFmtId="0" fontId="5" fillId="4" borderId="1" xfId="8" applyFont="1" applyFill="1" applyBorder="1" applyAlignment="1">
      <alignment horizontal="left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/>
    <xf numFmtId="165" fontId="0" fillId="0" borderId="1" xfId="0" applyNumberFormat="1" applyBorder="1"/>
    <xf numFmtId="165" fontId="1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23" fillId="5" borderId="1" xfId="6" applyBorder="1"/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9" fontId="9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5" applyNumberFormat="1" applyFont="1" applyFill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/>
    </xf>
    <xf numFmtId="9" fontId="4" fillId="0" borderId="0" xfId="0" applyNumberFormat="1" applyFont="1"/>
    <xf numFmtId="9" fontId="3" fillId="0" borderId="0" xfId="0" applyNumberFormat="1" applyFont="1"/>
    <xf numFmtId="4" fontId="9" fillId="0" borderId="0" xfId="0" applyNumberFormat="1" applyFont="1"/>
    <xf numFmtId="4" fontId="8" fillId="0" borderId="0" xfId="0" applyNumberFormat="1" applyFont="1"/>
    <xf numFmtId="4" fontId="7" fillId="0" borderId="2" xfId="3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5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horizontal="center" vertical="center"/>
    </xf>
    <xf numFmtId="9" fontId="12" fillId="0" borderId="0" xfId="0" applyNumberFormat="1" applyFont="1"/>
    <xf numFmtId="9" fontId="7" fillId="4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4" fontId="7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5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4" borderId="1" xfId="5" applyNumberFormat="1" applyFont="1" applyFill="1" applyBorder="1" applyAlignment="1">
      <alignment horizontal="center" vertical="center" wrapText="1"/>
    </xf>
    <xf numFmtId="4" fontId="25" fillId="4" borderId="1" xfId="7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28" fillId="4" borderId="1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9" fillId="7" borderId="1" xfId="6" applyFont="1" applyFill="1" applyBorder="1" applyAlignment="1">
      <alignment horizontal="center" vertical="center" wrapText="1"/>
    </xf>
    <xf numFmtId="0" fontId="29" fillId="8" borderId="1" xfId="6" applyFont="1" applyFill="1" applyBorder="1" applyAlignment="1">
      <alignment horizontal="center" vertical="center" wrapText="1"/>
    </xf>
    <xf numFmtId="0" fontId="23" fillId="0" borderId="0" xfId="6" applyFill="1"/>
    <xf numFmtId="0" fontId="23" fillId="0" borderId="0" xfId="6" applyFill="1" applyAlignment="1">
      <alignment horizontal="center"/>
    </xf>
    <xf numFmtId="0" fontId="29" fillId="9" borderId="1" xfId="6" applyFont="1" applyFill="1" applyBorder="1" applyAlignment="1">
      <alignment horizontal="center" vertical="center" wrapText="1"/>
    </xf>
    <xf numFmtId="0" fontId="29" fillId="5" borderId="1" xfId="6" applyFont="1" applyBorder="1" applyAlignment="1">
      <alignment horizontal="center" vertical="center" wrapText="1"/>
    </xf>
    <xf numFmtId="0" fontId="29" fillId="5" borderId="2" xfId="6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5" fillId="0" borderId="0" xfId="0" applyFont="1"/>
    <xf numFmtId="2" fontId="25" fillId="4" borderId="1" xfId="7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3" fillId="7" borderId="1" xfId="6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5" applyNumberFormat="1" applyFont="1" applyBorder="1" applyAlignment="1">
      <alignment horizontal="center" vertical="center"/>
    </xf>
    <xf numFmtId="0" fontId="29" fillId="7" borderId="1" xfId="6" applyFont="1" applyFill="1" applyBorder="1" applyAlignment="1" applyProtection="1">
      <alignment horizontal="center" vertical="center" wrapText="1"/>
    </xf>
    <xf numFmtId="0" fontId="23" fillId="5" borderId="1" xfId="6" applyBorder="1" applyAlignment="1" applyProtection="1">
      <alignment horizontal="center" vertical="center" wrapText="1"/>
    </xf>
    <xf numFmtId="0" fontId="29" fillId="5" borderId="1" xfId="6" applyFont="1" applyBorder="1" applyAlignment="1" applyProtection="1">
      <alignment horizontal="center" vertical="center" wrapText="1"/>
    </xf>
    <xf numFmtId="0" fontId="23" fillId="5" borderId="1" xfId="6" applyBorder="1" applyAlignment="1" applyProtection="1">
      <alignment horizontal="center" vertical="center"/>
    </xf>
    <xf numFmtId="0" fontId="29" fillId="8" borderId="1" xfId="6" applyFont="1" applyFill="1" applyBorder="1" applyAlignment="1" applyProtection="1">
      <alignment horizontal="center" vertical="center" wrapText="1"/>
    </xf>
    <xf numFmtId="0" fontId="23" fillId="5" borderId="2" xfId="6" applyBorder="1" applyAlignment="1" applyProtection="1">
      <alignment horizontal="center" vertical="center" wrapText="1"/>
    </xf>
    <xf numFmtId="0" fontId="29" fillId="9" borderId="1" xfId="6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9" fontId="7" fillId="0" borderId="1" xfId="3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/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35" fillId="0" borderId="0" xfId="0" applyFont="1"/>
    <xf numFmtId="4" fontId="36" fillId="0" borderId="1" xfId="6" applyNumberFormat="1" applyFont="1" applyFill="1" applyBorder="1" applyAlignment="1">
      <alignment horizontal="center" vertical="center"/>
    </xf>
    <xf numFmtId="0" fontId="36" fillId="0" borderId="1" xfId="6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165" fontId="5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7" fillId="0" borderId="0" xfId="0" applyNumberFormat="1" applyFont="1"/>
    <xf numFmtId="165" fontId="5" fillId="0" borderId="0" xfId="0" applyNumberFormat="1" applyFont="1"/>
    <xf numFmtId="165" fontId="5" fillId="4" borderId="1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5" fontId="5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6" fillId="5" borderId="1" xfId="6" applyFont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2" fontId="5" fillId="4" borderId="1" xfId="5" applyNumberFormat="1" applyFont="1" applyFill="1" applyBorder="1" applyAlignment="1">
      <alignment horizontal="center" vertical="center" wrapText="1"/>
    </xf>
    <xf numFmtId="9" fontId="5" fillId="4" borderId="1" xfId="5" applyNumberFormat="1" applyFont="1" applyFill="1" applyBorder="1" applyAlignment="1">
      <alignment horizontal="center" vertical="center" wrapText="1"/>
    </xf>
    <xf numFmtId="2" fontId="5" fillId="0" borderId="1" xfId="5" applyNumberFormat="1" applyFont="1" applyFill="1" applyBorder="1" applyAlignment="1">
      <alignment horizontal="center" vertical="center" wrapText="1"/>
    </xf>
    <xf numFmtId="2" fontId="5" fillId="4" borderId="2" xfId="5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9" fontId="5" fillId="0" borderId="0" xfId="0" applyNumberFormat="1" applyFont="1" applyAlignment="1">
      <alignment horizontal="left"/>
    </xf>
    <xf numFmtId="166" fontId="7" fillId="0" borderId="16" xfId="10" applyFont="1" applyBorder="1" applyAlignment="1">
      <alignment horizontal="center" vertical="center" wrapText="1"/>
    </xf>
    <xf numFmtId="166" fontId="5" fillId="10" borderId="16" xfId="10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7" fillId="0" borderId="2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4" fillId="5" borderId="1" xfId="6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4" fontId="13" fillId="4" borderId="1" xfId="5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7" applyFont="1" applyFill="1" applyBorder="1" applyAlignment="1">
      <alignment horizontal="center" vertical="center" wrapText="1"/>
    </xf>
    <xf numFmtId="4" fontId="28" fillId="4" borderId="1" xfId="7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3" fillId="0" borderId="10" xfId="3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2" fillId="0" borderId="10" xfId="0" applyFont="1" applyBorder="1"/>
    <xf numFmtId="0" fontId="7" fillId="0" borderId="10" xfId="3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4" borderId="1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49" fontId="7" fillId="0" borderId="1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9" fillId="5" borderId="20" xfId="6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44" fontId="5" fillId="0" borderId="4" xfId="5" applyFont="1" applyFill="1" applyBorder="1" applyAlignment="1">
      <alignment horizontal="center" vertical="center"/>
    </xf>
    <xf numFmtId="0" fontId="14" fillId="0" borderId="0" xfId="0" applyFont="1"/>
    <xf numFmtId="0" fontId="40" fillId="5" borderId="0" xfId="6" applyFont="1"/>
    <xf numFmtId="9" fontId="14" fillId="0" borderId="0" xfId="0" applyNumberFormat="1" applyFont="1"/>
    <xf numFmtId="4" fontId="14" fillId="0" borderId="0" xfId="0" applyNumberFormat="1" applyFont="1"/>
    <xf numFmtId="0" fontId="41" fillId="0" borderId="0" xfId="0" applyFont="1"/>
    <xf numFmtId="9" fontId="41" fillId="0" borderId="0" xfId="0" applyNumberFormat="1" applyFont="1"/>
    <xf numFmtId="4" fontId="41" fillId="0" borderId="0" xfId="0" applyNumberFormat="1" applyFont="1"/>
    <xf numFmtId="0" fontId="41" fillId="0" borderId="1" xfId="0" applyFont="1" applyBorder="1" applyAlignment="1">
      <alignment horizontal="center" wrapText="1"/>
    </xf>
    <xf numFmtId="0" fontId="14" fillId="0" borderId="10" xfId="0" applyFont="1" applyBorder="1" applyAlignment="1">
      <alignment horizontal="left" wrapText="1"/>
    </xf>
    <xf numFmtId="0" fontId="41" fillId="0" borderId="1" xfId="4" applyFont="1" applyBorder="1" applyAlignment="1">
      <alignment horizontal="center" vertical="center" wrapText="1"/>
    </xf>
    <xf numFmtId="49" fontId="41" fillId="0" borderId="1" xfId="4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0" fontId="43" fillId="5" borderId="1" xfId="6" applyFont="1" applyBorder="1" applyAlignment="1">
      <alignment horizontal="center" vertical="center" wrapText="1"/>
    </xf>
    <xf numFmtId="0" fontId="43" fillId="8" borderId="1" xfId="6" applyFont="1" applyFill="1" applyBorder="1" applyAlignment="1">
      <alignment horizontal="center" vertical="center" wrapText="1"/>
    </xf>
    <xf numFmtId="9" fontId="41" fillId="0" borderId="1" xfId="4" applyNumberFormat="1" applyFont="1" applyBorder="1" applyAlignment="1">
      <alignment horizontal="center" vertical="center" wrapText="1"/>
    </xf>
    <xf numFmtId="4" fontId="41" fillId="0" borderId="1" xfId="4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0" fillId="5" borderId="1" xfId="6" applyFont="1" applyBorder="1" applyAlignment="1" applyProtection="1">
      <alignment horizontal="center" vertical="center" wrapText="1"/>
    </xf>
    <xf numFmtId="0" fontId="40" fillId="5" borderId="1" xfId="6" applyFont="1" applyBorder="1" applyAlignment="1">
      <alignment horizontal="center" vertical="center" wrapText="1"/>
    </xf>
    <xf numFmtId="0" fontId="43" fillId="8" borderId="1" xfId="6" applyFont="1" applyFill="1" applyBorder="1" applyAlignment="1" applyProtection="1">
      <alignment horizontal="center" vertical="center" wrapText="1"/>
    </xf>
    <xf numFmtId="2" fontId="14" fillId="0" borderId="1" xfId="4" applyNumberFormat="1" applyFont="1" applyBorder="1" applyAlignment="1">
      <alignment horizontal="center" vertical="center" wrapText="1"/>
    </xf>
    <xf numFmtId="9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9" fontId="14" fillId="0" borderId="1" xfId="2" applyNumberFormat="1" applyFont="1" applyBorder="1" applyAlignment="1">
      <alignment horizontal="center" vertical="center" wrapText="1"/>
    </xf>
    <xf numFmtId="0" fontId="15" fillId="4" borderId="1" xfId="7" applyFont="1" applyFill="1" applyBorder="1" applyAlignment="1">
      <alignment horizontal="center" vertical="center" wrapText="1"/>
    </xf>
    <xf numFmtId="4" fontId="15" fillId="4" borderId="1" xfId="7" applyNumberFormat="1" applyFont="1" applyFill="1" applyBorder="1" applyAlignment="1">
      <alignment horizontal="center" vertical="center" wrapText="1"/>
    </xf>
    <xf numFmtId="9" fontId="44" fillId="4" borderId="1" xfId="7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 wrapText="1"/>
    </xf>
    <xf numFmtId="0" fontId="15" fillId="4" borderId="1" xfId="7" applyNumberFormat="1" applyFont="1" applyFill="1" applyBorder="1" applyAlignment="1">
      <alignment horizontal="left" vertical="center" wrapText="1"/>
    </xf>
    <xf numFmtId="0" fontId="45" fillId="0" borderId="1" xfId="2" applyFont="1" applyBorder="1" applyAlignment="1">
      <alignment vertical="center" wrapText="1"/>
    </xf>
    <xf numFmtId="0" fontId="46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47" fillId="5" borderId="1" xfId="6" applyFont="1" applyBorder="1" applyAlignment="1">
      <alignment horizontal="center" vertical="center" wrapText="1"/>
    </xf>
    <xf numFmtId="0" fontId="48" fillId="8" borderId="1" xfId="6" applyFont="1" applyFill="1" applyBorder="1" applyAlignment="1">
      <alignment horizontal="center" vertical="center" wrapText="1"/>
    </xf>
    <xf numFmtId="4" fontId="46" fillId="0" borderId="1" xfId="2" applyNumberFormat="1" applyFont="1" applyBorder="1" applyAlignment="1">
      <alignment horizontal="center" vertical="center" wrapText="1"/>
    </xf>
    <xf numFmtId="9" fontId="46" fillId="0" borderId="1" xfId="2" applyNumberFormat="1" applyFont="1" applyBorder="1" applyAlignment="1">
      <alignment horizontal="center" vertical="center" wrapText="1"/>
    </xf>
    <xf numFmtId="0" fontId="45" fillId="0" borderId="0" xfId="0" applyFont="1"/>
    <xf numFmtId="0" fontId="14" fillId="0" borderId="0" xfId="0" applyFont="1" applyAlignment="1">
      <alignment horizontal="left"/>
    </xf>
    <xf numFmtId="0" fontId="15" fillId="4" borderId="1" xfId="7" applyFont="1" applyFill="1" applyBorder="1" applyAlignment="1">
      <alignment horizontal="left" vertical="center" wrapText="1"/>
    </xf>
    <xf numFmtId="0" fontId="38" fillId="4" borderId="10" xfId="0" applyFont="1" applyFill="1" applyBorder="1" applyAlignment="1">
      <alignment horizontal="left"/>
    </xf>
    <xf numFmtId="165" fontId="2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left"/>
    </xf>
    <xf numFmtId="0" fontId="49" fillId="4" borderId="0" xfId="0" applyFont="1" applyFill="1" applyAlignment="1">
      <alignment horizontal="left"/>
    </xf>
    <xf numFmtId="165" fontId="50" fillId="0" borderId="22" xfId="10" applyNumberFormat="1" applyFont="1" applyBorder="1" applyAlignment="1">
      <alignment horizontal="center" vertical="center" wrapText="1"/>
    </xf>
    <xf numFmtId="167" fontId="50" fillId="0" borderId="22" xfId="1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8" fontId="50" fillId="0" borderId="22" xfId="10" applyNumberFormat="1" applyFont="1" applyBorder="1" applyAlignment="1">
      <alignment horizontal="center" vertical="center"/>
    </xf>
    <xf numFmtId="167" fontId="50" fillId="0" borderId="22" xfId="10" applyNumberFormat="1" applyFont="1" applyBorder="1" applyAlignment="1">
      <alignment horizontal="center" vertical="center"/>
    </xf>
    <xf numFmtId="168" fontId="50" fillId="10" borderId="16" xfId="10" applyNumberFormat="1" applyFont="1" applyFill="1" applyBorder="1" applyAlignment="1">
      <alignment horizontal="center" vertical="center"/>
    </xf>
    <xf numFmtId="167" fontId="50" fillId="10" borderId="16" xfId="1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4" fillId="0" borderId="0" xfId="0" applyFont="1"/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wrapText="1"/>
    </xf>
    <xf numFmtId="0" fontId="25" fillId="5" borderId="1" xfId="6" applyFont="1" applyBorder="1" applyAlignment="1" applyProtection="1">
      <alignment horizontal="center" vertical="center" wrapText="1"/>
    </xf>
    <xf numFmtId="4" fontId="5" fillId="4" borderId="1" xfId="5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5" fillId="5" borderId="1" xfId="6" applyFont="1" applyBorder="1" applyAlignment="1" applyProtection="1">
      <alignment horizontal="center" vertical="center"/>
    </xf>
    <xf numFmtId="0" fontId="25" fillId="5" borderId="2" xfId="6" applyFont="1" applyBorder="1" applyAlignment="1" applyProtection="1">
      <alignment horizontal="center" vertical="center"/>
    </xf>
    <xf numFmtId="0" fontId="37" fillId="0" borderId="0" xfId="0" applyFont="1" applyAlignment="1">
      <alignment horizontal="left" wrapText="1"/>
    </xf>
    <xf numFmtId="0" fontId="25" fillId="5" borderId="2" xfId="6" applyFont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3" fillId="0" borderId="0" xfId="6" applyFill="1" applyBorder="1"/>
    <xf numFmtId="0" fontId="39" fillId="0" borderId="0" xfId="0" applyFont="1"/>
    <xf numFmtId="168" fontId="51" fillId="0" borderId="0" xfId="11" applyNumberFormat="1" applyFill="1" applyAlignment="1">
      <alignment horizontal="center" vertical="center" wrapText="1"/>
    </xf>
    <xf numFmtId="167" fontId="51" fillId="0" borderId="0" xfId="11" applyNumberFormat="1" applyFill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7" fillId="0" borderId="0" xfId="0" applyFont="1" applyAlignment="1">
      <alignment horizontal="left" vertical="center" wrapText="1"/>
    </xf>
    <xf numFmtId="0" fontId="34" fillId="0" borderId="1" xfId="6" applyFont="1" applyFill="1" applyBorder="1" applyAlignment="1">
      <alignment horizontal="center" vertical="center" wrapText="1"/>
    </xf>
    <xf numFmtId="0" fontId="55" fillId="0" borderId="1" xfId="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50" fillId="2" borderId="2" xfId="1" applyNumberFormat="1" applyFont="1" applyFill="1" applyBorder="1" applyAlignment="1">
      <alignment horizontal="center" vertical="center" wrapText="1"/>
    </xf>
    <xf numFmtId="9" fontId="52" fillId="0" borderId="6" xfId="0" applyNumberFormat="1" applyFont="1" applyBorder="1" applyAlignment="1">
      <alignment horizontal="center" vertical="center" wrapText="1"/>
    </xf>
    <xf numFmtId="9" fontId="52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vertical="center"/>
    </xf>
    <xf numFmtId="0" fontId="25" fillId="4" borderId="1" xfId="6" applyFont="1" applyFill="1" applyBorder="1" applyAlignment="1">
      <alignment horizontal="center" wrapText="1"/>
    </xf>
    <xf numFmtId="0" fontId="25" fillId="4" borderId="1" xfId="6" applyFont="1" applyFill="1" applyBorder="1" applyAlignment="1">
      <alignment horizontal="center" vertical="center" wrapText="1"/>
    </xf>
    <xf numFmtId="165" fontId="23" fillId="4" borderId="1" xfId="6" applyNumberFormat="1" applyFill="1" applyBorder="1" applyAlignment="1">
      <alignment horizontal="center" vertical="center"/>
    </xf>
    <xf numFmtId="9" fontId="23" fillId="4" borderId="1" xfId="6" applyNumberForma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28" fillId="5" borderId="1" xfId="6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5" fillId="0" borderId="1" xfId="0" applyFont="1" applyBorder="1"/>
    <xf numFmtId="0" fontId="8" fillId="0" borderId="4" xfId="0" applyFont="1" applyBorder="1" applyAlignment="1">
      <alignment horizontal="center"/>
    </xf>
    <xf numFmtId="0" fontId="23" fillId="4" borderId="4" xfId="6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45" fillId="0" borderId="1" xfId="0" applyFont="1" applyBorder="1"/>
    <xf numFmtId="0" fontId="10" fillId="0" borderId="1" xfId="0" applyFont="1" applyBorder="1"/>
    <xf numFmtId="0" fontId="56" fillId="0" borderId="1" xfId="0" applyFont="1" applyBorder="1"/>
    <xf numFmtId="0" fontId="27" fillId="0" borderId="1" xfId="0" applyFont="1" applyBorder="1"/>
    <xf numFmtId="0" fontId="24" fillId="4" borderId="1" xfId="7" applyFill="1" applyBorder="1"/>
    <xf numFmtId="0" fontId="9" fillId="12" borderId="1" xfId="3" applyFont="1" applyFill="1" applyBorder="1" applyAlignment="1">
      <alignment horizontal="center" vertical="center" wrapText="1"/>
    </xf>
    <xf numFmtId="0" fontId="46" fillId="0" borderId="0" xfId="0" applyFont="1"/>
    <xf numFmtId="0" fontId="46" fillId="0" borderId="0" xfId="6" applyFont="1" applyFill="1"/>
    <xf numFmtId="9" fontId="46" fillId="0" borderId="0" xfId="0" applyNumberFormat="1" applyFont="1"/>
    <xf numFmtId="4" fontId="46" fillId="0" borderId="0" xfId="0" applyNumberFormat="1" applyFont="1"/>
    <xf numFmtId="4" fontId="45" fillId="0" borderId="0" xfId="0" applyNumberFormat="1" applyFont="1"/>
    <xf numFmtId="0" fontId="3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5" fontId="32" fillId="0" borderId="0" xfId="0" applyNumberFormat="1" applyFont="1" applyAlignment="1">
      <alignment wrapText="1"/>
    </xf>
    <xf numFmtId="0" fontId="32" fillId="0" borderId="0" xfId="0" applyFont="1" applyAlignment="1">
      <alignment wrapText="1"/>
    </xf>
    <xf numFmtId="0" fontId="13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9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9" fillId="8" borderId="2" xfId="6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9" fillId="0" borderId="0" xfId="0" applyFont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5" borderId="2" xfId="6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20" fillId="2" borderId="2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" xfId="8" applyFont="1" applyBorder="1" applyAlignment="1">
      <alignment horizontal="left" wrapText="1"/>
    </xf>
    <xf numFmtId="0" fontId="22" fillId="0" borderId="1" xfId="8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6" fillId="0" borderId="1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wrapText="1"/>
    </xf>
    <xf numFmtId="0" fontId="41" fillId="0" borderId="10" xfId="4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4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7" fillId="0" borderId="10" xfId="3" applyFont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4" fillId="0" borderId="0" xfId="0" applyFont="1"/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7" fillId="0" borderId="1" xfId="0" applyFont="1" applyBorder="1" applyAlignment="1">
      <alignment horizontal="left" wrapText="1"/>
    </xf>
    <xf numFmtId="0" fontId="37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</cellXfs>
  <cellStyles count="12">
    <cellStyle name="Dobry" xfId="6" builtinId="26"/>
    <cellStyle name="Dziesiętny" xfId="1" builtinId="3"/>
    <cellStyle name="Excel Built-in Neutral" xfId="11" xr:uid="{45CC3708-B097-4BBB-BF3A-CCF17B6E5959}"/>
    <cellStyle name="Excel Built-in Normal" xfId="10" xr:uid="{00000000-0005-0000-0000-000002000000}"/>
    <cellStyle name="Neutralny" xfId="7" builtinId="28"/>
    <cellStyle name="Normalny" xfId="0" builtinId="0"/>
    <cellStyle name="Normalny 2" xfId="8" xr:uid="{00000000-0005-0000-0000-000006000000}"/>
    <cellStyle name="Normalny_1" xfId="2" xr:uid="{00000000-0005-0000-0000-000007000000}"/>
    <cellStyle name="Normalny_Arkusz1" xfId="3" xr:uid="{00000000-0005-0000-0000-000008000000}"/>
    <cellStyle name="Normalny_Arkusz1_1" xfId="4" xr:uid="{00000000-0005-0000-0000-000009000000}"/>
    <cellStyle name="Walutowy" xfId="5" builtinId="4"/>
    <cellStyle name="Walutowy 2" xfId="9" xr:uid="{00000000-0005-0000-0000-00000C000000}"/>
  </cellStyles>
  <dxfs count="0"/>
  <tableStyles count="0" defaultTableStyle="TableStyleMedium9" defaultPivotStyle="PivotStyleLight16"/>
  <colors>
    <mruColors>
      <color rgb="FFFF0000"/>
      <color rgb="FFFF5050"/>
      <color rgb="FFCC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view="pageBreakPreview" zoomScale="60" zoomScaleNormal="100" workbookViewId="0">
      <selection activeCell="B4" sqref="B4"/>
    </sheetView>
  </sheetViews>
  <sheetFormatPr defaultRowHeight="15"/>
  <cols>
    <col min="1" max="1" width="5.28515625" style="44" customWidth="1"/>
    <col min="2" max="2" width="36.7109375" customWidth="1"/>
    <col min="3" max="3" width="19.5703125" customWidth="1"/>
    <col min="4" max="4" width="10.5703125" customWidth="1"/>
    <col min="5" max="5" width="9.140625" style="71" hidden="1" customWidth="1"/>
    <col min="6" max="6" width="11.7109375" style="88" customWidth="1"/>
    <col min="7" max="7" width="7" style="103" customWidth="1"/>
    <col min="8" max="8" width="11.7109375" style="88" customWidth="1"/>
    <col min="9" max="9" width="13" customWidth="1"/>
    <col min="10" max="10" width="12.7109375" style="88" customWidth="1"/>
    <col min="11" max="11" width="17.85546875" customWidth="1"/>
    <col min="12" max="12" width="13.140625" customWidth="1"/>
    <col min="13" max="13" width="16.85546875" customWidth="1"/>
  </cols>
  <sheetData>
    <row r="1" spans="1:14">
      <c r="A1" s="37"/>
      <c r="B1" s="184"/>
      <c r="C1" s="5"/>
      <c r="D1" s="5"/>
      <c r="F1" s="86"/>
      <c r="G1" s="100"/>
      <c r="H1" s="86"/>
      <c r="I1" s="5"/>
      <c r="J1" s="406" t="s">
        <v>11</v>
      </c>
      <c r="K1" s="406"/>
    </row>
    <row r="2" spans="1:14">
      <c r="A2" s="37"/>
      <c r="B2" s="2" t="s">
        <v>231</v>
      </c>
      <c r="C2" s="5"/>
      <c r="D2" s="5"/>
      <c r="F2" s="86"/>
      <c r="G2" s="100"/>
      <c r="H2" s="86"/>
      <c r="I2" s="5"/>
      <c r="J2" s="86"/>
    </row>
    <row r="3" spans="1:14">
      <c r="A3" s="37"/>
      <c r="B3" s="13" t="s">
        <v>6</v>
      </c>
      <c r="C3" s="13"/>
      <c r="D3" s="13"/>
      <c r="F3" s="99"/>
      <c r="G3" s="101"/>
      <c r="H3" s="99"/>
      <c r="I3" s="13"/>
      <c r="J3" s="86"/>
      <c r="K3" s="5"/>
    </row>
    <row r="4" spans="1:14">
      <c r="A4" s="37"/>
      <c r="B4" s="2" t="s">
        <v>232</v>
      </c>
      <c r="C4" s="13"/>
      <c r="D4" s="13"/>
      <c r="F4" s="99"/>
      <c r="G4" s="101"/>
      <c r="H4" s="99"/>
      <c r="I4" s="13"/>
      <c r="J4" s="86"/>
      <c r="K4" s="5"/>
    </row>
    <row r="5" spans="1:14" ht="25.5" customHeight="1">
      <c r="A5" s="415" t="s">
        <v>215</v>
      </c>
      <c r="B5" s="416"/>
      <c r="C5" s="416"/>
      <c r="D5" s="253"/>
      <c r="E5" s="269" t="s">
        <v>172</v>
      </c>
      <c r="F5" s="253"/>
      <c r="G5" s="253"/>
      <c r="H5" s="253"/>
      <c r="I5" s="253"/>
      <c r="J5" s="253"/>
      <c r="K5" s="253"/>
    </row>
    <row r="6" spans="1:14" ht="165.75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150</v>
      </c>
      <c r="F6" s="97" t="s">
        <v>161</v>
      </c>
      <c r="G6" s="181" t="s">
        <v>5</v>
      </c>
      <c r="H6" s="97" t="s">
        <v>160</v>
      </c>
      <c r="I6" s="60" t="s">
        <v>103</v>
      </c>
      <c r="J6" s="97" t="s">
        <v>104</v>
      </c>
      <c r="K6" s="22" t="s">
        <v>0</v>
      </c>
      <c r="L6" s="393" t="s">
        <v>213</v>
      </c>
      <c r="M6" s="393" t="s">
        <v>214</v>
      </c>
    </row>
    <row r="7" spans="1:14" ht="21" customHeight="1">
      <c r="A7" s="48"/>
      <c r="B7" s="407" t="s">
        <v>17</v>
      </c>
      <c r="C7" s="408"/>
      <c r="D7" s="408"/>
      <c r="E7" s="408"/>
      <c r="F7" s="408"/>
      <c r="G7" s="408"/>
      <c r="H7" s="408"/>
      <c r="I7" s="408"/>
      <c r="J7" s="408"/>
      <c r="K7" s="409"/>
    </row>
    <row r="8" spans="1:14" ht="29.45" customHeight="1">
      <c r="A8" s="19">
        <v>1</v>
      </c>
      <c r="B8" s="49" t="s">
        <v>66</v>
      </c>
      <c r="C8" s="50" t="s">
        <v>34</v>
      </c>
      <c r="D8" s="179">
        <f>SUM(E8:E8)</f>
        <v>1</v>
      </c>
      <c r="E8" s="169">
        <v>1</v>
      </c>
      <c r="F8" s="84"/>
      <c r="G8" s="182"/>
      <c r="H8" s="180">
        <f>ROUND(F8*(1+G8),2)</f>
        <v>0</v>
      </c>
      <c r="I8" s="47">
        <f t="shared" ref="I8:I15" si="0">F8*D8</f>
        <v>0</v>
      </c>
      <c r="J8" s="47">
        <f t="shared" ref="J8:J15" si="1">H8*D8</f>
        <v>0</v>
      </c>
      <c r="K8" s="51"/>
      <c r="L8" s="381"/>
      <c r="M8" s="381"/>
      <c r="N8" s="119"/>
    </row>
    <row r="9" spans="1:14" ht="29.45" customHeight="1">
      <c r="A9" s="19">
        <v>2</v>
      </c>
      <c r="B9" s="49" t="s">
        <v>67</v>
      </c>
      <c r="C9" s="50" t="s">
        <v>34</v>
      </c>
      <c r="D9" s="179">
        <f t="shared" ref="D9:D15" si="2">SUM(E9:E9)</f>
        <v>1</v>
      </c>
      <c r="E9" s="169">
        <v>1</v>
      </c>
      <c r="F9" s="84"/>
      <c r="G9" s="182"/>
      <c r="H9" s="180">
        <f t="shared" ref="H9:H17" si="3">ROUND(F9*(1+G9),2)</f>
        <v>0</v>
      </c>
      <c r="I9" s="47">
        <f t="shared" si="0"/>
        <v>0</v>
      </c>
      <c r="J9" s="47">
        <f t="shared" si="1"/>
        <v>0</v>
      </c>
      <c r="K9" s="51"/>
      <c r="L9" s="381"/>
      <c r="M9" s="381"/>
    </row>
    <row r="10" spans="1:14" ht="31.15" customHeight="1">
      <c r="A10" s="19">
        <v>3</v>
      </c>
      <c r="B10" s="49" t="s">
        <v>68</v>
      </c>
      <c r="C10" s="50" t="s">
        <v>34</v>
      </c>
      <c r="D10" s="179">
        <f t="shared" si="2"/>
        <v>1</v>
      </c>
      <c r="E10" s="169">
        <v>1</v>
      </c>
      <c r="F10" s="84"/>
      <c r="G10" s="182"/>
      <c r="H10" s="180">
        <f t="shared" si="3"/>
        <v>0</v>
      </c>
      <c r="I10" s="47">
        <f t="shared" si="0"/>
        <v>0</v>
      </c>
      <c r="J10" s="47">
        <f t="shared" si="1"/>
        <v>0</v>
      </c>
      <c r="K10" s="51"/>
      <c r="L10" s="381"/>
      <c r="M10" s="381"/>
    </row>
    <row r="11" spans="1:14" ht="30.6" customHeight="1">
      <c r="A11" s="19">
        <v>4</v>
      </c>
      <c r="B11" s="49" t="s">
        <v>69</v>
      </c>
      <c r="C11" s="50" t="s">
        <v>34</v>
      </c>
      <c r="D11" s="179">
        <f t="shared" si="2"/>
        <v>1</v>
      </c>
      <c r="E11" s="169">
        <v>1</v>
      </c>
      <c r="F11" s="84"/>
      <c r="G11" s="182"/>
      <c r="H11" s="180">
        <f t="shared" si="3"/>
        <v>0</v>
      </c>
      <c r="I11" s="47">
        <f t="shared" si="0"/>
        <v>0</v>
      </c>
      <c r="J11" s="47">
        <f t="shared" si="1"/>
        <v>0</v>
      </c>
      <c r="K11" s="51"/>
      <c r="L11" s="381"/>
      <c r="M11" s="381"/>
    </row>
    <row r="12" spans="1:14" ht="31.15" customHeight="1">
      <c r="A12" s="19">
        <v>5</v>
      </c>
      <c r="B12" s="49" t="s">
        <v>70</v>
      </c>
      <c r="C12" s="50" t="s">
        <v>34</v>
      </c>
      <c r="D12" s="179">
        <f t="shared" si="2"/>
        <v>1</v>
      </c>
      <c r="E12" s="169">
        <v>1</v>
      </c>
      <c r="F12" s="84"/>
      <c r="G12" s="182"/>
      <c r="H12" s="180">
        <f t="shared" si="3"/>
        <v>0</v>
      </c>
      <c r="I12" s="47">
        <f t="shared" si="0"/>
        <v>0</v>
      </c>
      <c r="J12" s="47">
        <f t="shared" si="1"/>
        <v>0</v>
      </c>
      <c r="K12" s="51"/>
      <c r="L12" s="381"/>
      <c r="M12" s="381"/>
    </row>
    <row r="13" spans="1:14" ht="30" customHeight="1">
      <c r="A13" s="19">
        <v>6</v>
      </c>
      <c r="B13" s="49" t="s">
        <v>71</v>
      </c>
      <c r="C13" s="50" t="s">
        <v>34</v>
      </c>
      <c r="D13" s="179">
        <f t="shared" si="2"/>
        <v>1</v>
      </c>
      <c r="E13" s="169">
        <v>1</v>
      </c>
      <c r="F13" s="84"/>
      <c r="G13" s="182"/>
      <c r="H13" s="180">
        <f t="shared" si="3"/>
        <v>0</v>
      </c>
      <c r="I13" s="47">
        <f t="shared" si="0"/>
        <v>0</v>
      </c>
      <c r="J13" s="47">
        <f t="shared" si="1"/>
        <v>0</v>
      </c>
      <c r="K13" s="51"/>
      <c r="L13" s="381"/>
      <c r="M13" s="381"/>
    </row>
    <row r="14" spans="1:14" ht="30" customHeight="1">
      <c r="A14" s="19">
        <v>7</v>
      </c>
      <c r="B14" s="66" t="s">
        <v>72</v>
      </c>
      <c r="C14" s="67" t="s">
        <v>34</v>
      </c>
      <c r="D14" s="179">
        <f t="shared" si="2"/>
        <v>2</v>
      </c>
      <c r="E14" s="169">
        <v>2</v>
      </c>
      <c r="F14" s="84"/>
      <c r="G14" s="182"/>
      <c r="H14" s="180">
        <f t="shared" si="3"/>
        <v>0</v>
      </c>
      <c r="I14" s="47">
        <f t="shared" si="0"/>
        <v>0</v>
      </c>
      <c r="J14" s="47">
        <f t="shared" si="1"/>
        <v>0</v>
      </c>
      <c r="K14" s="51"/>
      <c r="L14" s="381"/>
      <c r="M14" s="381"/>
    </row>
    <row r="15" spans="1:14" ht="31.15" customHeight="1">
      <c r="A15" s="19">
        <v>8</v>
      </c>
      <c r="B15" s="68" t="s">
        <v>73</v>
      </c>
      <c r="C15" s="69" t="s">
        <v>34</v>
      </c>
      <c r="D15" s="179">
        <f t="shared" si="2"/>
        <v>2</v>
      </c>
      <c r="E15" s="169">
        <v>2</v>
      </c>
      <c r="F15" s="84"/>
      <c r="G15" s="182"/>
      <c r="H15" s="180">
        <f t="shared" si="3"/>
        <v>0</v>
      </c>
      <c r="I15" s="47">
        <f t="shared" si="0"/>
        <v>0</v>
      </c>
      <c r="J15" s="47">
        <f t="shared" si="1"/>
        <v>0</v>
      </c>
      <c r="K15" s="52"/>
      <c r="L15" s="381"/>
      <c r="M15" s="381"/>
    </row>
    <row r="16" spans="1:14" ht="19.899999999999999" customHeight="1">
      <c r="A16" s="410" t="s">
        <v>16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2"/>
      <c r="L16" s="381"/>
      <c r="M16" s="381"/>
    </row>
    <row r="17" spans="1:13" ht="120.75" customHeight="1">
      <c r="A17" s="53">
        <v>9</v>
      </c>
      <c r="B17" s="3" t="s">
        <v>208</v>
      </c>
      <c r="C17" s="19" t="s">
        <v>53</v>
      </c>
      <c r="D17" s="42">
        <f>SUM(E17:E17)</f>
        <v>2</v>
      </c>
      <c r="E17" s="169">
        <v>2</v>
      </c>
      <c r="F17" s="84"/>
      <c r="G17" s="182"/>
      <c r="H17" s="180">
        <f t="shared" si="3"/>
        <v>0</v>
      </c>
      <c r="I17" s="47">
        <f>F17*D17</f>
        <v>0</v>
      </c>
      <c r="J17" s="47">
        <f>H17*D17</f>
        <v>0</v>
      </c>
      <c r="K17" s="53"/>
      <c r="L17" s="381"/>
      <c r="M17" s="381"/>
    </row>
    <row r="18" spans="1:13" ht="21.75" customHeight="1">
      <c r="A18" s="19"/>
      <c r="B18" s="42" t="s">
        <v>162</v>
      </c>
      <c r="C18" s="19"/>
      <c r="D18" s="19"/>
      <c r="E18" s="113"/>
      <c r="F18" s="120"/>
      <c r="G18" s="183"/>
      <c r="H18" s="120"/>
      <c r="I18" s="121">
        <f>I8+I9+I10+I11+I12+I13+I14+I15+I17</f>
        <v>0</v>
      </c>
      <c r="J18" s="121">
        <f>J8+J9+J10+J11+J12+J13+J14+J15+J17</f>
        <v>0</v>
      </c>
      <c r="K18" s="19"/>
    </row>
    <row r="19" spans="1:13">
      <c r="A19" s="43"/>
      <c r="B19" s="6"/>
      <c r="C19" s="7"/>
      <c r="D19" s="7"/>
      <c r="E19" s="72"/>
      <c r="F19" s="98"/>
      <c r="G19" s="110"/>
      <c r="H19" s="98"/>
      <c r="I19" s="8"/>
      <c r="J19" s="98"/>
      <c r="K19" s="7"/>
    </row>
    <row r="20" spans="1:13" ht="57.75" customHeight="1">
      <c r="A20" s="404" t="s">
        <v>144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05"/>
    </row>
    <row r="21" spans="1:13">
      <c r="A21" s="37"/>
      <c r="B21" s="5"/>
      <c r="C21" s="5"/>
      <c r="D21" s="5"/>
      <c r="F21" s="86"/>
      <c r="G21" s="100"/>
      <c r="H21" s="86"/>
      <c r="I21" s="5"/>
      <c r="J21" s="86"/>
      <c r="K21" s="5"/>
    </row>
    <row r="22" spans="1:13">
      <c r="A22" s="37"/>
      <c r="B22" s="5" t="s">
        <v>185</v>
      </c>
      <c r="C22" s="5"/>
      <c r="D22" s="5"/>
      <c r="F22" s="86"/>
      <c r="G22" s="100"/>
      <c r="H22" s="413"/>
      <c r="I22" s="414"/>
      <c r="J22" s="414"/>
      <c r="K22" s="414"/>
    </row>
    <row r="23" spans="1:13">
      <c r="A23" s="37"/>
      <c r="B23" s="5" t="s">
        <v>186</v>
      </c>
      <c r="C23" s="5"/>
      <c r="D23" s="5"/>
      <c r="F23" s="86"/>
      <c r="G23" s="100"/>
      <c r="H23" s="86"/>
      <c r="I23" s="5"/>
      <c r="J23" s="86"/>
      <c r="K23" s="5"/>
    </row>
    <row r="24" spans="1:13">
      <c r="B24" t="s">
        <v>187</v>
      </c>
    </row>
    <row r="25" spans="1:13">
      <c r="F25" s="402" t="s">
        <v>230</v>
      </c>
      <c r="G25" s="403"/>
      <c r="H25" s="403"/>
      <c r="I25" s="403"/>
      <c r="J25" s="403"/>
      <c r="K25" s="403"/>
    </row>
    <row r="35" ht="71.25" customHeight="1"/>
    <row r="41" ht="48.75" customHeight="1"/>
    <row r="48" ht="31.5" customHeight="1"/>
    <row r="49" ht="39.75" customHeight="1"/>
    <row r="51" ht="24.75" customHeight="1"/>
    <row r="52" ht="30.75" customHeight="1"/>
    <row r="57" ht="22.5" customHeight="1"/>
    <row r="63" ht="41.25" customHeight="1"/>
    <row r="76" ht="18.75" customHeight="1"/>
  </sheetData>
  <mergeCells count="7">
    <mergeCell ref="F25:K25"/>
    <mergeCell ref="A20:K20"/>
    <mergeCell ref="J1:K1"/>
    <mergeCell ref="B7:K7"/>
    <mergeCell ref="A16:K16"/>
    <mergeCell ref="H22:K22"/>
    <mergeCell ref="A5:C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2"/>
  <sheetViews>
    <sheetView view="pageBreakPreview" zoomScale="60" zoomScaleNormal="90" workbookViewId="0">
      <selection activeCell="B4" sqref="B4"/>
    </sheetView>
  </sheetViews>
  <sheetFormatPr defaultRowHeight="15"/>
  <cols>
    <col min="1" max="1" width="4" customWidth="1"/>
    <col min="2" max="2" width="19.140625" customWidth="1"/>
    <col min="3" max="3" width="27.7109375" customWidth="1"/>
    <col min="4" max="4" width="15.5703125" customWidth="1"/>
    <col min="5" max="5" width="7.42578125" customWidth="1"/>
    <col min="6" max="6" width="15.85546875" style="71" hidden="1" customWidth="1"/>
    <col min="7" max="7" width="11.140625" style="119" customWidth="1"/>
    <col min="8" max="8" width="6.42578125" style="221" customWidth="1"/>
    <col min="9" max="9" width="12.28515625" style="96" customWidth="1"/>
    <col min="10" max="10" width="13" style="96" customWidth="1"/>
    <col min="11" max="11" width="13.140625" style="96" customWidth="1"/>
    <col min="12" max="12" width="19.5703125" customWidth="1"/>
    <col min="13" max="13" width="13.85546875" customWidth="1"/>
    <col min="14" max="14" width="21" customWidth="1"/>
  </cols>
  <sheetData>
    <row r="1" spans="1:14">
      <c r="B1" s="400" t="s">
        <v>231</v>
      </c>
    </row>
    <row r="2" spans="1:14">
      <c r="B2" s="184"/>
      <c r="K2" s="96" t="s">
        <v>113</v>
      </c>
      <c r="L2" s="2"/>
    </row>
    <row r="3" spans="1:14" ht="14.25">
      <c r="A3" s="1"/>
      <c r="B3" s="1"/>
      <c r="C3" s="494" t="s">
        <v>18</v>
      </c>
      <c r="D3" s="494"/>
      <c r="E3" s="494"/>
      <c r="F3" s="494"/>
      <c r="G3" s="494"/>
      <c r="H3" s="494"/>
      <c r="I3" s="494"/>
      <c r="J3" s="494"/>
      <c r="K3" s="494"/>
      <c r="L3" s="494"/>
    </row>
    <row r="4" spans="1:14" ht="14.25">
      <c r="A4" s="1"/>
      <c r="B4" s="64" t="s">
        <v>232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4" ht="14.25">
      <c r="A5" s="262" t="s">
        <v>224</v>
      </c>
      <c r="B5" s="262"/>
      <c r="C5" s="262"/>
      <c r="D5" s="262"/>
      <c r="E5" s="262"/>
      <c r="F5" s="273" t="s">
        <v>173</v>
      </c>
      <c r="G5" s="262"/>
      <c r="H5" s="262"/>
      <c r="I5" s="327"/>
      <c r="J5" s="262"/>
      <c r="K5" s="262"/>
      <c r="L5" s="262"/>
    </row>
    <row r="6" spans="1:14" ht="148.5" customHeight="1">
      <c r="A6" s="32" t="s">
        <v>19</v>
      </c>
      <c r="B6" s="33" t="s">
        <v>43</v>
      </c>
      <c r="C6" s="34" t="s">
        <v>171</v>
      </c>
      <c r="D6" s="35" t="s">
        <v>44</v>
      </c>
      <c r="E6" s="60" t="s">
        <v>146</v>
      </c>
      <c r="F6" s="163" t="s">
        <v>123</v>
      </c>
      <c r="G6" s="34" t="s">
        <v>110</v>
      </c>
      <c r="H6" s="146" t="s">
        <v>5</v>
      </c>
      <c r="I6" s="148" t="s">
        <v>168</v>
      </c>
      <c r="J6" s="148" t="s">
        <v>105</v>
      </c>
      <c r="K6" s="148" t="s">
        <v>104</v>
      </c>
      <c r="L6" s="36" t="s">
        <v>2</v>
      </c>
      <c r="M6" s="393" t="s">
        <v>213</v>
      </c>
      <c r="N6" s="393" t="s">
        <v>214</v>
      </c>
    </row>
    <row r="7" spans="1:14" ht="114.75" customHeight="1">
      <c r="A7" s="31">
        <v>1</v>
      </c>
      <c r="B7" s="31" t="s">
        <v>23</v>
      </c>
      <c r="C7" s="38" t="s">
        <v>190</v>
      </c>
      <c r="D7" s="39" t="s">
        <v>20</v>
      </c>
      <c r="E7" s="42">
        <f>SUM(F7)</f>
        <v>4</v>
      </c>
      <c r="F7" s="341">
        <v>4</v>
      </c>
      <c r="G7" s="222"/>
      <c r="H7" s="223"/>
      <c r="I7" s="342">
        <f>ROUND(G7*(1+H7),2)</f>
        <v>0</v>
      </c>
      <c r="J7" s="342">
        <f>G7*E7</f>
        <v>0</v>
      </c>
      <c r="K7" s="150">
        <f>I7*E7</f>
        <v>0</v>
      </c>
      <c r="L7" s="373"/>
      <c r="M7" s="381"/>
      <c r="N7" s="381"/>
    </row>
    <row r="8" spans="1:14" ht="86.25" customHeight="1">
      <c r="A8" s="31">
        <v>2</v>
      </c>
      <c r="B8" s="36" t="s">
        <v>24</v>
      </c>
      <c r="C8" s="38" t="s">
        <v>189</v>
      </c>
      <c r="D8" s="39" t="s">
        <v>20</v>
      </c>
      <c r="E8" s="42">
        <f t="shared" ref="E8:E15" si="0">SUM(F8)</f>
        <v>4</v>
      </c>
      <c r="F8" s="341">
        <v>4</v>
      </c>
      <c r="G8" s="222"/>
      <c r="H8" s="223"/>
      <c r="I8" s="342">
        <f t="shared" ref="I8:I15" si="1">ROUND(G8*(1+H8),2)</f>
        <v>0</v>
      </c>
      <c r="J8" s="342">
        <f t="shared" ref="J8:J15" si="2">G8*E8</f>
        <v>0</v>
      </c>
      <c r="K8" s="150">
        <f t="shared" ref="K8:K15" si="3">I8*E8</f>
        <v>0</v>
      </c>
      <c r="L8" s="373"/>
      <c r="M8" s="381"/>
      <c r="N8" s="381"/>
    </row>
    <row r="9" spans="1:14" ht="134.25" customHeight="1">
      <c r="A9" s="31">
        <v>3</v>
      </c>
      <c r="B9" s="165" t="s">
        <v>131</v>
      </c>
      <c r="C9" s="114" t="s">
        <v>191</v>
      </c>
      <c r="D9" s="115" t="s">
        <v>20</v>
      </c>
      <c r="E9" s="42">
        <f t="shared" si="0"/>
        <v>8</v>
      </c>
      <c r="F9" s="341">
        <v>8</v>
      </c>
      <c r="G9" s="224"/>
      <c r="H9" s="223"/>
      <c r="I9" s="342">
        <f t="shared" si="1"/>
        <v>0</v>
      </c>
      <c r="J9" s="342">
        <f t="shared" si="2"/>
        <v>0</v>
      </c>
      <c r="K9" s="150">
        <f t="shared" si="3"/>
        <v>0</v>
      </c>
      <c r="L9" s="373"/>
      <c r="M9" s="381"/>
      <c r="N9" s="381"/>
    </row>
    <row r="10" spans="1:14" ht="47.25" customHeight="1">
      <c r="A10" s="31">
        <v>4</v>
      </c>
      <c r="B10" s="36" t="s">
        <v>25</v>
      </c>
      <c r="C10" s="38" t="s">
        <v>193</v>
      </c>
      <c r="D10" s="39" t="s">
        <v>21</v>
      </c>
      <c r="E10" s="42">
        <f t="shared" si="0"/>
        <v>4</v>
      </c>
      <c r="F10" s="341">
        <v>4</v>
      </c>
      <c r="G10" s="222"/>
      <c r="H10" s="223"/>
      <c r="I10" s="342">
        <f t="shared" si="1"/>
        <v>0</v>
      </c>
      <c r="J10" s="342">
        <f t="shared" si="2"/>
        <v>0</v>
      </c>
      <c r="K10" s="150">
        <f t="shared" si="3"/>
        <v>0</v>
      </c>
      <c r="L10" s="373"/>
      <c r="M10" s="381"/>
      <c r="N10" s="381"/>
    </row>
    <row r="11" spans="1:14" ht="72.599999999999994" customHeight="1">
      <c r="A11" s="31">
        <v>5</v>
      </c>
      <c r="B11" s="36" t="s">
        <v>26</v>
      </c>
      <c r="C11" s="38" t="s">
        <v>192</v>
      </c>
      <c r="D11" s="39" t="s">
        <v>95</v>
      </c>
      <c r="E11" s="42">
        <f t="shared" si="0"/>
        <v>400</v>
      </c>
      <c r="F11" s="341">
        <v>400</v>
      </c>
      <c r="G11" s="222"/>
      <c r="H11" s="223"/>
      <c r="I11" s="342">
        <f t="shared" si="1"/>
        <v>0</v>
      </c>
      <c r="J11" s="342">
        <f t="shared" si="2"/>
        <v>0</v>
      </c>
      <c r="K11" s="150">
        <f t="shared" si="3"/>
        <v>0</v>
      </c>
      <c r="L11" s="373"/>
      <c r="M11" s="381"/>
      <c r="N11" s="381"/>
    </row>
    <row r="12" spans="1:14" ht="60" customHeight="1">
      <c r="A12" s="31">
        <v>6</v>
      </c>
      <c r="B12" s="36" t="s">
        <v>27</v>
      </c>
      <c r="C12" s="38" t="s">
        <v>194</v>
      </c>
      <c r="D12" s="343" t="s">
        <v>28</v>
      </c>
      <c r="E12" s="42">
        <f t="shared" si="0"/>
        <v>2</v>
      </c>
      <c r="F12" s="344">
        <v>2</v>
      </c>
      <c r="G12" s="222"/>
      <c r="H12" s="223"/>
      <c r="I12" s="342">
        <f t="shared" si="1"/>
        <v>0</v>
      </c>
      <c r="J12" s="342">
        <f t="shared" si="2"/>
        <v>0</v>
      </c>
      <c r="K12" s="150">
        <f t="shared" si="3"/>
        <v>0</v>
      </c>
      <c r="L12" s="373"/>
      <c r="M12" s="381"/>
      <c r="N12" s="381"/>
    </row>
    <row r="13" spans="1:14" ht="70.150000000000006" customHeight="1">
      <c r="A13" s="31">
        <v>7</v>
      </c>
      <c r="B13" s="34" t="s">
        <v>195</v>
      </c>
      <c r="C13" s="38" t="s">
        <v>93</v>
      </c>
      <c r="D13" s="38" t="s">
        <v>119</v>
      </c>
      <c r="E13" s="42">
        <f t="shared" si="0"/>
        <v>1</v>
      </c>
      <c r="F13" s="344">
        <v>1</v>
      </c>
      <c r="G13" s="222"/>
      <c r="H13" s="223"/>
      <c r="I13" s="342">
        <f t="shared" si="1"/>
        <v>0</v>
      </c>
      <c r="J13" s="342">
        <f t="shared" si="2"/>
        <v>0</v>
      </c>
      <c r="K13" s="150">
        <f t="shared" si="3"/>
        <v>0</v>
      </c>
      <c r="L13" s="373"/>
      <c r="M13" s="381"/>
      <c r="N13" s="381"/>
    </row>
    <row r="14" spans="1:14" ht="72" customHeight="1">
      <c r="A14" s="124">
        <v>8</v>
      </c>
      <c r="B14" s="125" t="s">
        <v>196</v>
      </c>
      <c r="C14" s="126" t="s">
        <v>94</v>
      </c>
      <c r="D14" s="126" t="s">
        <v>95</v>
      </c>
      <c r="E14" s="42">
        <f t="shared" si="0"/>
        <v>1</v>
      </c>
      <c r="F14" s="345">
        <v>1</v>
      </c>
      <c r="G14" s="225"/>
      <c r="H14" s="223"/>
      <c r="I14" s="342">
        <f t="shared" si="1"/>
        <v>0</v>
      </c>
      <c r="J14" s="342">
        <f t="shared" si="2"/>
        <v>0</v>
      </c>
      <c r="K14" s="150">
        <f t="shared" si="3"/>
        <v>0</v>
      </c>
      <c r="L14" s="373"/>
      <c r="M14" s="381"/>
      <c r="N14" s="381"/>
    </row>
    <row r="15" spans="1:14" ht="72" customHeight="1">
      <c r="A15" s="124">
        <v>9</v>
      </c>
      <c r="B15" s="125" t="s">
        <v>178</v>
      </c>
      <c r="C15" s="126" t="s">
        <v>197</v>
      </c>
      <c r="D15" s="126" t="s">
        <v>179</v>
      </c>
      <c r="E15" s="42">
        <f t="shared" si="0"/>
        <v>1</v>
      </c>
      <c r="F15" s="345">
        <v>1</v>
      </c>
      <c r="G15" s="225"/>
      <c r="H15" s="223"/>
      <c r="I15" s="342">
        <f t="shared" si="1"/>
        <v>0</v>
      </c>
      <c r="J15" s="342">
        <f t="shared" si="2"/>
        <v>0</v>
      </c>
      <c r="K15" s="150">
        <f t="shared" si="3"/>
        <v>0</v>
      </c>
      <c r="L15" s="373"/>
      <c r="M15" s="381"/>
      <c r="N15" s="381"/>
    </row>
    <row r="16" spans="1:14" s="204" customFormat="1" ht="25.15" customHeight="1">
      <c r="A16" s="217"/>
      <c r="B16" s="217" t="s">
        <v>162</v>
      </c>
      <c r="C16" s="207"/>
      <c r="D16" s="217"/>
      <c r="E16" s="218"/>
      <c r="F16" s="219"/>
      <c r="G16" s="217"/>
      <c r="H16" s="220"/>
      <c r="I16" s="206"/>
      <c r="J16" s="206">
        <f>SUM(J7:J15)</f>
        <v>0</v>
      </c>
      <c r="K16" s="206">
        <f>SUM(K7:K15)</f>
        <v>0</v>
      </c>
      <c r="L16" s="217"/>
      <c r="M16" s="391"/>
      <c r="N16" s="391"/>
    </row>
    <row r="17" spans="1:13" ht="30" customHeight="1">
      <c r="A17" s="495" t="s">
        <v>137</v>
      </c>
      <c r="B17" s="495"/>
      <c r="C17" s="495"/>
      <c r="D17" s="495"/>
      <c r="E17" s="495"/>
      <c r="F17" s="495"/>
      <c r="G17" s="495"/>
      <c r="H17" s="495"/>
      <c r="I17" s="495"/>
      <c r="J17" s="495"/>
      <c r="K17" s="495"/>
      <c r="L17" s="495"/>
    </row>
    <row r="18" spans="1:13">
      <c r="A18" s="5" t="s">
        <v>185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</row>
    <row r="19" spans="1:13">
      <c r="A19" s="5" t="s">
        <v>186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</row>
    <row r="20" spans="1:13">
      <c r="A20" t="s">
        <v>187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</row>
    <row r="21" spans="1:13">
      <c r="A21" s="5"/>
      <c r="B21" s="5"/>
      <c r="C21" s="5"/>
      <c r="D21" s="5"/>
      <c r="E21" s="5"/>
      <c r="G21" s="166"/>
      <c r="H21" s="226"/>
      <c r="I21" s="140"/>
      <c r="J21" s="140"/>
      <c r="K21" s="140"/>
      <c r="L21" s="5"/>
    </row>
    <row r="22" spans="1:13" ht="45" customHeight="1">
      <c r="A22" s="5"/>
      <c r="B22" s="5"/>
      <c r="C22" s="5"/>
      <c r="D22" s="5"/>
      <c r="E22" s="5"/>
      <c r="G22" s="166"/>
      <c r="H22" s="402" t="s">
        <v>230</v>
      </c>
      <c r="I22" s="403"/>
      <c r="J22" s="403"/>
      <c r="K22" s="403"/>
      <c r="L22" s="403"/>
      <c r="M22" s="403"/>
    </row>
    <row r="23" spans="1:13" ht="37.5" customHeight="1">
      <c r="A23" s="5"/>
      <c r="B23" s="5"/>
      <c r="C23" s="5"/>
      <c r="D23" s="5"/>
      <c r="E23" s="5"/>
      <c r="G23" s="166"/>
      <c r="H23" s="226"/>
      <c r="I23" s="140"/>
      <c r="J23" s="140"/>
      <c r="K23" s="140"/>
      <c r="L23" s="5"/>
    </row>
    <row r="24" spans="1:13" ht="12.75">
      <c r="A24" s="5"/>
      <c r="B24" s="470"/>
      <c r="C24" s="470"/>
      <c r="D24" s="470"/>
      <c r="E24" s="470"/>
      <c r="F24" s="470"/>
      <c r="G24" s="470"/>
      <c r="H24" s="227"/>
      <c r="I24" s="94"/>
      <c r="J24" s="94"/>
      <c r="K24" s="140"/>
      <c r="L24" s="5"/>
    </row>
    <row r="25" spans="1:13">
      <c r="A25" s="5"/>
      <c r="B25" s="5"/>
      <c r="C25" s="5"/>
      <c r="D25" s="5"/>
      <c r="E25" s="5"/>
      <c r="G25" s="166"/>
      <c r="H25" s="226"/>
      <c r="I25" s="140"/>
      <c r="J25" s="140"/>
      <c r="K25" s="140"/>
      <c r="L25" s="5"/>
    </row>
    <row r="26" spans="1:13">
      <c r="A26" s="5"/>
      <c r="B26" s="5"/>
      <c r="C26" s="5"/>
      <c r="D26" s="5"/>
      <c r="E26" s="5"/>
      <c r="G26" s="166"/>
      <c r="H26" s="226"/>
      <c r="I26" s="140"/>
      <c r="J26" s="140"/>
      <c r="K26" s="140"/>
      <c r="L26" s="5"/>
    </row>
    <row r="27" spans="1:13" ht="12.75">
      <c r="A27" s="5"/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</row>
    <row r="28" spans="1:13">
      <c r="A28" s="5"/>
      <c r="B28" s="5"/>
      <c r="C28" s="5"/>
      <c r="D28" s="5"/>
      <c r="E28" s="5"/>
      <c r="G28" s="166"/>
      <c r="H28" s="226"/>
      <c r="I28" s="140"/>
      <c r="J28" s="140"/>
      <c r="K28" s="140"/>
      <c r="L28" s="5"/>
    </row>
    <row r="29" spans="1:13" ht="12.75">
      <c r="A29" s="5"/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3">
      <c r="A30" s="5"/>
      <c r="B30" s="5"/>
      <c r="C30" s="5"/>
      <c r="D30" s="5"/>
      <c r="E30" s="5"/>
      <c r="G30" s="166"/>
      <c r="H30" s="226"/>
      <c r="I30" s="140"/>
      <c r="J30" s="140"/>
      <c r="K30" s="140"/>
      <c r="L30" s="5"/>
    </row>
    <row r="31" spans="1:13">
      <c r="A31" s="5"/>
      <c r="B31" s="5"/>
      <c r="C31" s="5"/>
      <c r="D31" s="5"/>
      <c r="E31" s="5"/>
      <c r="G31" s="166"/>
      <c r="H31" s="226"/>
      <c r="I31" s="140"/>
      <c r="J31" s="140"/>
      <c r="K31" s="140"/>
      <c r="L31" s="5"/>
    </row>
    <row r="32" spans="1:13">
      <c r="A32" s="5"/>
      <c r="B32" s="5"/>
      <c r="C32" s="5"/>
      <c r="D32" s="5"/>
      <c r="E32" s="5"/>
      <c r="G32" s="166"/>
      <c r="H32" s="226"/>
      <c r="I32" s="140"/>
      <c r="J32" s="140"/>
      <c r="K32" s="140"/>
      <c r="L32" s="5"/>
    </row>
  </sheetData>
  <protectedRanges>
    <protectedRange sqref="F7:F15" name="Rozstęp2"/>
  </protectedRanges>
  <mergeCells count="6">
    <mergeCell ref="B29:L29"/>
    <mergeCell ref="C3:L3"/>
    <mergeCell ref="B27:L27"/>
    <mergeCell ref="B24:G24"/>
    <mergeCell ref="A17:L17"/>
    <mergeCell ref="H22:M22"/>
  </mergeCells>
  <phoneticPr fontId="6" type="noConversion"/>
  <pageMargins left="0.25" right="0.25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view="pageBreakPreview" topLeftCell="A6" zoomScale="90" zoomScaleNormal="90" zoomScaleSheetLayoutView="90" workbookViewId="0">
      <selection activeCell="V10" sqref="V10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6" width="16.85546875" style="71" hidden="1" customWidth="1"/>
    <col min="7" max="7" width="14.85546875" style="237" customWidth="1"/>
    <col min="8" max="8" width="7.5703125" style="238" customWidth="1"/>
    <col min="9" max="9" width="15.42578125" style="233" customWidth="1"/>
    <col min="10" max="10" width="13" style="232" customWidth="1"/>
    <col min="11" max="11" width="12" style="232" customWidth="1"/>
    <col min="12" max="12" width="18.42578125" customWidth="1"/>
    <col min="13" max="13" width="13.7109375" customWidth="1"/>
    <col min="14" max="14" width="20.7109375" customWidth="1"/>
  </cols>
  <sheetData>
    <row r="1" spans="1:14">
      <c r="B1" s="400" t="s">
        <v>231</v>
      </c>
    </row>
    <row r="2" spans="1:14">
      <c r="A2" s="5"/>
      <c r="B2" s="184"/>
      <c r="C2" s="5"/>
      <c r="D2" s="5"/>
      <c r="E2" s="5"/>
      <c r="G2" s="234"/>
      <c r="H2" s="235"/>
      <c r="I2" s="230"/>
      <c r="J2" s="231"/>
      <c r="K2" s="406" t="s">
        <v>41</v>
      </c>
      <c r="L2" s="406"/>
    </row>
    <row r="3" spans="1:14" ht="12.75">
      <c r="A3" s="5"/>
      <c r="B3" s="2" t="s">
        <v>232</v>
      </c>
      <c r="C3" s="406" t="s">
        <v>8</v>
      </c>
      <c r="D3" s="406"/>
      <c r="E3" s="406"/>
      <c r="F3" s="406"/>
      <c r="G3" s="406"/>
      <c r="H3" s="406"/>
      <c r="I3" s="406"/>
      <c r="J3" s="406"/>
      <c r="K3" s="406"/>
      <c r="L3" s="2"/>
    </row>
    <row r="4" spans="1:14" ht="18">
      <c r="A4" s="254" t="s">
        <v>225</v>
      </c>
      <c r="B4" s="254"/>
      <c r="C4" s="254"/>
      <c r="D4" s="254"/>
      <c r="E4" s="254"/>
      <c r="F4" s="179" t="s">
        <v>207</v>
      </c>
      <c r="G4" s="326"/>
      <c r="H4" s="254"/>
      <c r="I4" s="254"/>
      <c r="J4" s="254"/>
      <c r="K4" s="254"/>
      <c r="L4" s="254"/>
    </row>
    <row r="5" spans="1:14" ht="127.5">
      <c r="A5" s="20" t="s">
        <v>31</v>
      </c>
      <c r="B5" s="20" t="s">
        <v>40</v>
      </c>
      <c r="C5" s="264" t="s">
        <v>171</v>
      </c>
      <c r="D5" s="20" t="s">
        <v>32</v>
      </c>
      <c r="E5" s="60" t="s">
        <v>146</v>
      </c>
      <c r="F5" s="75" t="s">
        <v>125</v>
      </c>
      <c r="G5" s="61" t="s">
        <v>112</v>
      </c>
      <c r="H5" s="236" t="s">
        <v>5</v>
      </c>
      <c r="I5" s="61" t="s">
        <v>163</v>
      </c>
      <c r="J5" s="141" t="s">
        <v>105</v>
      </c>
      <c r="K5" s="141" t="s">
        <v>104</v>
      </c>
      <c r="L5" s="20" t="s">
        <v>2</v>
      </c>
      <c r="M5" s="393" t="s">
        <v>213</v>
      </c>
      <c r="N5" s="393" t="s">
        <v>214</v>
      </c>
    </row>
    <row r="6" spans="1:14" ht="209.25" customHeight="1">
      <c r="A6" s="19">
        <v>1</v>
      </c>
      <c r="B6" s="42" t="s">
        <v>139</v>
      </c>
      <c r="C6" s="243" t="s">
        <v>115</v>
      </c>
      <c r="D6" s="3" t="s">
        <v>65</v>
      </c>
      <c r="E6" s="42">
        <f>F6</f>
        <v>17</v>
      </c>
      <c r="F6" s="341">
        <v>17</v>
      </c>
      <c r="G6" s="331"/>
      <c r="H6" s="332"/>
      <c r="I6" s="142">
        <f>ROUND(G6*(1+H6),2)</f>
        <v>0</v>
      </c>
      <c r="J6" s="142">
        <f>G6*E6</f>
        <v>0</v>
      </c>
      <c r="K6" s="143">
        <f>I6*E6</f>
        <v>0</v>
      </c>
      <c r="L6" s="21"/>
      <c r="M6" s="381"/>
      <c r="N6" s="381"/>
    </row>
    <row r="7" spans="1:14" ht="48" customHeight="1">
      <c r="A7" s="19">
        <v>2</v>
      </c>
      <c r="B7" s="42" t="s">
        <v>140</v>
      </c>
      <c r="C7" s="3" t="s">
        <v>50</v>
      </c>
      <c r="D7" s="3" t="s">
        <v>114</v>
      </c>
      <c r="E7" s="42">
        <f t="shared" ref="E7:E10" si="0">F7</f>
        <v>16</v>
      </c>
      <c r="F7" s="341">
        <v>16</v>
      </c>
      <c r="G7" s="331"/>
      <c r="H7" s="332"/>
      <c r="I7" s="142">
        <f t="shared" ref="I7:I10" si="1">ROUND(G7*(1+H7),2)</f>
        <v>0</v>
      </c>
      <c r="J7" s="142">
        <f t="shared" ref="J7:J9" si="2">G7*E7</f>
        <v>0</v>
      </c>
      <c r="K7" s="143">
        <f t="shared" ref="K7:K10" si="3">I7*E7</f>
        <v>0</v>
      </c>
      <c r="L7" s="21"/>
      <c r="M7" s="381"/>
      <c r="N7" s="381"/>
    </row>
    <row r="8" spans="1:14" ht="49.9" customHeight="1">
      <c r="A8" s="127">
        <v>3</v>
      </c>
      <c r="B8" s="128" t="s">
        <v>141</v>
      </c>
      <c r="C8" s="244" t="s">
        <v>121</v>
      </c>
      <c r="D8" s="244" t="s">
        <v>52</v>
      </c>
      <c r="E8" s="42">
        <f t="shared" si="0"/>
        <v>5</v>
      </c>
      <c r="F8" s="347">
        <v>5</v>
      </c>
      <c r="G8" s="333"/>
      <c r="H8" s="334"/>
      <c r="I8" s="142">
        <f t="shared" si="1"/>
        <v>0</v>
      </c>
      <c r="J8" s="142">
        <f>G8*E8</f>
        <v>0</v>
      </c>
      <c r="K8" s="143">
        <f t="shared" si="3"/>
        <v>0</v>
      </c>
      <c r="L8" s="129"/>
      <c r="M8" s="381"/>
      <c r="N8" s="381"/>
    </row>
    <row r="9" spans="1:14" ht="71.25" customHeight="1">
      <c r="A9" s="127">
        <v>4</v>
      </c>
      <c r="B9" s="228" t="s">
        <v>175</v>
      </c>
      <c r="C9" s="244" t="s">
        <v>188</v>
      </c>
      <c r="D9" s="229" t="s">
        <v>202</v>
      </c>
      <c r="E9" s="42">
        <f t="shared" si="0"/>
        <v>20</v>
      </c>
      <c r="F9" s="347">
        <v>20</v>
      </c>
      <c r="G9" s="333"/>
      <c r="H9" s="334"/>
      <c r="I9" s="142">
        <f t="shared" si="1"/>
        <v>0</v>
      </c>
      <c r="J9" s="142">
        <f t="shared" si="2"/>
        <v>0</v>
      </c>
      <c r="K9" s="143">
        <f t="shared" si="3"/>
        <v>0</v>
      </c>
      <c r="L9" s="129"/>
      <c r="M9" s="381"/>
      <c r="N9" s="381"/>
    </row>
    <row r="10" spans="1:14" ht="54.75" customHeight="1">
      <c r="A10" s="244">
        <v>5</v>
      </c>
      <c r="B10" s="228" t="s">
        <v>176</v>
      </c>
      <c r="C10" s="244" t="s">
        <v>177</v>
      </c>
      <c r="D10" s="229" t="s">
        <v>174</v>
      </c>
      <c r="E10" s="42">
        <f t="shared" si="0"/>
        <v>6</v>
      </c>
      <c r="F10" s="347">
        <v>6</v>
      </c>
      <c r="G10" s="333"/>
      <c r="H10" s="334"/>
      <c r="I10" s="142">
        <f t="shared" si="1"/>
        <v>0</v>
      </c>
      <c r="J10" s="142">
        <f t="shared" ref="J10" si="4">G10*E10</f>
        <v>0</v>
      </c>
      <c r="K10" s="143">
        <f t="shared" si="3"/>
        <v>0</v>
      </c>
      <c r="L10" s="129"/>
      <c r="M10" s="381"/>
      <c r="N10" s="381"/>
    </row>
    <row r="11" spans="1:14" s="204" customFormat="1" ht="21.75" customHeight="1">
      <c r="A11" s="218"/>
      <c r="B11" s="218"/>
      <c r="C11" s="218" t="s">
        <v>162</v>
      </c>
      <c r="D11" s="218"/>
      <c r="E11" s="208"/>
      <c r="F11" s="239"/>
      <c r="G11" s="240"/>
      <c r="H11" s="241"/>
      <c r="I11" s="241"/>
      <c r="J11" s="242">
        <f>SUM(J6:J10)</f>
        <v>0</v>
      </c>
      <c r="K11" s="242">
        <f>SUM(K6:K10)</f>
        <v>0</v>
      </c>
      <c r="L11" s="218"/>
      <c r="M11" s="391"/>
      <c r="N11" s="391"/>
    </row>
    <row r="12" spans="1:14" ht="66.75" customHeight="1">
      <c r="A12" s="496" t="s">
        <v>233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</row>
    <row r="13" spans="1:14" ht="14.25">
      <c r="A13" s="5" t="s">
        <v>185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</row>
    <row r="14" spans="1:14" ht="14.25">
      <c r="A14" s="5" t="s">
        <v>186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</row>
    <row r="15" spans="1:14" ht="14.25">
      <c r="A15" t="s">
        <v>187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</row>
    <row r="16" spans="1:14" ht="54.75" customHeight="1">
      <c r="A16" s="470"/>
      <c r="B16" s="470"/>
      <c r="C16" s="470"/>
      <c r="D16" s="470"/>
      <c r="E16" s="470"/>
      <c r="F16" s="470"/>
      <c r="G16" s="470"/>
      <c r="H16" s="402" t="s">
        <v>230</v>
      </c>
      <c r="I16" s="403"/>
      <c r="J16" s="403"/>
      <c r="K16" s="403"/>
      <c r="L16" s="403"/>
      <c r="M16" s="403"/>
    </row>
    <row r="17" spans="1:10">
      <c r="A17" s="5"/>
      <c r="B17" s="5"/>
      <c r="C17" s="5"/>
      <c r="D17" s="5"/>
      <c r="E17" s="5"/>
      <c r="G17" s="234"/>
      <c r="H17" s="235"/>
      <c r="I17" s="230"/>
      <c r="J17" s="231"/>
    </row>
  </sheetData>
  <mergeCells count="5">
    <mergeCell ref="K2:L2"/>
    <mergeCell ref="C3:K3"/>
    <mergeCell ref="A16:G16"/>
    <mergeCell ref="A12:L12"/>
    <mergeCell ref="H16:M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0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2.7109375" customWidth="1"/>
    <col min="3" max="3" width="31.28515625" customWidth="1"/>
    <col min="4" max="4" width="11.7109375" customWidth="1"/>
    <col min="5" max="5" width="7.5703125" customWidth="1"/>
    <col min="6" max="6" width="10.42578125" style="71" hidden="1" customWidth="1"/>
    <col min="7" max="7" width="13" customWidth="1"/>
    <col min="8" max="8" width="6.42578125" style="103" customWidth="1"/>
    <col min="9" max="9" width="12" style="103" customWidth="1"/>
    <col min="10" max="10" width="14.28515625" style="96" customWidth="1"/>
    <col min="11" max="11" width="14.42578125" style="96" customWidth="1"/>
    <col min="12" max="12" width="16.85546875" customWidth="1"/>
    <col min="13" max="13" width="17.7109375" customWidth="1"/>
    <col min="14" max="14" width="16.7109375" customWidth="1"/>
  </cols>
  <sheetData>
    <row r="1" spans="1:14">
      <c r="A1" s="5"/>
      <c r="B1" s="184"/>
      <c r="C1" s="5"/>
      <c r="D1" s="5"/>
      <c r="E1" s="5"/>
      <c r="G1" s="5"/>
      <c r="H1" s="100"/>
      <c r="I1" s="100"/>
      <c r="J1" s="140"/>
      <c r="K1" s="140"/>
      <c r="L1" s="5"/>
    </row>
    <row r="2" spans="1:14">
      <c r="A2" s="5"/>
      <c r="B2" s="400" t="s">
        <v>231</v>
      </c>
      <c r="C2" s="5"/>
      <c r="D2" s="5"/>
      <c r="E2" s="5"/>
      <c r="G2" s="5"/>
      <c r="H2" s="100"/>
      <c r="I2" s="100"/>
      <c r="J2" s="140"/>
      <c r="K2" s="139" t="s">
        <v>12</v>
      </c>
      <c r="L2" s="5"/>
    </row>
    <row r="3" spans="1:14">
      <c r="A3" s="5"/>
      <c r="B3" s="27" t="s">
        <v>13</v>
      </c>
      <c r="C3" s="13"/>
      <c r="D3" s="13"/>
      <c r="E3" s="13"/>
      <c r="F3" s="77"/>
      <c r="G3" s="13"/>
      <c r="H3" s="101"/>
      <c r="I3" s="101"/>
      <c r="J3" s="139"/>
      <c r="K3" s="2"/>
      <c r="L3" s="5"/>
    </row>
    <row r="4" spans="1:14">
      <c r="A4" s="5"/>
      <c r="B4" s="2" t="s">
        <v>232</v>
      </c>
      <c r="C4" s="5"/>
      <c r="D4" s="5"/>
      <c r="E4" s="5"/>
      <c r="G4" s="5"/>
      <c r="H4" s="100"/>
      <c r="I4" s="100"/>
      <c r="J4" s="140"/>
      <c r="K4" s="140"/>
      <c r="L4" s="5"/>
    </row>
    <row r="5" spans="1:14" ht="15.75">
      <c r="A5" s="260" t="s">
        <v>226</v>
      </c>
      <c r="B5" s="260"/>
      <c r="C5" s="260"/>
      <c r="D5" s="260"/>
      <c r="E5" s="260"/>
      <c r="F5" s="271" t="s">
        <v>172</v>
      </c>
      <c r="G5" s="260"/>
      <c r="H5" s="260"/>
      <c r="I5" s="260"/>
      <c r="J5" s="260"/>
      <c r="K5" s="260"/>
      <c r="L5" s="260"/>
    </row>
    <row r="6" spans="1:14" ht="165.7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153</v>
      </c>
      <c r="G6" s="34" t="s">
        <v>110</v>
      </c>
      <c r="H6" s="112" t="s">
        <v>5</v>
      </c>
      <c r="I6" s="34" t="s">
        <v>168</v>
      </c>
      <c r="J6" s="148" t="s">
        <v>105</v>
      </c>
      <c r="K6" s="148" t="s">
        <v>104</v>
      </c>
      <c r="L6" s="36" t="s">
        <v>4</v>
      </c>
      <c r="M6" s="393" t="s">
        <v>213</v>
      </c>
      <c r="N6" s="393" t="s">
        <v>214</v>
      </c>
    </row>
    <row r="7" spans="1:14" ht="77.25" customHeight="1">
      <c r="A7" s="56">
        <v>1</v>
      </c>
      <c r="B7" s="55" t="s">
        <v>90</v>
      </c>
      <c r="C7" s="30" t="s">
        <v>91</v>
      </c>
      <c r="D7" s="45" t="s">
        <v>92</v>
      </c>
      <c r="E7" s="245">
        <f>F7</f>
        <v>1</v>
      </c>
      <c r="F7" s="173">
        <v>1</v>
      </c>
      <c r="G7" s="246"/>
      <c r="H7" s="247"/>
      <c r="I7" s="246">
        <f>ROUND(G7*(1+H7),2)</f>
        <v>0</v>
      </c>
      <c r="J7" s="152">
        <f>G7*E7</f>
        <v>0</v>
      </c>
      <c r="K7" s="153">
        <f>I7*E7</f>
        <v>0</v>
      </c>
      <c r="L7" s="45"/>
      <c r="M7" s="381"/>
      <c r="N7" s="381"/>
    </row>
    <row r="8" spans="1:14" ht="105" customHeight="1">
      <c r="A8" s="39">
        <v>2</v>
      </c>
      <c r="B8" s="55" t="s">
        <v>183</v>
      </c>
      <c r="C8" s="30" t="s">
        <v>60</v>
      </c>
      <c r="D8" s="45" t="s">
        <v>184</v>
      </c>
      <c r="E8" s="245">
        <f>F8</f>
        <v>1</v>
      </c>
      <c r="F8" s="173">
        <v>1</v>
      </c>
      <c r="G8" s="246"/>
      <c r="H8" s="247"/>
      <c r="I8" s="246">
        <f>ROUND(G8*(1+H8),2)</f>
        <v>0</v>
      </c>
      <c r="J8" s="152">
        <f>G8*E8</f>
        <v>0</v>
      </c>
      <c r="K8" s="153">
        <f>I8*E8</f>
        <v>0</v>
      </c>
      <c r="L8" s="45"/>
      <c r="M8" s="381"/>
      <c r="N8" s="381"/>
    </row>
    <row r="9" spans="1:14" s="250" customFormat="1" ht="27.75" customHeight="1">
      <c r="A9" s="217"/>
      <c r="B9" s="217" t="s">
        <v>162</v>
      </c>
      <c r="C9" s="217"/>
      <c r="D9" s="217"/>
      <c r="E9" s="218"/>
      <c r="F9" s="239"/>
      <c r="G9" s="217"/>
      <c r="H9" s="220"/>
      <c r="I9" s="249"/>
      <c r="J9" s="248">
        <f>SUM(J7:J8)</f>
        <v>0</v>
      </c>
      <c r="K9" s="248">
        <f>SUM(K7:K8)</f>
        <v>0</v>
      </c>
      <c r="L9" s="217"/>
      <c r="M9" s="240"/>
      <c r="N9" s="240"/>
    </row>
    <row r="10" spans="1:14" ht="25.5" customHeight="1">
      <c r="A10" s="497" t="s">
        <v>138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</row>
    <row r="11" spans="1:14" ht="14.25">
      <c r="A11" s="5" t="s">
        <v>185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  <row r="12" spans="1:14" ht="14.25">
      <c r="A12" s="5" t="s">
        <v>186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</row>
    <row r="13" spans="1:14" ht="14.25">
      <c r="A13" t="s">
        <v>187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14" ht="45.75" customHeight="1">
      <c r="A14" s="5"/>
      <c r="B14" s="5"/>
      <c r="C14" s="5"/>
      <c r="D14" s="5"/>
      <c r="E14" s="5"/>
      <c r="G14" s="5"/>
      <c r="H14" s="402" t="s">
        <v>230</v>
      </c>
      <c r="I14" s="403"/>
      <c r="J14" s="403"/>
      <c r="K14" s="403"/>
      <c r="L14" s="403"/>
      <c r="M14" s="403"/>
    </row>
    <row r="15" spans="1:14">
      <c r="A15" s="5"/>
      <c r="B15" s="5"/>
      <c r="C15" s="5"/>
      <c r="D15" s="5"/>
      <c r="E15" s="5"/>
      <c r="G15" s="5"/>
      <c r="H15" s="100"/>
      <c r="I15" s="100"/>
      <c r="J15" s="140"/>
      <c r="K15" s="140"/>
      <c r="L15" s="5"/>
    </row>
    <row r="16" spans="1:14" ht="12.75">
      <c r="A16" s="5"/>
      <c r="B16" s="470"/>
      <c r="C16" s="470"/>
      <c r="D16" s="470"/>
      <c r="E16" s="470"/>
      <c r="F16" s="470"/>
      <c r="G16" s="470"/>
      <c r="H16" s="102"/>
      <c r="I16" s="102"/>
      <c r="J16" s="94"/>
      <c r="K16" s="140"/>
      <c r="L16" s="5"/>
    </row>
    <row r="17" spans="1:12">
      <c r="A17" s="5"/>
      <c r="B17" s="5"/>
      <c r="C17" s="5"/>
      <c r="D17" s="5"/>
      <c r="E17" s="5"/>
      <c r="G17" s="5"/>
      <c r="H17" s="100"/>
      <c r="I17" s="100"/>
      <c r="J17" s="140"/>
      <c r="K17" s="140"/>
      <c r="L17" s="5"/>
    </row>
    <row r="18" spans="1:12" ht="12.75">
      <c r="A18" s="5"/>
      <c r="B18" s="470"/>
      <c r="C18" s="470"/>
      <c r="D18" s="470"/>
      <c r="E18" s="470"/>
      <c r="F18" s="470"/>
      <c r="G18" s="470"/>
      <c r="H18" s="102"/>
      <c r="I18" s="102"/>
      <c r="J18" s="94"/>
      <c r="K18" s="94"/>
      <c r="L18" s="9"/>
    </row>
    <row r="19" spans="1:12">
      <c r="B19" s="5"/>
      <c r="C19" s="5"/>
      <c r="D19" s="5"/>
      <c r="E19" s="5"/>
      <c r="G19" s="5"/>
      <c r="H19" s="100"/>
      <c r="I19" s="100"/>
      <c r="J19" s="140"/>
    </row>
    <row r="20" spans="1:12">
      <c r="B20" s="9"/>
      <c r="C20" s="9"/>
      <c r="D20" s="9"/>
      <c r="E20" s="9"/>
      <c r="F20" s="74"/>
      <c r="G20" s="9"/>
      <c r="H20" s="102"/>
      <c r="I20" s="102"/>
      <c r="J20" s="94"/>
    </row>
  </sheetData>
  <mergeCells count="4">
    <mergeCell ref="B18:G18"/>
    <mergeCell ref="B16:G16"/>
    <mergeCell ref="A10:L10"/>
    <mergeCell ref="H14:M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0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6.28515625" customWidth="1"/>
    <col min="3" max="3" width="25" customWidth="1"/>
    <col min="4" max="4" width="11.7109375" customWidth="1"/>
    <col min="5" max="5" width="10.42578125" customWidth="1"/>
    <col min="6" max="6" width="10.42578125" style="71" hidden="1" customWidth="1"/>
    <col min="7" max="7" width="12.28515625" style="119" customWidth="1"/>
    <col min="8" max="8" width="7.28515625" style="119" customWidth="1"/>
    <col min="9" max="9" width="10.5703125" style="119" customWidth="1"/>
    <col min="10" max="10" width="11.85546875" style="119" customWidth="1"/>
    <col min="11" max="11" width="11.28515625" style="119" customWidth="1"/>
    <col min="12" max="12" width="16.85546875" style="119" customWidth="1"/>
    <col min="13" max="13" width="13.7109375" customWidth="1"/>
    <col min="14" max="14" width="20.7109375" customWidth="1"/>
  </cols>
  <sheetData>
    <row r="1" spans="1:14">
      <c r="A1" s="5"/>
      <c r="B1" s="184"/>
      <c r="C1" s="5"/>
      <c r="D1" s="5"/>
      <c r="E1" s="5"/>
      <c r="G1" s="166"/>
      <c r="H1" s="166"/>
      <c r="I1" s="166"/>
      <c r="J1" s="166"/>
      <c r="K1" s="166"/>
      <c r="L1" s="166"/>
    </row>
    <row r="2" spans="1:14">
      <c r="A2" s="5"/>
      <c r="B2" s="400" t="s">
        <v>231</v>
      </c>
      <c r="C2" s="5"/>
      <c r="D2" s="5"/>
      <c r="E2" s="5"/>
      <c r="G2" s="166"/>
      <c r="H2" s="166"/>
      <c r="I2" s="166"/>
      <c r="J2" s="166"/>
      <c r="K2" s="2" t="s">
        <v>12</v>
      </c>
      <c r="L2" s="166"/>
    </row>
    <row r="3" spans="1:14">
      <c r="A3" s="5"/>
      <c r="B3" s="27" t="s">
        <v>13</v>
      </c>
      <c r="C3" s="13"/>
      <c r="D3" s="13"/>
      <c r="E3" s="13"/>
      <c r="F3" s="77"/>
      <c r="G3" s="2"/>
      <c r="H3" s="2"/>
      <c r="I3" s="2"/>
      <c r="J3" s="2"/>
      <c r="K3" s="2"/>
      <c r="L3" s="166"/>
    </row>
    <row r="4" spans="1:14">
      <c r="A4" s="5"/>
      <c r="B4" s="2" t="s">
        <v>232</v>
      </c>
      <c r="C4" s="5"/>
      <c r="D4" s="5"/>
      <c r="E4" s="5"/>
      <c r="G4" s="166"/>
      <c r="H4" s="166"/>
      <c r="I4" s="166"/>
      <c r="J4" s="166"/>
      <c r="K4" s="166"/>
      <c r="L4" s="166"/>
    </row>
    <row r="5" spans="1:14" ht="12.75">
      <c r="A5" s="260" t="s">
        <v>227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40.2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151</v>
      </c>
      <c r="G6" s="34" t="s">
        <v>110</v>
      </c>
      <c r="H6" s="34" t="s">
        <v>5</v>
      </c>
      <c r="I6" s="34" t="s">
        <v>168</v>
      </c>
      <c r="J6" s="34" t="s">
        <v>105</v>
      </c>
      <c r="K6" s="34" t="s">
        <v>104</v>
      </c>
      <c r="L6" s="34" t="s">
        <v>4</v>
      </c>
      <c r="M6" s="393" t="s">
        <v>213</v>
      </c>
      <c r="N6" s="393" t="s">
        <v>214</v>
      </c>
    </row>
    <row r="7" spans="1:14" s="82" customFormat="1" ht="60.75" customHeight="1">
      <c r="A7" s="83">
        <v>1</v>
      </c>
      <c r="B7" s="156" t="s">
        <v>142</v>
      </c>
      <c r="C7" s="116" t="s">
        <v>159</v>
      </c>
      <c r="D7" s="83" t="s">
        <v>126</v>
      </c>
      <c r="E7" s="251">
        <f>F7</f>
        <v>1</v>
      </c>
      <c r="F7" s="174">
        <v>1</v>
      </c>
      <c r="G7" s="167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83"/>
      <c r="M7" s="392"/>
      <c r="N7" s="392"/>
    </row>
    <row r="8" spans="1:14">
      <c r="A8" s="5"/>
      <c r="B8" s="46"/>
      <c r="C8" s="70"/>
      <c r="D8" s="70"/>
      <c r="E8" s="70"/>
      <c r="F8" s="74"/>
      <c r="G8" s="70"/>
      <c r="H8" s="70"/>
      <c r="I8" s="70"/>
      <c r="J8" s="70"/>
      <c r="K8" s="166"/>
      <c r="L8" s="166"/>
    </row>
    <row r="9" spans="1:14" ht="47.25" customHeight="1">
      <c r="A9" s="499" t="s">
        <v>130</v>
      </c>
      <c r="B9" s="495"/>
      <c r="C9" s="495"/>
      <c r="D9" s="495"/>
      <c r="E9" s="495"/>
      <c r="F9" s="495"/>
      <c r="G9" s="495"/>
      <c r="H9" s="495"/>
      <c r="I9" s="495"/>
      <c r="J9" s="495"/>
      <c r="K9" s="495"/>
      <c r="L9" s="495"/>
    </row>
    <row r="10" spans="1:14" ht="26.25" customHeight="1">
      <c r="A10" s="497" t="s">
        <v>138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</row>
    <row r="11" spans="1:14" ht="14.25">
      <c r="A11" s="5" t="s">
        <v>185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  <row r="12" spans="1:14" ht="14.25">
      <c r="A12" s="5" t="s">
        <v>186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</row>
    <row r="13" spans="1:14" ht="14.25">
      <c r="A13" t="s">
        <v>187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14" s="81" customFormat="1" ht="50.25" customHeight="1">
      <c r="A14" s="5"/>
      <c r="B14" s="5"/>
      <c r="C14" s="5"/>
      <c r="D14" s="5"/>
      <c r="E14" s="5"/>
      <c r="F14" s="71"/>
      <c r="G14" s="402" t="s">
        <v>230</v>
      </c>
      <c r="H14" s="403"/>
      <c r="I14" s="403"/>
      <c r="J14" s="403"/>
      <c r="K14" s="403"/>
      <c r="L14" s="403"/>
    </row>
    <row r="15" spans="1:14" s="81" customFormat="1">
      <c r="A15" s="5"/>
      <c r="B15" s="5"/>
      <c r="C15" s="5"/>
      <c r="D15" s="5"/>
      <c r="E15" s="5"/>
      <c r="F15" s="71"/>
      <c r="G15" s="166"/>
      <c r="H15" s="166"/>
      <c r="I15" s="166"/>
      <c r="J15" s="166"/>
      <c r="K15" s="166"/>
      <c r="L15" s="166"/>
    </row>
    <row r="16" spans="1:14" s="81" customFormat="1" ht="12.75">
      <c r="A16" s="5"/>
      <c r="B16" s="470"/>
      <c r="C16" s="470"/>
      <c r="D16" s="470"/>
      <c r="E16" s="470"/>
      <c r="F16" s="470"/>
      <c r="G16" s="470"/>
      <c r="H16" s="157"/>
      <c r="I16" s="157"/>
      <c r="J16" s="157"/>
      <c r="K16" s="166"/>
      <c r="L16" s="166"/>
    </row>
    <row r="17" spans="1:12" s="81" customFormat="1">
      <c r="A17" s="5"/>
      <c r="B17" s="5"/>
      <c r="C17" s="5"/>
      <c r="D17" s="5"/>
      <c r="E17" s="5"/>
      <c r="F17" s="71"/>
      <c r="G17" s="166"/>
      <c r="H17" s="166"/>
      <c r="I17" s="166"/>
      <c r="J17" s="166"/>
      <c r="K17" s="166"/>
      <c r="L17" s="166"/>
    </row>
    <row r="18" spans="1:12" s="81" customFormat="1" ht="12.75">
      <c r="A18" s="5"/>
      <c r="B18" s="470"/>
      <c r="C18" s="470"/>
      <c r="D18" s="470"/>
      <c r="E18" s="470"/>
      <c r="F18" s="470"/>
      <c r="G18" s="470"/>
      <c r="H18" s="157"/>
      <c r="I18" s="157"/>
      <c r="J18" s="157"/>
      <c r="K18" s="157"/>
      <c r="L18" s="157"/>
    </row>
    <row r="19" spans="1:12" s="81" customFormat="1">
      <c r="A19"/>
      <c r="B19" s="5"/>
      <c r="C19" s="5"/>
      <c r="D19" s="5"/>
      <c r="E19" s="5"/>
      <c r="F19" s="71"/>
      <c r="G19" s="166"/>
      <c r="H19" s="166"/>
      <c r="I19" s="166"/>
      <c r="J19" s="166"/>
      <c r="K19" s="119"/>
      <c r="L19" s="119"/>
    </row>
    <row r="20" spans="1:12" s="81" customFormat="1">
      <c r="A20"/>
      <c r="B20" s="9"/>
      <c r="C20" s="9"/>
      <c r="D20" s="9"/>
      <c r="E20" s="9"/>
      <c r="F20" s="74"/>
      <c r="G20" s="157"/>
      <c r="H20" s="157"/>
      <c r="I20" s="157"/>
      <c r="J20" s="157"/>
      <c r="K20" s="119"/>
      <c r="L20" s="119"/>
    </row>
  </sheetData>
  <mergeCells count="5">
    <mergeCell ref="B16:G16"/>
    <mergeCell ref="B18:G18"/>
    <mergeCell ref="A9:L9"/>
    <mergeCell ref="A10:L10"/>
    <mergeCell ref="G14:L1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view="pageBreakPreview" zoomScale="60" zoomScaleNormal="100" workbookViewId="0">
      <selection activeCell="B4" sqref="B4"/>
    </sheetView>
  </sheetViews>
  <sheetFormatPr defaultRowHeight="15"/>
  <cols>
    <col min="1" max="1" width="4.85546875" customWidth="1"/>
    <col min="2" max="2" width="20.28515625" customWidth="1"/>
    <col min="3" max="3" width="28.28515625" customWidth="1"/>
    <col min="4" max="4" width="11.7109375" customWidth="1"/>
    <col min="5" max="5" width="9.140625" customWidth="1"/>
    <col min="6" max="6" width="10.42578125" style="71" hidden="1" customWidth="1"/>
    <col min="7" max="7" width="10.7109375" customWidth="1"/>
    <col min="8" max="8" width="6.7109375" customWidth="1"/>
    <col min="9" max="9" width="11.140625" customWidth="1"/>
    <col min="10" max="10" width="11.28515625" customWidth="1"/>
    <col min="11" max="11" width="11.85546875" customWidth="1"/>
    <col min="12" max="12" width="16.85546875" customWidth="1"/>
    <col min="13" max="13" width="15.28515625" customWidth="1"/>
    <col min="14" max="14" width="22.85546875" customWidth="1"/>
  </cols>
  <sheetData>
    <row r="1" spans="1:14">
      <c r="A1" s="5"/>
      <c r="B1" s="184"/>
      <c r="C1" s="5"/>
      <c r="D1" s="5"/>
      <c r="E1" s="5"/>
      <c r="G1" s="5"/>
      <c r="H1" s="5"/>
      <c r="I1" s="5"/>
      <c r="J1" s="5"/>
      <c r="K1" s="5"/>
      <c r="L1" s="5"/>
    </row>
    <row r="2" spans="1:14">
      <c r="A2" s="5"/>
      <c r="B2" s="400" t="s">
        <v>231</v>
      </c>
      <c r="C2" s="5"/>
      <c r="D2" s="5"/>
      <c r="E2" s="5"/>
      <c r="G2" s="5"/>
      <c r="H2" s="5"/>
      <c r="I2" s="5"/>
      <c r="J2" s="5"/>
      <c r="K2" s="13" t="s">
        <v>12</v>
      </c>
      <c r="L2" s="5"/>
    </row>
    <row r="3" spans="1:14">
      <c r="A3" s="5"/>
      <c r="B3" s="27" t="s">
        <v>13</v>
      </c>
      <c r="C3" s="13"/>
      <c r="D3" s="13"/>
      <c r="E3" s="13"/>
      <c r="F3" s="77"/>
      <c r="G3" s="13"/>
      <c r="H3" s="13"/>
      <c r="I3" s="13"/>
      <c r="J3" s="13"/>
      <c r="K3" s="2"/>
      <c r="L3" s="5"/>
    </row>
    <row r="4" spans="1:14">
      <c r="A4" s="5"/>
      <c r="B4" s="2" t="s">
        <v>232</v>
      </c>
      <c r="C4" s="5"/>
      <c r="D4" s="5"/>
      <c r="E4" s="5"/>
      <c r="G4" s="5"/>
      <c r="H4" s="5"/>
      <c r="I4" s="5"/>
      <c r="J4" s="5"/>
      <c r="K4" s="5"/>
      <c r="L4" s="5"/>
    </row>
    <row r="5" spans="1:14" ht="26.25" customHeight="1">
      <c r="A5" s="260" t="s">
        <v>228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27.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149</v>
      </c>
      <c r="G6" s="34" t="s">
        <v>110</v>
      </c>
      <c r="H6" s="36" t="s">
        <v>5</v>
      </c>
      <c r="I6" s="34" t="s">
        <v>168</v>
      </c>
      <c r="J6" s="34" t="s">
        <v>105</v>
      </c>
      <c r="K6" s="34" t="s">
        <v>104</v>
      </c>
      <c r="L6" s="36" t="s">
        <v>4</v>
      </c>
      <c r="M6" s="393" t="s">
        <v>213</v>
      </c>
      <c r="N6" s="393" t="s">
        <v>214</v>
      </c>
    </row>
    <row r="7" spans="1:14" s="82" customFormat="1" ht="245.25" customHeight="1">
      <c r="A7" s="83">
        <v>1</v>
      </c>
      <c r="B7" s="156" t="s">
        <v>143</v>
      </c>
      <c r="C7" s="116" t="s">
        <v>145</v>
      </c>
      <c r="D7" s="83" t="s">
        <v>133</v>
      </c>
      <c r="E7" s="251">
        <f>F7</f>
        <v>2</v>
      </c>
      <c r="F7" s="174">
        <v>2</v>
      </c>
      <c r="G7" s="167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80"/>
      <c r="M7" s="392"/>
      <c r="N7" s="392"/>
    </row>
    <row r="8" spans="1:14" ht="23.25" customHeight="1">
      <c r="A8" s="497" t="s">
        <v>138</v>
      </c>
      <c r="B8" s="499"/>
      <c r="C8" s="499"/>
      <c r="D8" s="499"/>
      <c r="E8" s="499"/>
      <c r="F8" s="499"/>
      <c r="G8" s="499"/>
      <c r="H8" s="499"/>
      <c r="I8" s="499"/>
      <c r="J8" s="499"/>
      <c r="K8" s="499"/>
      <c r="L8" s="499"/>
    </row>
    <row r="9" spans="1:14" ht="23.25" customHeight="1">
      <c r="A9" s="5" t="s">
        <v>185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</row>
    <row r="10" spans="1:14">
      <c r="A10" s="5" t="s">
        <v>186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</row>
    <row r="11" spans="1:14">
      <c r="A11" t="s">
        <v>187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</row>
    <row r="12" spans="1:14" s="81" customFormat="1" ht="50.25" customHeight="1">
      <c r="A12" s="5"/>
      <c r="B12" s="5"/>
      <c r="C12" s="5"/>
      <c r="D12" s="5"/>
      <c r="E12" s="5"/>
      <c r="F12" s="71"/>
      <c r="G12" s="402" t="s">
        <v>230</v>
      </c>
      <c r="H12" s="403"/>
      <c r="I12" s="403"/>
      <c r="J12" s="403"/>
      <c r="K12" s="403"/>
      <c r="L12" s="403"/>
    </row>
    <row r="13" spans="1:14" s="81" customFormat="1">
      <c r="A13" s="5"/>
      <c r="B13" s="5"/>
      <c r="C13" s="5"/>
      <c r="D13" s="5"/>
      <c r="E13" s="5"/>
      <c r="F13" s="350"/>
      <c r="G13" s="351"/>
      <c r="H13" s="5"/>
      <c r="I13" s="5"/>
      <c r="J13" s="5"/>
      <c r="K13" s="5"/>
      <c r="L13" s="5"/>
    </row>
    <row r="14" spans="1:14" s="81" customFormat="1" ht="12.75">
      <c r="A14" s="5"/>
      <c r="B14" s="470"/>
      <c r="C14" s="470"/>
      <c r="D14" s="470"/>
      <c r="E14" s="470"/>
      <c r="F14" s="470"/>
      <c r="G14" s="470"/>
      <c r="H14" s="9"/>
      <c r="I14" s="9"/>
      <c r="J14" s="9"/>
      <c r="K14" s="5"/>
      <c r="L14" s="5"/>
    </row>
    <row r="15" spans="1:14" s="81" customFormat="1">
      <c r="A15" s="5"/>
      <c r="B15" s="5"/>
      <c r="C15" s="5"/>
      <c r="D15" s="5"/>
      <c r="E15" s="5"/>
      <c r="F15" s="350"/>
      <c r="G15" s="352"/>
      <c r="H15" s="353"/>
      <c r="I15" s="5"/>
      <c r="J15" s="351"/>
      <c r="K15" s="351"/>
      <c r="L15" s="5"/>
    </row>
    <row r="16" spans="1:14" s="81" customFormat="1" ht="12.75">
      <c r="A16" s="5"/>
      <c r="B16" s="470"/>
      <c r="C16" s="470"/>
      <c r="D16" s="470"/>
      <c r="E16" s="470"/>
      <c r="F16" s="470"/>
      <c r="G16" s="470"/>
      <c r="H16" s="9"/>
      <c r="I16" s="9"/>
      <c r="J16" s="354"/>
      <c r="K16" s="354"/>
      <c r="L16" s="9"/>
    </row>
    <row r="17" spans="1:12" s="81" customFormat="1">
      <c r="A17"/>
      <c r="B17" s="5"/>
      <c r="C17" s="5"/>
      <c r="D17" s="5"/>
      <c r="E17" s="5"/>
      <c r="F17" s="350"/>
      <c r="G17" s="5"/>
      <c r="H17" s="5"/>
      <c r="I17" s="5"/>
      <c r="J17" s="5"/>
      <c r="K17"/>
      <c r="L17"/>
    </row>
    <row r="18" spans="1:12" s="81" customFormat="1">
      <c r="A18"/>
      <c r="B18" s="9"/>
      <c r="C18" s="9"/>
      <c r="D18" s="9"/>
      <c r="E18" s="9"/>
      <c r="F18" s="74"/>
      <c r="G18" s="9"/>
      <c r="H18" s="9"/>
      <c r="I18" s="9"/>
      <c r="J18" s="9"/>
      <c r="K18"/>
      <c r="L18"/>
    </row>
  </sheetData>
  <mergeCells count="4">
    <mergeCell ref="B14:G14"/>
    <mergeCell ref="B16:G16"/>
    <mergeCell ref="G12:L12"/>
    <mergeCell ref="A8:L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6F80-1B5B-4445-AD09-05E8A90E5B12}">
  <dimension ref="A1:N15"/>
  <sheetViews>
    <sheetView view="pageBreakPreview" zoomScale="60" zoomScaleNormal="100" workbookViewId="0">
      <selection activeCell="B4" sqref="B4"/>
    </sheetView>
  </sheetViews>
  <sheetFormatPr defaultRowHeight="12.75"/>
  <cols>
    <col min="2" max="2" width="19" customWidth="1"/>
    <col min="3" max="3" width="20.7109375" customWidth="1"/>
    <col min="6" max="6" width="0" hidden="1" customWidth="1"/>
    <col min="12" max="12" width="22.28515625" customWidth="1"/>
    <col min="13" max="13" width="14.5703125" customWidth="1"/>
    <col min="14" max="14" width="25.28515625" customWidth="1"/>
  </cols>
  <sheetData>
    <row r="1" spans="1:14" ht="15">
      <c r="A1" s="5"/>
      <c r="B1" s="184"/>
      <c r="C1" s="5"/>
      <c r="D1" s="5"/>
      <c r="E1" s="5"/>
      <c r="F1" s="71"/>
      <c r="G1" s="5"/>
      <c r="H1" s="5"/>
      <c r="I1" s="5"/>
      <c r="J1" s="5"/>
      <c r="K1" s="5"/>
      <c r="L1" s="5"/>
    </row>
    <row r="2" spans="1:14" ht="15">
      <c r="A2" s="5"/>
      <c r="B2" s="400" t="s">
        <v>231</v>
      </c>
      <c r="C2" s="5"/>
      <c r="D2" s="5"/>
      <c r="E2" s="5"/>
      <c r="F2" s="71"/>
      <c r="G2" s="5"/>
      <c r="H2" s="5"/>
      <c r="I2" s="5"/>
      <c r="J2" s="5"/>
      <c r="K2" s="13" t="s">
        <v>12</v>
      </c>
      <c r="L2" s="5"/>
    </row>
    <row r="3" spans="1:14" ht="15">
      <c r="A3" s="5"/>
      <c r="B3" s="27" t="s">
        <v>13</v>
      </c>
      <c r="C3" s="13"/>
      <c r="D3" s="13"/>
      <c r="E3" s="13"/>
      <c r="F3" s="77"/>
      <c r="G3" s="13"/>
      <c r="H3" s="13"/>
      <c r="I3" s="13"/>
      <c r="J3" s="13"/>
      <c r="K3" s="2"/>
      <c r="L3" s="5"/>
    </row>
    <row r="4" spans="1:14" ht="15">
      <c r="A4" s="5"/>
      <c r="B4" s="2" t="s">
        <v>232</v>
      </c>
      <c r="C4" s="5"/>
      <c r="D4" s="5"/>
      <c r="E4" s="5"/>
      <c r="F4" s="71"/>
      <c r="G4" s="5"/>
      <c r="H4" s="5"/>
      <c r="I4" s="5"/>
      <c r="J4" s="5"/>
      <c r="K4" s="5"/>
      <c r="L4" s="5"/>
    </row>
    <row r="5" spans="1:14">
      <c r="A5" s="260" t="s">
        <v>229</v>
      </c>
      <c r="B5" s="260"/>
      <c r="C5" s="260"/>
      <c r="D5" s="260"/>
      <c r="E5" s="260"/>
      <c r="F5" s="271" t="s">
        <v>172</v>
      </c>
      <c r="G5" s="322"/>
      <c r="H5" s="260"/>
      <c r="I5" s="260"/>
      <c r="J5" s="260"/>
      <c r="K5" s="260"/>
      <c r="L5" s="260"/>
    </row>
    <row r="6" spans="1:14" ht="114.75">
      <c r="A6" s="36" t="s">
        <v>14</v>
      </c>
      <c r="B6" s="36" t="s">
        <v>43</v>
      </c>
      <c r="C6" s="34" t="s">
        <v>171</v>
      </c>
      <c r="D6" s="36" t="s">
        <v>44</v>
      </c>
      <c r="E6" s="60" t="s">
        <v>146</v>
      </c>
      <c r="F6" s="163" t="s">
        <v>149</v>
      </c>
      <c r="G6" s="34" t="s">
        <v>110</v>
      </c>
      <c r="H6" s="36" t="s">
        <v>5</v>
      </c>
      <c r="I6" s="34" t="s">
        <v>168</v>
      </c>
      <c r="J6" s="34" t="s">
        <v>105</v>
      </c>
      <c r="K6" s="34" t="s">
        <v>104</v>
      </c>
      <c r="L6" s="36" t="s">
        <v>4</v>
      </c>
      <c r="M6" s="393" t="s">
        <v>213</v>
      </c>
      <c r="N6" s="393" t="s">
        <v>214</v>
      </c>
    </row>
    <row r="7" spans="1:14" ht="225">
      <c r="A7" s="83">
        <v>1</v>
      </c>
      <c r="B7" s="156" t="s">
        <v>203</v>
      </c>
      <c r="C7" s="116" t="s">
        <v>204</v>
      </c>
      <c r="D7" s="118" t="s">
        <v>200</v>
      </c>
      <c r="E7" s="251">
        <f>F7</f>
        <v>30</v>
      </c>
      <c r="F7" s="377">
        <v>30</v>
      </c>
      <c r="G7" s="154"/>
      <c r="H7" s="109"/>
      <c r="I7" s="154">
        <f>ROUND(G7*(1+H7),2)</f>
        <v>0</v>
      </c>
      <c r="J7" s="252">
        <f>G7*E7</f>
        <v>0</v>
      </c>
      <c r="K7" s="252">
        <f>I7*E7</f>
        <v>0</v>
      </c>
      <c r="L7" s="34"/>
      <c r="M7" s="381"/>
      <c r="N7" s="381"/>
    </row>
    <row r="8" spans="1:14" ht="171">
      <c r="A8" s="378">
        <v>2</v>
      </c>
      <c r="B8" s="117" t="s">
        <v>201</v>
      </c>
      <c r="C8" s="118" t="s">
        <v>205</v>
      </c>
      <c r="D8" s="118" t="s">
        <v>200</v>
      </c>
      <c r="E8" s="251">
        <f>F8</f>
        <v>3</v>
      </c>
      <c r="F8" s="378">
        <v>3</v>
      </c>
      <c r="G8" s="379"/>
      <c r="H8" s="380"/>
      <c r="I8" s="154">
        <f>ROUND(G8*(1+H8),2)</f>
        <v>0</v>
      </c>
      <c r="J8" s="252">
        <f>G8*E8</f>
        <v>0</v>
      </c>
      <c r="K8" s="252">
        <f>I8*E8</f>
        <v>0</v>
      </c>
      <c r="L8" s="83"/>
      <c r="M8" s="381"/>
      <c r="N8" s="381"/>
    </row>
    <row r="9" spans="1:14" ht="24" customHeight="1">
      <c r="A9" s="358"/>
      <c r="B9" s="117" t="s">
        <v>162</v>
      </c>
      <c r="C9" s="118"/>
      <c r="D9" s="118"/>
      <c r="E9" s="357"/>
      <c r="F9" s="358"/>
      <c r="G9" s="375"/>
      <c r="H9" s="374"/>
      <c r="I9" s="375"/>
      <c r="J9" s="376">
        <f>J7+J8</f>
        <v>0</v>
      </c>
      <c r="K9" s="376">
        <f>K7+K8</f>
        <v>0</v>
      </c>
      <c r="L9" s="80"/>
    </row>
    <row r="10" spans="1:14" ht="15">
      <c r="A10" s="497" t="s">
        <v>138</v>
      </c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</row>
    <row r="11" spans="1:14" ht="15">
      <c r="A11" s="5" t="s">
        <v>185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</row>
    <row r="12" spans="1:14" ht="15">
      <c r="A12" s="5" t="s">
        <v>186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</row>
    <row r="13" spans="1:14" ht="39" customHeight="1">
      <c r="A13" t="s">
        <v>187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</row>
    <row r="14" spans="1:14" ht="32.25" customHeight="1">
      <c r="A14" s="5"/>
      <c r="B14" s="5"/>
      <c r="C14" s="5"/>
      <c r="D14" s="5"/>
      <c r="E14" s="5"/>
      <c r="F14" s="71"/>
      <c r="G14" s="402" t="s">
        <v>230</v>
      </c>
      <c r="H14" s="403"/>
      <c r="I14" s="403"/>
      <c r="J14" s="403"/>
      <c r="K14" s="403"/>
      <c r="L14" s="403"/>
    </row>
    <row r="15" spans="1:14" ht="15">
      <c r="A15" s="5"/>
      <c r="B15" s="5"/>
      <c r="C15" s="5"/>
      <c r="D15" s="5"/>
      <c r="E15" s="5"/>
      <c r="F15" s="350"/>
      <c r="G15" s="351"/>
      <c r="H15" s="5"/>
      <c r="I15" s="5"/>
      <c r="J15" s="5"/>
      <c r="K15" s="5"/>
      <c r="L15" s="5"/>
    </row>
  </sheetData>
  <mergeCells count="2">
    <mergeCell ref="A10:L10"/>
    <mergeCell ref="G14:L1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view="pageBreakPreview" zoomScale="60" zoomScaleNormal="100" workbookViewId="0">
      <selection activeCell="B4" sqref="B4"/>
    </sheetView>
  </sheetViews>
  <sheetFormatPr defaultRowHeight="15"/>
  <cols>
    <col min="1" max="1" width="4.5703125" customWidth="1"/>
    <col min="2" max="2" width="44.140625" customWidth="1"/>
    <col min="3" max="3" width="14.42578125" customWidth="1"/>
    <col min="4" max="4" width="7.5703125" customWidth="1"/>
    <col min="5" max="6" width="7.5703125" style="71" hidden="1" customWidth="1"/>
    <col min="7" max="7" width="13.5703125" style="119" customWidth="1"/>
    <col min="8" max="8" width="6.85546875" style="103" customWidth="1"/>
    <col min="9" max="9" width="15.7109375" style="103" customWidth="1"/>
    <col min="10" max="10" width="11.7109375" style="133" customWidth="1"/>
    <col min="11" max="11" width="11.28515625" style="133" customWidth="1"/>
    <col min="12" max="12" width="17.28515625" customWidth="1"/>
    <col min="13" max="13" width="14" customWidth="1"/>
    <col min="14" max="14" width="16.42578125" customWidth="1"/>
  </cols>
  <sheetData>
    <row r="1" spans="1:14">
      <c r="B1" s="400" t="s">
        <v>231</v>
      </c>
    </row>
    <row r="2" spans="1:14">
      <c r="A2" s="9"/>
      <c r="B2" s="184"/>
      <c r="C2" s="9"/>
      <c r="D2" s="9"/>
      <c r="E2" s="74"/>
      <c r="F2" s="74"/>
      <c r="G2" s="157"/>
      <c r="H2" s="102"/>
      <c r="I2" s="102"/>
      <c r="J2" s="131"/>
      <c r="K2" s="435" t="s">
        <v>11</v>
      </c>
      <c r="L2" s="435"/>
    </row>
    <row r="3" spans="1:14">
      <c r="A3" s="9"/>
      <c r="B3" s="185" t="s">
        <v>6</v>
      </c>
      <c r="C3" s="185"/>
      <c r="D3" s="185"/>
      <c r="E3" s="74"/>
      <c r="F3" s="74"/>
      <c r="G3" s="70"/>
      <c r="H3" s="130"/>
      <c r="I3" s="130"/>
      <c r="J3" s="132"/>
      <c r="K3" s="2"/>
      <c r="L3" s="9"/>
    </row>
    <row r="4" spans="1:14">
      <c r="A4" s="9"/>
      <c r="B4" s="70" t="s">
        <v>232</v>
      </c>
      <c r="C4" s="185"/>
      <c r="D4" s="185"/>
      <c r="E4" s="74"/>
      <c r="F4" s="74"/>
      <c r="G4" s="70"/>
      <c r="H4" s="130"/>
      <c r="I4" s="130"/>
      <c r="J4" s="132"/>
      <c r="K4" s="2"/>
      <c r="L4" s="9"/>
    </row>
    <row r="5" spans="1:14" ht="21.75" customHeight="1">
      <c r="A5" s="415" t="s">
        <v>216</v>
      </c>
      <c r="B5" s="447"/>
      <c r="C5" s="447"/>
      <c r="D5" s="447"/>
      <c r="E5" s="447"/>
      <c r="F5" s="447"/>
      <c r="G5" s="447"/>
      <c r="H5" s="447"/>
      <c r="I5" s="253"/>
      <c r="J5" s="253"/>
      <c r="K5" s="253"/>
      <c r="L5" s="253"/>
    </row>
    <row r="6" spans="1:14" ht="171.75" customHeight="1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151</v>
      </c>
      <c r="F6" s="159" t="s">
        <v>123</v>
      </c>
      <c r="G6" s="60" t="s">
        <v>112</v>
      </c>
      <c r="H6" s="108" t="s">
        <v>5</v>
      </c>
      <c r="I6" s="60" t="s">
        <v>163</v>
      </c>
      <c r="J6" s="95" t="s">
        <v>105</v>
      </c>
      <c r="K6" s="95" t="s">
        <v>106</v>
      </c>
      <c r="L6" s="22" t="s">
        <v>0</v>
      </c>
      <c r="M6" s="393" t="s">
        <v>213</v>
      </c>
      <c r="N6" s="393" t="s">
        <v>214</v>
      </c>
    </row>
    <row r="7" spans="1:14" ht="17.25" customHeight="1">
      <c r="A7" s="436" t="s">
        <v>30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8"/>
    </row>
    <row r="8" spans="1:14" ht="44.25" customHeight="1">
      <c r="A8" s="18">
        <v>1</v>
      </c>
      <c r="B8" s="274" t="s">
        <v>33</v>
      </c>
      <c r="C8" s="439" t="s">
        <v>34</v>
      </c>
      <c r="D8" s="186">
        <f>SUM(E8:F8)</f>
        <v>17</v>
      </c>
      <c r="E8" s="159">
        <v>15</v>
      </c>
      <c r="F8" s="76">
        <v>2</v>
      </c>
      <c r="G8" s="187"/>
      <c r="H8" s="335"/>
      <c r="I8" s="134">
        <f>ROUND(G8*(1+H8),2)</f>
        <v>0</v>
      </c>
      <c r="J8" s="134">
        <f>G8*D8</f>
        <v>0</v>
      </c>
      <c r="K8" s="135">
        <f>I8*D8</f>
        <v>0</v>
      </c>
      <c r="L8" s="4"/>
      <c r="M8" s="381"/>
      <c r="N8" s="381"/>
    </row>
    <row r="9" spans="1:14" ht="31.5" customHeight="1">
      <c r="A9" s="439">
        <v>2</v>
      </c>
      <c r="B9" s="445" t="s">
        <v>64</v>
      </c>
      <c r="C9" s="440"/>
      <c r="D9" s="441">
        <f>E9+F9</f>
        <v>58</v>
      </c>
      <c r="E9" s="424">
        <v>40</v>
      </c>
      <c r="F9" s="446">
        <v>18</v>
      </c>
      <c r="G9" s="359"/>
      <c r="H9" s="362"/>
      <c r="I9" s="427">
        <f>ROUND(G9*(1+H9),2)</f>
        <v>0</v>
      </c>
      <c r="J9" s="427">
        <f>G9*D9</f>
        <v>0</v>
      </c>
      <c r="K9" s="427">
        <f>I9*D9</f>
        <v>0</v>
      </c>
      <c r="L9" s="448"/>
      <c r="M9" s="432"/>
      <c r="N9" s="432"/>
    </row>
    <row r="10" spans="1:14" ht="14.25" customHeight="1">
      <c r="A10" s="440"/>
      <c r="B10" s="423"/>
      <c r="C10" s="440"/>
      <c r="D10" s="442"/>
      <c r="E10" s="425"/>
      <c r="F10" s="425"/>
      <c r="G10" s="360"/>
      <c r="H10" s="363"/>
      <c r="I10" s="428"/>
      <c r="J10" s="428"/>
      <c r="K10" s="428"/>
      <c r="L10" s="449"/>
      <c r="M10" s="433"/>
      <c r="N10" s="433"/>
    </row>
    <row r="11" spans="1:14" ht="12.75">
      <c r="A11" s="440"/>
      <c r="B11" s="445" t="s">
        <v>212</v>
      </c>
      <c r="C11" s="440"/>
      <c r="D11" s="443"/>
      <c r="E11" s="425"/>
      <c r="F11" s="425"/>
      <c r="G11" s="360"/>
      <c r="H11" s="363"/>
      <c r="I11" s="428"/>
      <c r="J11" s="428"/>
      <c r="K11" s="428"/>
      <c r="L11" s="449"/>
      <c r="M11" s="433"/>
      <c r="N11" s="433"/>
    </row>
    <row r="12" spans="1:14" ht="51" customHeight="1">
      <c r="A12" s="421"/>
      <c r="B12" s="421"/>
      <c r="C12" s="421"/>
      <c r="D12" s="444"/>
      <c r="E12" s="426"/>
      <c r="F12" s="426"/>
      <c r="G12" s="361"/>
      <c r="H12" s="364"/>
      <c r="I12" s="429"/>
      <c r="J12" s="429"/>
      <c r="K12" s="429"/>
      <c r="L12" s="450"/>
      <c r="M12" s="434"/>
      <c r="N12" s="434"/>
    </row>
    <row r="13" spans="1:14" ht="32.450000000000003" customHeight="1">
      <c r="A13" s="420">
        <v>3</v>
      </c>
      <c r="B13" s="3" t="s">
        <v>96</v>
      </c>
      <c r="C13" s="422" t="s">
        <v>34</v>
      </c>
      <c r="D13" s="186">
        <f>SUM(E13:F13)</f>
        <v>7</v>
      </c>
      <c r="E13" s="159">
        <v>6</v>
      </c>
      <c r="F13" s="76">
        <v>1</v>
      </c>
      <c r="G13" s="188"/>
      <c r="H13" s="336"/>
      <c r="I13" s="170">
        <f>ROUND(G13*(1+H13),2)</f>
        <v>0</v>
      </c>
      <c r="J13" s="170">
        <f>G13*D13</f>
        <v>0</v>
      </c>
      <c r="K13" s="171">
        <f>I13*D13</f>
        <v>0</v>
      </c>
      <c r="L13" s="4"/>
      <c r="M13" s="381"/>
      <c r="N13" s="381"/>
    </row>
    <row r="14" spans="1:14" ht="40.15" customHeight="1">
      <c r="A14" s="421"/>
      <c r="B14" s="168" t="s">
        <v>97</v>
      </c>
      <c r="C14" s="423"/>
      <c r="D14" s="186">
        <f>SUM(E14:F14)</f>
        <v>10</v>
      </c>
      <c r="E14" s="159">
        <v>10</v>
      </c>
      <c r="F14" s="123"/>
      <c r="G14" s="188"/>
      <c r="H14" s="336"/>
      <c r="I14" s="170">
        <f>ROUND(G14*(1+H14),2)</f>
        <v>0</v>
      </c>
      <c r="J14" s="170">
        <f>G14*D14</f>
        <v>0</v>
      </c>
      <c r="K14" s="171">
        <f>I14*D14</f>
        <v>0</v>
      </c>
      <c r="L14" s="4"/>
      <c r="M14" s="381"/>
      <c r="N14" s="381"/>
    </row>
    <row r="15" spans="1:14" s="200" customFormat="1" ht="30" customHeight="1">
      <c r="A15" s="195"/>
      <c r="B15" s="196" t="s">
        <v>162</v>
      </c>
      <c r="C15" s="195"/>
      <c r="D15" s="195"/>
      <c r="E15" s="356"/>
      <c r="F15" s="356" t="s">
        <v>206</v>
      </c>
      <c r="G15" s="197"/>
      <c r="H15" s="198"/>
      <c r="I15" s="198"/>
      <c r="J15" s="199">
        <f>SUM(J8:J14)</f>
        <v>0</v>
      </c>
      <c r="K15" s="199">
        <f>SUM(K8:K14)</f>
        <v>0</v>
      </c>
      <c r="L15" s="195"/>
      <c r="M15" s="382"/>
      <c r="N15" s="382"/>
    </row>
    <row r="16" spans="1:14" ht="22.5" customHeight="1">
      <c r="A16" s="417" t="s">
        <v>134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9"/>
    </row>
    <row r="17" spans="1:14" ht="39" customHeight="1">
      <c r="A17" s="417" t="s">
        <v>132</v>
      </c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9"/>
    </row>
    <row r="18" spans="1:14" ht="12.6" customHeight="1">
      <c r="A18" s="9"/>
      <c r="B18" s="430"/>
      <c r="C18" s="9"/>
      <c r="D18" s="9"/>
      <c r="E18" s="74"/>
      <c r="F18" s="74"/>
      <c r="G18" s="157"/>
      <c r="H18" s="102"/>
      <c r="I18" s="102"/>
      <c r="J18" s="131"/>
      <c r="K18" s="131"/>
      <c r="L18" s="9"/>
    </row>
    <row r="19" spans="1:14">
      <c r="A19" s="185"/>
      <c r="B19" s="431"/>
      <c r="C19" s="185"/>
      <c r="D19" s="185"/>
      <c r="E19" s="74"/>
      <c r="F19" s="74"/>
      <c r="G19" s="70"/>
      <c r="H19" s="130"/>
      <c r="I19" s="130"/>
      <c r="J19" s="132"/>
    </row>
    <row r="20" spans="1:14">
      <c r="B20" s="5" t="s">
        <v>186</v>
      </c>
    </row>
    <row r="21" spans="1:14">
      <c r="B21" t="s">
        <v>187</v>
      </c>
    </row>
    <row r="22" spans="1:14" ht="45" customHeight="1">
      <c r="I22" s="402" t="s">
        <v>230</v>
      </c>
      <c r="J22" s="403"/>
      <c r="K22" s="403"/>
      <c r="L22" s="403"/>
      <c r="M22" s="403"/>
      <c r="N22" s="403"/>
    </row>
  </sheetData>
  <mergeCells count="22">
    <mergeCell ref="B18:B19"/>
    <mergeCell ref="I22:N22"/>
    <mergeCell ref="M9:M12"/>
    <mergeCell ref="N9:N12"/>
    <mergeCell ref="K2:L2"/>
    <mergeCell ref="A7:L7"/>
    <mergeCell ref="C8:C12"/>
    <mergeCell ref="A9:A12"/>
    <mergeCell ref="J9:J12"/>
    <mergeCell ref="K9:K12"/>
    <mergeCell ref="D9:D12"/>
    <mergeCell ref="B9:B10"/>
    <mergeCell ref="F9:F12"/>
    <mergeCell ref="A5:H5"/>
    <mergeCell ref="B11:B12"/>
    <mergeCell ref="L9:L12"/>
    <mergeCell ref="A17:L17"/>
    <mergeCell ref="A13:A14"/>
    <mergeCell ref="C13:C14"/>
    <mergeCell ref="E9:E12"/>
    <mergeCell ref="A16:L16"/>
    <mergeCell ref="I9:I12"/>
  </mergeCells>
  <phoneticPr fontId="6" type="noConversion"/>
  <pageMargins left="0.25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view="pageBreakPreview" zoomScale="60" zoomScaleNormal="100" workbookViewId="0">
      <selection activeCell="B4" sqref="B4"/>
    </sheetView>
  </sheetViews>
  <sheetFormatPr defaultRowHeight="15"/>
  <cols>
    <col min="1" max="1" width="6.28515625" customWidth="1"/>
    <col min="2" max="2" width="46.42578125" customWidth="1"/>
    <col min="3" max="3" width="17.85546875" customWidth="1"/>
    <col min="5" max="5" width="9.140625" style="160" hidden="1" customWidth="1"/>
    <col min="6" max="6" width="15.28515625" style="160" hidden="1" customWidth="1"/>
    <col min="7" max="7" width="10.28515625" style="88" customWidth="1"/>
    <col min="8" max="8" width="7.42578125" style="103" customWidth="1"/>
    <col min="9" max="9" width="13.85546875" style="96" customWidth="1"/>
    <col min="10" max="10" width="12.7109375" style="88" customWidth="1"/>
    <col min="11" max="11" width="12.7109375" style="81" customWidth="1"/>
    <col min="12" max="12" width="17.7109375" customWidth="1"/>
    <col min="13" max="13" width="13.7109375" customWidth="1"/>
    <col min="14" max="14" width="21.42578125" customWidth="1"/>
  </cols>
  <sheetData>
    <row r="1" spans="1:14">
      <c r="B1" s="400" t="s">
        <v>231</v>
      </c>
    </row>
    <row r="2" spans="1:14">
      <c r="A2" s="5"/>
      <c r="B2" s="184"/>
      <c r="C2" s="5"/>
      <c r="D2" s="5"/>
      <c r="G2" s="86"/>
      <c r="H2" s="100"/>
      <c r="I2" s="140"/>
      <c r="J2" s="86"/>
      <c r="K2" s="406" t="s">
        <v>11</v>
      </c>
      <c r="L2" s="406"/>
    </row>
    <row r="3" spans="1:14" ht="12.75">
      <c r="A3" s="57"/>
      <c r="B3" s="406" t="s">
        <v>6</v>
      </c>
      <c r="C3" s="406"/>
      <c r="D3" s="406"/>
      <c r="E3" s="406"/>
      <c r="F3" s="406"/>
      <c r="G3" s="406"/>
      <c r="H3" s="406"/>
      <c r="I3" s="132"/>
      <c r="J3" s="91"/>
      <c r="K3" s="2"/>
      <c r="L3" s="57"/>
      <c r="M3" s="62"/>
    </row>
    <row r="4" spans="1:14" ht="12.75">
      <c r="A4" s="57"/>
      <c r="B4" s="70" t="s">
        <v>232</v>
      </c>
      <c r="C4" s="29"/>
      <c r="D4" s="29"/>
      <c r="E4" s="29"/>
      <c r="F4" s="29"/>
      <c r="G4" s="29"/>
      <c r="H4" s="29"/>
      <c r="I4" s="132"/>
      <c r="J4" s="91"/>
      <c r="K4" s="2"/>
      <c r="L4" s="57"/>
      <c r="M4" s="62"/>
    </row>
    <row r="5" spans="1:14" ht="21" customHeight="1">
      <c r="A5" s="254" t="s">
        <v>217</v>
      </c>
      <c r="B5" s="254"/>
      <c r="C5" s="254"/>
      <c r="D5" s="254"/>
      <c r="E5" s="269" t="s">
        <v>172</v>
      </c>
      <c r="F5" s="42" t="s">
        <v>173</v>
      </c>
      <c r="G5" s="326"/>
      <c r="H5" s="254"/>
      <c r="I5" s="254"/>
      <c r="J5" s="254"/>
      <c r="K5" s="254"/>
      <c r="L5" s="254"/>
      <c r="M5" s="62"/>
    </row>
    <row r="6" spans="1:14" ht="168.75" customHeight="1">
      <c r="A6" s="22" t="s">
        <v>31</v>
      </c>
      <c r="B6" s="60" t="s">
        <v>170</v>
      </c>
      <c r="C6" s="22" t="s">
        <v>32</v>
      </c>
      <c r="D6" s="60" t="s">
        <v>146</v>
      </c>
      <c r="E6" s="158" t="s">
        <v>152</v>
      </c>
      <c r="F6" s="159" t="s">
        <v>123</v>
      </c>
      <c r="G6" s="97" t="s">
        <v>112</v>
      </c>
      <c r="H6" s="108" t="s">
        <v>5</v>
      </c>
      <c r="I6" s="97" t="s">
        <v>163</v>
      </c>
      <c r="J6" s="97" t="s">
        <v>105</v>
      </c>
      <c r="K6" s="60" t="s">
        <v>104</v>
      </c>
      <c r="L6" s="22" t="s">
        <v>0</v>
      </c>
      <c r="M6" s="393" t="s">
        <v>213</v>
      </c>
      <c r="N6" s="393" t="s">
        <v>214</v>
      </c>
    </row>
    <row r="7" spans="1:14" ht="24" customHeight="1">
      <c r="A7" s="453" t="s">
        <v>37</v>
      </c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62"/>
    </row>
    <row r="8" spans="1:14" ht="75" customHeight="1">
      <c r="A8" s="4">
        <v>1</v>
      </c>
      <c r="B8" s="365" t="s">
        <v>75</v>
      </c>
      <c r="C8" s="19" t="s">
        <v>38</v>
      </c>
      <c r="D8" s="60">
        <f>SUM(E8:F8)</f>
        <v>5</v>
      </c>
      <c r="E8" s="172">
        <v>5</v>
      </c>
      <c r="F8" s="159"/>
      <c r="G8" s="323"/>
      <c r="H8" s="336"/>
      <c r="I8" s="142">
        <f>ROUND(G8*(1+H8),2)</f>
        <v>0</v>
      </c>
      <c r="J8" s="366">
        <f>G8*D8</f>
        <v>0</v>
      </c>
      <c r="K8" s="366">
        <f>I8*D8</f>
        <v>0</v>
      </c>
      <c r="L8" s="383"/>
      <c r="M8" s="386"/>
      <c r="N8" s="381"/>
    </row>
    <row r="9" spans="1:14" ht="90" customHeight="1">
      <c r="A9" s="4">
        <v>2</v>
      </c>
      <c r="B9" s="367" t="s">
        <v>120</v>
      </c>
      <c r="C9" s="368" t="s">
        <v>49</v>
      </c>
      <c r="D9" s="60">
        <f t="shared" ref="D9:D17" si="0">SUM(E9:F9)</f>
        <v>1</v>
      </c>
      <c r="E9" s="172"/>
      <c r="F9" s="176">
        <v>1</v>
      </c>
      <c r="G9" s="369"/>
      <c r="H9" s="370"/>
      <c r="I9" s="142">
        <f t="shared" ref="I9:I17" si="1">ROUND(G9*(1+H9),2)</f>
        <v>0</v>
      </c>
      <c r="J9" s="366">
        <f t="shared" ref="J9:J22" si="2">G9*D9</f>
        <v>0</v>
      </c>
      <c r="K9" s="366">
        <f t="shared" ref="K9:K17" si="3">I9*D9</f>
        <v>0</v>
      </c>
      <c r="L9" s="384"/>
      <c r="M9" s="386"/>
      <c r="N9" s="381"/>
    </row>
    <row r="10" spans="1:14" ht="30.6" customHeight="1">
      <c r="A10" s="4">
        <v>3</v>
      </c>
      <c r="B10" s="3" t="s">
        <v>76</v>
      </c>
      <c r="C10" s="4" t="s">
        <v>39</v>
      </c>
      <c r="D10" s="60">
        <f t="shared" si="0"/>
        <v>3</v>
      </c>
      <c r="E10" s="172">
        <v>3</v>
      </c>
      <c r="F10" s="159"/>
      <c r="G10" s="323"/>
      <c r="H10" s="370"/>
      <c r="I10" s="142">
        <f t="shared" si="1"/>
        <v>0</v>
      </c>
      <c r="J10" s="366">
        <f t="shared" si="2"/>
        <v>0</v>
      </c>
      <c r="K10" s="366">
        <f t="shared" si="3"/>
        <v>0</v>
      </c>
      <c r="L10" s="383"/>
      <c r="M10" s="386"/>
      <c r="N10" s="381"/>
    </row>
    <row r="11" spans="1:14" ht="30" customHeight="1">
      <c r="A11" s="4">
        <v>4</v>
      </c>
      <c r="B11" s="3" t="s">
        <v>77</v>
      </c>
      <c r="C11" s="4" t="s">
        <v>39</v>
      </c>
      <c r="D11" s="60">
        <f t="shared" si="0"/>
        <v>3</v>
      </c>
      <c r="E11" s="172">
        <v>3</v>
      </c>
      <c r="F11" s="159"/>
      <c r="G11" s="323"/>
      <c r="H11" s="370"/>
      <c r="I11" s="142">
        <f t="shared" si="1"/>
        <v>0</v>
      </c>
      <c r="J11" s="366">
        <f t="shared" si="2"/>
        <v>0</v>
      </c>
      <c r="K11" s="366">
        <f t="shared" si="3"/>
        <v>0</v>
      </c>
      <c r="L11" s="383"/>
      <c r="M11" s="386"/>
      <c r="N11" s="381"/>
    </row>
    <row r="12" spans="1:14" ht="28.9" customHeight="1">
      <c r="A12" s="4">
        <v>5</v>
      </c>
      <c r="B12" s="3" t="s">
        <v>79</v>
      </c>
      <c r="C12" s="4" t="s">
        <v>39</v>
      </c>
      <c r="D12" s="60">
        <f t="shared" si="0"/>
        <v>3</v>
      </c>
      <c r="E12" s="172">
        <v>3</v>
      </c>
      <c r="F12" s="159"/>
      <c r="G12" s="323"/>
      <c r="H12" s="370"/>
      <c r="I12" s="142">
        <f t="shared" si="1"/>
        <v>0</v>
      </c>
      <c r="J12" s="366">
        <f t="shared" si="2"/>
        <v>0</v>
      </c>
      <c r="K12" s="366">
        <f t="shared" si="3"/>
        <v>0</v>
      </c>
      <c r="L12" s="383"/>
      <c r="M12" s="386"/>
      <c r="N12" s="381"/>
    </row>
    <row r="13" spans="1:14" ht="30" customHeight="1">
      <c r="A13" s="4">
        <v>6</v>
      </c>
      <c r="B13" s="3" t="s">
        <v>80</v>
      </c>
      <c r="C13" s="4" t="s">
        <v>39</v>
      </c>
      <c r="D13" s="60">
        <f t="shared" si="0"/>
        <v>3</v>
      </c>
      <c r="E13" s="172">
        <v>3</v>
      </c>
      <c r="F13" s="159"/>
      <c r="G13" s="323"/>
      <c r="H13" s="370"/>
      <c r="I13" s="142">
        <f t="shared" si="1"/>
        <v>0</v>
      </c>
      <c r="J13" s="366">
        <f t="shared" si="2"/>
        <v>0</v>
      </c>
      <c r="K13" s="366">
        <f t="shared" si="3"/>
        <v>0</v>
      </c>
      <c r="L13" s="383"/>
      <c r="M13" s="386"/>
      <c r="N13" s="381"/>
    </row>
    <row r="14" spans="1:14" ht="30" customHeight="1">
      <c r="A14" s="4">
        <v>7</v>
      </c>
      <c r="B14" s="3" t="s">
        <v>81</v>
      </c>
      <c r="C14" s="4" t="s">
        <v>39</v>
      </c>
      <c r="D14" s="60">
        <f t="shared" si="0"/>
        <v>3</v>
      </c>
      <c r="E14" s="172">
        <v>3</v>
      </c>
      <c r="F14" s="159"/>
      <c r="G14" s="323"/>
      <c r="H14" s="370"/>
      <c r="I14" s="142">
        <f t="shared" si="1"/>
        <v>0</v>
      </c>
      <c r="J14" s="366">
        <f t="shared" si="2"/>
        <v>0</v>
      </c>
      <c r="K14" s="366">
        <f t="shared" si="3"/>
        <v>0</v>
      </c>
      <c r="L14" s="383"/>
      <c r="M14" s="386"/>
      <c r="N14" s="381"/>
    </row>
    <row r="15" spans="1:14" ht="30.6" customHeight="1">
      <c r="A15" s="4">
        <v>8</v>
      </c>
      <c r="B15" s="3" t="s">
        <v>82</v>
      </c>
      <c r="C15" s="4" t="s">
        <v>39</v>
      </c>
      <c r="D15" s="60">
        <f t="shared" si="0"/>
        <v>3</v>
      </c>
      <c r="E15" s="172">
        <v>3</v>
      </c>
      <c r="F15" s="159"/>
      <c r="G15" s="323"/>
      <c r="H15" s="370"/>
      <c r="I15" s="142">
        <f t="shared" si="1"/>
        <v>0</v>
      </c>
      <c r="J15" s="366">
        <f t="shared" si="2"/>
        <v>0</v>
      </c>
      <c r="K15" s="366">
        <f t="shared" si="3"/>
        <v>0</v>
      </c>
      <c r="L15" s="383"/>
      <c r="M15" s="386"/>
      <c r="N15" s="381"/>
    </row>
    <row r="16" spans="1:14" ht="30.6" customHeight="1">
      <c r="A16" s="4">
        <v>9</v>
      </c>
      <c r="B16" s="3" t="s">
        <v>83</v>
      </c>
      <c r="C16" s="4" t="s">
        <v>39</v>
      </c>
      <c r="D16" s="60">
        <f t="shared" si="0"/>
        <v>2</v>
      </c>
      <c r="E16" s="172">
        <v>2</v>
      </c>
      <c r="F16" s="159"/>
      <c r="G16" s="323"/>
      <c r="H16" s="370"/>
      <c r="I16" s="142">
        <f t="shared" si="1"/>
        <v>0</v>
      </c>
      <c r="J16" s="366">
        <f t="shared" si="2"/>
        <v>0</v>
      </c>
      <c r="K16" s="366">
        <f t="shared" si="3"/>
        <v>0</v>
      </c>
      <c r="L16" s="383"/>
      <c r="M16" s="386"/>
      <c r="N16" s="381"/>
    </row>
    <row r="17" spans="1:14" ht="30" customHeight="1">
      <c r="A17" s="4">
        <v>10</v>
      </c>
      <c r="B17" s="3" t="s">
        <v>78</v>
      </c>
      <c r="C17" s="4" t="s">
        <v>39</v>
      </c>
      <c r="D17" s="60">
        <f t="shared" si="0"/>
        <v>2</v>
      </c>
      <c r="E17" s="172">
        <v>2</v>
      </c>
      <c r="F17" s="159"/>
      <c r="G17" s="323"/>
      <c r="H17" s="370"/>
      <c r="I17" s="142">
        <f t="shared" si="1"/>
        <v>0</v>
      </c>
      <c r="J17" s="366">
        <f t="shared" si="2"/>
        <v>0</v>
      </c>
      <c r="K17" s="366">
        <f t="shared" si="3"/>
        <v>0</v>
      </c>
      <c r="L17" s="383"/>
      <c r="M17" s="386"/>
      <c r="N17" s="381"/>
    </row>
    <row r="18" spans="1:14" ht="22.9" customHeight="1">
      <c r="A18" s="455" t="s">
        <v>35</v>
      </c>
      <c r="B18" s="456"/>
      <c r="C18" s="456"/>
      <c r="D18" s="456"/>
      <c r="E18" s="456"/>
      <c r="F18" s="456"/>
      <c r="G18" s="111"/>
      <c r="H18" s="136"/>
      <c r="I18" s="190"/>
      <c r="J18" s="111"/>
      <c r="K18" s="111"/>
      <c r="L18" s="111"/>
      <c r="M18" s="386"/>
      <c r="N18" s="381"/>
    </row>
    <row r="19" spans="1:14" ht="69.75" customHeight="1">
      <c r="A19" s="19">
        <v>11</v>
      </c>
      <c r="B19" s="19" t="s">
        <v>54</v>
      </c>
      <c r="C19" s="192" t="s">
        <v>55</v>
      </c>
      <c r="D19" s="60">
        <f>E19+F19</f>
        <v>1</v>
      </c>
      <c r="E19" s="172">
        <v>1</v>
      </c>
      <c r="F19" s="159"/>
      <c r="G19" s="84"/>
      <c r="H19" s="324"/>
      <c r="I19" s="189">
        <f>ROUND(G19*(1+H19),2)</f>
        <v>0</v>
      </c>
      <c r="J19" s="92">
        <f t="shared" si="2"/>
        <v>0</v>
      </c>
      <c r="K19" s="92">
        <f>I19*D19</f>
        <v>0</v>
      </c>
      <c r="L19" s="385"/>
      <c r="M19" s="386"/>
      <c r="N19" s="381"/>
    </row>
    <row r="20" spans="1:14" ht="109.5" customHeight="1">
      <c r="A20" s="19">
        <v>12</v>
      </c>
      <c r="B20" s="39" t="s">
        <v>36</v>
      </c>
      <c r="C20" s="191" t="s">
        <v>164</v>
      </c>
      <c r="D20" s="60">
        <f t="shared" ref="D20:D22" si="4">E20+F20</f>
        <v>1</v>
      </c>
      <c r="E20" s="172">
        <v>1</v>
      </c>
      <c r="F20" s="159"/>
      <c r="G20" s="90"/>
      <c r="H20" s="325"/>
      <c r="I20" s="189">
        <f t="shared" ref="I20:I22" si="5">ROUND(G20*(1+H20),2)</f>
        <v>0</v>
      </c>
      <c r="J20" s="92">
        <f t="shared" si="2"/>
        <v>0</v>
      </c>
      <c r="K20" s="92">
        <f t="shared" ref="K20:K22" si="6">I20*D20</f>
        <v>0</v>
      </c>
      <c r="L20" s="385"/>
      <c r="M20" s="386"/>
      <c r="N20" s="381"/>
    </row>
    <row r="21" spans="1:14" ht="95.25" customHeight="1">
      <c r="A21" s="19">
        <v>13</v>
      </c>
      <c r="B21" s="39" t="s">
        <v>29</v>
      </c>
      <c r="C21" s="191" t="s">
        <v>165</v>
      </c>
      <c r="D21" s="60">
        <f t="shared" si="4"/>
        <v>1</v>
      </c>
      <c r="E21" s="172">
        <v>1</v>
      </c>
      <c r="F21" s="159"/>
      <c r="G21" s="90"/>
      <c r="H21" s="325"/>
      <c r="I21" s="189">
        <f t="shared" si="5"/>
        <v>0</v>
      </c>
      <c r="J21" s="92">
        <f t="shared" si="2"/>
        <v>0</v>
      </c>
      <c r="K21" s="92">
        <f t="shared" si="6"/>
        <v>0</v>
      </c>
      <c r="L21" s="385"/>
      <c r="M21" s="386"/>
      <c r="N21" s="381"/>
    </row>
    <row r="22" spans="1:14" ht="102.75" customHeight="1">
      <c r="A22" s="19">
        <v>14</v>
      </c>
      <c r="B22" s="39" t="s">
        <v>58</v>
      </c>
      <c r="C22" s="191" t="s">
        <v>166</v>
      </c>
      <c r="D22" s="60">
        <f t="shared" si="4"/>
        <v>1</v>
      </c>
      <c r="E22" s="172">
        <v>1</v>
      </c>
      <c r="F22" s="159"/>
      <c r="G22" s="90"/>
      <c r="H22" s="325"/>
      <c r="I22" s="189">
        <f t="shared" si="5"/>
        <v>0</v>
      </c>
      <c r="J22" s="92">
        <f t="shared" si="2"/>
        <v>0</v>
      </c>
      <c r="K22" s="92">
        <f t="shared" si="6"/>
        <v>0</v>
      </c>
      <c r="L22" s="385"/>
      <c r="M22" s="386"/>
      <c r="N22" s="381"/>
    </row>
    <row r="23" spans="1:14" s="204" customFormat="1" ht="22.9" customHeight="1">
      <c r="A23" s="199"/>
      <c r="B23" s="199" t="s">
        <v>162</v>
      </c>
      <c r="C23" s="199"/>
      <c r="D23" s="199"/>
      <c r="E23" s="201"/>
      <c r="F23" s="202"/>
      <c r="G23" s="199"/>
      <c r="H23" s="198"/>
      <c r="I23" s="199"/>
      <c r="J23" s="199">
        <f>SUM(J8:J22)</f>
        <v>0</v>
      </c>
      <c r="K23" s="199">
        <f>SUM(K8:K22)</f>
        <v>0</v>
      </c>
      <c r="L23" s="199"/>
      <c r="M23" s="203"/>
    </row>
    <row r="24" spans="1:14" ht="36" customHeight="1">
      <c r="A24" s="457" t="s">
        <v>169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62"/>
    </row>
    <row r="25" spans="1:14">
      <c r="A25" s="57"/>
      <c r="B25" s="57"/>
      <c r="C25" s="57"/>
      <c r="D25" s="57"/>
      <c r="E25" s="161"/>
      <c r="F25" s="161"/>
      <c r="G25" s="89"/>
      <c r="H25" s="106"/>
      <c r="I25" s="131"/>
      <c r="J25" s="89"/>
      <c r="K25" s="24"/>
      <c r="L25" s="57"/>
      <c r="M25" s="62"/>
    </row>
    <row r="26" spans="1:14">
      <c r="A26" s="451"/>
      <c r="B26" s="452"/>
      <c r="C26" s="452"/>
      <c r="D26" s="452"/>
      <c r="E26" s="161"/>
      <c r="F26" s="161"/>
      <c r="G26" s="91"/>
      <c r="H26" s="107"/>
      <c r="I26" s="132"/>
      <c r="J26" s="93"/>
      <c r="L26" s="62"/>
      <c r="M26" s="62"/>
    </row>
    <row r="27" spans="1:14">
      <c r="B27" s="5" t="s">
        <v>185</v>
      </c>
    </row>
    <row r="28" spans="1:14">
      <c r="B28" s="5" t="s">
        <v>186</v>
      </c>
    </row>
    <row r="29" spans="1:14">
      <c r="B29" t="s">
        <v>187</v>
      </c>
    </row>
    <row r="30" spans="1:14" ht="47.25" customHeight="1">
      <c r="H30" s="402" t="s">
        <v>230</v>
      </c>
      <c r="I30" s="403"/>
      <c r="J30" s="403"/>
      <c r="K30" s="403"/>
      <c r="L30" s="403"/>
      <c r="M30" s="403"/>
    </row>
  </sheetData>
  <mergeCells count="7">
    <mergeCell ref="H30:M30"/>
    <mergeCell ref="A26:D26"/>
    <mergeCell ref="B3:H3"/>
    <mergeCell ref="K2:L2"/>
    <mergeCell ref="A7:L7"/>
    <mergeCell ref="A18:F18"/>
    <mergeCell ref="A24:L24"/>
  </mergeCells>
  <phoneticPr fontId="6" type="noConversion"/>
  <pageMargins left="0.23622047244094491" right="0.23622047244094491" top="0.55118110236220474" bottom="0.55118110236220474" header="0.31496062992125984" footer="0.31496062992125984"/>
  <pageSetup paperSize="9" scale="73" orientation="landscape" r:id="rId1"/>
  <rowBreaks count="1" manualBreakCount="1">
    <brk id="1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view="pageBreakPreview" zoomScale="60" zoomScaleNormal="90" workbookViewId="0">
      <selection activeCell="B4" sqref="B4"/>
    </sheetView>
  </sheetViews>
  <sheetFormatPr defaultRowHeight="15"/>
  <cols>
    <col min="1" max="1" width="4.140625" customWidth="1"/>
    <col min="2" max="2" width="22.85546875" customWidth="1"/>
    <col min="3" max="3" width="20.85546875" customWidth="1"/>
    <col min="4" max="4" width="11.5703125" customWidth="1"/>
    <col min="5" max="5" width="14.7109375" customWidth="1"/>
    <col min="6" max="6" width="10.42578125" style="160" hidden="1" customWidth="1"/>
    <col min="7" max="7" width="13.5703125" customWidth="1"/>
    <col min="8" max="8" width="9.42578125" style="103" customWidth="1"/>
    <col min="9" max="9" width="13.7109375" style="103" customWidth="1"/>
    <col min="10" max="10" width="11.28515625" customWidth="1"/>
    <col min="11" max="11" width="11.5703125" customWidth="1"/>
    <col min="12" max="12" width="15.7109375" customWidth="1"/>
    <col min="13" max="13" width="13.7109375" customWidth="1"/>
    <col min="14" max="14" width="22.5703125" customWidth="1"/>
  </cols>
  <sheetData>
    <row r="1" spans="1:14">
      <c r="A1" s="5"/>
      <c r="B1" s="400" t="s">
        <v>231</v>
      </c>
      <c r="C1" s="5"/>
      <c r="D1" s="5"/>
      <c r="E1" s="5"/>
      <c r="G1" s="5"/>
      <c r="H1" s="100"/>
      <c r="I1" s="100"/>
      <c r="J1" s="5"/>
      <c r="K1" s="29"/>
      <c r="L1" s="5"/>
    </row>
    <row r="2" spans="1:14">
      <c r="A2" s="1"/>
      <c r="B2" s="184"/>
      <c r="C2" s="1"/>
      <c r="D2" s="1"/>
      <c r="E2" s="1"/>
      <c r="G2" s="1"/>
      <c r="H2" s="137"/>
      <c r="I2" s="137"/>
      <c r="J2" s="1"/>
      <c r="K2" s="1"/>
      <c r="L2" s="64" t="s">
        <v>61</v>
      </c>
    </row>
    <row r="3" spans="1:14">
      <c r="A3" s="1"/>
      <c r="B3" s="1"/>
      <c r="C3" s="64" t="s">
        <v>6</v>
      </c>
      <c r="D3" s="64"/>
      <c r="E3" s="64"/>
      <c r="G3" s="64"/>
      <c r="H3" s="138"/>
      <c r="I3" s="138"/>
      <c r="J3" s="64"/>
      <c r="K3" s="1"/>
      <c r="L3" s="2"/>
    </row>
    <row r="4" spans="1:14">
      <c r="A4" s="1"/>
      <c r="B4" s="64" t="s">
        <v>232</v>
      </c>
      <c r="C4" s="64"/>
      <c r="D4" s="64"/>
      <c r="E4" s="64"/>
      <c r="G4" s="64"/>
      <c r="H4" s="138"/>
      <c r="I4" s="138"/>
      <c r="J4" s="64"/>
      <c r="K4" s="1"/>
    </row>
    <row r="5" spans="1:14" ht="18" customHeight="1">
      <c r="A5" s="255" t="s">
        <v>218</v>
      </c>
      <c r="B5" s="256"/>
      <c r="C5" s="256"/>
      <c r="D5" s="256"/>
      <c r="E5" s="256"/>
      <c r="F5" s="270" t="s">
        <v>172</v>
      </c>
      <c r="G5" s="256"/>
      <c r="H5" s="256"/>
      <c r="I5" s="256"/>
      <c r="J5" s="256"/>
      <c r="K5" s="256"/>
      <c r="L5" s="257"/>
    </row>
    <row r="6" spans="1:14" ht="127.5">
      <c r="A6" s="22" t="s">
        <v>31</v>
      </c>
      <c r="B6" s="22" t="s">
        <v>40</v>
      </c>
      <c r="C6" s="263" t="s">
        <v>171</v>
      </c>
      <c r="D6" s="28" t="s">
        <v>32</v>
      </c>
      <c r="E6" s="60" t="s">
        <v>146</v>
      </c>
      <c r="F6" s="162" t="s">
        <v>149</v>
      </c>
      <c r="G6" s="60" t="s">
        <v>107</v>
      </c>
      <c r="H6" s="108" t="s">
        <v>5</v>
      </c>
      <c r="I6" s="60" t="s">
        <v>167</v>
      </c>
      <c r="J6" s="60" t="s">
        <v>108</v>
      </c>
      <c r="K6" s="60" t="s">
        <v>104</v>
      </c>
      <c r="L6" s="22" t="s">
        <v>1</v>
      </c>
      <c r="M6" s="393" t="s">
        <v>213</v>
      </c>
      <c r="N6" s="393" t="s">
        <v>214</v>
      </c>
    </row>
    <row r="7" spans="1:14" ht="179.25" customHeight="1">
      <c r="A7" s="15">
        <v>1</v>
      </c>
      <c r="B7" s="42" t="s">
        <v>101</v>
      </c>
      <c r="C7" s="11" t="s">
        <v>74</v>
      </c>
      <c r="D7" s="18" t="s">
        <v>42</v>
      </c>
      <c r="E7" s="193">
        <f>F7</f>
        <v>1</v>
      </c>
      <c r="F7" s="178">
        <v>1</v>
      </c>
      <c r="G7" s="58"/>
      <c r="H7" s="105"/>
      <c r="I7" s="194">
        <f>ROUND(G7*(1+H7),2)</f>
        <v>0</v>
      </c>
      <c r="J7" s="155">
        <f>G7*E7</f>
        <v>0</v>
      </c>
      <c r="K7" s="155">
        <f>I7*E7</f>
        <v>0</v>
      </c>
      <c r="L7" s="18"/>
      <c r="M7" s="381"/>
      <c r="N7" s="381"/>
    </row>
    <row r="8" spans="1:14" ht="22.5" customHeight="1">
      <c r="A8" s="460" t="s">
        <v>128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</row>
    <row r="9" spans="1:14">
      <c r="A9" s="459"/>
      <c r="B9" s="459"/>
      <c r="C9" s="459"/>
      <c r="D9" s="29"/>
    </row>
    <row r="10" spans="1:14">
      <c r="A10" s="5"/>
      <c r="B10" s="5" t="s">
        <v>185</v>
      </c>
      <c r="C10" s="5"/>
      <c r="D10" s="5"/>
    </row>
    <row r="11" spans="1:14">
      <c r="A11" s="5"/>
      <c r="B11" s="5" t="s">
        <v>186</v>
      </c>
      <c r="C11" s="5"/>
      <c r="D11" s="5"/>
    </row>
    <row r="12" spans="1:14">
      <c r="B12" t="s">
        <v>187</v>
      </c>
    </row>
    <row r="13" spans="1:14" ht="46.5" customHeight="1">
      <c r="H13" s="402" t="s">
        <v>230</v>
      </c>
      <c r="I13" s="403"/>
      <c r="J13" s="403"/>
      <c r="K13" s="403"/>
      <c r="L13" s="403"/>
      <c r="M13" s="403"/>
    </row>
  </sheetData>
  <mergeCells count="3">
    <mergeCell ref="A9:C9"/>
    <mergeCell ref="A8:L8"/>
    <mergeCell ref="H13:M13"/>
  </mergeCells>
  <phoneticPr fontId="6" type="noConversion"/>
  <pageMargins left="0.25" right="0.25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topLeftCell="A8" zoomScale="90" zoomScaleNormal="90" workbookViewId="0">
      <selection activeCell="C18" sqref="C18"/>
    </sheetView>
  </sheetViews>
  <sheetFormatPr defaultColWidth="9.140625" defaultRowHeight="14.25"/>
  <cols>
    <col min="1" max="1" width="4.5703125" style="275" customWidth="1"/>
    <col min="2" max="2" width="31.7109375" style="275" customWidth="1"/>
    <col min="3" max="3" width="30.85546875" style="275" customWidth="1"/>
    <col min="4" max="4" width="17.85546875" style="275" customWidth="1"/>
    <col min="5" max="5" width="11.140625" style="275" customWidth="1"/>
    <col min="6" max="7" width="8.42578125" style="276" hidden="1" customWidth="1"/>
    <col min="8" max="8" width="17" style="276" hidden="1" customWidth="1"/>
    <col min="9" max="9" width="12" style="275" customWidth="1"/>
    <col min="10" max="10" width="8.28515625" style="277" customWidth="1"/>
    <col min="11" max="11" width="12.140625" style="278" customWidth="1"/>
    <col min="12" max="12" width="14" style="278" customWidth="1"/>
    <col min="13" max="13" width="15.28515625" style="278" customWidth="1"/>
    <col min="14" max="14" width="17.42578125" style="275" customWidth="1"/>
    <col min="15" max="15" width="16" style="275" customWidth="1"/>
    <col min="16" max="16" width="18.5703125" style="275" customWidth="1"/>
    <col min="17" max="16384" width="9.140625" style="275"/>
  </cols>
  <sheetData>
    <row r="1" spans="1:16">
      <c r="B1" s="400" t="s">
        <v>231</v>
      </c>
    </row>
    <row r="2" spans="1:16">
      <c r="B2" s="184"/>
      <c r="M2" s="279" t="s">
        <v>62</v>
      </c>
    </row>
    <row r="3" spans="1:16">
      <c r="B3" s="279" t="s">
        <v>232</v>
      </c>
      <c r="C3" s="279" t="s">
        <v>6</v>
      </c>
      <c r="D3" s="279"/>
      <c r="E3" s="279"/>
      <c r="I3" s="279"/>
      <c r="J3" s="280"/>
      <c r="K3" s="281"/>
      <c r="L3" s="281"/>
      <c r="M3" s="2"/>
    </row>
    <row r="4" spans="1:16" ht="19.5" customHeight="1">
      <c r="A4" s="467" t="s">
        <v>219</v>
      </c>
      <c r="B4" s="468"/>
      <c r="C4" s="468"/>
      <c r="D4" s="468"/>
      <c r="E4" s="469"/>
      <c r="F4" s="466" t="s">
        <v>172</v>
      </c>
      <c r="G4" s="466"/>
      <c r="H4" s="282" t="s">
        <v>173</v>
      </c>
      <c r="I4" s="283"/>
      <c r="J4" s="283"/>
      <c r="K4" s="283"/>
      <c r="L4" s="283"/>
      <c r="M4" s="283"/>
      <c r="N4" s="283"/>
    </row>
    <row r="5" spans="1:16" ht="147" customHeight="1">
      <c r="A5" s="284" t="s">
        <v>31</v>
      </c>
      <c r="B5" s="284" t="s">
        <v>40</v>
      </c>
      <c r="C5" s="285" t="s">
        <v>171</v>
      </c>
      <c r="D5" s="284" t="s">
        <v>32</v>
      </c>
      <c r="E5" s="286" t="s">
        <v>146</v>
      </c>
      <c r="F5" s="287" t="s">
        <v>147</v>
      </c>
      <c r="G5" s="287" t="s">
        <v>148</v>
      </c>
      <c r="H5" s="288" t="s">
        <v>123</v>
      </c>
      <c r="I5" s="284" t="s">
        <v>112</v>
      </c>
      <c r="J5" s="289" t="s">
        <v>5</v>
      </c>
      <c r="K5" s="290" t="s">
        <v>163</v>
      </c>
      <c r="L5" s="290" t="s">
        <v>105</v>
      </c>
      <c r="M5" s="290" t="s">
        <v>109</v>
      </c>
      <c r="N5" s="286" t="s">
        <v>1</v>
      </c>
      <c r="O5" s="393" t="s">
        <v>213</v>
      </c>
      <c r="P5" s="393" t="s">
        <v>214</v>
      </c>
    </row>
    <row r="6" spans="1:16" ht="43.5" customHeight="1">
      <c r="A6" s="284">
        <v>1</v>
      </c>
      <c r="B6" s="291" t="s">
        <v>102</v>
      </c>
      <c r="C6" s="292" t="s">
        <v>180</v>
      </c>
      <c r="D6" s="293" t="s">
        <v>51</v>
      </c>
      <c r="E6" s="286">
        <f>SUM(F6:H6)</f>
        <v>1</v>
      </c>
      <c r="F6" s="294">
        <v>1</v>
      </c>
      <c r="G6" s="295"/>
      <c r="H6" s="296"/>
      <c r="I6" s="297"/>
      <c r="J6" s="298"/>
      <c r="K6" s="299">
        <f>ROUND(I6*(1+J6),2)</f>
        <v>0</v>
      </c>
      <c r="L6" s="299">
        <f>I6*E6</f>
        <v>0</v>
      </c>
      <c r="M6" s="299">
        <f>K6*E6</f>
        <v>0</v>
      </c>
      <c r="N6" s="300"/>
      <c r="O6" s="387"/>
      <c r="P6" s="387"/>
    </row>
    <row r="7" spans="1:16" ht="72" customHeight="1">
      <c r="A7" s="301">
        <v>2</v>
      </c>
      <c r="B7" s="302" t="s">
        <v>85</v>
      </c>
      <c r="C7" s="303" t="s">
        <v>84</v>
      </c>
      <c r="D7" s="304" t="s">
        <v>22</v>
      </c>
      <c r="E7" s="286">
        <f t="shared" ref="E7:E11" si="0">SUM(F7:H7)</f>
        <v>5</v>
      </c>
      <c r="F7" s="295"/>
      <c r="G7" s="295">
        <v>2</v>
      </c>
      <c r="H7" s="296">
        <v>3</v>
      </c>
      <c r="I7" s="305"/>
      <c r="J7" s="306"/>
      <c r="K7" s="299">
        <f t="shared" ref="K7:K11" si="1">ROUND(I7*(1+J7),2)</f>
        <v>0</v>
      </c>
      <c r="L7" s="299">
        <f t="shared" ref="L7:L11" si="2">I7*E7</f>
        <v>0</v>
      </c>
      <c r="M7" s="299">
        <f t="shared" ref="M7:M11" si="3">K7*E7</f>
        <v>0</v>
      </c>
      <c r="N7" s="304"/>
      <c r="O7" s="387"/>
      <c r="P7" s="387"/>
    </row>
    <row r="8" spans="1:16" ht="97.5" customHeight="1">
      <c r="A8" s="301">
        <v>3</v>
      </c>
      <c r="B8" s="307" t="s">
        <v>87</v>
      </c>
      <c r="C8" s="321" t="s">
        <v>86</v>
      </c>
      <c r="D8" s="307" t="s">
        <v>59</v>
      </c>
      <c r="E8" s="286">
        <f t="shared" si="0"/>
        <v>3</v>
      </c>
      <c r="F8" s="295"/>
      <c r="G8" s="295"/>
      <c r="H8" s="296">
        <v>3</v>
      </c>
      <c r="I8" s="308"/>
      <c r="J8" s="309"/>
      <c r="K8" s="299">
        <f t="shared" si="1"/>
        <v>0</v>
      </c>
      <c r="L8" s="299">
        <f t="shared" si="2"/>
        <v>0</v>
      </c>
      <c r="M8" s="299">
        <f t="shared" si="3"/>
        <v>0</v>
      </c>
      <c r="N8" s="310"/>
      <c r="O8" s="387"/>
      <c r="P8" s="387"/>
    </row>
    <row r="9" spans="1:16" ht="141" customHeight="1">
      <c r="A9" s="301">
        <v>4</v>
      </c>
      <c r="B9" s="307" t="s">
        <v>88</v>
      </c>
      <c r="C9" s="311" t="s">
        <v>158</v>
      </c>
      <c r="D9" s="307" t="s">
        <v>124</v>
      </c>
      <c r="E9" s="286">
        <f t="shared" si="0"/>
        <v>4</v>
      </c>
      <c r="F9" s="295"/>
      <c r="G9" s="295"/>
      <c r="H9" s="296">
        <v>4</v>
      </c>
      <c r="I9" s="308"/>
      <c r="J9" s="309"/>
      <c r="K9" s="299">
        <f t="shared" si="1"/>
        <v>0</v>
      </c>
      <c r="L9" s="299">
        <f t="shared" si="2"/>
        <v>0</v>
      </c>
      <c r="M9" s="299">
        <f t="shared" si="3"/>
        <v>0</v>
      </c>
      <c r="N9" s="310"/>
      <c r="O9" s="387"/>
      <c r="P9" s="387"/>
    </row>
    <row r="10" spans="1:16" ht="55.5" customHeight="1">
      <c r="A10" s="301">
        <v>5</v>
      </c>
      <c r="B10" s="307" t="s">
        <v>198</v>
      </c>
      <c r="C10" s="311"/>
      <c r="D10" s="307" t="s">
        <v>157</v>
      </c>
      <c r="E10" s="286">
        <f t="shared" si="0"/>
        <v>2</v>
      </c>
      <c r="F10" s="295">
        <v>1</v>
      </c>
      <c r="G10" s="295"/>
      <c r="H10" s="296">
        <v>1</v>
      </c>
      <c r="I10" s="308"/>
      <c r="J10" s="309"/>
      <c r="K10" s="299">
        <f t="shared" si="1"/>
        <v>0</v>
      </c>
      <c r="L10" s="299">
        <f t="shared" si="2"/>
        <v>0</v>
      </c>
      <c r="M10" s="299">
        <f t="shared" si="3"/>
        <v>0</v>
      </c>
      <c r="N10" s="310"/>
      <c r="O10" s="387"/>
      <c r="P10" s="387"/>
    </row>
    <row r="11" spans="1:16" ht="159" customHeight="1">
      <c r="A11" s="301">
        <v>6</v>
      </c>
      <c r="B11" s="302" t="s">
        <v>89</v>
      </c>
      <c r="C11" s="303" t="s">
        <v>181</v>
      </c>
      <c r="D11" s="304" t="s">
        <v>63</v>
      </c>
      <c r="E11" s="286">
        <f t="shared" si="0"/>
        <v>2</v>
      </c>
      <c r="F11" s="295"/>
      <c r="G11" s="295">
        <v>2</v>
      </c>
      <c r="H11" s="288"/>
      <c r="I11" s="305"/>
      <c r="J11" s="306"/>
      <c r="K11" s="299">
        <f t="shared" si="1"/>
        <v>0</v>
      </c>
      <c r="L11" s="299">
        <f t="shared" si="2"/>
        <v>0</v>
      </c>
      <c r="M11" s="299">
        <f t="shared" si="3"/>
        <v>0</v>
      </c>
      <c r="N11" s="304"/>
      <c r="O11" s="387"/>
      <c r="P11" s="387"/>
    </row>
    <row r="12" spans="1:16" s="319" customFormat="1" ht="25.9" customHeight="1" thickBot="1">
      <c r="A12" s="312"/>
      <c r="B12" s="313" t="s">
        <v>162</v>
      </c>
      <c r="C12" s="314"/>
      <c r="D12" s="314"/>
      <c r="E12" s="314"/>
      <c r="F12" s="315"/>
      <c r="G12" s="315"/>
      <c r="H12" s="316"/>
      <c r="I12" s="317"/>
      <c r="J12" s="318"/>
      <c r="K12" s="317"/>
      <c r="L12" s="317">
        <f>SUM(L6:L11)</f>
        <v>0</v>
      </c>
      <c r="M12" s="317">
        <f>SUM(M6:M11)</f>
        <v>0</v>
      </c>
      <c r="N12" s="314"/>
      <c r="O12" s="388"/>
      <c r="P12" s="388"/>
    </row>
    <row r="13" spans="1:16" ht="39" customHeight="1">
      <c r="A13" s="462" t="s">
        <v>129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4"/>
    </row>
    <row r="14" spans="1:16" ht="24.75" customHeight="1">
      <c r="A14" s="465" t="s">
        <v>234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</row>
    <row r="15" spans="1:16">
      <c r="A15" s="320"/>
    </row>
    <row r="16" spans="1:16" ht="15.75">
      <c r="A16" s="394" t="s">
        <v>199</v>
      </c>
      <c r="B16" s="394"/>
      <c r="C16" s="394"/>
      <c r="D16" s="394"/>
      <c r="E16" s="395"/>
      <c r="F16" s="395"/>
      <c r="G16" s="395"/>
      <c r="H16" s="394"/>
      <c r="I16" s="396"/>
      <c r="J16" s="397"/>
      <c r="K16" s="398"/>
    </row>
    <row r="18" spans="2:14" ht="53.25" customHeight="1"/>
    <row r="19" spans="2:14">
      <c r="B19" s="5" t="s">
        <v>185</v>
      </c>
      <c r="C19" s="320"/>
      <c r="D19" s="320"/>
    </row>
    <row r="20" spans="2:14">
      <c r="B20" s="5" t="s">
        <v>186</v>
      </c>
      <c r="C20" s="320"/>
      <c r="D20" s="320"/>
    </row>
    <row r="21" spans="2:14">
      <c r="B21" t="s">
        <v>187</v>
      </c>
    </row>
    <row r="22" spans="2:14" ht="14.25" customHeight="1">
      <c r="I22" s="402" t="s">
        <v>230</v>
      </c>
      <c r="J22" s="403"/>
      <c r="K22" s="403"/>
      <c r="L22" s="403"/>
      <c r="M22" s="403"/>
      <c r="N22" s="403"/>
    </row>
  </sheetData>
  <mergeCells count="5">
    <mergeCell ref="A13:N13"/>
    <mergeCell ref="A14:N14"/>
    <mergeCell ref="F4:G4"/>
    <mergeCell ref="A4:E4"/>
    <mergeCell ref="I22:N22"/>
  </mergeCells>
  <phoneticPr fontId="0" type="noConversion"/>
  <pageMargins left="3.937007874015748E-2" right="3.937007874015748E-2" top="0.55118110236220474" bottom="0.55118110236220474" header="0.31496062992125984" footer="0.31496062992125984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view="pageBreakPreview" zoomScale="60" zoomScaleNormal="100" workbookViewId="0">
      <selection activeCell="B4" sqref="B4"/>
    </sheetView>
  </sheetViews>
  <sheetFormatPr defaultRowHeight="15"/>
  <cols>
    <col min="1" max="1" width="5.7109375" customWidth="1"/>
    <col min="3" max="3" width="11.140625" customWidth="1"/>
    <col min="4" max="4" width="34.85546875" customWidth="1"/>
    <col min="5" max="5" width="9.5703125" customWidth="1"/>
    <col min="6" max="6" width="7.85546875" customWidth="1"/>
    <col min="7" max="7" width="11.28515625" style="71" hidden="1" customWidth="1"/>
    <col min="8" max="8" width="12.140625" style="119" customWidth="1"/>
    <col min="9" max="9" width="7.5703125" customWidth="1"/>
    <col min="10" max="10" width="10" customWidth="1"/>
    <col min="11" max="11" width="12.140625" style="96" customWidth="1"/>
    <col min="12" max="12" width="14" style="96" customWidth="1"/>
    <col min="13" max="13" width="14" customWidth="1"/>
    <col min="14" max="14" width="11.7109375" customWidth="1"/>
    <col min="15" max="15" width="22.28515625" customWidth="1"/>
  </cols>
  <sheetData>
    <row r="1" spans="1:15">
      <c r="A1" s="5"/>
      <c r="B1" s="184"/>
      <c r="C1" s="5"/>
      <c r="D1" s="5"/>
      <c r="E1" s="5"/>
      <c r="F1" s="5"/>
      <c r="H1" s="166"/>
      <c r="I1" s="5"/>
      <c r="J1" s="5"/>
      <c r="K1" s="140"/>
      <c r="L1" s="140"/>
      <c r="M1" s="5"/>
    </row>
    <row r="2" spans="1:15">
      <c r="A2" s="5"/>
      <c r="B2" s="400" t="s">
        <v>231</v>
      </c>
      <c r="C2" s="5"/>
      <c r="D2" s="5"/>
      <c r="E2" s="5"/>
      <c r="F2" s="5"/>
      <c r="H2" s="166"/>
      <c r="I2" s="5"/>
      <c r="J2" s="5"/>
      <c r="K2" s="140"/>
      <c r="L2" s="406" t="s">
        <v>15</v>
      </c>
      <c r="M2" s="406"/>
    </row>
    <row r="3" spans="1:15">
      <c r="A3" s="5"/>
      <c r="B3" s="5"/>
      <c r="C3" s="5"/>
      <c r="D3" s="5"/>
      <c r="E3" s="5"/>
      <c r="F3" s="5"/>
      <c r="H3" s="166"/>
      <c r="I3" s="5"/>
      <c r="J3" s="5"/>
      <c r="K3" s="140"/>
      <c r="L3" s="2"/>
      <c r="M3" s="5"/>
    </row>
    <row r="4" spans="1:15">
      <c r="A4" s="5"/>
      <c r="B4" s="2" t="s">
        <v>232</v>
      </c>
      <c r="C4" s="5"/>
      <c r="D4" s="13" t="s">
        <v>10</v>
      </c>
      <c r="E4" s="13"/>
      <c r="F4" s="13"/>
      <c r="G4" s="73"/>
      <c r="H4" s="2"/>
      <c r="I4" s="13"/>
      <c r="J4" s="13"/>
      <c r="K4" s="139"/>
      <c r="L4" s="140"/>
      <c r="M4" s="5"/>
    </row>
    <row r="5" spans="1:15" ht="12.75">
      <c r="A5" s="5"/>
      <c r="B5" s="477" t="s">
        <v>220</v>
      </c>
      <c r="C5" s="447"/>
      <c r="D5" s="447"/>
      <c r="E5" s="258"/>
      <c r="F5" s="258"/>
      <c r="G5" s="60" t="s">
        <v>172</v>
      </c>
      <c r="H5" s="258"/>
      <c r="I5" s="258"/>
      <c r="J5" s="258"/>
      <c r="K5" s="258"/>
      <c r="L5" s="258"/>
      <c r="M5" s="258"/>
    </row>
    <row r="6" spans="1:15" ht="127.5">
      <c r="A6" s="20" t="s">
        <v>31</v>
      </c>
      <c r="B6" s="471" t="s">
        <v>40</v>
      </c>
      <c r="C6" s="472"/>
      <c r="D6" s="264" t="s">
        <v>171</v>
      </c>
      <c r="E6" s="20" t="s">
        <v>32</v>
      </c>
      <c r="F6" s="60" t="s">
        <v>146</v>
      </c>
      <c r="G6" s="164" t="s">
        <v>122</v>
      </c>
      <c r="H6" s="61" t="s">
        <v>112</v>
      </c>
      <c r="I6" s="20" t="s">
        <v>5</v>
      </c>
      <c r="J6" s="61" t="s">
        <v>163</v>
      </c>
      <c r="K6" s="141" t="s">
        <v>105</v>
      </c>
      <c r="L6" s="141" t="s">
        <v>104</v>
      </c>
      <c r="M6" s="20" t="s">
        <v>2</v>
      </c>
      <c r="N6" s="393" t="s">
        <v>213</v>
      </c>
      <c r="O6" s="393" t="s">
        <v>214</v>
      </c>
    </row>
    <row r="7" spans="1:15" s="10" customFormat="1" ht="231.75" customHeight="1">
      <c r="A7" s="4">
        <v>1</v>
      </c>
      <c r="B7" s="473" t="s">
        <v>100</v>
      </c>
      <c r="C7" s="474"/>
      <c r="D7" s="19" t="s">
        <v>56</v>
      </c>
      <c r="E7" s="19" t="s">
        <v>48</v>
      </c>
      <c r="F7" s="60">
        <f>G7</f>
        <v>2</v>
      </c>
      <c r="G7" s="76">
        <v>2</v>
      </c>
      <c r="H7" s="205"/>
      <c r="I7" s="104"/>
      <c r="J7" s="142">
        <f>ROUND(H7*(1+I7),2)</f>
        <v>0</v>
      </c>
      <c r="K7" s="122">
        <f>H7*F7</f>
        <v>0</v>
      </c>
      <c r="L7" s="144">
        <f>J7*F7</f>
        <v>0</v>
      </c>
      <c r="M7" s="4"/>
      <c r="N7" s="389"/>
      <c r="O7" s="389"/>
    </row>
    <row r="8" spans="1:15" ht="24.75" customHeight="1">
      <c r="A8" s="475" t="s">
        <v>135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</row>
    <row r="9" spans="1:15" ht="12.75">
      <c r="B9" s="470"/>
      <c r="C9" s="470"/>
      <c r="D9" s="470"/>
      <c r="E9" s="470"/>
      <c r="F9" s="470"/>
      <c r="G9" s="470"/>
      <c r="H9" s="470"/>
      <c r="I9" s="9"/>
      <c r="J9" s="9"/>
      <c r="K9" s="94"/>
    </row>
    <row r="10" spans="1:15">
      <c r="B10" s="5" t="s">
        <v>185</v>
      </c>
      <c r="C10" s="5"/>
      <c r="D10" s="5"/>
      <c r="E10" s="5"/>
      <c r="F10" s="5"/>
      <c r="H10" s="166"/>
      <c r="I10" s="5"/>
      <c r="J10" s="5"/>
      <c r="K10" s="140"/>
    </row>
    <row r="11" spans="1:15">
      <c r="B11" s="5" t="s">
        <v>186</v>
      </c>
    </row>
    <row r="12" spans="1:15">
      <c r="B12" t="s">
        <v>187</v>
      </c>
    </row>
    <row r="13" spans="1:15" ht="67.5" customHeight="1">
      <c r="I13" s="402" t="s">
        <v>230</v>
      </c>
      <c r="J13" s="403"/>
      <c r="K13" s="403"/>
      <c r="L13" s="403"/>
      <c r="M13" s="403"/>
      <c r="N13" s="403"/>
    </row>
  </sheetData>
  <mergeCells count="7">
    <mergeCell ref="I13:N13"/>
    <mergeCell ref="B9:H9"/>
    <mergeCell ref="L2:M2"/>
    <mergeCell ref="B6:C6"/>
    <mergeCell ref="B7:C7"/>
    <mergeCell ref="A8:M8"/>
    <mergeCell ref="B5:D5"/>
  </mergeCells>
  <phoneticPr fontId="6" type="noConversion"/>
  <pageMargins left="0.25" right="0.25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view="pageBreakPreview" zoomScale="60" zoomScaleNormal="90" workbookViewId="0">
      <selection activeCell="B4" sqref="B4"/>
    </sheetView>
  </sheetViews>
  <sheetFormatPr defaultRowHeight="15"/>
  <cols>
    <col min="1" max="1" width="5.7109375" customWidth="1"/>
    <col min="3" max="3" width="12.140625" customWidth="1"/>
    <col min="4" max="4" width="32.42578125" customWidth="1"/>
    <col min="5" max="5" width="9.7109375" customWidth="1"/>
    <col min="6" max="6" width="7.7109375" customWidth="1"/>
    <col min="7" max="7" width="11.42578125" style="71" hidden="1" customWidth="1"/>
    <col min="8" max="8" width="12.42578125" customWidth="1"/>
    <col min="9" max="9" width="8.28515625" customWidth="1"/>
    <col min="10" max="10" width="11.7109375" customWidth="1"/>
    <col min="11" max="11" width="15.42578125" style="96" customWidth="1"/>
    <col min="12" max="12" width="15.28515625" style="96" customWidth="1"/>
    <col min="13" max="13" width="15.42578125" customWidth="1"/>
    <col min="14" max="14" width="13.28515625" customWidth="1"/>
    <col min="15" max="15" width="18.28515625" customWidth="1"/>
    <col min="16" max="16" width="16.85546875" customWidth="1"/>
  </cols>
  <sheetData>
    <row r="1" spans="1:16">
      <c r="A1" s="5"/>
      <c r="B1" s="184"/>
      <c r="C1" s="5"/>
      <c r="D1" s="5"/>
      <c r="E1" s="5"/>
      <c r="F1" s="5"/>
      <c r="H1" s="5"/>
      <c r="I1" s="5"/>
      <c r="J1" s="5"/>
      <c r="K1" s="140"/>
      <c r="L1" s="140"/>
      <c r="M1" s="5"/>
    </row>
    <row r="2" spans="1:16">
      <c r="A2" s="5"/>
      <c r="B2" s="400" t="s">
        <v>231</v>
      </c>
      <c r="C2" s="5"/>
      <c r="D2" s="5"/>
      <c r="E2" s="5"/>
      <c r="F2" s="5"/>
      <c r="H2" s="5"/>
      <c r="I2" s="5"/>
      <c r="J2" s="5"/>
      <c r="K2" s="140"/>
      <c r="L2" s="406" t="s">
        <v>41</v>
      </c>
      <c r="M2" s="406"/>
    </row>
    <row r="3" spans="1:16">
      <c r="A3" s="5"/>
      <c r="B3" s="5"/>
      <c r="C3" s="5"/>
      <c r="D3" s="5"/>
      <c r="E3" s="5"/>
      <c r="F3" s="5"/>
      <c r="H3" s="5"/>
      <c r="I3" s="5"/>
      <c r="J3" s="5"/>
      <c r="K3" s="140"/>
      <c r="L3" s="2"/>
      <c r="M3" s="5"/>
    </row>
    <row r="4" spans="1:16">
      <c r="A4" s="5"/>
      <c r="B4" s="2" t="s">
        <v>232</v>
      </c>
      <c r="C4" s="5"/>
      <c r="D4" s="13" t="s">
        <v>7</v>
      </c>
      <c r="E4" s="13"/>
      <c r="F4" s="13"/>
      <c r="H4" s="13"/>
      <c r="I4" s="13"/>
      <c r="J4" s="13"/>
      <c r="K4" s="139"/>
      <c r="L4" s="140"/>
      <c r="M4" s="5"/>
    </row>
    <row r="5" spans="1:16" ht="18.75" customHeight="1">
      <c r="A5" s="5"/>
      <c r="B5" s="482" t="s">
        <v>221</v>
      </c>
      <c r="C5" s="447"/>
      <c r="D5" s="447"/>
      <c r="E5" s="259"/>
      <c r="F5" s="259"/>
      <c r="G5" s="42" t="s">
        <v>172</v>
      </c>
      <c r="H5" s="259" t="s">
        <v>182</v>
      </c>
      <c r="I5" s="259"/>
      <c r="J5" s="259"/>
      <c r="K5" s="259"/>
      <c r="L5" s="259"/>
      <c r="M5" s="259"/>
    </row>
    <row r="6" spans="1:16" ht="153.75" customHeight="1">
      <c r="A6" s="22" t="s">
        <v>31</v>
      </c>
      <c r="B6" s="471" t="s">
        <v>40</v>
      </c>
      <c r="C6" s="472"/>
      <c r="D6" s="264" t="s">
        <v>171</v>
      </c>
      <c r="E6" s="20" t="s">
        <v>32</v>
      </c>
      <c r="F6" s="60" t="s">
        <v>146</v>
      </c>
      <c r="G6" s="164" t="s">
        <v>151</v>
      </c>
      <c r="H6" s="61" t="s">
        <v>112</v>
      </c>
      <c r="I6" s="20" t="s">
        <v>5</v>
      </c>
      <c r="J6" s="61" t="s">
        <v>163</v>
      </c>
      <c r="K6" s="141" t="s">
        <v>105</v>
      </c>
      <c r="L6" s="141" t="s">
        <v>104</v>
      </c>
      <c r="M6" s="22" t="s">
        <v>3</v>
      </c>
      <c r="N6" s="393" t="s">
        <v>213</v>
      </c>
      <c r="O6" s="393" t="s">
        <v>214</v>
      </c>
    </row>
    <row r="7" spans="1:16" ht="185.25" customHeight="1">
      <c r="A7" s="19">
        <v>1</v>
      </c>
      <c r="B7" s="478" t="s">
        <v>127</v>
      </c>
      <c r="C7" s="479"/>
      <c r="D7" s="3" t="s">
        <v>57</v>
      </c>
      <c r="E7" s="4" t="s">
        <v>47</v>
      </c>
      <c r="F7" s="193">
        <f>G7</f>
        <v>2</v>
      </c>
      <c r="G7" s="175">
        <v>2</v>
      </c>
      <c r="H7" s="59"/>
      <c r="I7" s="104"/>
      <c r="J7" s="142">
        <f>ROUND(H7*(1+I7),2)</f>
        <v>0</v>
      </c>
      <c r="K7" s="122">
        <f>H7*F7</f>
        <v>0</v>
      </c>
      <c r="L7" s="144">
        <f>J7*F7</f>
        <v>0</v>
      </c>
      <c r="M7" s="23"/>
      <c r="N7" s="381"/>
      <c r="O7" s="390"/>
    </row>
    <row r="8" spans="1:16" ht="46.5" customHeight="1">
      <c r="A8" s="480" t="s">
        <v>129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65"/>
      <c r="O8" s="65"/>
      <c r="P8" s="65"/>
    </row>
    <row r="9" spans="1:16">
      <c r="A9" s="5" t="s">
        <v>185</v>
      </c>
      <c r="B9" s="5"/>
      <c r="C9" s="5"/>
      <c r="D9" s="5"/>
      <c r="E9" s="5"/>
      <c r="F9" s="5"/>
      <c r="H9" s="5"/>
      <c r="I9" s="5"/>
      <c r="J9" s="5"/>
      <c r="K9" s="140"/>
      <c r="L9" s="140"/>
      <c r="M9" s="5"/>
    </row>
    <row r="10" spans="1:16">
      <c r="A10" s="5" t="s">
        <v>186</v>
      </c>
      <c r="B10" s="5"/>
      <c r="C10" s="5"/>
      <c r="D10" s="5"/>
      <c r="E10" s="5"/>
      <c r="F10" s="5"/>
      <c r="H10" s="5"/>
      <c r="I10" s="5"/>
      <c r="J10" s="5"/>
      <c r="K10" s="140"/>
      <c r="L10" s="140"/>
      <c r="M10" s="5"/>
    </row>
    <row r="11" spans="1:16">
      <c r="A11" t="s">
        <v>187</v>
      </c>
      <c r="B11" s="5"/>
      <c r="C11" s="5"/>
      <c r="D11" s="5"/>
      <c r="E11" s="5"/>
      <c r="F11" s="5"/>
      <c r="H11" s="5"/>
      <c r="I11" s="5"/>
      <c r="J11" s="5"/>
      <c r="K11" s="140"/>
      <c r="L11" s="140"/>
      <c r="M11" s="5"/>
    </row>
    <row r="12" spans="1:16">
      <c r="A12" s="5"/>
      <c r="B12" s="5"/>
      <c r="C12" s="5"/>
      <c r="D12" s="5"/>
      <c r="E12" s="5"/>
      <c r="F12" s="5"/>
      <c r="H12" s="5"/>
      <c r="I12" s="5"/>
      <c r="J12" s="5"/>
      <c r="K12" s="140"/>
      <c r="L12" s="140"/>
      <c r="M12" s="5"/>
    </row>
    <row r="13" spans="1:16" ht="51.75" customHeight="1">
      <c r="A13" s="5"/>
      <c r="B13" s="470"/>
      <c r="C13" s="470"/>
      <c r="D13" s="470"/>
      <c r="E13" s="470"/>
      <c r="F13" s="5"/>
      <c r="H13" s="5"/>
      <c r="I13" s="5"/>
      <c r="J13" s="402" t="s">
        <v>230</v>
      </c>
      <c r="K13" s="403"/>
      <c r="L13" s="403"/>
      <c r="M13" s="403"/>
      <c r="N13" s="403"/>
      <c r="O13" s="403"/>
    </row>
    <row r="14" spans="1:16">
      <c r="A14" s="5"/>
      <c r="B14" s="5"/>
      <c r="C14" s="5"/>
      <c r="D14" s="5"/>
      <c r="E14" s="5"/>
      <c r="F14" s="5"/>
      <c r="H14" s="5"/>
      <c r="I14" s="5"/>
      <c r="J14" s="5"/>
      <c r="K14" s="140"/>
      <c r="L14" s="140"/>
      <c r="M14" s="5"/>
    </row>
    <row r="15" spans="1:16" ht="12.75">
      <c r="A15" s="5"/>
      <c r="B15" s="470"/>
      <c r="C15" s="470"/>
      <c r="D15" s="470"/>
      <c r="E15" s="470"/>
      <c r="F15" s="470"/>
      <c r="G15" s="470"/>
      <c r="H15" s="470"/>
      <c r="I15" s="9"/>
      <c r="J15" s="9"/>
      <c r="K15" s="94"/>
      <c r="L15" s="140"/>
      <c r="M15" s="5"/>
    </row>
    <row r="16" spans="1:16">
      <c r="A16" s="5"/>
      <c r="B16" s="5"/>
      <c r="C16" s="5"/>
      <c r="D16" s="5"/>
      <c r="E16" s="5"/>
      <c r="F16" s="5"/>
      <c r="H16" s="5"/>
      <c r="I16" s="5"/>
      <c r="J16" s="5"/>
      <c r="K16" s="140"/>
      <c r="L16" s="140"/>
      <c r="M16" s="5"/>
    </row>
    <row r="17" spans="2:11" ht="12.75">
      <c r="B17" s="470"/>
      <c r="C17" s="470"/>
      <c r="D17" s="470"/>
      <c r="E17" s="470"/>
      <c r="F17" s="470"/>
      <c r="G17" s="470"/>
      <c r="H17" s="470"/>
      <c r="I17" s="9"/>
      <c r="J17" s="9"/>
      <c r="K17" s="94"/>
    </row>
    <row r="18" spans="2:11">
      <c r="B18" s="5"/>
      <c r="C18" s="5"/>
      <c r="D18" s="5"/>
      <c r="E18" s="5"/>
      <c r="F18" s="5"/>
      <c r="H18" s="5"/>
      <c r="I18" s="5"/>
      <c r="J18" s="5"/>
      <c r="K18" s="140"/>
    </row>
    <row r="19" spans="2:11">
      <c r="B19" s="5"/>
      <c r="C19" s="5"/>
      <c r="D19" s="5"/>
      <c r="E19" s="5"/>
      <c r="F19" s="5"/>
      <c r="H19" s="5"/>
      <c r="I19" s="5"/>
      <c r="J19" s="5"/>
      <c r="K19" s="140"/>
    </row>
  </sheetData>
  <mergeCells count="9">
    <mergeCell ref="L2:M2"/>
    <mergeCell ref="B6:C6"/>
    <mergeCell ref="B7:C7"/>
    <mergeCell ref="B17:H17"/>
    <mergeCell ref="B15:H15"/>
    <mergeCell ref="B13:E13"/>
    <mergeCell ref="A8:M8"/>
    <mergeCell ref="B5:D5"/>
    <mergeCell ref="J13:O13"/>
  </mergeCells>
  <phoneticPr fontId="6" type="noConversion"/>
  <pageMargins left="0.25" right="0.25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"/>
  <sheetViews>
    <sheetView tabSelected="1" topLeftCell="A8" zoomScale="90" zoomScaleNormal="90" workbookViewId="0">
      <selection activeCell="C14" sqref="C14"/>
    </sheetView>
  </sheetViews>
  <sheetFormatPr defaultRowHeight="15"/>
  <cols>
    <col min="1" max="1" width="5.28515625" customWidth="1"/>
    <col min="2" max="2" width="18.85546875" customWidth="1"/>
    <col min="3" max="3" width="41.140625" customWidth="1"/>
    <col min="4" max="4" width="13.5703125" customWidth="1"/>
    <col min="5" max="5" width="7.85546875" customWidth="1"/>
    <col min="6" max="6" width="10.28515625" style="71" hidden="1" customWidth="1"/>
    <col min="7" max="7" width="12.85546875" style="214" customWidth="1"/>
    <col min="8" max="8" width="7.140625" style="103" customWidth="1"/>
    <col min="9" max="9" width="12" style="96" customWidth="1"/>
    <col min="10" max="10" width="11.42578125" style="96" customWidth="1"/>
    <col min="11" max="11" width="14" style="96" customWidth="1"/>
    <col min="12" max="12" width="17.140625" customWidth="1"/>
    <col min="13" max="13" width="18.140625" customWidth="1"/>
    <col min="14" max="14" width="18.28515625" customWidth="1"/>
  </cols>
  <sheetData>
    <row r="1" spans="1:17">
      <c r="B1" s="184"/>
    </row>
    <row r="2" spans="1:17">
      <c r="A2" s="5"/>
      <c r="B2" s="400" t="s">
        <v>231</v>
      </c>
      <c r="C2" s="12"/>
      <c r="D2" s="12"/>
      <c r="E2" s="12"/>
      <c r="G2" s="85"/>
      <c r="H2" s="145"/>
      <c r="I2" s="147"/>
      <c r="J2" s="147"/>
      <c r="K2" s="139" t="s">
        <v>12</v>
      </c>
      <c r="L2" s="5"/>
    </row>
    <row r="3" spans="1:17" ht="15.75">
      <c r="A3" s="5"/>
      <c r="B3" s="14" t="s">
        <v>13</v>
      </c>
      <c r="C3" s="13"/>
      <c r="D3" s="13"/>
      <c r="E3" s="13"/>
      <c r="F3" s="77"/>
      <c r="G3" s="211"/>
      <c r="H3" s="101"/>
      <c r="I3" s="139"/>
      <c r="J3" s="139"/>
      <c r="K3" s="2"/>
      <c r="L3" s="5"/>
    </row>
    <row r="4" spans="1:17" ht="15.75">
      <c r="A4" s="5"/>
      <c r="B4" s="14" t="s">
        <v>232</v>
      </c>
      <c r="C4" s="13"/>
      <c r="D4" s="13"/>
      <c r="E4" s="13"/>
      <c r="F4" s="77"/>
      <c r="G4" s="211"/>
      <c r="H4" s="101"/>
      <c r="I4" s="139"/>
      <c r="J4" s="139"/>
      <c r="K4" s="2"/>
      <c r="L4" s="5"/>
    </row>
    <row r="5" spans="1:17" ht="12.75">
      <c r="A5" s="260" t="s">
        <v>222</v>
      </c>
      <c r="B5" s="260"/>
      <c r="C5" s="260"/>
      <c r="D5" s="260"/>
      <c r="E5" s="260"/>
      <c r="F5" s="271" t="s">
        <v>172</v>
      </c>
      <c r="G5" s="260"/>
      <c r="H5" s="260"/>
      <c r="I5" s="260"/>
      <c r="J5" s="260"/>
      <c r="K5" s="260"/>
      <c r="L5" s="260"/>
    </row>
    <row r="6" spans="1:17" ht="153" customHeight="1">
      <c r="A6" s="34" t="s">
        <v>14</v>
      </c>
      <c r="B6" s="34" t="s">
        <v>43</v>
      </c>
      <c r="C6" s="34" t="s">
        <v>171</v>
      </c>
      <c r="D6" s="34" t="s">
        <v>44</v>
      </c>
      <c r="E6" s="60" t="s">
        <v>146</v>
      </c>
      <c r="F6" s="163" t="s">
        <v>149</v>
      </c>
      <c r="G6" s="87" t="s">
        <v>111</v>
      </c>
      <c r="H6" s="146" t="s">
        <v>5</v>
      </c>
      <c r="I6" s="148" t="s">
        <v>168</v>
      </c>
      <c r="J6" s="148" t="s">
        <v>105</v>
      </c>
      <c r="K6" s="148" t="s">
        <v>104</v>
      </c>
      <c r="L6" s="34" t="s">
        <v>4</v>
      </c>
      <c r="M6" s="393" t="s">
        <v>213</v>
      </c>
      <c r="N6" s="393" t="s">
        <v>214</v>
      </c>
    </row>
    <row r="7" spans="1:17" ht="318.75">
      <c r="A7" s="34">
        <v>1</v>
      </c>
      <c r="B7" s="34" t="s">
        <v>154</v>
      </c>
      <c r="C7" s="40" t="s">
        <v>209</v>
      </c>
      <c r="D7" s="39" t="s">
        <v>117</v>
      </c>
      <c r="E7" s="60">
        <f>F7</f>
        <v>10</v>
      </c>
      <c r="F7" s="173">
        <v>10</v>
      </c>
      <c r="G7" s="213"/>
      <c r="H7" s="41"/>
      <c r="I7" s="149">
        <f>ROUND(G7*(1+H7),2)</f>
        <v>0</v>
      </c>
      <c r="J7" s="149">
        <f>G7*E7</f>
        <v>0</v>
      </c>
      <c r="K7" s="150">
        <f>I7*E7</f>
        <v>0</v>
      </c>
      <c r="L7" s="54"/>
      <c r="M7" s="381"/>
      <c r="N7" s="381"/>
    </row>
    <row r="8" spans="1:17" ht="306">
      <c r="A8" s="34">
        <v>2</v>
      </c>
      <c r="B8" s="34" t="s">
        <v>155</v>
      </c>
      <c r="C8" s="40" t="s">
        <v>210</v>
      </c>
      <c r="D8" s="39" t="s">
        <v>118</v>
      </c>
      <c r="E8" s="60">
        <f t="shared" ref="E8:E9" si="0">F8</f>
        <v>4</v>
      </c>
      <c r="F8" s="173">
        <v>4</v>
      </c>
      <c r="G8" s="213"/>
      <c r="H8" s="41"/>
      <c r="I8" s="149">
        <f t="shared" ref="I8:I9" si="1">ROUND(G8*(1+H8),2)</f>
        <v>0</v>
      </c>
      <c r="J8" s="149">
        <f t="shared" ref="J8:J9" si="2">G8*E8</f>
        <v>0</v>
      </c>
      <c r="K8" s="150">
        <f t="shared" ref="K8:K9" si="3">I8*E8</f>
        <v>0</v>
      </c>
      <c r="L8" s="54"/>
      <c r="M8" s="381"/>
      <c r="N8" s="381"/>
    </row>
    <row r="9" spans="1:17" ht="58.9" customHeight="1">
      <c r="A9" s="125">
        <v>3</v>
      </c>
      <c r="B9" s="125" t="s">
        <v>156</v>
      </c>
      <c r="C9" s="126" t="s">
        <v>211</v>
      </c>
      <c r="D9" s="126" t="s">
        <v>116</v>
      </c>
      <c r="E9" s="60">
        <f t="shared" si="0"/>
        <v>10</v>
      </c>
      <c r="F9" s="177">
        <v>10</v>
      </c>
      <c r="G9" s="265"/>
      <c r="H9" s="266"/>
      <c r="I9" s="149">
        <f t="shared" si="1"/>
        <v>0</v>
      </c>
      <c r="J9" s="267">
        <f t="shared" si="2"/>
        <v>0</v>
      </c>
      <c r="K9" s="150">
        <f t="shared" si="3"/>
        <v>0</v>
      </c>
      <c r="L9" s="268"/>
      <c r="M9" s="381"/>
      <c r="N9" s="381"/>
    </row>
    <row r="10" spans="1:17" s="210" customFormat="1" ht="28.15" customHeight="1">
      <c r="A10" s="207"/>
      <c r="B10" s="483" t="s">
        <v>162</v>
      </c>
      <c r="C10" s="484"/>
      <c r="D10" s="484"/>
      <c r="E10" s="484"/>
      <c r="F10" s="484"/>
      <c r="G10" s="484"/>
      <c r="H10" s="484"/>
      <c r="I10" s="484"/>
      <c r="J10" s="209">
        <f>SUM(J7:J9)</f>
        <v>0</v>
      </c>
      <c r="K10" s="209">
        <f>SUM(K7:K9)</f>
        <v>0</v>
      </c>
      <c r="L10" s="207"/>
    </row>
    <row r="11" spans="1:17" ht="27.75" customHeight="1">
      <c r="A11" s="500" t="s">
        <v>235</v>
      </c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485"/>
      <c r="N11" s="486"/>
      <c r="O11" s="486"/>
      <c r="P11" s="486"/>
      <c r="Q11" s="486"/>
    </row>
    <row r="12" spans="1:17">
      <c r="A12" s="5" t="s">
        <v>185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7"/>
      <c r="N12" s="338"/>
      <c r="O12" s="338"/>
      <c r="P12" s="338"/>
      <c r="Q12" s="338"/>
    </row>
    <row r="13" spans="1:17">
      <c r="A13" s="5" t="s">
        <v>186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7"/>
      <c r="N13" s="338"/>
      <c r="O13" s="338"/>
      <c r="P13" s="338"/>
      <c r="Q13" s="338"/>
    </row>
    <row r="14" spans="1:17">
      <c r="A14" t="s">
        <v>187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7"/>
      <c r="N14" s="338"/>
      <c r="O14" s="338"/>
      <c r="P14" s="338"/>
      <c r="Q14" s="338"/>
    </row>
    <row r="15" spans="1:17" ht="54.75" customHeight="1">
      <c r="A15" s="5"/>
      <c r="B15" s="5"/>
      <c r="C15" s="5"/>
      <c r="D15" s="5"/>
      <c r="E15" s="5"/>
      <c r="G15" s="212"/>
      <c r="H15" s="402" t="s">
        <v>230</v>
      </c>
      <c r="I15" s="403"/>
      <c r="J15" s="403"/>
      <c r="K15" s="403"/>
      <c r="L15" s="403"/>
      <c r="M15" s="403"/>
    </row>
    <row r="16" spans="1:17" ht="12.75">
      <c r="A16" s="470"/>
      <c r="B16" s="470"/>
      <c r="C16" s="470"/>
      <c r="D16" s="470"/>
      <c r="E16" s="470"/>
      <c r="F16" s="470"/>
      <c r="G16" s="470"/>
      <c r="H16" s="100"/>
      <c r="I16" s="140"/>
      <c r="J16" s="140"/>
      <c r="K16" s="140"/>
      <c r="L16" s="5"/>
    </row>
    <row r="17" spans="1:12">
      <c r="H17" s="102"/>
      <c r="I17" s="94"/>
      <c r="J17" s="94"/>
      <c r="K17" s="140"/>
      <c r="L17" s="5"/>
    </row>
    <row r="18" spans="1:12" ht="12.75">
      <c r="A18" s="470"/>
      <c r="B18" s="470"/>
      <c r="C18" s="470"/>
      <c r="D18" s="470"/>
      <c r="E18" s="470"/>
      <c r="F18" s="470"/>
      <c r="G18" s="470"/>
      <c r="H18" s="102"/>
      <c r="I18" s="94"/>
      <c r="J18" s="94"/>
      <c r="K18" s="94"/>
      <c r="L18" s="5"/>
    </row>
    <row r="19" spans="1:12">
      <c r="A19" s="5"/>
      <c r="B19" s="5"/>
      <c r="C19" s="5"/>
      <c r="D19" s="5"/>
      <c r="E19" s="5"/>
      <c r="G19" s="212"/>
      <c r="H19" s="100"/>
      <c r="I19" s="140"/>
      <c r="J19" s="140"/>
      <c r="K19" s="140"/>
      <c r="L19" s="5"/>
    </row>
    <row r="20" spans="1:12">
      <c r="A20" s="9"/>
      <c r="B20" s="9"/>
      <c r="C20" s="9"/>
      <c r="D20" s="9"/>
      <c r="E20" s="9"/>
      <c r="F20" s="74"/>
      <c r="G20" s="215"/>
      <c r="H20" s="102"/>
      <c r="I20" s="94"/>
      <c r="J20" s="94"/>
    </row>
    <row r="21" spans="1:12">
      <c r="A21" s="5"/>
      <c r="B21" s="5"/>
      <c r="C21" s="5"/>
      <c r="D21" s="5"/>
      <c r="E21" s="5"/>
      <c r="G21" s="212"/>
      <c r="H21" s="100"/>
      <c r="I21" s="140"/>
      <c r="J21" s="140"/>
    </row>
  </sheetData>
  <mergeCells count="6">
    <mergeCell ref="B10:I10"/>
    <mergeCell ref="M11:Q11"/>
    <mergeCell ref="A18:G18"/>
    <mergeCell ref="A16:G16"/>
    <mergeCell ref="A11:L11"/>
    <mergeCell ref="H15:M15"/>
  </mergeCells>
  <phoneticPr fontId="6" type="noConversion"/>
  <pageMargins left="0.23622047244094491" right="0.23622047244094491" top="0.74803149606299213" bottom="0.55118110236220474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view="pageBreakPreview" zoomScale="60" zoomScaleNormal="90" workbookViewId="0">
      <selection activeCell="B4" sqref="B4"/>
    </sheetView>
  </sheetViews>
  <sheetFormatPr defaultRowHeight="15"/>
  <cols>
    <col min="1" max="1" width="5.7109375" customWidth="1"/>
    <col min="3" max="3" width="10.42578125" customWidth="1"/>
    <col min="4" max="4" width="42.28515625" customWidth="1"/>
    <col min="5" max="5" width="12.140625" customWidth="1"/>
    <col min="7" max="7" width="9.140625" style="71" hidden="1" customWidth="1"/>
    <col min="8" max="11" width="10.28515625" customWidth="1"/>
    <col min="12" max="12" width="13.140625" customWidth="1"/>
    <col min="13" max="13" width="15.5703125" customWidth="1"/>
    <col min="14" max="14" width="14" customWidth="1"/>
    <col min="15" max="15" width="21" customWidth="1"/>
  </cols>
  <sheetData>
    <row r="1" spans="1:15">
      <c r="A1" s="5"/>
      <c r="B1" s="184"/>
      <c r="C1" s="24"/>
      <c r="D1" s="24"/>
      <c r="E1" s="24"/>
      <c r="F1" s="24"/>
      <c r="G1" s="78"/>
      <c r="H1" s="24"/>
      <c r="I1" s="24"/>
      <c r="J1" s="24"/>
      <c r="K1" s="24"/>
      <c r="L1" s="24"/>
      <c r="M1" s="24"/>
    </row>
    <row r="2" spans="1:15">
      <c r="A2" s="5"/>
      <c r="B2" s="400" t="s">
        <v>231</v>
      </c>
      <c r="C2" s="24"/>
      <c r="D2" s="24"/>
      <c r="E2" s="24"/>
      <c r="F2" s="24"/>
      <c r="G2" s="78"/>
      <c r="H2" s="25"/>
      <c r="I2" s="25"/>
      <c r="J2" s="25"/>
      <c r="K2" s="25"/>
      <c r="L2" s="487" t="s">
        <v>45</v>
      </c>
      <c r="M2" s="487"/>
    </row>
    <row r="3" spans="1:15">
      <c r="A3" s="5"/>
      <c r="B3" s="24"/>
      <c r="C3" s="26" t="s">
        <v>9</v>
      </c>
      <c r="D3" s="26"/>
      <c r="E3" s="26"/>
      <c r="F3" s="26"/>
      <c r="G3" s="79"/>
      <c r="H3" s="26"/>
      <c r="I3" s="26"/>
      <c r="J3" s="26"/>
      <c r="K3" s="26"/>
      <c r="L3" s="2"/>
      <c r="M3" s="24"/>
    </row>
    <row r="4" spans="1:15">
      <c r="A4" s="5"/>
      <c r="B4" s="401" t="s">
        <v>232</v>
      </c>
      <c r="C4" s="26"/>
      <c r="D4" s="26"/>
      <c r="E4" s="26"/>
      <c r="F4" s="26"/>
      <c r="G4" s="79"/>
      <c r="H4" s="26"/>
      <c r="I4" s="26"/>
      <c r="J4" s="26"/>
      <c r="K4" s="26"/>
      <c r="L4" s="2"/>
      <c r="M4" s="24"/>
    </row>
    <row r="5" spans="1:15" ht="19.5" customHeight="1">
      <c r="A5" s="5"/>
      <c r="B5" s="492" t="s">
        <v>223</v>
      </c>
      <c r="C5" s="493"/>
      <c r="D5" s="493"/>
      <c r="E5" s="261"/>
      <c r="F5" s="261"/>
      <c r="G5" s="42" t="s">
        <v>172</v>
      </c>
      <c r="H5" s="330"/>
      <c r="I5" s="261"/>
      <c r="J5" s="261"/>
      <c r="K5" s="261"/>
      <c r="L5" s="261"/>
      <c r="M5" s="261"/>
    </row>
    <row r="6" spans="1:15" ht="144.75" customHeight="1">
      <c r="A6" s="20" t="s">
        <v>31</v>
      </c>
      <c r="B6" s="488" t="s">
        <v>43</v>
      </c>
      <c r="C6" s="489"/>
      <c r="D6" s="63" t="s">
        <v>171</v>
      </c>
      <c r="E6" s="17" t="s">
        <v>44</v>
      </c>
      <c r="F6" s="60" t="s">
        <v>146</v>
      </c>
      <c r="G6" s="272" t="s">
        <v>149</v>
      </c>
      <c r="H6" s="63" t="s">
        <v>110</v>
      </c>
      <c r="I6" s="17" t="s">
        <v>5</v>
      </c>
      <c r="J6" s="63" t="s">
        <v>168</v>
      </c>
      <c r="K6" s="63" t="s">
        <v>105</v>
      </c>
      <c r="L6" s="371" t="s">
        <v>104</v>
      </c>
      <c r="M6" s="16" t="s">
        <v>2</v>
      </c>
      <c r="N6" s="393" t="s">
        <v>213</v>
      </c>
      <c r="O6" s="393" t="s">
        <v>214</v>
      </c>
    </row>
    <row r="7" spans="1:15" ht="195" customHeight="1">
      <c r="A7" s="11">
        <v>1</v>
      </c>
      <c r="B7" s="490" t="s">
        <v>98</v>
      </c>
      <c r="C7" s="491"/>
      <c r="D7" s="3" t="s">
        <v>99</v>
      </c>
      <c r="E7" s="3" t="s">
        <v>46</v>
      </c>
      <c r="F7" s="42">
        <f>G7</f>
        <v>1</v>
      </c>
      <c r="G7" s="173">
        <v>1</v>
      </c>
      <c r="H7" s="328"/>
      <c r="I7" s="329"/>
      <c r="J7" s="216">
        <f>ROUND(H7*(1+I7),2)</f>
        <v>0</v>
      </c>
      <c r="K7" s="151">
        <f>H7*F7</f>
        <v>0</v>
      </c>
      <c r="L7" s="372">
        <f>J7*F7</f>
        <v>0</v>
      </c>
      <c r="M7" s="3"/>
      <c r="N7" s="381"/>
      <c r="O7" s="381"/>
    </row>
    <row r="8" spans="1:15" ht="12.75">
      <c r="A8" s="480" t="s">
        <v>136</v>
      </c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</row>
    <row r="9" spans="1:15" ht="18.75" customHeight="1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</row>
    <row r="10" spans="1:15" ht="18.75" customHeight="1">
      <c r="A10" s="5" t="s">
        <v>185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5" ht="18.75" customHeight="1">
      <c r="A11" s="5" t="s">
        <v>186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</row>
    <row r="12" spans="1:15" ht="18.75" customHeight="1">
      <c r="A12" t="s">
        <v>187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</row>
    <row r="13" spans="1:15">
      <c r="A13" s="5"/>
      <c r="B13" s="5"/>
      <c r="C13" s="5"/>
      <c r="D13" s="5"/>
      <c r="E13" s="5"/>
      <c r="F13" s="5"/>
      <c r="H13" s="5"/>
      <c r="I13" s="5"/>
      <c r="J13" s="5"/>
      <c r="K13" s="5"/>
      <c r="L13" s="5"/>
      <c r="M13" s="5"/>
    </row>
    <row r="14" spans="1:15" ht="45.75" customHeight="1">
      <c r="A14" s="5"/>
      <c r="B14" s="5"/>
      <c r="C14" s="5"/>
      <c r="D14" s="5"/>
      <c r="E14" s="5"/>
      <c r="F14" s="5"/>
      <c r="H14" s="5"/>
      <c r="I14" s="402" t="s">
        <v>230</v>
      </c>
      <c r="J14" s="403"/>
      <c r="K14" s="403"/>
      <c r="L14" s="403"/>
      <c r="M14" s="403"/>
      <c r="N14" s="403"/>
    </row>
    <row r="15" spans="1:15" ht="12.75">
      <c r="A15" s="5"/>
      <c r="B15" s="470"/>
      <c r="C15" s="470"/>
      <c r="D15" s="470"/>
      <c r="E15" s="470"/>
      <c r="F15" s="470"/>
      <c r="G15" s="470"/>
      <c r="H15" s="470"/>
      <c r="I15" s="9"/>
      <c r="J15" s="9"/>
      <c r="K15" s="9"/>
      <c r="L15" s="5"/>
      <c r="M15" s="5"/>
    </row>
    <row r="16" spans="1:15">
      <c r="A16" s="5"/>
      <c r="B16" s="5"/>
      <c r="C16" s="5"/>
      <c r="D16" s="5"/>
      <c r="E16" s="5"/>
      <c r="F16" s="5"/>
      <c r="H16" s="5"/>
      <c r="I16" s="5"/>
      <c r="J16" s="5"/>
      <c r="K16" s="5"/>
      <c r="L16" s="5"/>
      <c r="M16" s="5"/>
    </row>
    <row r="17" spans="1:13" ht="12.75">
      <c r="A17" s="5"/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5"/>
    </row>
    <row r="18" spans="1:13">
      <c r="A18" s="5"/>
      <c r="B18" s="5"/>
      <c r="C18" s="5"/>
      <c r="D18" s="5"/>
      <c r="E18" s="5"/>
      <c r="F18" s="5"/>
      <c r="H18" s="5"/>
      <c r="I18" s="5"/>
      <c r="J18" s="5"/>
      <c r="K18" s="5"/>
      <c r="L18" s="5"/>
      <c r="M18" s="5"/>
    </row>
    <row r="19" spans="1:13" ht="12.75">
      <c r="A19" s="5"/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</row>
  </sheetData>
  <mergeCells count="9">
    <mergeCell ref="L2:M2"/>
    <mergeCell ref="B6:C6"/>
    <mergeCell ref="B7:C7"/>
    <mergeCell ref="B19:L19"/>
    <mergeCell ref="B17:L17"/>
    <mergeCell ref="B15:H15"/>
    <mergeCell ref="A8:M9"/>
    <mergeCell ref="B5:D5"/>
    <mergeCell ref="I14:N14"/>
  </mergeCells>
  <phoneticPr fontId="6" type="noConversion"/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14</vt:i4>
      </vt:variant>
    </vt:vector>
  </HeadingPairs>
  <TitlesOfParts>
    <vt:vector size="29" baseType="lpstr"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'Pakiet 10'!Obszar_wydruku</vt:lpstr>
      <vt:lpstr>'Pakiet 11'!Obszar_wydruku</vt:lpstr>
      <vt:lpstr>'Pakiet 12'!Obszar_wydruku</vt:lpstr>
      <vt:lpstr>'Pakiet 13'!Obszar_wydruku</vt:lpstr>
      <vt:lpstr>'Pakiet 14'!Obszar_wydruku</vt:lpstr>
      <vt:lpstr>'Pakiet 15'!Obszar_wydruku</vt:lpstr>
      <vt:lpstr>'Pakiet 16'!Obszar_wydruku</vt:lpstr>
      <vt:lpstr>'Pakiet 17'!Obszar_wydruku</vt:lpstr>
      <vt:lpstr>'Pakiet 18'!Obszar_wydruku</vt:lpstr>
      <vt:lpstr>'Pakiet 19'!Obszar_wydruku</vt:lpstr>
      <vt:lpstr>'Pakiet 20'!Obszar_wydruku</vt:lpstr>
      <vt:lpstr>'Pakiet 21'!Obszar_wydruku</vt:lpstr>
      <vt:lpstr>'Pakiet 8'!Obszar_wydruku</vt:lpstr>
      <vt:lpstr>'Pakiet 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sarzynski.wies</dc:creator>
  <cp:lastModifiedBy>WSSE Lublin - Anna Mianowany</cp:lastModifiedBy>
  <cp:lastPrinted>2023-10-16T07:56:13Z</cp:lastPrinted>
  <dcterms:created xsi:type="dcterms:W3CDTF">2010-03-18T07:47:21Z</dcterms:created>
  <dcterms:modified xsi:type="dcterms:W3CDTF">2023-11-08T09:53:21Z</dcterms:modified>
</cp:coreProperties>
</file>