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8800" windowHeight="11835"/>
  </bookViews>
  <sheets>
    <sheet name="FAC" sheetId="6" r:id="rId1"/>
  </sheets>
  <calcPr calcId="152511" iterateDelta="1E-4"/>
</workbook>
</file>

<file path=xl/calcChain.xml><?xml version="1.0" encoding="utf-8"?>
<calcChain xmlns="http://schemas.openxmlformats.org/spreadsheetml/2006/main">
  <c r="K1232" i="6" l="1"/>
  <c r="P1268" i="6"/>
  <c r="O1268" i="6"/>
  <c r="N1268" i="6"/>
  <c r="M1268" i="6"/>
  <c r="L1268" i="6"/>
  <c r="K1268" i="6"/>
  <c r="O1220" i="6" l="1"/>
  <c r="M1220" i="6"/>
  <c r="O1219" i="6"/>
  <c r="M1219" i="6"/>
  <c r="O1207" i="6"/>
  <c r="M1207" i="6"/>
  <c r="M1208" i="6" s="1"/>
  <c r="O1195" i="6"/>
  <c r="O1196" i="6" s="1"/>
  <c r="M1195" i="6"/>
  <c r="M1196" i="6" s="1"/>
  <c r="O1183" i="6"/>
  <c r="P1183" i="6" s="1"/>
  <c r="M1183" i="6"/>
  <c r="N1183" i="6" s="1"/>
  <c r="O1182" i="6"/>
  <c r="P1182" i="6" s="1"/>
  <c r="M1182" i="6"/>
  <c r="N1182" i="6" s="1"/>
  <c r="O1181" i="6"/>
  <c r="P1181" i="6" s="1"/>
  <c r="M1181" i="6"/>
  <c r="N1181" i="6" s="1"/>
  <c r="O1180" i="6"/>
  <c r="P1180" i="6" s="1"/>
  <c r="M1180" i="6"/>
  <c r="N1180" i="6" s="1"/>
  <c r="O1179" i="6"/>
  <c r="M1179" i="6"/>
  <c r="O1167" i="6"/>
  <c r="P1167" i="6" s="1"/>
  <c r="M1167" i="6"/>
  <c r="N1167" i="6" s="1"/>
  <c r="O1165" i="6"/>
  <c r="M1165" i="6"/>
  <c r="O1153" i="6"/>
  <c r="P1153" i="6" s="1"/>
  <c r="M1153" i="6"/>
  <c r="N1153" i="6" s="1"/>
  <c r="O1152" i="6"/>
  <c r="P1152" i="6" s="1"/>
  <c r="M1152" i="6"/>
  <c r="N1152" i="6" s="1"/>
  <c r="O1151" i="6"/>
  <c r="P1151" i="6" s="1"/>
  <c r="M1151" i="6"/>
  <c r="N1151" i="6" s="1"/>
  <c r="O1150" i="6"/>
  <c r="P1150" i="6" s="1"/>
  <c r="M1150" i="6"/>
  <c r="N1150" i="6" s="1"/>
  <c r="O1149" i="6"/>
  <c r="M1149" i="6"/>
  <c r="O1128" i="6"/>
  <c r="P1128" i="6" s="1"/>
  <c r="M1128" i="6"/>
  <c r="N1128" i="6" s="1"/>
  <c r="O1126" i="6"/>
  <c r="P1126" i="6" s="1"/>
  <c r="M1126" i="6"/>
  <c r="N1126" i="6" s="1"/>
  <c r="O1124" i="6"/>
  <c r="P1124" i="6" s="1"/>
  <c r="M1124" i="6"/>
  <c r="N1124" i="6" s="1"/>
  <c r="O1122" i="6"/>
  <c r="P1122" i="6" s="1"/>
  <c r="M1122" i="6"/>
  <c r="N1122" i="6" s="1"/>
  <c r="O1110" i="6"/>
  <c r="P1110" i="6" s="1"/>
  <c r="M1110" i="6"/>
  <c r="N1110" i="6" s="1"/>
  <c r="O1091" i="6"/>
  <c r="P1091" i="6" s="1"/>
  <c r="M1091" i="6"/>
  <c r="N1091" i="6" s="1"/>
  <c r="O1080" i="6"/>
  <c r="P1080" i="6" s="1"/>
  <c r="M1080" i="6"/>
  <c r="N1080" i="6" s="1"/>
  <c r="O1052" i="6"/>
  <c r="P1052" i="6" s="1"/>
  <c r="M1052" i="6"/>
  <c r="N1052" i="6" s="1"/>
  <c r="O1030" i="6"/>
  <c r="P1030" i="6" s="1"/>
  <c r="M1030" i="6"/>
  <c r="N1030" i="6" s="1"/>
  <c r="O999" i="6"/>
  <c r="P999" i="6" s="1"/>
  <c r="M999" i="6"/>
  <c r="N999" i="6" s="1"/>
  <c r="O972" i="6"/>
  <c r="M972" i="6"/>
  <c r="O959" i="6"/>
  <c r="O960" i="6" s="1"/>
  <c r="M964" i="6" s="1"/>
  <c r="M1260" i="6" s="1"/>
  <c r="M959" i="6"/>
  <c r="M960" i="6" s="1"/>
  <c r="K964" i="6" s="1"/>
  <c r="K1260" i="6" s="1"/>
  <c r="O947" i="6"/>
  <c r="P947" i="6" s="1"/>
  <c r="M947" i="6"/>
  <c r="N947" i="6" s="1"/>
  <c r="O946" i="6"/>
  <c r="P946" i="6" s="1"/>
  <c r="M946" i="6"/>
  <c r="N946" i="6" s="1"/>
  <c r="O945" i="6"/>
  <c r="P945" i="6" s="1"/>
  <c r="M945" i="6"/>
  <c r="N945" i="6" s="1"/>
  <c r="O944" i="6"/>
  <c r="P944" i="6" s="1"/>
  <c r="M944" i="6"/>
  <c r="N944" i="6" s="1"/>
  <c r="O943" i="6"/>
  <c r="P943" i="6" s="1"/>
  <c r="M943" i="6"/>
  <c r="N943" i="6" s="1"/>
  <c r="O942" i="6"/>
  <c r="M942" i="6"/>
  <c r="O930" i="6"/>
  <c r="P930" i="6" s="1"/>
  <c r="M930" i="6"/>
  <c r="N930" i="6" s="1"/>
  <c r="O929" i="6"/>
  <c r="P929" i="6" s="1"/>
  <c r="M929" i="6"/>
  <c r="N929" i="6" s="1"/>
  <c r="O928" i="6"/>
  <c r="P928" i="6" s="1"/>
  <c r="M928" i="6"/>
  <c r="N928" i="6" s="1"/>
  <c r="O926" i="6"/>
  <c r="P926" i="6" s="1"/>
  <c r="M926" i="6"/>
  <c r="O897" i="6"/>
  <c r="O915" i="6" s="1"/>
  <c r="M919" i="6" s="1"/>
  <c r="M1257" i="6" s="1"/>
  <c r="M897" i="6"/>
  <c r="N897" i="6" s="1"/>
  <c r="O884" i="6"/>
  <c r="M884" i="6"/>
  <c r="M885" i="6" s="1"/>
  <c r="O871" i="6"/>
  <c r="P871" i="6" s="1"/>
  <c r="M871" i="6"/>
  <c r="O870" i="6"/>
  <c r="M870" i="6"/>
  <c r="O849" i="6"/>
  <c r="M849" i="6"/>
  <c r="M859" i="6" s="1"/>
  <c r="O836" i="6"/>
  <c r="O837" i="6" s="1"/>
  <c r="M836" i="6"/>
  <c r="M837" i="6" s="1"/>
  <c r="O824" i="6"/>
  <c r="M824" i="6"/>
  <c r="O823" i="6"/>
  <c r="M823" i="6"/>
  <c r="O822" i="6"/>
  <c r="M822" i="6"/>
  <c r="O810" i="6"/>
  <c r="M810" i="6"/>
  <c r="O809" i="6"/>
  <c r="M809" i="6"/>
  <c r="O808" i="6"/>
  <c r="M808" i="6"/>
  <c r="O796" i="6"/>
  <c r="M796" i="6"/>
  <c r="M797" i="6" s="1"/>
  <c r="O784" i="6"/>
  <c r="O785" i="6" s="1"/>
  <c r="M784" i="6"/>
  <c r="M785" i="6" s="1"/>
  <c r="O772" i="6"/>
  <c r="M772" i="6"/>
  <c r="M773" i="6" s="1"/>
  <c r="O760" i="6"/>
  <c r="M760" i="6"/>
  <c r="O759" i="6"/>
  <c r="M759" i="6"/>
  <c r="O758" i="6"/>
  <c r="M758" i="6"/>
  <c r="O757" i="6"/>
  <c r="M757" i="6"/>
  <c r="O756" i="6"/>
  <c r="M756" i="6"/>
  <c r="O744" i="6"/>
  <c r="M744" i="6"/>
  <c r="O743" i="6"/>
  <c r="M743" i="6"/>
  <c r="O742" i="6"/>
  <c r="M742" i="6"/>
  <c r="O725" i="6"/>
  <c r="M725" i="6"/>
  <c r="O706" i="6"/>
  <c r="M706" i="6"/>
  <c r="O689" i="6"/>
  <c r="M689" i="6"/>
  <c r="O682" i="6"/>
  <c r="P682" i="6" s="1"/>
  <c r="M682" i="6"/>
  <c r="N682" i="6" s="1"/>
  <c r="O677" i="6"/>
  <c r="P677" i="6" s="1"/>
  <c r="M677" i="6"/>
  <c r="N677" i="6" s="1"/>
  <c r="O656" i="6"/>
  <c r="M656" i="6"/>
  <c r="N656" i="6" s="1"/>
  <c r="O643" i="6"/>
  <c r="P643" i="6" s="1"/>
  <c r="M643" i="6"/>
  <c r="N643" i="6" s="1"/>
  <c r="O637" i="6"/>
  <c r="P637" i="6" s="1"/>
  <c r="M637" i="6"/>
  <c r="N637" i="6" s="1"/>
  <c r="O629" i="6"/>
  <c r="P629" i="6" s="1"/>
  <c r="M629" i="6"/>
  <c r="N629" i="6" s="1"/>
  <c r="O613" i="6"/>
  <c r="P613" i="6" s="1"/>
  <c r="M613" i="6"/>
  <c r="N613" i="6" s="1"/>
  <c r="O594" i="6"/>
  <c r="P594" i="6" s="1"/>
  <c r="M594" i="6"/>
  <c r="N594" i="6" s="1"/>
  <c r="O576" i="6"/>
  <c r="P576" i="6" s="1"/>
  <c r="M576" i="6"/>
  <c r="O540" i="6"/>
  <c r="P540" i="6" s="1"/>
  <c r="M540" i="6"/>
  <c r="N540" i="6" s="1"/>
  <c r="O515" i="6"/>
  <c r="P515" i="6" s="1"/>
  <c r="M515" i="6"/>
  <c r="N515" i="6" s="1"/>
  <c r="O470" i="6"/>
  <c r="P470" i="6" s="1"/>
  <c r="M470" i="6"/>
  <c r="N470" i="6" s="1"/>
  <c r="O436" i="6"/>
  <c r="P436" i="6" s="1"/>
  <c r="M436" i="6"/>
  <c r="O418" i="6"/>
  <c r="P418" i="6" s="1"/>
  <c r="M418" i="6"/>
  <c r="N418" i="6" s="1"/>
  <c r="O411" i="6"/>
  <c r="P411" i="6" s="1"/>
  <c r="M411" i="6"/>
  <c r="N411" i="6" s="1"/>
  <c r="O394" i="6"/>
  <c r="P394" i="6" s="1"/>
  <c r="M394" i="6"/>
  <c r="N394" i="6" s="1"/>
  <c r="O366" i="6"/>
  <c r="P366" i="6" s="1"/>
  <c r="M366" i="6"/>
  <c r="N366" i="6" s="1"/>
  <c r="O344" i="6"/>
  <c r="P344" i="6" s="1"/>
  <c r="M344" i="6"/>
  <c r="N344" i="6" s="1"/>
  <c r="O315" i="6"/>
  <c r="M315" i="6"/>
  <c r="O295" i="6"/>
  <c r="P295" i="6" s="1"/>
  <c r="M295" i="6"/>
  <c r="N295" i="6" s="1"/>
  <c r="O286" i="6"/>
  <c r="M286" i="6"/>
  <c r="O269" i="6"/>
  <c r="P269" i="6" s="1"/>
  <c r="M269" i="6"/>
  <c r="N269" i="6" s="1"/>
  <c r="O238" i="6"/>
  <c r="P238" i="6" s="1"/>
  <c r="M238" i="6"/>
  <c r="N238" i="6" s="1"/>
  <c r="O213" i="6"/>
  <c r="P213" i="6" s="1"/>
  <c r="M213" i="6"/>
  <c r="N213" i="6" s="1"/>
  <c r="O187" i="6"/>
  <c r="P187" i="6" s="1"/>
  <c r="M187" i="6"/>
  <c r="N187" i="6" s="1"/>
  <c r="O162" i="6"/>
  <c r="P162" i="6" s="1"/>
  <c r="M162" i="6"/>
  <c r="N162" i="6" s="1"/>
  <c r="O133" i="6"/>
  <c r="M133" i="6"/>
  <c r="O120" i="6"/>
  <c r="O121" i="6" s="1"/>
  <c r="M125" i="6" s="1"/>
  <c r="M1238" i="6" s="1"/>
  <c r="M120" i="6"/>
  <c r="M121" i="6" s="1"/>
  <c r="K125" i="6" s="1"/>
  <c r="K1238" i="6" s="1"/>
  <c r="O103" i="6"/>
  <c r="P103" i="6" s="1"/>
  <c r="M103" i="6"/>
  <c r="N103" i="6" s="1"/>
  <c r="O101" i="6"/>
  <c r="P101" i="6" s="1"/>
  <c r="M101" i="6"/>
  <c r="N101" i="6" s="1"/>
  <c r="O99" i="6"/>
  <c r="P99" i="6" s="1"/>
  <c r="M99" i="6"/>
  <c r="N99" i="6" s="1"/>
  <c r="O97" i="6"/>
  <c r="P97" i="6" s="1"/>
  <c r="M97" i="6"/>
  <c r="N97" i="6" s="1"/>
  <c r="O95" i="6"/>
  <c r="P95" i="6" s="1"/>
  <c r="M95" i="6"/>
  <c r="N95" i="6" s="1"/>
  <c r="O94" i="6"/>
  <c r="P94" i="6" s="1"/>
  <c r="M94" i="6"/>
  <c r="N94" i="6" s="1"/>
  <c r="O92" i="6"/>
  <c r="M92" i="6"/>
  <c r="O80" i="6"/>
  <c r="O81" i="6" s="1"/>
  <c r="M85" i="6" s="1"/>
  <c r="M1236" i="6" s="1"/>
  <c r="M80" i="6"/>
  <c r="O68" i="6"/>
  <c r="P68" i="6" s="1"/>
  <c r="M68" i="6"/>
  <c r="N68" i="6" s="1"/>
  <c r="O67" i="6"/>
  <c r="P67" i="6" s="1"/>
  <c r="M67" i="6"/>
  <c r="N67" i="6" s="1"/>
  <c r="O66" i="6"/>
  <c r="P66" i="6" s="1"/>
  <c r="M66" i="6"/>
  <c r="N66" i="6" s="1"/>
  <c r="O65" i="6"/>
  <c r="O69" i="6" s="1"/>
  <c r="M73" i="6" s="1"/>
  <c r="M1235" i="6" s="1"/>
  <c r="M65" i="6"/>
  <c r="O53" i="6"/>
  <c r="P53" i="6" s="1"/>
  <c r="M53" i="6"/>
  <c r="N53" i="6" s="1"/>
  <c r="O52" i="6"/>
  <c r="P52" i="6" s="1"/>
  <c r="M52" i="6"/>
  <c r="N52" i="6" s="1"/>
  <c r="O51" i="6"/>
  <c r="P51" i="6" s="1"/>
  <c r="M51" i="6"/>
  <c r="N51" i="6" s="1"/>
  <c r="O50" i="6"/>
  <c r="P50" i="6" s="1"/>
  <c r="M50" i="6"/>
  <c r="N50" i="6" s="1"/>
  <c r="O49" i="6"/>
  <c r="P49" i="6" s="1"/>
  <c r="M49" i="6"/>
  <c r="N49" i="6" s="1"/>
  <c r="O48" i="6"/>
  <c r="P48" i="6" s="1"/>
  <c r="M48" i="6"/>
  <c r="N48" i="6" s="1"/>
  <c r="O47" i="6"/>
  <c r="P47" i="6" s="1"/>
  <c r="M47" i="6"/>
  <c r="N47" i="6" s="1"/>
  <c r="O46" i="6"/>
  <c r="M46" i="6"/>
  <c r="O34" i="6"/>
  <c r="P34" i="6" s="1"/>
  <c r="M34" i="6"/>
  <c r="N34" i="6" s="1"/>
  <c r="O33" i="6"/>
  <c r="P33" i="6" s="1"/>
  <c r="M33" i="6"/>
  <c r="N33" i="6" s="1"/>
  <c r="O32" i="6"/>
  <c r="P32" i="6" s="1"/>
  <c r="M32" i="6"/>
  <c r="N32" i="6" s="1"/>
  <c r="O31" i="6"/>
  <c r="P31" i="6" s="1"/>
  <c r="M31" i="6"/>
  <c r="N31" i="6" s="1"/>
  <c r="O30" i="6"/>
  <c r="P30" i="6" s="1"/>
  <c r="M30" i="6"/>
  <c r="N30" i="6" s="1"/>
  <c r="O29" i="6"/>
  <c r="P29" i="6" s="1"/>
  <c r="M29" i="6"/>
  <c r="N29" i="6" s="1"/>
  <c r="O28" i="6"/>
  <c r="P28" i="6" s="1"/>
  <c r="M28" i="6"/>
  <c r="N28" i="6" s="1"/>
  <c r="O27" i="6"/>
  <c r="P27" i="6" s="1"/>
  <c r="M27" i="6"/>
  <c r="N27" i="6" s="1"/>
  <c r="O26" i="6"/>
  <c r="P26" i="6" s="1"/>
  <c r="M26" i="6"/>
  <c r="N26" i="6" s="1"/>
  <c r="O24" i="6"/>
  <c r="P24" i="6" s="1"/>
  <c r="M24" i="6"/>
  <c r="N24" i="6" s="1"/>
  <c r="O23" i="6"/>
  <c r="M23" i="6"/>
  <c r="A22" i="6"/>
  <c r="K14" i="6"/>
  <c r="O11" i="6"/>
  <c r="P11" i="6" s="1"/>
  <c r="M11" i="6"/>
  <c r="N11" i="6" s="1"/>
  <c r="O10" i="6"/>
  <c r="P10" i="6" s="1"/>
  <c r="M10" i="6"/>
  <c r="N10" i="6" s="1"/>
  <c r="O9" i="6"/>
  <c r="M9" i="6"/>
  <c r="N884" i="6" l="1"/>
  <c r="N885" i="6" s="1"/>
  <c r="L889" i="6" s="1"/>
  <c r="O1168" i="6"/>
  <c r="M1172" i="6" s="1"/>
  <c r="M1263" i="6" s="1"/>
  <c r="O274" i="6"/>
  <c r="M278" i="6" s="1"/>
  <c r="M1239" i="6" s="1"/>
  <c r="O1184" i="6"/>
  <c r="M1188" i="6" s="1"/>
  <c r="M1264" i="6" s="1"/>
  <c r="P1179" i="6"/>
  <c r="P1184" i="6" s="1"/>
  <c r="M1154" i="6"/>
  <c r="K1158" i="6" s="1"/>
  <c r="N1149" i="6"/>
  <c r="M1129" i="6"/>
  <c r="K1133" i="6" s="1"/>
  <c r="K1261" i="6" s="1"/>
  <c r="M948" i="6"/>
  <c r="K952" i="6" s="1"/>
  <c r="K1259" i="6" s="1"/>
  <c r="N942" i="6"/>
  <c r="N948" i="6" s="1"/>
  <c r="M931" i="6"/>
  <c r="K935" i="6" s="1"/>
  <c r="M915" i="6"/>
  <c r="K919" i="6" s="1"/>
  <c r="K1257" i="6" s="1"/>
  <c r="M811" i="6"/>
  <c r="K815" i="6" s="1"/>
  <c r="M424" i="6"/>
  <c r="K428" i="6" s="1"/>
  <c r="O424" i="6"/>
  <c r="M428" i="6" s="1"/>
  <c r="M1241" i="6" s="1"/>
  <c r="P315" i="6"/>
  <c r="P424" i="6" s="1"/>
  <c r="N428" i="6" s="1"/>
  <c r="N1241" i="6" s="1"/>
  <c r="M274" i="6"/>
  <c r="K278" i="6" s="1"/>
  <c r="O278" i="6" s="1"/>
  <c r="N133" i="6"/>
  <c r="N274" i="6" s="1"/>
  <c r="L278" i="6" s="1"/>
  <c r="L1239" i="6" s="1"/>
  <c r="P120" i="6"/>
  <c r="P121" i="6" s="1"/>
  <c r="P80" i="6"/>
  <c r="P81" i="6" s="1"/>
  <c r="P65" i="6"/>
  <c r="P69" i="6" s="1"/>
  <c r="M69" i="6"/>
  <c r="K73" i="6" s="1"/>
  <c r="K1235" i="6" s="1"/>
  <c r="M54" i="6"/>
  <c r="M35" i="6"/>
  <c r="K39" i="6" s="1"/>
  <c r="N23" i="6"/>
  <c r="N35" i="6" s="1"/>
  <c r="L39" i="6" s="1"/>
  <c r="L1233" i="6" s="1"/>
  <c r="O35" i="6"/>
  <c r="M39" i="6" s="1"/>
  <c r="M1233" i="6" s="1"/>
  <c r="M12" i="6"/>
  <c r="K16" i="6" s="1"/>
  <c r="O105" i="6"/>
  <c r="M109" i="6" s="1"/>
  <c r="M1237" i="6" s="1"/>
  <c r="P92" i="6"/>
  <c r="P105" i="6" s="1"/>
  <c r="O303" i="6"/>
  <c r="M307" i="6" s="1"/>
  <c r="M1240" i="6" s="1"/>
  <c r="P286" i="6"/>
  <c r="P303" i="6" s="1"/>
  <c r="P564" i="6"/>
  <c r="N568" i="6" s="1"/>
  <c r="N1242" i="6" s="1"/>
  <c r="P644" i="6"/>
  <c r="N648" i="6" s="1"/>
  <c r="N1243" i="6" s="1"/>
  <c r="O885" i="6"/>
  <c r="M889" i="6" s="1"/>
  <c r="M1256" i="6" s="1"/>
  <c r="P884" i="6"/>
  <c r="P885" i="6" s="1"/>
  <c r="N889" i="6" s="1"/>
  <c r="N1256" i="6" s="1"/>
  <c r="O948" i="6"/>
  <c r="M952" i="6" s="1"/>
  <c r="M1259" i="6" s="1"/>
  <c r="P942" i="6"/>
  <c r="P948" i="6" s="1"/>
  <c r="O1154" i="6"/>
  <c r="M1158" i="6" s="1"/>
  <c r="M1262" i="6" s="1"/>
  <c r="P1149" i="6"/>
  <c r="M1184" i="6"/>
  <c r="K1188" i="6" s="1"/>
  <c r="K1264" i="6" s="1"/>
  <c r="N1179" i="6"/>
  <c r="N1184" i="6" s="1"/>
  <c r="N9" i="6"/>
  <c r="N12" i="6" s="1"/>
  <c r="N46" i="6"/>
  <c r="N54" i="6" s="1"/>
  <c r="L58" i="6" s="1"/>
  <c r="N120" i="6"/>
  <c r="N121" i="6" s="1"/>
  <c r="L125" i="6" s="1"/>
  <c r="P133" i="6"/>
  <c r="P274" i="6" s="1"/>
  <c r="N278" i="6" s="1"/>
  <c r="O694" i="6"/>
  <c r="M698" i="6" s="1"/>
  <c r="M1244" i="6" s="1"/>
  <c r="N959" i="6"/>
  <c r="N960" i="6" s="1"/>
  <c r="M1168" i="6"/>
  <c r="K1172" i="6" s="1"/>
  <c r="O12" i="6"/>
  <c r="M16" i="6" s="1"/>
  <c r="P9" i="6"/>
  <c r="P12" i="6" s="1"/>
  <c r="O54" i="6"/>
  <c r="M58" i="6" s="1"/>
  <c r="M1234" i="6" s="1"/>
  <c r="P46" i="6"/>
  <c r="P54" i="6" s="1"/>
  <c r="N58" i="6" s="1"/>
  <c r="N1234" i="6" s="1"/>
  <c r="N65" i="6"/>
  <c r="N69" i="6" s="1"/>
  <c r="L73" i="6" s="1"/>
  <c r="L1235" i="6" s="1"/>
  <c r="M81" i="6"/>
  <c r="K85" i="6" s="1"/>
  <c r="K1236" i="6" s="1"/>
  <c r="N80" i="6"/>
  <c r="N81" i="6" s="1"/>
  <c r="L85" i="6" s="1"/>
  <c r="L1236" i="6" s="1"/>
  <c r="M105" i="6"/>
  <c r="K109" i="6" s="1"/>
  <c r="M303" i="6"/>
  <c r="K307" i="6" s="1"/>
  <c r="K1240" i="6" s="1"/>
  <c r="N315" i="6"/>
  <c r="N424" i="6" s="1"/>
  <c r="L428" i="6" s="1"/>
  <c r="L1241" i="6" s="1"/>
  <c r="M564" i="6"/>
  <c r="K568" i="6" s="1"/>
  <c r="N436" i="6"/>
  <c r="N564" i="6" s="1"/>
  <c r="L568" i="6" s="1"/>
  <c r="M644" i="6"/>
  <c r="K648" i="6" s="1"/>
  <c r="K1243" i="6" s="1"/>
  <c r="N576" i="6"/>
  <c r="N644" i="6" s="1"/>
  <c r="L648" i="6" s="1"/>
  <c r="P656" i="6"/>
  <c r="O872" i="6"/>
  <c r="M876" i="6" s="1"/>
  <c r="M1255" i="6" s="1"/>
  <c r="P870" i="6"/>
  <c r="P872" i="6" s="1"/>
  <c r="N876" i="6" s="1"/>
  <c r="N1255" i="6" s="1"/>
  <c r="O1129" i="6"/>
  <c r="M1133" i="6" s="1"/>
  <c r="M1261" i="6" s="1"/>
  <c r="N1165" i="6"/>
  <c r="N1168" i="6" s="1"/>
  <c r="P1195" i="6"/>
  <c r="P1196" i="6" s="1"/>
  <c r="N1200" i="6" s="1"/>
  <c r="N1265" i="6" s="1"/>
  <c r="P23" i="6"/>
  <c r="P35" i="6" s="1"/>
  <c r="N39" i="6" s="1"/>
  <c r="N1233" i="6" s="1"/>
  <c r="N92" i="6"/>
  <c r="N105" i="6" s="1"/>
  <c r="L109" i="6" s="1"/>
  <c r="L1237" i="6" s="1"/>
  <c r="N286" i="6"/>
  <c r="N303" i="6" s="1"/>
  <c r="L307" i="6" s="1"/>
  <c r="O564" i="6"/>
  <c r="M568" i="6" s="1"/>
  <c r="M1242" i="6" s="1"/>
  <c r="O644" i="6"/>
  <c r="M648" i="6" s="1"/>
  <c r="M1243" i="6" s="1"/>
  <c r="M694" i="6"/>
  <c r="K698" i="6" s="1"/>
  <c r="O931" i="6"/>
  <c r="M935" i="6" s="1"/>
  <c r="M1258" i="6" s="1"/>
  <c r="P972" i="6"/>
  <c r="P1129" i="6" s="1"/>
  <c r="M761" i="6"/>
  <c r="K765" i="6" s="1"/>
  <c r="P897" i="6"/>
  <c r="P915" i="6" s="1"/>
  <c r="N919" i="6" s="1"/>
  <c r="N1257" i="6" s="1"/>
  <c r="N926" i="6"/>
  <c r="N931" i="6" s="1"/>
  <c r="P959" i="6"/>
  <c r="P960" i="6" s="1"/>
  <c r="N972" i="6"/>
  <c r="N1129" i="6" s="1"/>
  <c r="P1165" i="6"/>
  <c r="P1168" i="6" s="1"/>
  <c r="N1195" i="6"/>
  <c r="N1196" i="6" s="1"/>
  <c r="N85" i="6"/>
  <c r="N1236" i="6" s="1"/>
  <c r="N73" i="6"/>
  <c r="N1235" i="6" s="1"/>
  <c r="N125" i="6"/>
  <c r="N1238" i="6" s="1"/>
  <c r="N307" i="6"/>
  <c r="N1240" i="6" s="1"/>
  <c r="K1239" i="6"/>
  <c r="L1234" i="6"/>
  <c r="K58" i="6"/>
  <c r="O125" i="6"/>
  <c r="L1240" i="6"/>
  <c r="A45" i="6"/>
  <c r="K789" i="6"/>
  <c r="K841" i="6"/>
  <c r="N706" i="6"/>
  <c r="M731" i="6"/>
  <c r="N742" i="6"/>
  <c r="N744" i="6"/>
  <c r="N757" i="6"/>
  <c r="N759" i="6"/>
  <c r="N772" i="6"/>
  <c r="N796" i="6"/>
  <c r="N809" i="6"/>
  <c r="N822" i="6"/>
  <c r="N824" i="6"/>
  <c r="N849" i="6"/>
  <c r="N871" i="6"/>
  <c r="M872" i="6"/>
  <c r="P1220" i="6"/>
  <c r="N689" i="6"/>
  <c r="P706" i="6"/>
  <c r="O731" i="6"/>
  <c r="P742" i="6"/>
  <c r="P744" i="6"/>
  <c r="P757" i="6"/>
  <c r="P759" i="6"/>
  <c r="O761" i="6"/>
  <c r="P772" i="6"/>
  <c r="M789" i="6"/>
  <c r="M1249" i="6" s="1"/>
  <c r="P796" i="6"/>
  <c r="P809" i="6"/>
  <c r="O811" i="6"/>
  <c r="P822" i="6"/>
  <c r="P824" i="6"/>
  <c r="M841" i="6"/>
  <c r="M1253" i="6" s="1"/>
  <c r="P849" i="6"/>
  <c r="N870" i="6"/>
  <c r="N725" i="6"/>
  <c r="N743" i="6"/>
  <c r="M745" i="6"/>
  <c r="N756" i="6"/>
  <c r="N758" i="6"/>
  <c r="N760" i="6"/>
  <c r="K777" i="6"/>
  <c r="N784" i="6"/>
  <c r="K801" i="6"/>
  <c r="N808" i="6"/>
  <c r="N810" i="6"/>
  <c r="N823" i="6"/>
  <c r="M825" i="6"/>
  <c r="N836" i="6"/>
  <c r="K863" i="6"/>
  <c r="N915" i="6"/>
  <c r="P1154" i="6"/>
  <c r="P1219" i="6"/>
  <c r="O1221" i="6"/>
  <c r="P689" i="6"/>
  <c r="P725" i="6"/>
  <c r="P743" i="6"/>
  <c r="O745" i="6"/>
  <c r="P756" i="6"/>
  <c r="P758" i="6"/>
  <c r="P760" i="6"/>
  <c r="O773" i="6"/>
  <c r="P784" i="6"/>
  <c r="O797" i="6"/>
  <c r="P808" i="6"/>
  <c r="P810" i="6"/>
  <c r="P823" i="6"/>
  <c r="O825" i="6"/>
  <c r="P836" i="6"/>
  <c r="O859" i="6"/>
  <c r="L1256" i="6"/>
  <c r="K889" i="6"/>
  <c r="P931" i="6"/>
  <c r="K1258" i="6"/>
  <c r="N1154" i="6"/>
  <c r="K1212" i="6"/>
  <c r="M1200" i="6"/>
  <c r="M1265" i="6" s="1"/>
  <c r="O964" i="6"/>
  <c r="K1200" i="6"/>
  <c r="O1208" i="6"/>
  <c r="P1207" i="6"/>
  <c r="N1219" i="6"/>
  <c r="M1221" i="6"/>
  <c r="N1207" i="6"/>
  <c r="N1220" i="6"/>
  <c r="O307" i="6" l="1"/>
  <c r="P307" i="6"/>
  <c r="P1240" i="6" s="1"/>
  <c r="O73" i="6"/>
  <c r="P73" i="6"/>
  <c r="P1235" i="6" s="1"/>
  <c r="O85" i="6"/>
  <c r="O1236" i="6" s="1"/>
  <c r="P125" i="6"/>
  <c r="O1133" i="6"/>
  <c r="O1261" i="6" s="1"/>
  <c r="O935" i="6"/>
  <c r="O1258" i="6" s="1"/>
  <c r="O919" i="6"/>
  <c r="O1257" i="6" s="1"/>
  <c r="P648" i="6"/>
  <c r="P1243" i="6" s="1"/>
  <c r="L1243" i="6"/>
  <c r="L1238" i="6"/>
  <c r="N1239" i="6"/>
  <c r="P278" i="6"/>
  <c r="P1239" i="6" s="1"/>
  <c r="P58" i="6"/>
  <c r="P1234" i="6" s="1"/>
  <c r="O648" i="6"/>
  <c r="O1243" i="6" s="1"/>
  <c r="O1188" i="6"/>
  <c r="O1264" i="6" s="1"/>
  <c r="O952" i="6"/>
  <c r="O1259" i="6" s="1"/>
  <c r="K1225" i="6"/>
  <c r="O1260" i="6"/>
  <c r="K1263" i="6"/>
  <c r="O1172" i="6"/>
  <c r="K1266" i="6"/>
  <c r="M829" i="6"/>
  <c r="M1252" i="6" s="1"/>
  <c r="P785" i="6"/>
  <c r="P1221" i="6"/>
  <c r="L964" i="6"/>
  <c r="N761" i="6"/>
  <c r="N872" i="6"/>
  <c r="P825" i="6"/>
  <c r="M735" i="6"/>
  <c r="M1245" i="6" s="1"/>
  <c r="K1251" i="6"/>
  <c r="P1238" i="6"/>
  <c r="P694" i="6"/>
  <c r="K1237" i="6"/>
  <c r="O109" i="6"/>
  <c r="O1239" i="6"/>
  <c r="N1208" i="6"/>
  <c r="N1221" i="6"/>
  <c r="P1208" i="6"/>
  <c r="L1200" i="6"/>
  <c r="L1133" i="6"/>
  <c r="N935" i="6"/>
  <c r="N1258" i="6" s="1"/>
  <c r="M863" i="6"/>
  <c r="M1254" i="6" s="1"/>
  <c r="P811" i="6"/>
  <c r="M749" i="6"/>
  <c r="M1246" i="6" s="1"/>
  <c r="N1158" i="6"/>
  <c r="N1262" i="6" s="1"/>
  <c r="K1254" i="6"/>
  <c r="K829" i="6"/>
  <c r="N952" i="6"/>
  <c r="N1259" i="6" s="1"/>
  <c r="P797" i="6"/>
  <c r="P773" i="6"/>
  <c r="P731" i="6"/>
  <c r="N1172" i="6"/>
  <c r="N1263" i="6" s="1"/>
  <c r="N859" i="6"/>
  <c r="N797" i="6"/>
  <c r="N773" i="6"/>
  <c r="A64" i="6"/>
  <c r="K1247" i="6"/>
  <c r="L1242" i="6"/>
  <c r="P568" i="6"/>
  <c r="N109" i="6"/>
  <c r="P39" i="6"/>
  <c r="N16" i="6"/>
  <c r="K37" i="6" s="1"/>
  <c r="M1212" i="6"/>
  <c r="M1266" i="6" s="1"/>
  <c r="K1265" i="6"/>
  <c r="O1200" i="6"/>
  <c r="K1262" i="6"/>
  <c r="O1158" i="6"/>
  <c r="L1158" i="6"/>
  <c r="L1188" i="6"/>
  <c r="K1256" i="6"/>
  <c r="O889" i="6"/>
  <c r="P837" i="6"/>
  <c r="M777" i="6"/>
  <c r="M1248" i="6" s="1"/>
  <c r="L1172" i="6"/>
  <c r="N837" i="6"/>
  <c r="K1250" i="6"/>
  <c r="K1248" i="6"/>
  <c r="K1244" i="6"/>
  <c r="O698" i="6"/>
  <c r="P859" i="6"/>
  <c r="M815" i="6"/>
  <c r="M1251" i="6" s="1"/>
  <c r="P745" i="6"/>
  <c r="K735" i="6"/>
  <c r="K1253" i="6"/>
  <c r="O841" i="6"/>
  <c r="K1242" i="6"/>
  <c r="O568" i="6"/>
  <c r="K1234" i="6"/>
  <c r="O58" i="6"/>
  <c r="O1240" i="6"/>
  <c r="N1133" i="6"/>
  <c r="N1261" i="6" s="1"/>
  <c r="L952" i="6"/>
  <c r="P889" i="6"/>
  <c r="M801" i="6"/>
  <c r="M1250" i="6" s="1"/>
  <c r="P761" i="6"/>
  <c r="M1225" i="6"/>
  <c r="M1267" i="6" s="1"/>
  <c r="L919" i="6"/>
  <c r="N811" i="6"/>
  <c r="N785" i="6"/>
  <c r="K749" i="6"/>
  <c r="N694" i="6"/>
  <c r="N964" i="6"/>
  <c r="N1260" i="6" s="1"/>
  <c r="L935" i="6"/>
  <c r="M765" i="6"/>
  <c r="M1247" i="6" s="1"/>
  <c r="N1188" i="6"/>
  <c r="N1264" i="6" s="1"/>
  <c r="K876" i="6"/>
  <c r="N825" i="6"/>
  <c r="N745" i="6"/>
  <c r="N731" i="6"/>
  <c r="K1249" i="6"/>
  <c r="O789" i="6"/>
  <c r="L16" i="6"/>
  <c r="P428" i="6"/>
  <c r="K1241" i="6"/>
  <c r="O428" i="6"/>
  <c r="P85" i="6"/>
  <c r="M1232" i="6"/>
  <c r="O16" i="6"/>
  <c r="O1238" i="6"/>
  <c r="K1233" i="6"/>
  <c r="O39" i="6"/>
  <c r="O1235" i="6"/>
  <c r="O801" i="6" l="1"/>
  <c r="K426" i="6"/>
  <c r="O777" i="6"/>
  <c r="O1248" i="6" s="1"/>
  <c r="O1212" i="6"/>
  <c r="O1266" i="6" s="1"/>
  <c r="O1241" i="6"/>
  <c r="L1232" i="6"/>
  <c r="P16" i="6"/>
  <c r="L698" i="6"/>
  <c r="L789" i="6"/>
  <c r="P919" i="6"/>
  <c r="L1257" i="6"/>
  <c r="N765" i="6"/>
  <c r="N1247" i="6" s="1"/>
  <c r="O1242" i="6"/>
  <c r="N749" i="6"/>
  <c r="N1246" i="6" s="1"/>
  <c r="N863" i="6"/>
  <c r="N1254" i="6" s="1"/>
  <c r="P1172" i="6"/>
  <c r="L1263" i="6"/>
  <c r="N841" i="6"/>
  <c r="N1253" i="6" s="1"/>
  <c r="L1264" i="6"/>
  <c r="P1188" i="6"/>
  <c r="P1158" i="6"/>
  <c r="L1262" i="6"/>
  <c r="N1232" i="6"/>
  <c r="K305" i="6"/>
  <c r="K83" i="6"/>
  <c r="K566" i="6"/>
  <c r="K123" i="6"/>
  <c r="K56" i="6"/>
  <c r="P1242" i="6"/>
  <c r="K646" i="6"/>
  <c r="K696" i="6"/>
  <c r="L777" i="6"/>
  <c r="L863" i="6"/>
  <c r="N777" i="6"/>
  <c r="N1248" i="6" s="1"/>
  <c r="K1252" i="6"/>
  <c r="O829" i="6"/>
  <c r="P1133" i="6"/>
  <c r="L1261" i="6"/>
  <c r="P1200" i="6"/>
  <c r="L1265" i="6"/>
  <c r="L1212" i="6"/>
  <c r="N698" i="6"/>
  <c r="L749" i="6"/>
  <c r="K1255" i="6"/>
  <c r="O876" i="6"/>
  <c r="P935" i="6"/>
  <c r="L1258" i="6"/>
  <c r="P952" i="6"/>
  <c r="L1259" i="6"/>
  <c r="L841" i="6"/>
  <c r="O1256" i="6"/>
  <c r="O1262" i="6"/>
  <c r="P1233" i="6"/>
  <c r="K276" i="6"/>
  <c r="O863" i="6"/>
  <c r="O1237" i="6"/>
  <c r="L876" i="6"/>
  <c r="N1225" i="6"/>
  <c r="N1267" i="6" s="1"/>
  <c r="O1263" i="6"/>
  <c r="P1236" i="6"/>
  <c r="P1241" i="6"/>
  <c r="K1246" i="6"/>
  <c r="O749" i="6"/>
  <c r="L815" i="6"/>
  <c r="O1234" i="6"/>
  <c r="K1245" i="6"/>
  <c r="O735" i="6"/>
  <c r="O1244" i="6"/>
  <c r="O1250" i="6"/>
  <c r="N1237" i="6"/>
  <c r="P109" i="6"/>
  <c r="K71" i="6"/>
  <c r="A79" i="6"/>
  <c r="L801" i="6"/>
  <c r="N735" i="6"/>
  <c r="N1245" i="6" s="1"/>
  <c r="N801" i="6"/>
  <c r="N1250" i="6" s="1"/>
  <c r="N815" i="6"/>
  <c r="N1251" i="6" s="1"/>
  <c r="L1225" i="6"/>
  <c r="O1233" i="6"/>
  <c r="O1232" i="6"/>
  <c r="K107" i="6"/>
  <c r="O1249" i="6"/>
  <c r="L735" i="6"/>
  <c r="L829" i="6"/>
  <c r="P1256" i="6"/>
  <c r="O1253" i="6"/>
  <c r="O1265" i="6"/>
  <c r="O765" i="6"/>
  <c r="N1212" i="6"/>
  <c r="N1266" i="6" s="1"/>
  <c r="O815" i="6"/>
  <c r="N829" i="6"/>
  <c r="N1252" i="6" s="1"/>
  <c r="L765" i="6"/>
  <c r="L1260" i="6"/>
  <c r="P964" i="6"/>
  <c r="N789" i="6"/>
  <c r="N1249" i="6" s="1"/>
  <c r="K1267" i="6"/>
  <c r="O1225" i="6"/>
  <c r="K1131" i="6" l="1"/>
  <c r="K917" i="6"/>
  <c r="K827" i="6"/>
  <c r="K962" i="6"/>
  <c r="P1258" i="6"/>
  <c r="K775" i="6"/>
  <c r="L1248" i="6"/>
  <c r="P777" i="6"/>
  <c r="K950" i="6"/>
  <c r="K874" i="6"/>
  <c r="L1249" i="6"/>
  <c r="P789" i="6"/>
  <c r="O1267" i="6"/>
  <c r="P1260" i="6"/>
  <c r="K813" i="6"/>
  <c r="L1252" i="6"/>
  <c r="P829" i="6"/>
  <c r="K933" i="6"/>
  <c r="O1245" i="6"/>
  <c r="P815" i="6"/>
  <c r="L1251" i="6"/>
  <c r="O1254" i="6"/>
  <c r="O1255" i="6"/>
  <c r="K1223" i="6"/>
  <c r="L1266" i="6"/>
  <c r="P1212" i="6"/>
  <c r="P1261" i="6"/>
  <c r="K1170" i="6"/>
  <c r="P1262" i="6"/>
  <c r="P1232" i="6"/>
  <c r="P876" i="6"/>
  <c r="L1255" i="6"/>
  <c r="P1259" i="6"/>
  <c r="N1244" i="6"/>
  <c r="K1156" i="6"/>
  <c r="K1210" i="6"/>
  <c r="O1252" i="6"/>
  <c r="K787" i="6"/>
  <c r="K799" i="6"/>
  <c r="K733" i="6"/>
  <c r="K747" i="6"/>
  <c r="K1198" i="6"/>
  <c r="P1264" i="6"/>
  <c r="L1244" i="6"/>
  <c r="P698" i="6"/>
  <c r="L1247" i="6"/>
  <c r="P765" i="6"/>
  <c r="O1251" i="6"/>
  <c r="O1247" i="6"/>
  <c r="L1245" i="6"/>
  <c r="P735" i="6"/>
  <c r="P1225" i="6"/>
  <c r="L1267" i="6"/>
  <c r="L1250" i="6"/>
  <c r="P801" i="6"/>
  <c r="A91" i="6"/>
  <c r="P1237" i="6"/>
  <c r="O1246" i="6"/>
  <c r="L1253" i="6"/>
  <c r="P841" i="6"/>
  <c r="L1246" i="6"/>
  <c r="P749" i="6"/>
  <c r="K763" i="6"/>
  <c r="K1186" i="6"/>
  <c r="P1265" i="6"/>
  <c r="L1254" i="6"/>
  <c r="P863" i="6"/>
  <c r="K887" i="6"/>
  <c r="K839" i="6"/>
  <c r="K861" i="6"/>
  <c r="P1263" i="6"/>
  <c r="P1257" i="6"/>
  <c r="P1250" i="6" l="1"/>
  <c r="P1254" i="6"/>
  <c r="P1253" i="6"/>
  <c r="A119" i="6"/>
  <c r="A131" i="6" s="1"/>
  <c r="P1245" i="6"/>
  <c r="P1255" i="6"/>
  <c r="P1266" i="6"/>
  <c r="P1249" i="6"/>
  <c r="P1248" i="6"/>
  <c r="P1267" i="6"/>
  <c r="P1251" i="6"/>
  <c r="P1252" i="6"/>
  <c r="P1246" i="6"/>
  <c r="P1247" i="6"/>
  <c r="P1244" i="6"/>
  <c r="A284" i="6" l="1"/>
  <c r="A313" i="6" s="1"/>
  <c r="A434" i="6" s="1"/>
  <c r="A574" i="6" l="1"/>
  <c r="A654" i="6" s="1"/>
  <c r="A704" i="6" s="1"/>
  <c r="A741" i="6" s="1"/>
  <c r="A755" i="6" s="1"/>
  <c r="A771" i="6" s="1"/>
  <c r="A783" i="6" s="1"/>
  <c r="A795" i="6" s="1"/>
  <c r="A807" i="6" s="1"/>
  <c r="A821" i="6" s="1"/>
  <c r="A835" i="6" s="1"/>
  <c r="A847" i="6" s="1"/>
  <c r="A869" i="6" s="1"/>
  <c r="A882" i="6" s="1"/>
  <c r="A895" i="6" s="1"/>
  <c r="A925" i="6" s="1"/>
  <c r="A941" i="6" s="1"/>
  <c r="A958" i="6" s="1"/>
  <c r="A970" i="6" s="1"/>
  <c r="A1148" i="6" s="1"/>
  <c r="A1164" i="6" s="1"/>
  <c r="A1178" i="6" s="1"/>
  <c r="A1194" i="6" s="1"/>
  <c r="A1206" i="6" s="1"/>
  <c r="A1218" i="6" s="1"/>
</calcChain>
</file>

<file path=xl/sharedStrings.xml><?xml version="1.0" encoding="utf-8"?>
<sst xmlns="http://schemas.openxmlformats.org/spreadsheetml/2006/main" count="2015" uniqueCount="593">
  <si>
    <t>j.m.</t>
  </si>
  <si>
    <t>VAT %</t>
  </si>
  <si>
    <t>RAZEM:</t>
  </si>
  <si>
    <t>Uwaga ! Należy należy zapoznać się z poniższymi uwagami przed wypełnieniem Formularza asortymentowo-cenowego</t>
  </si>
  <si>
    <t>2. Określenie właściwej stawki VAT należy do Wykonawcy. Należy podać stawkę VAT obowiązującą na dzień składania ofert.</t>
  </si>
  <si>
    <t>3. Pomimo zastosowania formuł Zamawiający zaleca sprawdzenie poprawności wyliczeń zgodnie z zasadami określonymi w rozdziale XV. pkt. 5 SWZ. Formuły wpisane w Formularzu mają jedynie charakter pomocniczy. 
Wykonawca jest w pełni odpowiedzialny za prawidłowe wypełnienie Formularza asortymentowo-cenowego.</t>
  </si>
  <si>
    <t>szt.</t>
  </si>
  <si>
    <t xml:space="preserve">Opis przedmiotu zamówienia </t>
  </si>
  <si>
    <t>Lp.</t>
  </si>
  <si>
    <t>Producent</t>
  </si>
  <si>
    <t>Nazwa handlowa, nr katalogowy</t>
  </si>
  <si>
    <t>Nazwa i nr dokumentu dopuszczającego do obrotu</t>
  </si>
  <si>
    <t>Klasa wyrobu medycznego</t>
  </si>
  <si>
    <t>Min. wykorzystanie (j.m.)</t>
  </si>
  <si>
    <t>Zamawiana ilość (j.m.)</t>
  </si>
  <si>
    <t>Prawo opcji (j.m.)</t>
  </si>
  <si>
    <t>Cena netto za j.m. (zł)</t>
  </si>
  <si>
    <t>Wartość netto (zł)</t>
  </si>
  <si>
    <t>Wartość brutto (zł)</t>
  </si>
  <si>
    <t>Wartość prawa opcji netto (zł)</t>
  </si>
  <si>
    <t>Wartość prawa opcji brutto (zł)</t>
  </si>
  <si>
    <t>PAKIET - podkłady chłonne</t>
  </si>
  <si>
    <t>1.</t>
  </si>
  <si>
    <t>Podkład chłonny w rozmiarze 60 x 180 cm, z wkładem chłonnym 60x90 cm, w całości wykonany z oddychającej włókniny, wyposażony w zakładki umożliwiające zawinięcie podkładu pod materac w celu trwałego umocowania produktu. Wkład chłonny wyposażony w superabsorbent umożliwiający trwałe zatrzymanie płynu w rdzeniu, redukuje zapach, bez zawartości celulozy. Zapewnia trwałe zatrzymanie bakterii w tym MRSA, Coli w chłonnym rdzeniu (potwierdzone badaniami producenta -oświadczenie). Op. a. 56 szt.</t>
  </si>
  <si>
    <t>2.</t>
  </si>
  <si>
    <t>Podkład chłonny w rozmiarze 60 x 60 cm, z wkładem chłonnym min. 52 x 54 cm, w całości wykonany z oddychającej włókniny. Wkład chłonny wyposażony w superabsorbent umożliwiający trwałe zatrzymanie płynu w rdzeniu, redukuje zapach, bez zawartości celulozy. Zapewnia trwałe zatrzymanie bakterii w tym MRSA, Coli w chłonnym rdzeniu (potwierdzone badaniami producenta - oświadczenie). Op. a. 45 szt.</t>
  </si>
  <si>
    <t>3.</t>
  </si>
  <si>
    <t>Podkład chłonny w rozmiarze 60 x 90 cm, z wkładem chłonnym min. 52 x 80 cm, w całości wykonany z oddychającej włókniny. Wkład chłonny wyposażony w superabsorbent umożliwiający trwałe zatrzymanie płynu w rdzeniu, redukuje zapach, bez zawartości celulozy. Zapewnia trwałe zatrzymanie bakterii w tym MRSA, Coli w chłonnym rdzeniu (potwierdzone badaniami producenta - oświadczenie). Op. a. 28 szt.</t>
  </si>
  <si>
    <t>PAKIET</t>
  </si>
  <si>
    <t xml:space="preserve">Wartość podstawowa netto (zł) </t>
  </si>
  <si>
    <t>Wartość podstawowa  brutto (zł)</t>
  </si>
  <si>
    <t xml:space="preserve">Wartość prawa opcji brutto (zł) </t>
  </si>
  <si>
    <t>Wartość całkowita zamówienia netto (zł)</t>
  </si>
  <si>
    <t>Wartość całkowita zamówienia brutto (zł)</t>
  </si>
  <si>
    <t>PAKIET - serweta chirurgiczna samoprzylepna</t>
  </si>
  <si>
    <t>Serweta chirurgiczna samoprzylepna trzywarstwowa w rozmiarze 50x50cm Serweta wykonana z włókniny 35g/m2 i folii PE grubości 40µ. Na opakowaniu jednostkowym powinna być informacja o producencie, nr REF, nr serii, dacie ważności. Podwójny system pakowania w kartony. Materiał musi spełniać wymogi normy EN 13795.</t>
  </si>
  <si>
    <t>Serweta chirurgiczna samoprzylepna trzywarstwowa w rozmiarze 240x150cm Serweta wykonana z włókniny 35g/m2 i folii PE grubości 40µ. Na opakowaniu jednostkowym powinna byæ informacja o producencie, nr REF, nr serii, dacie ważności. Podwójny system pakowania w kartony. Materiał musi spełniać wymogi normy EN 13795.</t>
  </si>
  <si>
    <t xml:space="preserve">Serwety jałowe - wykonane z dwuwarstwowej, pełnobarierowej włókniny polipropylenowej zgodnej z (EN13795 1,2,3) o gramaturze  55g/m2. Jedną z warstw materiału stanowi folia polietylenowa. Chłonność warstwy zewnętrznej 450%. Obłożenie cechuje wysoka odporność na penetrację płynów (zgodnie z EN 20811) &gt; 150cm H2O oraz odporność na rozerwanie &gt;290kPa (zgodnie z EN 13938-1). Rozm. </t>
  </si>
  <si>
    <t>3.1</t>
  </si>
  <si>
    <t>50 x 60 cm  sterylna z otworem Ø 7cm i przylepcem</t>
  </si>
  <si>
    <t>3.2</t>
  </si>
  <si>
    <t>45 x 75 cm  sterylna z otworem Ø 7cm</t>
  </si>
  <si>
    <t>3.3</t>
  </si>
  <si>
    <t xml:space="preserve">45 x 75 cm  sterylna z przylepcem </t>
  </si>
  <si>
    <t>3.4</t>
  </si>
  <si>
    <t>45 x 75 cm  sterylna  bez przylepca</t>
  </si>
  <si>
    <t>3.5</t>
  </si>
  <si>
    <t xml:space="preserve">75 x 90 cm  sterylna z otworem Ø 7cm i przylepcem </t>
  </si>
  <si>
    <t>3.6</t>
  </si>
  <si>
    <t xml:space="preserve">75 x 90 cm  sterylna z przylepcem </t>
  </si>
  <si>
    <t>3.7</t>
  </si>
  <si>
    <t>75 x 90 cm  sterylna bez przylepca</t>
  </si>
  <si>
    <t>3.8</t>
  </si>
  <si>
    <t xml:space="preserve">90 x 100 cm  sterylna z przylepcem   </t>
  </si>
  <si>
    <t>4.</t>
  </si>
  <si>
    <t>Kieszeń przylepna rozmiar 40 x 30 cm, kolor przezroczysty, sterylna. Kieszeń może być jedno lub dwukomorowa. Kieszeń z przylepcem.</t>
  </si>
  <si>
    <t>Jednorazowy,  wysokochłonny podkład higieniczny na stół operacyjny wykonany z dwóch scalonych powłok: mocnego, nieprzemakalnego laminatu i chłonnego rdzenia na całej długości prześcieradła. Wymiary prześcieradła: 100 cm (+/-2 cm) x 225 cm ( +/- 4 cm). O gładkiej, jednorodnej powierzchni  – nie powodującej uszkodzeń skóry pacjenta. Wchłanialność co najmniej 3,5 l. W zestawie (podkład pakowany z prześcieradłem w jednym opakowaniu) z prześcieradłem transportowym o rozmiarze 85 cm (+/-2cm)  x 165 cm (+/-3 cm) o udźwigu minimum 200 kg. Produkt łatwy do identyfikacji po rozpakowaniu (opatrzony nazwą produktu lub wytwórcy). Opakowanie a. 25 kompletów.</t>
  </si>
  <si>
    <t>kpl.</t>
  </si>
  <si>
    <t>Mata na podłogę, o dużej wchłanialności (minimum 1,5 l) płynów, z możliwością przytwierdzania do podłogi. O wymiarach 81 cm (+/-1 cm) cm na 121 cm (+/-1 cm). Opakowanie a. 25 szt.</t>
  </si>
  <si>
    <t>Jednorazowa osłona na podłokietnik stołu operacyjnego. O długości 75 cm (+/- 3cm), szerokości 30 cm (+/-3cm). Posiadająca opaski o regulowanej średnicy, pozwalające na utrzymywanie przedramienia pacjenta. Opakowanie a. 150 szt.</t>
  </si>
  <si>
    <t>Sterylna, jednorazowa osłona na ramię C,  o wymiarach 230 cm (+/- 2 cm) x  104 cm (+/-2 cm). Produkt posiadający rozcięcie ułatwiające zakładanie o dł. min. 135 cm. Op. a. 20 szt.</t>
  </si>
  <si>
    <t>5.</t>
  </si>
  <si>
    <t>Sterylna, jednorazowa osłona na ramię C, znaczona kołem  o wymiarach 100 cm (+/- 2 cm). Opakowanie a. 25 szt.</t>
  </si>
  <si>
    <t>6.</t>
  </si>
  <si>
    <t>Jednorazowa, sterylna, bezlateksowa osłona na mikroskop. Rozmiar osłony 117 cm (+/- 1 cm).  na 267 cm (+/- 1 cm). Soczewka o średnicy 65 mm o dużej przezierności, odporna na zarysowania, z materiału nie odbijającego światła i nie tłukącego.  Produkt posiadający trzy  pasy ściągające – umożliwiające mocowanie na mikroskopie. Opakowanie a. 10 szt.</t>
  </si>
  <si>
    <t>7.</t>
  </si>
  <si>
    <t>Jednorazowe pasy niesterylne do stabilizacji ciała lub kolana pacjenta składający się z trzech warstw (warstwa górna i dolna tkanina z włókna poliestrowego, warstwa środkowa: gąbka kompozytowa). W zestawie znajdują się 2 pasy o wym. szerokość - 10,2 cm, długość pierwszego - 84 cm, długość drugiego - 71 cm. Zawiera rzep oraz możliwośc mocowania na całej długości pasów co umożliwia regulacje. Produkt zgodny z EN ISO 13485: 2016. Opakowanie a. 12 szt.</t>
  </si>
  <si>
    <t>8.</t>
  </si>
  <si>
    <t>Uniwersalny, sterylny, jednorazowy pokrowiec na uchwyt mikroskopu. W rozmiarze  15 cm (+/-1 cm) x 35 cm (+/-2 cm). Opakowanie a. 20 szt.</t>
  </si>
  <si>
    <t>Jednorazowy transportowy podkład chłonny z 8 uchwytami, służący do przenoszenia, przemieszczania lub ustawiania pacjenta, nieprzepuszczający wilgoci, rozmiar 80cm x 210cm. Podkład wykonany z oddychającej folii polietylenowej, polipropylenu oraz SAP. Warstwa chłonna umiejscowiona centralnie z marginesami otoczonymi z każdej strony, chłonność 2800ml bez pogorszenia właściwości nośnych po absorbcji. Op. a'25 szt.</t>
  </si>
  <si>
    <t>Jednorazowe pasy niesterylne do stabilizacji ciała lub kolana pacjenta składające się z trzech warstw (warstwa górna i tolna tkanina z włókna poliestrowego, warstwa środkowa: gąbka kompozytowa). W zestawie znajdują się 2 pasy o wym. szerokość: 10,2cm, długość pierwszego 84cm, długość drugiego 71cm. Każda część pasa wyposażona w trwale zintegrowaną plastikową klamrę typu "loop" umożliwiające bezpieczne mocowanie do stołu operacyjnego. Możliwość regulacji  długości pasów. Produkt zgodny z EN ISO 13485:2016. Op. a'12 szt.</t>
  </si>
  <si>
    <t>Jednorazowa barierowa osłona na podłokietnik stołu operacyjnego o długości 76cm i szerokości 33cm. Posiadająca opaskę o długości 81cm i szerokości 4cm o regulowanej średnicy, pozwalające na utrzymywanie przedramienia pacjenta. Okres przydatności do użycia 5 lat. Wyrób medyczny. Op. a'150 szt.</t>
  </si>
  <si>
    <t>Sterylna, bezlateksowa, jednorazowa osłona na sondę do USG. Wymiary 13cm x 122cm. W komplecie z elementami mocującymi (2 gumki i 2 taśmy), polem sterylnym (40cm x 40cm) i żelem sterylnym a'20ml. Op. a'20szt.</t>
  </si>
  <si>
    <t>Jednorazowy zestaw laryngologiczny - sterylny. Zestaw zawiera: szpatułkę, wziernik nosowy typu Hartmann, wziernik uszny, lusterko laryngologiczne (jednorazowe, sterylne). Wzierniki pakowane w pojedyncze pakiety papierowo-foliowe. Wziernik nosowy oraz szpatułka w kolorze białym, wziernik uszny w kolorze czarnym minimalizującym odbijanie światła. Dwa rozmiary:
- max 4 mm 
- medium 2 mm</t>
  </si>
  <si>
    <t>zestaw</t>
  </si>
  <si>
    <r>
      <rPr>
        <b/>
        <sz val="8"/>
        <color theme="1"/>
        <rFont val="Cambria"/>
        <family val="1"/>
        <charset val="238"/>
        <scheme val="major"/>
      </rPr>
      <t>Minimalny skład zestawu do endoprotezy kolana:</t>
    </r>
    <r>
      <rPr>
        <sz val="8"/>
        <color theme="1"/>
        <rFont val="Cambria"/>
        <family val="1"/>
        <charset val="238"/>
        <scheme val="major"/>
      </rPr>
      <t xml:space="preserve">
• Serweta do operacji kończyn 230x315 cm, otwór elastyczny śr. 7cm nieprzemakalność na poziomie min. 150 cm H2O przy jednoczesnej wytrzymałości na rozrywanie w strefie krytycznej na sucho na poziomie min. 300 kPa. Materiał podstawowy obłożenia składający się z min. 3 warstw o łącznej gramaturze 79 g/m2.  Wymagane dodatkowe wzmocnienie włókninowe ( min. 50 g/m2 - w strefie krytycznej serwety) – 1 szt.
• Osłona na kończynę 32x120cm – 1 szt.
• Kompres gazowy laparotomijny 45x45cm (17N, 4W,RTG, biały) – 5 szt.
• Tupfer okrągły gazowy, 40x40cm (20N,12W,RTG, biały) – 5 szt.
• Kompres gazowy 10x10cm (17N, 12W,RTG, biały) – 50 szt.
• Wzmocniona osłona na stolik Mayo składana teleskopowo o wymiarach 79x145cm, wzmocnienie 65x100cm – 2 szt.
• Miska z polipropylenu 250ml, czerwona – 1 szt.
• Taśma lepna 9x49cm– 2 szt.
• Kieszeń foliowa 40x35cm z taśmą lepną, dwukomorowa – 2 szt.
• Kleszczyki blokowane 24 do 25 cm do mycia pola – 1 szt.
• Dren do ssaka PVC 30Ch, 300cm + aspiracja typu Yankauer – 1 szt.
• Sterylny fartuch chirurgiczny wykonany z włókniny typu Spunlaced o gram. 68 g/m2, zawierającej pulpę celulozową i włókna poliestrowe repelentne dla alkoholi (min. 9 stopień), wytrzymałość na rozrywanie - sucho/ mokro min. 115 kPa , u góry z tyłu zapinany na rzep, rękawy wykończone elastycznym poliestrowym mankietem o długości min. 7 cm, fartuch posiada współczynnik parowania wody na poziomie 52000g/m2/24h +/- 500 , z graficznym oznaczeniem rozmiaru na fartuchu , troki powinny być złączone kartonikiem, fartuch powinien być złożony w taki sposób aby umożliwić aplikację fartucha z zachowaniem sterylności zarówno z przodu jak i z tyłu przez osobę zakładającą – LL – 1 szt.(zapakowany poza zestawem), XXL-L – 3 szt.
• Osłona na stół narzędziowy 150x190cm, dwuwarstwowa (PE/wiskoza), wzmocniona na całej powierzchni- owinięcie zestawu – 1 szt.
• Osłona na stół narzędziowy 150x190cm, dwuwarstwowa (PE/wiskoza), wzmocnienie minimum
75x190cm -– 2 szt.
• Bandaż elastyczny 15cmx5m, biały – 1 szt.</t>
    </r>
  </si>
  <si>
    <t>• Uchwyt z ostrzem do koagulacji monopolarnej 3-pin 1 szt.
• Strzykawka 100 ml typu Janeta
• Ostrze chirurgiczne nr 23 (CS) – 4 szt.
• Zestaw zapakowany w opakowanie typy tyvek-folia z instrukcją kierunku otwarcia. Zestaw zawiera wewnątrz zestawu główną etykietę z listą komponentów w języku polskim, kodem kreskowym oraz minimum 3 naklejki do dokumentacji medycznej, zawierające symbol, numer lot, nazwę producenta oraz datę ważności. Certyfikat ISCC. Sterylizacja EO. Zestaw jest zgodny z obowiązującą normą PN EN 13795.
• Zestaw kodowany kolorystycznie – napis ENDOPROTEZA KOLANA w zielonej ramce z boku i na dolnej części opakowania jednostkowego.</t>
  </si>
  <si>
    <r>
      <rPr>
        <b/>
        <sz val="8"/>
        <color theme="1"/>
        <rFont val="Cambria"/>
        <family val="1"/>
        <charset val="238"/>
        <scheme val="major"/>
      </rPr>
      <t>Minimalny skład zestawu do dłoni T:</t>
    </r>
    <r>
      <rPr>
        <sz val="8"/>
        <color theme="1"/>
        <rFont val="Cambria"/>
        <family val="1"/>
        <charset val="238"/>
        <scheme val="major"/>
      </rPr>
      <t xml:space="preserve">
• Serweta chirurgiczna o wymiarach 150/370x280cm z elastycznym otworem na dłoń o średnicy 3,5cm, otoczonym warstwą chłonną, wyposażoną w dwa zintegrowane organizatory przewodów typu rzep – 1 szt.
• Dwuwarstwowa serweta z taśmą lepną 50x50cm – 1 szt.
• Fartuch chirurgiczny (wzmocniony), wykonany z włókniny typu spunlace, oddychającej włókniny poliestrowo-celulozowej o gramaturze minimum 68 g/m²; nieprzemakalne wstawki w przedniej części wykonane z mikroporowatej filii polietylenowej; w rękawach  wzmocnienia (od mankietu do wysokości powyżej łokcia) z nieprzemakalnego dwuwarstwowego laminatu(folia polietylenowa 27,5-30 mikrona oraz włóknina wiskozowo-poliestrowa o gramaturze 30-35 g/m², rozmiar XL – 2 szt,., L – 1 szt. (fartuch umieszczony poza zestawem)
• Osłona na stół narzędziowy wzmocniona 150x240cm – 1 szt.
• Ręcznik chłonny w rozmiarze min. 45x35cm – 4 szt.
• Kompres gazowy 7,5x7,5cm (17N, 12W, RTG, biały) – 50 szt.
• Miska z polipropylenu 250 ml – 1 szt.
• Kompres gazowy 7,5x7,5cm (17N, 12W, biały), wiązane po 10 – 20 szt.
• Kleszczyki blokowane 24 do 25 cm do mycia pola – 1 szt.
• Miska nerkowata z polipropylenu 800ml, przezroczysta – 1 szt.
• Strzykawka 20 ml, dwuczęściowa – 1 szt.
• Skalpel bezpieczny z wysuwanym ostrzem nr 15 – 1 szt.
• Osłona na stolik Mayo, w rozmiarze 79x145cm składana teleskopowo ze wzmocnieniem – 1 szt.
• Zestaw zapakowany w opakowanie typy tyvek-folia z instrukcją kierunku otwarcia. Zestaw zawiera wewnątrz zestawu główną etykietę z listą komponentów w języku polskim, kodem kreskowym oraz minimum 3 naklejki do dokumentacji medycznej, zawierające symbol, numer lot, nazwę producenta oraz datę ważności. Certyfikat ISCC. Sterylizacja EO. Zestaw jest zgodny z obowiązującą normą PN EN 13795.
• Zestaw kodowany kolorystycznie – napis ZESTAW DO DŁONI T w fioletowej ramce z boku i na dolnej części opakowania jednostkowego.</t>
    </r>
  </si>
  <si>
    <r>
      <rPr>
        <b/>
        <sz val="8"/>
        <color theme="1"/>
        <rFont val="Cambria"/>
        <family val="1"/>
        <charset val="238"/>
        <scheme val="major"/>
      </rPr>
      <t>Minimalny skład zestawu do kończyny:</t>
    </r>
    <r>
      <rPr>
        <sz val="8"/>
        <color theme="1"/>
        <rFont val="Cambria"/>
        <family val="1"/>
        <charset val="238"/>
        <scheme val="major"/>
      </rPr>
      <t xml:space="preserve">
• Serweta chirurgiczna trójwarstwowa o wymiarach 230x315 cm (+/-1) o gramaturze min.75 g/m2, wzmocniona w strefie krytycznej (dodatkowa warstwa chłonna o gramaturze 50g/m2), posiada samouszczelniający się otwór o średnicy 7cm, serweta wyposażona w organizatory przewodów - 1szt.
• Serweta chirurgiczna z taśmą lepną, wzmocniona o wymiarach 175x175cm (+/-1) – 2 szt.
• Serweta chirurgiczna o wymiarach 45x75cm – 1 szt.
• Fartuch chirurgiczny (wzmocniony), wykonany z włókniny typu spunlace, oddychającej włókniny poliestrowo-celulozowej o gramaturze minimum 68 g/m²; nieprzemakalne wstawki w przedniej części wykonane z mikroporowatej filii polietylenowej; w rękawach wzmocnienia( od mankietu do wysokości powyżej łokcia) z nieprzemakalnego dwuwarstwowego laminatu(folia polietylenowa 27,5-30 mikrona oraz włóknina wiskozowo-poliestrowa o gramaturze 30-35 g/m², rozmiar XL – 2 szt, L – 1 szt. (fartuch umieszczony poza zestawem)
• Skalpel bezpieczny z wysuwanym ostrzem chirurgiczne nr 23 – 3 szt.
• Osłona na stół narzędziowy wzmocniona 150x240cm – 1 szt.
• Osłona na kończynę 22x75cm – 1 szt.
• Osłona na stolik Mayo, w rozmiarze 79x145cm składana teleskopowo ze wzmocnieniem – 1szt.
• Taśma lepna 9x49cm – 2 szt.
• Opatrunek pooperacyjny czterowarstwowy z adhezyjną silikonową warstwą kontaktową (bez kleju) w rozmiarze 10x25cm, z możliwością utrzymania opatrunku do 14 dni na ranie – 2 szt.
• Organizator przewodów typu rzep 2,5x15cm – 1 szt.
• Kleszczyki blokowane 24 do 25 cm do mycia pola – 1 szt.
• Tupfer okrągły gazowy, 40x40cm (20N,12W,RTG, biały) – 5 szt.
• Miska z polipropylenu 500ml z podziałką – 2 szt.
• Kompres gazowy 10x10cm (17N, 16W,RTG, biały) – 50 szt.
• Pojemnik na igły piankowo-magnetyczny, 10 szt.– 1 szt.
• Bandaż elastyczny 15cmx5m, biały – 1 szt.
• Zapinka do bandaża – 1 szt.
• Uchwyt z ostrzem do koagulacji monopolarnej 300 do 320cm- 3 pin – 1 szt.
• Dren łączący do ssaka PVC 27Ch, 3,5m+Yankauer– 1 szt.</t>
    </r>
  </si>
  <si>
    <t>• Kieszeń na narzędzia jednokomorowa 35x40cm – 1 szt.
• Zestaw zapakowany w opakowanie typy tyvek-folia z instrukcją kierunku otwarcia. Zestaw zawiera wewnątrz zestawu główną etykietę z listą komponentów w języku polskim, kodem kreskowym oraz minimum 3 naklejki do dokumentacji medycznej, zawierające symbol, numer lot, nazwę producenta oraz datę ważności. Certyfikat ISCC. Sterylizacja EO. Zestaw jest zgodny z obowiązującą normą PN EN 13795.
• Zestaw kodowany kolorystycznie – napis KOŃCZYNA w żółtej ramce z boku i na dolnej części opakowania jednostkowego.</t>
  </si>
  <si>
    <r>
      <rPr>
        <b/>
        <sz val="8"/>
        <color theme="1"/>
        <rFont val="Cambria"/>
        <family val="1"/>
        <charset val="238"/>
        <scheme val="major"/>
      </rPr>
      <t>Minimalny skład zestawu do endoprotezy biodra U:</t>
    </r>
    <r>
      <rPr>
        <sz val="8"/>
        <color theme="1"/>
        <rFont val="Cambria"/>
        <family val="1"/>
        <charset val="238"/>
        <scheme val="major"/>
      </rPr>
      <t xml:space="preserve">
• Serweta chirurgiczna trójwarstwowa górna z taśmą samoprzylepną o wymiarach min.300x175 cm (+/-1) o gramaturze min.75 g/m2, wzmocniona w strefie krytycznej (dodatkowa warstwa chłonna o gramaturze 50g/m2) i wyposażona w organizatory przewodów 300x175cm (+/-1)- 1szt.
• Serweta chirurgiczna dolna o wymiarach 200x260 cm z wycięciem “U” o wymiarach 7x102 cm, wzmocniona (dodatkowa warstwa chłonna) w strefie krytycznej 200x260cm – 1 szt.
• Serweta operacyjna 150x175cm – 1 szt.
• Fartuch chirurgiczny (wzmocniony), wykonany z włókniny typu spunlace, oddychającej włókniny poliestrowo-celulozowej o gramaturze minimum 68 g/m²; nieprzemakalne wstawki w przedniej części wykonane z mikroporowatej filii polietylenowej; w rękawach wzmocnienia( od mankietu do wysokości powyżej łokcia) z nieprzemakalnego dwuwarstwowego laminatu(folia polietylenowa 27,5-30 mikrona oraz włóknina wiskozowo-poliestrowa o gramaturze 30-35 g/m², rozmiar XL – 2 szt, XL-L – 2 szt., L – 1 szt. (fartuch umieszczony poza zestawem)
• Osłona na stół narzędziowy 150x240cm, wzmocniona– 1 szt.
• Osłona na stolik Mayo, w rozmiarze 79x145cm składana teleskopowo ze wzmocnieniem – 2 szt.
• Pojemnik na igły piankowo-magnetyczny, 10 szt, – 1 szt.
• Ostrze chirurgiczne nr 23 – 4 szt.
• Uchwyt z ostrzem do koagulacji monopolarnej 300-320cm, końcówka 3-pinowa – 1 szt.
• Bandaż elastyczny 15cmx5m, biały – 1 szt.
• Zapinka do bandaża – 1 szt.
• Taśma lepna 9x49cm – 4 szt.
• Osłona na kończynę 32x120cm – 1 szt.
• Kieszeń dwukomorowa foliowa z taśmą lepną 40x35cm – 2 szt.
• Opatrunek pooperacyjny czterowarstwowy z adhezyjną silikonową warstwą kontaktową (bez kleju) w rozmiarze 10x25cm, z możliwością utrzymania opatrunku do 14 dni na ranie – 2 szt.
• Organizator przewodów typu rzep 2,5x15cm – 1 szt.
• Dren Redona 16Ch, 50cm/14cm, znacznik RTG,PVC, z łącznikiem – 1 szt.
• Butelka Redona 400ml, PVC – 1 szt.
• Dren do ssaka PVC 27Ch, 3,5m + aspiracja typu Yankauer – 1 szt.</t>
    </r>
  </si>
  <si>
    <t>• Kleszczyki blokowane 24 do 25 cm do mycia pola – 1 szt.
• Kompresy laparotomijne w rozmiarze 45x45cm gazowe, RTG, białe, 4W, 17N– 5 szt
• Tupfer okrągły gazowy, 40x40cm (20N,12W,RTG, biały) – 5 szt.
• Miska z polipropylenu 500ml z podziałką – 1 szt.
• Kompres gazowy 10x10cm (17N, 12W,RTG, biały) – 50 szt.
• Czyścik do elektrody 5x5cm – 1 szt.
• Ręcznik celulozowy 30x40cm - 2szt.
• Zestaw zapakowany w opakowanie typy tyvek-folia z instrukcją kierunku otwarcia. Zestaw zawiera wewnątrz zestawu główną etykietę z listą komponentów w języku polskim, kodem kreskowym oraz minimum 3 naklejki do dokumentacji medycznej, zawierające symbol, numer lot, nazwę producenta oraz datę ważności. Certyfikat ISCC. Sterylizacja EO. Zestaw jest zgodny z obowiązującą normą PN EN 13795.
• Zestaw kodowany kolorystycznie – napis ENDOPROTEZA BIODRA U w czerwonej ramce z boku i na dolnej części opakowania jednostkowego.</t>
  </si>
  <si>
    <r>
      <rPr>
        <b/>
        <sz val="8"/>
        <color theme="1"/>
        <rFont val="Cambria"/>
        <family val="1"/>
        <charset val="238"/>
        <scheme val="major"/>
      </rPr>
      <t>Minimalny skład zestawu do artroskopii kolana:</t>
    </r>
    <r>
      <rPr>
        <sz val="8"/>
        <color theme="1"/>
        <rFont val="Cambria"/>
        <family val="1"/>
        <charset val="238"/>
        <scheme val="major"/>
      </rPr>
      <t xml:space="preserve">
• Serweta chirurgiczna do zabiegu w okolicach stawu kolanowego o wymiarach 220x320 cm, posiadający samouszczelniające otwory z neoprenu o średnicy 7 cm i 5cm, z możliwością zamocowania drenów. Serweta jest wyposażona w torbę do przechwytywania płynów z możliwością podłączenia drenu - 1 szt.
• Osłona na stół narzędziowy wzmocniona 150x240cm – 1 szt.
• Osłona na kończynę 32x120cm – 1 szt.
• Osłona na stolik Mayo, w rozmiarze 79x145cm składana teleskopowo ze wzmocnieniem – 1szt.
• Taśma lepna 9x49cm – 4 szt.
• Kieszeń foliowa dwukomorowa z taśmą lepną o wymiarach 40x35cm – 1 szt.
• Igła punkcyjna 19G, 88mm – 1 szt.
• Piankowy opatrunek 9x20cm – 2 szt.
• Miska 250ml z podziałką, przezroczysta – 2 szt.
• Tupfer okrągły włókninowy nr.5 (40g, RTG) – 4 szt.
• Kompres gazowy 10x10cm (17N, 12W,RTG, biały) – 20 szt.
• Skalpel bezpieczny z wysuwanym ostrzem nr 11 – 1 szt.
• Kleszczyki blokowane 24 do 25 cm do mycia pola – 1 szt.
• Bandaż elastyczny 15cmx5m, biały – 1 szt.
• Zapinka do bandaża – 1 szt.
• Serweta operacyjna 100x100cmz taśmą samoprzylepną z dodatkową strefą wzmocnioną o wymiarach min. 60x19cm – 1szt.
• Osłona foliowa na kamerę 14x250cm (perforowana końcówka, taśma mocująca) – 1 szt.
• Dren do ssaka PVC 30Ch, min. 300cm F/F – 1 szt.
• Fartuch chirurgiczny (wzmocniony), wykonany z włókniny typu spunlace, oddychającej włókniny poliestrowo-celulozowej o gramaturze minimum 68 g/m²; nieprzemakalne wstawki w przedniej części wykonane z mikroporowatej filii polietylenowej; w rękawach wzmocnienia( od mankietu do wysokości powyżej łokcia) z nieprzemakalnego dwuwarstwowego laminatu(folia polietylenowa 27,5-30 mikrona oraz włóknina wiskozowo-poliestrowa o gramaturze 30-35 g/m², rozmiar XL-L – 3 szt. ( 1 fartuch umieszczony poza zestawem)</t>
    </r>
  </si>
  <si>
    <t>• Zestaw zapakowany w opakowanie typy tyvek-folia z instrukcją kierunku otwarcia. Zestaw zawiera wewnątrz zestawu główną etykietę z listą komponentów w języku polskim, kodem kreskowym oraz minimum 3 naklejki do dokumentacji medycznej, zawierające symbol, numer lot, nazwę producenta oraz datę ważności. Certyfikat ISCC. Sterylizacja EO. Zestaw jest zgodny z obowiązującą normą PN EN 13795.
• Zestaw kodowany kolorystycznie – napis ARTROSKOPIA KOLANA w niebieskiej ramce z boku i na dolnej części opakowania jednostkowego.</t>
  </si>
  <si>
    <r>
      <rPr>
        <b/>
        <sz val="8"/>
        <color theme="1"/>
        <rFont val="Cambria"/>
        <family val="1"/>
        <charset val="238"/>
        <scheme val="major"/>
      </rPr>
      <t>Minimalny skład zestawu do artroskopii barku:</t>
    </r>
    <r>
      <rPr>
        <sz val="8"/>
        <color theme="1"/>
        <rFont val="Cambria"/>
        <family val="1"/>
        <charset val="238"/>
        <scheme val="major"/>
      </rPr>
      <t xml:space="preserve">
• Serweta chirurgiczna trójwarstwowa o wymiarach 170x240 cm o gramaturze min. 75 g/m2,) z wycięciem U 15x45cm i workiem do przechwytywania płynów - 1szt. 
• Serweta chirurgiczna trójwarstwowa z taśmą lepną o wymiarach 230x295cm o gramaturze min. 75 g/m2 (dodatkowa warstwa chłonna w strefie krytycznej o gramaturze 50 g/m2) z wycięciem U o wymiarach 10x70cm – 1 szt.
• Serweta chirurgiczna trzywarstwowa z dodatkowym wzmocnieniem w strefie krytycznej, z taśmą lepną 100x100cm – 1 szt.
• Serweta chirurgiczna trzywarstwowa z dodatkowym wzmocnieniem w strefie krytycznej, z taśmą lepną 175x240cm – 1 szt.
• Sterylny fartuch chirurgiczny wykonany z włókniny typu Spunlaced o gram. 68 g/m2, zawierającej pulpę celulozową i włókna poliestrowe repelentne dla alkoholi (min. 9 stopień), wytrzymałość na rozrywanie - sucho/ mokro w strefie krytycznej min. 235 kPa, u góry z tyłu zapinany na rzep, rękawy wykończone elastycznym poliestrowym mankietem o długości min. 7 cm, z graficznym oznaczeniem rozmiaru na fartuchu , troki powinny być złączone kartonikiem, fartuch powinien być złożony w taki sposób aby umożliwić aplikację fartucha z zachowaniem sterylności zarówno z przodu jak i z tyłu przez osobę zakładającą – L – 1 szt.(zapakowany poza zestawem), XL-L – 2 szt.
• Osłona na stół narzędziowy wzmocniona 150x240cm – 1 szt.
• Osłona na kończynę 22x75cm – 1 szt.
• Osłona na stolik Mayo, w rozmiarze 79x145cm składana teleskopowo ze wzmocnieniem – 1szt.
• Taśma lepna 9x49cm – 4 szt.
• Kieszeń foliowa dwukomorowa z taśmą lepną w rozmiarze 40x35cm– 1 szt.
• Igła punkcyjna 19G, 88mm – 1 szt.
• Piankowy opatrunek 9x20cm – 2 szt.
• Miska 250ml z podziałką, przezroczysta – 2 szt.
• Tupfer okrągły włókninowy nr5, 40x40cm (40g, RTG) – 4 szt.
• Kompres gazowy 10x10cm (17N, 12W,RTG, biały) – 20 szt.
• Skalpel bezpieczny z wysuwanym ostrzem nr 11P– 1 szt.
• Kleszczyki blokowane 24 do 25 cm do mycia pola – 1 szt.
• Bandaż elastyczny 15cmx5m, biały – 1 szt.</t>
    </r>
  </si>
  <si>
    <t>• Zapinka do bandaża – 1 szt.
• Dren do ssaka PVC 30Ch, min. 300cm F/F – 1 szt.
• Osłona foliowa na kamerę 14x250cm (perforowana końcówka, taśma mocująca) – 1 szt.
• Marker skórny fioletowy – 1szt.
• Zestaw zapakowany w opakowaniu typy tyvek-folia z instrukcją kierunku otwarcia. Zestaw zawiera wewnątrz zestawu główną etykietę z listą komponentów w języku polskim, kodem kreskowym oraz 3 naklejki do dokumentacji medycznej, zawierające symbol, numer lot, nazwę producenta oraz datę ważności. Certyfikat ISCC. Sterylizacja EO. Zestaw jest zgodny z obowiązującą normą PN EN 13795.
• Zestaw kodowany kolorystycznie – napis ARTROSKOPIA BARKU w pomarańczowej ramce z boku i na dolnej części opakowania jednostkowego.</t>
  </si>
  <si>
    <r>
      <rPr>
        <b/>
        <sz val="8"/>
        <color theme="1"/>
        <rFont val="Cambria"/>
        <family val="1"/>
        <charset val="238"/>
        <scheme val="major"/>
      </rPr>
      <t>Minimalny skład zestawu do artroskopii barku z otworem:</t>
    </r>
    <r>
      <rPr>
        <sz val="8"/>
        <color theme="1"/>
        <rFont val="Cambria"/>
        <family val="1"/>
        <charset val="238"/>
        <scheme val="major"/>
      </rPr>
      <t xml:space="preserve">
• Serweta chirurgiczna do operacji barku w pozycji półsiedzącej o wymiarach 400x240 cm, posiadająca samouszczelniający się otwór o wymiarach 10x10cm oraz zintegrowane taśmy lepne. Serweta wyposażona w worek do przechwytywania płynów z możliwością podłączenia drenu i dwa organizatory przewodów typu rzep - 1szt. 
• Serweta chirurgiczna wykonana z przezroczystej folii o grubości min 48 micronów o wymiarach 150x193 cm z samoprzylepnym wycięciem “U” o wymiarach 15x61cm – 1 szt.
• Serweta chirurgiczna trzywarstwowa z dodatkowym wzmocnieniem w strefie krytycznej, z taśmą lepną 100x100cm – 1 szt.
• Sterylny fartuch chirurgiczny wykonany z włókniny typu Spunlaced o gram. 68 g/m2, zawierającej pulpę celulozową i włókna poliestrowe repelentne dla alkoholi (min. 9 stopień), wytrzymałość na rozrywanie - sucho/ mokro w strefie krytycznej min. 235 kPa, u góry z tyłu zapinany na rzep, rękawy wykończone elastycznym poliestrowym mankietem o długości min. 7 cm, z graficznym oznaczeniem rozmiaru na fartuchu , troki powinny być złączone kartonikiem, fartuch powinien być złożony w taki sposób aby umożliwić aplikację fartucha z zachowaniem sterylności zarówno z przodu jak i z tyłu przez osobę zakładającą – XL-L – 1 szt.(zapakowany poza zestawem), L-XL – 2 szt.
• Osłona na stół narzędziowy wzmocniona 150x240cm – 1 szt.
• Osłona na kończynę 22x75cm – 1 szt.
• Osłona na stolik Mayo, w rozmiarze 79x145cm składana teleskopowo ze wzmocnieniem – 1szt.
• Taśma lepna 9x49cm – 4 szt.
• Kieszeń foliowa dwukomorowa z taśmą lepną w rozmiarze 40x35cm – 1 szt.
• Igła punkcyjna 19G, 88mm – 1 szt.
• Piankowy opatrunek 9x20cm – 2 szt.
• Miska 250ml z podziałką, przezroczysta – 2 szt.
• Tupfer okrągły włókninowy nr5, 40x40cm (40g, RTG) – 4 szt.
• Kompres gazowy 10x10cm (17N, 12W,RTG, biały), wiązane po 10 – 40 szt.
• Skalpel bezpieczny z wysuwanym ostrzem nr 11P – 1 szt.
• Kleszczyki blokowane 24 do 25 cm do mycia pola – 1 szt.</t>
    </r>
  </si>
  <si>
    <t>• Bandaż elastyczny 15cmx5m, biały – 1 szt.
• Zapinka do bandaża – 1 szt.
• Dren do ssaka PVC 30Ch, min. 300cm F/F – 1 szt.
• Osłona foliowa na kamerę 14x250cm (perforowana końcówka, taśma mocująca) – 1 szt.
• Marker skórny fioletowy – 1szt.
• Zestaw zapakowany w opakowaniu typy tyvek-folia z instrukcją kierunku otwarcia. Zestaw zawiera wewnątrz zestawu główną etykietę z listą komponentów w języku polskim, kodem kreskowym oraz 3 naklejki do dokumentacji medycznej, zawierające symbol, numer lot, nazwę producenta oraz datę ważności. Certyfikat ISCC. Sterylizacja EO. Zestaw jest zgodny z obowiązującą normą PN EN 13795.
• Zestaw kodowany kolorystycznie – napis BARK Z OTWOREM w brązowej ramce z boku i na dolnej części opakowania jednostkowego.</t>
  </si>
  <si>
    <t>PAKIET - ocieplacz</t>
  </si>
  <si>
    <t>Wykonany z włókniny   bawełnopodobnej spunlace o gramaturze minimalnej 49 g/m2 zawierającej 100% polipropylenu, antystatycznej niepylącej, oddychającej, przeznaczonej   do stosowania przez personel medyczny w środowisku bloku operacyjnego. Ocieplacz o podwyższonej odporności na wypychanie – na sucho min. 190 kPa (badanie wg EN ISO 13938-1); czystość pod względem cząstek stałych równa 2,0 IPM (badanie wg EN ISO 9073-10), pylenie równe 2,1 Log10 (liczba cząstek) (badanie wg EN ISO 9073-10). Ocieplacz z długim rękawem, powinien być wyposażony w napy zapinane na całej długości bluzy, dwie praktyczne kieszenie na dole ocieplacza. Rękawy wyposażone w bawełniane ściągacze oraz ściągacz na górze ocieplacza wokół szyi. Dostępne w rozmiarach:   S – XXXL w kolorze niebieskim lub w kolorze zielonym, posiadające indywidualne widoczne oznakowanie rozmiaru. Na potwierdzenie ww. parametrów do oferty należy załączyć wyniki badań zaoferowanych wyrobów (badania zgodne z normą 13795).</t>
  </si>
  <si>
    <t>Zestaw do kręgosłupa duży</t>
  </si>
  <si>
    <t>1 x serweta na stolik instrumentarialny 150cm x 190cm (jako owinięcie zestawu) wykonana z laminatu 2-warstwowego składającego się z ciemnozielonej hydrofilowej włókniny polipropylenowej i dwukolorowej (niebiesko-zielono/białej) folii polietylenowej. Poszczególne warstwy są połączone równomiernie przy użyciu techniki współwytłaczania. Materiał spełnia wymagania EN 13795: 2019 dla obłożeń chirurgicznych–wymagania wysokie dla powierzchni krytycznej wyrobu. Gramatura materiału w polu krytycznym 80g/m2</t>
  </si>
  <si>
    <t>3 x ręcznik wysokochłonny 20cm x 30cm o gramaturze min. 63g/m2, wykonany ze wzmacnianej nitką poliestrową włókniny celulozowej</t>
  </si>
  <si>
    <t>1 x fartuch chirurgiczny wykonany z miękkiej, przewiewnej włókniny typu SMMS o gramaturze 35g/m2. Fartuch z zakładanymi połami złożony w sposób zapewniający aseptyczną aplikację i zachowujący sterylny obszar na plecach (złożenie typu book folded). Wiązany na troki wewnętrzne oraz troki zewnętrzne z kartonikiem; z tyłu, w okolicach szyi, zapięcie na rzep min. 3cm x 6cm i 3cm x 13cm, mankiety o długości 8cm (+ 2cm), wykonane z poliestru. Szwy wykonane techniką ultradźwiękową. Posiada oznakowanie rozmiaru  w postaci naklejki umieszczonej na fartuchu, pozwalające na identyfikację przed rozłożeniem, I klasa palności wg 16 CFR 1610, rozm. 120cm</t>
  </si>
  <si>
    <t>1 x serweta na stolik Mayo 80cm x 145cm, w kształcie worka, złożona w sposób umożliwiający aseptyczną aplikację, wykonana z zielonej folii polietylenowej. Obszar wzmocniony wykonany z włókniny polipropylenowej. Gramatura materiału w obszarze wzmocnionym 85g/m2. Wielkość wzmocnienia 75cm x 90cm. Materiał spełnia wymagania EN 13795: 2019 dla obłożeń chirurgicznych – wymagania wysokie dla powierzchni krytycznej wyrobu.</t>
  </si>
  <si>
    <t>1 x fartuch chirurgiczny wykonany z miękkiej, przewiewnej włókniny typu SMMS o gramaturze 35g/m2. Fartuch z zakładanymi połami złożony w sposób zapewniający aseptyczną aplikację i zachowujący sterylny obszar na plecach (złożenie typu book folded). Wiązany na troki wewnętrzne oraz troki zewnętrzne z kartonikiem; z tyłu, w okolicach szyi, zapięcie na rzep min. 3cm x 6cm i 3cm x 13cm, mankiety o długości 8cm (+ 2cm), wykonane z poliestru. Szwy wykonane techniką ultradźwiękową. Posiada oznakowanie rozmiaru  w postaci naklejki umieszczonej na fartuchu, pozwalające na identyfikację przed rozłożeniem, I klasa palności wg 16 CFR 1610, rozm. 150cm</t>
  </si>
  <si>
    <t>1 x fartuch chirurgiczny wykonany z miękkiej, przewiewnej włókniny typu SMMS o gramaturze 35g/m2. Fartuch z zakładanymi połami złożony w sposób zapewniający aseptyczną aplikację i zachowujący sterylny obszar na plecach (złożenie typu book folded). Wiązany na troki wewnętrzne oraz troki zewnętrzne z kartonikiem; z tyłu, w okolicach szyi, zapięcie na rzep min. 3cm x 6cm i 3cm x 13cm, mankiety o długości 8cm (+ 2cm), wykonane z poliestru. Szwy wykonane techniką ultradźwiękową. Posiada oznakowanie rozmiaru  w postaci naklejki umieszczonej na fartuchu, pozwalające na identyfikację przed rozłożeniem, I klasa palności wg 16 CFR 1610, rozm. 170cm</t>
  </si>
  <si>
    <t>1 x miska 500ml, wykonana z plastiku, niebieska</t>
  </si>
  <si>
    <t>1 x miska 250ml, wykonana z plastiku, niebieska</t>
  </si>
  <si>
    <t>5 x tupfer z gazy 20-nitkowej z elementem kontrastującym w promieniach RTG, rozmiar extra duży (z gazy 29cm x 35cm), włożone do miski</t>
  </si>
  <si>
    <t>1 x zacisk 24cm, wykonany z plastiku, niebieski</t>
  </si>
  <si>
    <t>1 x pudełko do liczenia igieł, pianka-magnes, 20 miejsc</t>
  </si>
  <si>
    <t>1 x podstawka pod skalpel</t>
  </si>
  <si>
    <t>2 x ostrze nr 15</t>
  </si>
  <si>
    <t>2 x ostrze nr 22</t>
  </si>
  <si>
    <t>2 x strzykawka 2-częściowa Luer, 20ml</t>
  </si>
  <si>
    <t>1 x czyścik do elektrody, 5cm x 5cm</t>
  </si>
  <si>
    <t>1 x elektroda monopolarna, nożowa, 3-pinowa, dł. kabla 3,2m</t>
  </si>
  <si>
    <t>1 x zestaw do odsysania z końcówką typu Yankauer CH 25, 350cm</t>
  </si>
  <si>
    <t>1 x opatrunek włókninowy, samoprzylepny 10cm x 20cm</t>
  </si>
  <si>
    <t>2 x opatrunek włókninowy, samoprzylepny 10cm x 34cm</t>
  </si>
  <si>
    <t>50 x kompres wykonany z gazy 17-nitkowej, 12-warstwowy z nitką, 10cm x 10cm, owinięty banderolą po 10szt.</t>
  </si>
  <si>
    <t>5 x serweta wykonana z gazy bawełnianej 20-nitkowej, 4-warstwowa, 40cm x 40cm (po wstępnym praniu), z tasiemką i elementem kontrastującym w promieniach RTG, kolor biały</t>
  </si>
  <si>
    <t>1 x taśma samoprzylepna włókninowa 9cm x 50cm</t>
  </si>
  <si>
    <t>2 x kieszeń samoprzylepna, jednokomorowa 38cm x 40cm wykonana z przezroczystej folii polietylenowej, bez sztywnika</t>
  </si>
  <si>
    <t xml:space="preserve">2 x samoprzylepna serweta operacyjna 75cm x 90cm wykonana z laminatu dwuwarstwowego: włóknina polipropylenowa i folia polietylenowa. Gramatura laminatu podstawowego 57g/m2 (+/-0,5g/m2). Wokół pola operacyjnego, na każdej z sewet polipropylenowa łata chłonna o wymiarach 20cm x 50cm (+/- 0,5cm). Całkowita gramatura laminatu podstawowego i łaty chłonnej 109g/m2 (+/-0,5g/m2). </t>
  </si>
  <si>
    <t>1 x serweta operacyjna samoprzylepna 175cm x 180cm, wykonana z laminatu dwuwarstwowego: włóknina polipropylenowa i folia polietylenowa. Gramatura laminatu podstawowego 57g/m2 (+/-0,5g/m2). Wokół pola operacyjnego polipropylenowa łata chłonna o wymiarach 20cm x 50cm (+/- 0,5cm). Całkowita gramatura laminatu podstawowego i łaty chłonnej 109g/m2 (+/-0,5g/m2)</t>
  </si>
  <si>
    <t>1 x serweta operacyjna samoprzylepna 150cm x 250cm, wykonana z laminatu dwuwarstwowego: włóknina polipropylenowa i folia polietylenowa. Gramatura laminatu podstawowego 57g/m2 (+/-0,5g/m2). Wokół pola operacyjnego polipropylenowa łata chłonna o wymiarach 20cm x 50cm (+/- 0,5cm). Całkowita gramatura laminatu podstawowego i łaty chłonnej 109g/m2 (+/-0,5g/m2)</t>
  </si>
  <si>
    <t xml:space="preserve">Taśmy mocujące w serwetach operacyjnych o szerokości min. 5cm, pokryte klejem przyjaznym dla skóry oraz wyposażone w marginesy ułatwiające odklejanie papieru zabezpieczającego. Materiał obłożenia spełnia wymagania wysokie normy EN 13795: 2019. Wytrzymałość materiału na wypychanie na sucho/mokro dla strefy krytycznej - min. 280/270kPa, zdolność absorpcji cieczy dla strefy krytycznej - min. 475ml/m2. Wszystkie składowe ułożone w kolejności umożliwiającej sprawną aplikację zgodnie z zasadami aseptyki, zawinięte w serwetę na stolik instrumentariuszki. Materiał opatrunkowy oraz drobne elementy zestawu włożone do zamykanego, kartonowego, foliowanego od wewnątrz pudełka. Na opakowaniu trwale przymocowana etykieta produktowa zawierająca, m.in. nr katalogowy, nazwę i skład zestawu opisanego w jęz. polskim, oznaczenie sterylizacji EO, oznaczenie poziomu wymagań użytkowych EN 13795 oraz 1 klasy palności wg 16CFR Part 1610, z czterema wklejkami służącymi do archiwizacji danych, zawierającymi: nr katalogowy, dane producenta, nr LOT, datę ważności, kod EAN - 2szt., nr katalogowy, dane producenta, nr LOT, datę ważności, kod QR - 2szt. Opakowanie - torba z przezroczystej folii polietylenowej z klapką zgrzewaną z folią, w celu zminimalizowania ryzyka rozjałowienia zawartości podczas wyjmowania z opakowania przy zgrzewie powinien znajdować się sterylny margines. Zestaw sterylizowany tlenkiem etylenu. </t>
  </si>
  <si>
    <t>Zestaw do kręgosłupa mały</t>
  </si>
  <si>
    <t>2 x ręcznik wysokochłonny 20cm x 30cm o gramaturze min. 63g/m2, wykonany ze wzmacnianej nitką poliestrową włókniny celulozowej</t>
  </si>
  <si>
    <t>1 x miska 700ml, nerkowata, wykonana z plastiku, niebieska</t>
  </si>
  <si>
    <t>3 x tupfer z gazy 20-nitkowej z elementem kontrastującym w promieniach RTG, rozmiar extra duży (z gazy 29cm x 35cm), włożone do miski</t>
  </si>
  <si>
    <t>1 x ostrze nr 22</t>
  </si>
  <si>
    <t>1 x strzykawka 2-częściowa Luer, 20ml</t>
  </si>
  <si>
    <t>30 x kompres wykonany z gazy 17-nitkowej, 12-warstwowy z nitką, 10cm x 10cm, owinięty banderolą po 10szt.</t>
  </si>
  <si>
    <t>1 x kieszeń samoprzylepna, jednokomorowa 38cm x 40cm wykonana z przezroczystej folii polietylenowej, bez sztywnika</t>
  </si>
  <si>
    <t>Zestaw do operacji biodra</t>
  </si>
  <si>
    <t>1 x fartuch chirurgiczny wykonany z miękkiej, przewiewnej włókniny typu spunlace o gramaturze 68g/m2 i właściwościach hydrofobowych. Fartuch posiada nieprzemakalne wzmocnienia wykonane z laminatu dwuwarstwowego: włóknina polipropylenowa i folia polietylenowa. Wzmocnienia znajdują się w części przedniej i na rękawach. Gramatura wzmocnienia w części przedniej fartucha i na rękawach min. 40g/m2. Fartuch z zakładanymi połami złożony w sposób zapewniający aseptyczną aplikację i zachowujący sterylny obszar na plecach (złożenie typu book folded). Wiązany na troki wewnętrzne oraz troki zewnętrzne z kartonikiem; z tyłu, w okolicach szyi, zapięcie na rzep min. 3cm x 6cm  i 3cm x 13cm mankiety o długości 8cm (+ 2cm), wykonane z poliestru. W celu wzmocnienia szwów, dla dodatkowej ochrony przed przenikaniem cieczy od wewnętrznej strony rękawów niebieska taśma poliestrowa zabezpieczająca łączenie materiału wzmocnienia rękawa. Dwa troki mocowane pośrodku materiału bazowego zabezpieczone od wewnętrznej strony dodatkową łatą przylepną wykonaną z nieprzepuszczalnego materiału. Fartuch posiada oznakowanie rozmiaru w postaci naklejki umieszczonej na fartuchu, pozwalające na identyfikację przed rozłożeniem. Rozmiar fartucha w centymetrach oznaczających jego długość 130cm  (+/- 5cm)</t>
  </si>
  <si>
    <t>2 x serweta na stolik Mayo 80cm x 145cm, w kształcie worka, złożona w sposób umożliwiający aseptyczną aplikację, wykonana z zielonej folii polietylenowej. Obszar wzmocniony wykonany z laminatu PP/PE. Gramatura materiału w obszarze wzmocnionym min. 153g/m2. Wytrzymałość na wypychanie na sucho/mokro 298/277 kPa. Wielkość wzmocnienia 75cm x 90cm. Materiał spełnia wymagania EN 13795: 2019 dla obłożeń chirurgicznych – wymagania wysokie dla powierzchni krytycznej wyrobu</t>
  </si>
  <si>
    <t>4 x fartuch chirurgiczny wykonany z miękkiej, przewiewnej włókniny typu spunlace o gramaturze 68g/m2 i właściwościach hydrofobowych. Fartuch posiada nieprzemakalne wzmocnienia wykonane z laminatu dwuwarstwowego: włóknina polipropylenowa i folia polietylenowa. Wzmocnienia znajdują się w części przedniej i na rękawach. Gramatura wzmocnienia w części przedniej fartucha i na rękawach min. 40g/m2. Fartuch z zakładanymi połami złożony w sposób zapewniający aseptyczną aplikację i zachowujący sterylny obszar na plecach (złożenie typu book folded). Wiązany na troki wewnętrzne oraz troki zewnętrzne z kartonikiem; z tyłu, w okolicach szyi, zapięcie na rzep min. 3cm x 6cm  i 3cm x 13cm mankiety o długości 8cm (+ 2cm), wykonane z poliestru. W celu wzmocnienia szwów, dla dodatkowej ochrony przed przenikaniem cieczy od wewnętrznej strony rękawów niebieska taśma poliestrowa zabezpieczająca łączenie materiału wzmocnienia rękawa. Dwa troki mocowane pośrodku materiału bazowego zabezpieczone od wewnętrznej strony dodatkową łatą przylepną wykonaną z nieprzepuszczalnego materiału. Fartuch posiada oznakowanie rozmiaru w postaci naklejki umieszczonej na fartuchu, pozwalające na identyfikację przed rozłożeniem. Rozmiar fartucha w centymetrach oznaczających jego długość 150cm  (+/- 5cm)</t>
  </si>
  <si>
    <t>5 x tupfer z gazy 20-nitkowej z elementem kontrastującym w promieniach RTG, rozmiar extra duży (z gazy 44,5cm x 44,5cm)</t>
  </si>
  <si>
    <t>1 x strzykawka  3-częściowa Luer, 100ml</t>
  </si>
  <si>
    <t>1 x opaska elastyczna 15cm x 5m</t>
  </si>
  <si>
    <t>1 x końcówka do ssaka, 8mm</t>
  </si>
  <si>
    <t>1 x dren do ssaka CH 25, 350cm</t>
  </si>
  <si>
    <t>2 x taśma samoprzylepna foliowa 10cm x 50cm</t>
  </si>
  <si>
    <t>1 x osłona ortopedyczna na kończynę 33cm x 110cm z dwoma taśmami samoprzylepnymi foliowymi 10cm x 50cm do mocowania osłony</t>
  </si>
  <si>
    <t>1 x serweta na stolik instrumentarialny 120cm x 140cm, wykonana z laminatu 2-warstwowego składającego się z ciemnozielonej hydrofilowej włókniny polipropylenowej i dwukolorowej (niebiesko-zielono/białej) folii polietylenowej. Poszczególne warstwy są połączone równomiernie przy użyciu techniki współwytłaczania. Materiał spełnia wymagania EN 13795: 2019 dla obłożeń chirurgicznych–wymagania wysokie dla powierzchni krytycznej wyrobu. Gramatura materiału w polu krytycznym 80g/m2</t>
  </si>
  <si>
    <t xml:space="preserve">1 x serweta operacyjna 150cm x 180cm wykonana z laminatu 2-warstwowego: włóknina polipropylenowa i folia polietylenowa. Gramatura laminatu  57g/m2 (+/-0,5g/m2)  </t>
  </si>
  <si>
    <t>1 x serweta główna do obłożenia pacjenta w kształcie litery „T” 285/400cm x 400cm z otworem samouszczelniającym (neopren) min. 18cm x 22cm wykonana z laminatu 2-warstwowego PP/PE, wzmocniona łatą chłonną w polu operacyjnym. Całkowita gramatura laminatu podstawowego i łaty chłonnej 109g/m2 (+/-0,5g/m2). Serweta posiada 2 kieszenie foliowe min. 70cm x 120cm umieszczone po bokach otworu oraz 6 organizatorów przewodów po 3szt. po obu stronach otworu (równomiernie rozlokowane wzdłuż kieszeni). Boki serwety w części dolnej wykonane z przezroczystej, wytrzymałej folii polietylenowej.</t>
  </si>
  <si>
    <t xml:space="preserve">Materiał obłożenia spełnia wymagania wysokie normy EN 13795: 2019. Wytrzymałość materiału na wypychanie na sucho/mokro dla strefy krytycznej - min. 280/270kPa, zdolność absorpcji cieczy dla strefy krytycznej - min. 475ml/m2. Wszystkie składowe ułożone w kolejności umożliwiającej sprawną aplikację zgodnie z zasadami aseptyki, zawinięte w serwetę na stolik instrumentariuszki. Materiał opatrunkowy oraz drobne elementy zestawu włożone do zamykanego, kartonowego, foliowanego od wewnątrz pudełka. Na opakowaniu trwale przymocowana etykieta produktowa zawierająca, m.in. nr katalogowy, nazwę i skład zestawu opisanego w jęz. polskim, oznaczenie sterylizacji EO, oznaczenie poziomu wymagań użytkowych EN 13795 oraz 1 klasy palności wg 16CFR Part 1610, z czterema wklejkami służącymi do archiwizacji danych, zawierającymi: nr katalogowy, dane producenta, nr LOT, datę ważności, kod EAN - 2szt., nr katalogowy, dane producenta, nr LOT, datę ważności, kod QR - 2szt. Opakowanie - torba z przezroczystej folii polietylenowej z klapką zgrzewaną z folią, w celu zminimalizowania ryzyka rozjałowienia zawartości podczas wyjmowania z opakowania przy zgrzewie powinien znajdować się sterylny margines. Zestaw sterylizowany tlenkiem etylenu. </t>
  </si>
  <si>
    <t>Zestaw do operacji kolana</t>
  </si>
  <si>
    <t>1 x fartuch chirurgiczny z miękkiej, przewiewnej włókniny o właściwościach hydrofobowych, typu spunlance, o gramaturze 68g/m2 i odporności na przenikanie cieczy &gt;23cm H2O, I klasa palności wg 16 CFR 1610. Fartuch z zakładanymi połami złożony w sposób zapewniający aseptyczną aplikację i zachowujący sterylny obszar na plecach, wiązany na troki wewnętrzne oraz troki zewnętrzne z kartonikiem; z tyłu w okolicach szyi, zapięcie na rzep min. 3cm x 6cm i 3cm x 13cm mankiety poliestrowe o długości 8cm (+2cm). Dodatkowo niebieska taśma poliestrowa zabezpieczająca szew materiału bazowego od mankietu do ramienia. Indywidualne oznakowanie rozmiaru w postaci naklejki umieszczonej na fartuchu, pozwalające na identyfikację przed rozłożeniem. Rozmiar 130cm (+/-5cm).</t>
  </si>
  <si>
    <t>2 x fartuch chirurgiczny z miękkiej, przewiewnej włókniny o właściwościach hydrofobowych, typu spunlance, o gramaturze 68g/m2 i odporności na przenikanie cieczy &gt;23cm H2O, I klasa palności wg 16 CFR 1610. Fartuch z zakładanymi połami złożony w sposób zapewniający aseptyczną aplikację i zachowujący sterylny obszar na plecach, wiązany na troki wewnętrzne oraz troki zewnętrzne z kartonikiem; z tyłu w okolicach szyi, zapięcie na rzep min. 3cm x 6cm i 3cm x 13cm mankiety poliestrowe o długości 8cm (+2cm). Dodatkowo niebieska taśma poliestrowa zabezpieczająca szew materiału bazowego od mankietu do ramienia. Indywidualne oznakowanie rozmiaru w postaci naklejki umieszczonej na fartuchu, pozwalające na identyfikację przed rozłożeniem. Rozmiar 150cm (+/-5cm).</t>
  </si>
  <si>
    <t>2 x fartuch chirurgiczny z miękkiej, przewiewnej włókniny o właściwościach hydrofobowych, typu spunlance, o gramaturze 68g/m2 i odporności na przenikanie cieczy &gt;23cm H2O, I klasa palności wg 16 CFR 1610. Fartuch z zakładanymi połami złożony w sposób zapewniający aseptyczną aplikację i zachowujący sterylny obszar na plecach, wiązany na troki wewnętrzne oraz troki zewnętrzne z kartonikiem; z tyłu w okolicach szyi, zapięcie na rzep min. 32cm x 6cm i 3cm x 13cm mankiety poliestrowe o długości 8cm (+2cm). Dodatkowo niebieska taśma poliestrowa zabezpieczająca szew materiału bazowego od mankietu do ramienia. Indywidualne oznakowanie rozmiaru w postaci naklejki umieszczonej na fartuchu, pozwalające na identyfikację przed rozłożeniem. Rozmiar 170cm (+/-5cm).</t>
  </si>
  <si>
    <t>1 x serweta na stolik instrumentarialny 150cm x 190cm, wykonana z laminatu 2-warstwowego składającego się z ciemnozielonej hydrofilowej włókniny polipropylenowej i dwukolorowej (niebiesko-zielono/białej) folii polietylenowej. Poszczególne warstwy są połączone równomiernie przy użyciu techniki współwytłaczania. Materiał spełnia wymagania EN 13795: 2019 dla obłożeń chirurgicznych–wymagania wysokie dla powierzchni krytycznej wyrobu. Gramatura materiału w polu krytycznym 80g/m2</t>
  </si>
  <si>
    <t>2 x miska 500ml, wykonana z plastiku, niebieska</t>
  </si>
  <si>
    <t>6 x tupfer z gazy 20-nitkowej z elementem kontrastującym w promieniach RTG, rozmiar extra duży (z gazy 44,5cm x 44,5cm)</t>
  </si>
  <si>
    <t>50 x kompres wykonany z gazy 17-nitkowej, 16-warstwowy z nitką, 10cm x 10cm, owinięty banderolą po 10szt.</t>
  </si>
  <si>
    <t>3 x taśma samoprzylepna foliowa 10cm x 50cm</t>
  </si>
  <si>
    <t>1 x kieszeń samoprzylepna, dwukomorowa 38cm x 40cm wykonana z przezroczystej folii polietylenowej, bez sztywnika</t>
  </si>
  <si>
    <t>1 x osłona ortopedyczna na kończynę 33cm x 55cm z jedną taśmą samoprzylepną, foliową 10cm x 50cm do mocowania osłony</t>
  </si>
  <si>
    <t>1 x serweta na kończynę 225cm x 320cm z samouszczelniającym się otworem o średnicy 7cm i dwoma zintegowanymi uchwytami do mocowania przewodów i drenów, wykonana z laminatu dwuwarstwowego: włóknina polipropylenowa i folia polietylenowa. Gramatura laminatu podstawowego 57g/m2 (+/-0,5 g/m2). Wokół pola operacyjnego polipropylenowa łata chłonna o wymiarach 100cm x 50cm (+/- 1cm). Całkowita gramatura laminatu podstawowego i łaty chłonnej 109 g/m2 (+/-0,5g/m2)</t>
  </si>
  <si>
    <t>Zestaw brzuszno-kroczowy</t>
  </si>
  <si>
    <t>4 x ręcznik wysokochłonny 20cm x 30cm o gramaturze min. 63g/m2, wykonany ze wzmacnianej nitką poliestrową włókniny celulozowej</t>
  </si>
  <si>
    <t>3 x fartuch chirurgiczny z miękkiej, przewiewnej włókniny o właściwościach hydrofobowych, typu spunlance, o gramaturze 68g/m2 i odporności na przenikanie cieczy &gt;23cm H2O, I klasa palności wg 16 CFR 1610. Fartuch z zakładanymi połami złożony w sposób zapewniający aseptyczną aplikację i zachowujący sterylny obszar na plecach, wiązany na troki wewnętrzne oraz troki zewnętrzne z kartonikiem; z tyłu w okolicach szyi, zapięcie na rzep min. 3cm x 6cm i 3cm x 13cm mankiety poliestrowe o długości 8cm (+2cm). Dodatkowo niebieska taśma poliestrowa zabezpieczająca szew materiału bazowego od mankietu do ramienia. Indywidualne oznakowanie rozmiaru w postaci naklejki umieszczonej na fartuchu, pozwalające na identyfikację przed rozłożeniem. Rozmiar 150cm (+/-5cm).</t>
  </si>
  <si>
    <t>6 x tupfer z gazy 20-nitkowej z elementem kontrastującym w promieniach RTG, rozmiar extra duży (z gazy 29cm x 35cm), włożone do miski</t>
  </si>
  <si>
    <t>1 x skalpel nr 11, bezpieczny</t>
  </si>
  <si>
    <t>1 x skalpel nr 20, bezpieczny</t>
  </si>
  <si>
    <t>2 x opatrunek włókninowy, samoprzylepny 8cm x 10cm</t>
  </si>
  <si>
    <t>1 x opatrunek włókninowy, samoprzylepny 10cm x 25cm</t>
  </si>
  <si>
    <t>2 x osłona na kamerę 18cm x 244cm, z elastyczną końcówką</t>
  </si>
  <si>
    <t>1 x opakowanie a'10szt. jałowych tupferów rozmiar 4, twardych przeznaczonych do preparowania tkanek, wykonanych z gazy 24 nitkowej, zgodnej z EN 14079, z elementem kontrastującym w promieniach RTG, opakowanie - kartonowy dyspenser z przegródkami, każdy tupfer w osobnej przegródce.</t>
  </si>
  <si>
    <t>20 x kompres wykonany z gazy 17-nitkowej, 16-warstwowy z nitką, 10cm x 10cm, owinięty banderolą po 10szt.</t>
  </si>
  <si>
    <t>10 x tupfer z gazy 20-nitkowej z elementem kontrastującym w promieniach RTG, rozmiar extra duży (z gazy 29cm x 35cm), włożone do papierowej torebki</t>
  </si>
  <si>
    <t>10 x serweta wykonana z gazy bawełnianej 20-nitkowej, 4-warstwowa, 40cm x 40cm (po wstępnym praniu), z tasiemką i elementem kontrastującym w promieniach RTG, kolor biały, włożone do papierowych torebek (2 x 5szt.)</t>
  </si>
  <si>
    <t>3 x kieszeń samoprzylepna, dwukomorowa 38cm x 40cm wykonana z przezroczystej folii polietylenowej, bez sztywnika</t>
  </si>
  <si>
    <t>1 x serweta brzuszno - kroczowa 260cm x 310cm z otworem w okolicy jamy brzusznej 28cm x 32cm, z otworem na krocze 10cm x 15cm, ze zintegrowanymi osłonami na kończyny dolne o dł. 125cm oraz osłoną podpórek kończyn górnych, z wbudowanymi uchwytami do przewodów i drenów, ze zintegrowanymi uchwytami do przewodów i drenów, wykonana z laminatu dwuwarstwowego (włóknina polipropylenowa i folia polietylenowa) o gramaturze 57g/m2 (+/-0,5g/m2). Wokół pola operacyjnego polipropylenowa łata chłonna. Całkowita gramatura laminatu podstawowego i łaty chłonnej 109 g/m2 (+/-0,5g/m2)</t>
  </si>
  <si>
    <t>Zestaw brzuszno-kroczowy podstawowy</t>
  </si>
  <si>
    <t xml:space="preserve">1 x serweta na stolik instrumentarialny 150cm x 190cm (jako owinięcie zestawu) wykonana z lamiantu 2-warstwowego składającego się z ciemnozielonej hydrofilowej włókniny polipropylenowej i dwukolorowej (niebiesko-zielono/białej) folii polietylenowej. Poszczególne warstwy są połączone równomiernie przy użyciu techniki współwytłaczania. Materiał spełnia wymagania EN 13795: 2019 dla obłożeń chirurgicznych – wymagania wysokie dla powierzchni krytycznej wyrobu. Gramatura materiału w polu krytycznym min. 78g/m2. </t>
  </si>
  <si>
    <t>4 x ręcznik wysokochłonny 30cm x 40cm o gramaturze min. 63g/m2, wykonany ze wzmacnianej nitką poliestrową włókniny celulozowej</t>
  </si>
  <si>
    <t>1 x serweta na stolik Mayo 80cm x 145cm, w kształcie worka, złożona w sposób umożliwiający aseptyczną aplikację, wykonana z zielonej folii polietylenowej. Obszar wzmocniony wykonany z włókniny polipropylenowej. Gramatura materiału w obszarze wzmocnionym min. 83g/m2. Wielkość wzmocnienia 75cm x 90cm. Materiał spełnia wymagania EN 13795: 2019 dla obłożeń chirurgicznych – wymagania wysokie dla powierzchni krytycznej wyrobu.</t>
  </si>
  <si>
    <t>Materiał obłożenia spełnia wymagania wysokie normy EN 13795: 2019. Wytrzymałość materiału na wypychanie na sucho/mokro dla strefy krytycznej - min. 280/270kPa, zdolność absorpcji cieczy dla strefy krytycznej - min. 2475ml/m2. Taśma mocująca w serwetach operacyjnych o szerokości 5cm, pokryta klejem przyjaznym dla skóry, zapewniającym pewne i bezpieczne mocowanie serwety podczas zabiegu, wyposażona w marginesy o szerokości 2cm, ułatwiające odklejanie papieru zabezpieczającego. Zestaw sterylizowany metodą bezwonną EO. Zestaw zapakowany w opakowanie papier-folia, posiada min. dwie etykiety samoprzylepne zawierające nr katalogowy, LOT, datę ważności, dane producenta. Na opakowaniu zaznaczony kierunek otwierania.</t>
  </si>
  <si>
    <t>Zestaw uniwersalny</t>
  </si>
  <si>
    <t>1 x taśma samoprzylepna włókninowa o wymiarach 9cm x 50cm</t>
  </si>
  <si>
    <t xml:space="preserve">2 x samoprzylepna serweta operacyjna 75cm x 90cm wykonana z laminatu trzywarstwowego: włóknina polipropylenowa, folia polietylenowa i włóknina polipropylenowa. Gramatura laminatu 74g/m2 </t>
  </si>
  <si>
    <t xml:space="preserve">1 x samoprzylepna serweta operacyjna 175cm x 180cm, z paskiem samoprzylepnym o dł. 80cm, wykonana z laminatu trzywarstwowego: włóknina polipropylenowa, folia polietylenowa i włóknina polipropylenowa. Gramatura laminatu 74g/m2 </t>
  </si>
  <si>
    <t xml:space="preserve">1 x samoprzylepna serweta operacyjna 150cm x 240cm, z samoprzylepnym paskiem dzielonym 15cm+70cm+15cm, wykonana z laminatu trzywarstwowego: włóknina polipropylenowa, folia polietylenowa i włóknina polipropylenowa. Gramatura laminatu 74g/m2 </t>
  </si>
  <si>
    <t>Materiał obłożenia spełnia wymagania wysokie normy EN 13795:2019. Wytrzymałość materiału na wypychanie na sucho/mokro dla całości - min. 226/222kPa, zdolność absorpcji cieczy dla strefy krytycznej - 200ml/m2. Taśma mocująca w serwetach operacyjnych o szerokości 5cm, pokryta klejem przyjaznym dla skóry, zapewniającym pewne i bezpieczne mocowanie serwety podczas zabiegu, wyposażona w marginesy o szerokości 2cm, ułatwiające odklejanie papieru zabezpieczającego. Zestaw sterylizowany metodą bezwonną EO. Zestaw zapakowany w opakowanie papier-folia, posiada min. dwie etykiety samoprzylepne zawierające nr katalogowy, LOT, datę ważności, dane producenta. Na opakowaniu zaznaczony kierunek otwierania.</t>
  </si>
  <si>
    <t>Zestaw uniwersalny wzmocniony</t>
  </si>
  <si>
    <t>Materiał obłożenia spełnia wymagania wysokie normy EN 13795:2019. Wytrzymałość materiału na wypychanie na sucho/mokro dla strefy krytycznej - min. 280/270kPa, zdolność absorpcji cieczy dla strefy krytycznej - min. 475ml/m2. Taśma mocująca w serwetach operacyjnych o szerokości 5cm, pokryta klejem przyjaznym dla skóry, zapewniającym pewne i bezpieczne mocowanie serwety podczas zabiegu, wyposażona w marginesy o szerokości 2cm, ułatwiające odklejanie papieru zabezpieczającego. Zestaw sterylizowany metodą bezwonną EO. Zestaw zapakowany w opakowanie papier-folia, posiada min. dwie etykiety samoprzylepne zawierające nr katalogowy, LOT, datę ważności, dane producenta. Na opakowaniu zaznaczony kierunek otwierania.</t>
  </si>
  <si>
    <t xml:space="preserve">1 x serweta na stolik instrumentarialny 150cm x 190cm (jako owinięcie zestawu) wykonana z lamiantu 2-warstwowego składającego się z ciemnozielonej hydrofilowej włókniny polipropylenowej i dwukolorowej (niebiesko-zielono/białej) folii polietylenowej. Poszczególne warstwy są połączone równomiernie przy użyciu techniki współwytłaczania. Materiał spełnia wymagania EN 13795: 2019 dla obłożeń chirurgicznych – wymagania wysokie dla powierzchni krytycznej wyrobu. Gramatura materiału w polu krytycznym 80g/m2. </t>
  </si>
  <si>
    <t>1 x fartuch chirurgiczny wykonany z miękkiej, przewiewnej włókniny typu spunlace o gramaturze 68 g/m2 i właściwościach hydrofobowych. Fartuch z zakładanymi połami złożony w sposób zapewniający aseptyczną aplikację i zachowujący sterylny obszar na plecach (złożenie typu book folded). Wiązany na troki wewnętrzne oraz troki zewnętrzne z kartonikiem; z tyłu, w okolicach szyi, zapięcie na rzep min. 3cm x 6cm  i 3cm x 13cm, mankiety o długości 8 cm (+ 2 cm), wykonane z poliestru. Fartuch posiada oznakowanie rozmiaru w postaci naklejki umieszczonej na fartuchu, pozwalające na identyfikację przed rozłożeniem. Rozmiar fartucha w centymetrach oznaczających jego długość 130 cm (+/- 5 cm)</t>
  </si>
  <si>
    <t>6 x ręcznik wysokochłonny 20cm x 30cm o gramaturze min. 63g/m2, wykonany ze wzmacnianej nitką poliestrową włókniny celulozowej</t>
  </si>
  <si>
    <t>3 x fartuch chirurgiczny wykonany z miękkiej, przewiewnej włókniny typu spunlace o gramaturze 68g/m2 i właściwościach hydrofobowych. Fartuch posiada nieprzemakalne wzmocnienia wykonane z laminatu dwuwarstwowego: włóknina polipropylenowa i folia polietylenowa. Wzmocnienia znajdują się w części przedniej i na rękawach. Gramatura wzmocnienia w części przedniej fartucha i na rękawach min. 40g/m2. Fartuch z zakładanymi połami złożony w sposób zapewniający aseptyczną aplikację i zachowujący sterylny obszar na plecach (złożenie typu book folded). Wiązany na troki wewnętrzne oraz troki zewnętrzne z kartonikiem; z tyłu, w okolicach szyi, zapięcie na rzep min. 3cm x 6cm  i 3cm x 13cm mankiety o długości 8cm (+ 2cm), wykonane z poliestru. W celu wzmocnienia szwów, dla dodatkowej ochrony przed przenikaniem cieczy od wewnętrznej strony rękawów niebieska taśma poliestrowa zabezpieczająca łączenie materiału wzmocnienia rękawa. Dwa troki mocowane pośrodku materiału bazowego zabezpieczone od wewnętrznej strony dodatkową łatą przylepną wykonaną z nieprzepuszczalnego materiału. Fartuch posiada oznakowanie rozmiaru w postaci naklejki umieszczonej na fartuchu, pozwalające na identyfikację przed rozłożeniem. Rozmiar fartucha w centymetrach oznaczających jego długość 150cm  (+/- 5cm)</t>
  </si>
  <si>
    <t>1 x czyścik do elektrody 5cm x 5cm</t>
  </si>
  <si>
    <t>1 x żel, strzykawka, 6ml</t>
  </si>
  <si>
    <t>1 x skalpel bezpieczny, rozm. 22</t>
  </si>
  <si>
    <t>1 x miska nerkowata 700ml, wykonana z plastiku, niebieska</t>
  </si>
  <si>
    <t>1 x pudełko magnetyczne do liczenia igieł, 20 miejsc</t>
  </si>
  <si>
    <t>1 x końcówka do odsysania, 8mm</t>
  </si>
  <si>
    <t>1 x stapler do skóry, 35 zszywek</t>
  </si>
  <si>
    <t>1 x opatrunek pooperacyjny 10cm x 15cm</t>
  </si>
  <si>
    <t>1 x opatrunek pooperacyjny 10cm x 20cm</t>
  </si>
  <si>
    <t>1 x opatrunek pooperacyjny 10cm x 30cm</t>
  </si>
  <si>
    <t>40 x kompres wykonany z gazy 17-nitkowej, 16-warstwowy z nitką RTG, 10cm x 10cm, owinięty banderolą po 10szt.</t>
  </si>
  <si>
    <t>1 x serweta operacyjna samoprzylepna 75cm x 90cm, wykonana z laminatu dwuwarstwowego (włóknina polipropylenowa i folia polietylenowa) o łącznej gramaturze 57g/m2 (+/-0,5g/m2)</t>
  </si>
  <si>
    <t>1 x serweta pod pacjenta 75cm x 100cm, z workiem do zbiórki płynów, wykonana z laminatu dwuwarstwowego (włóknina polipropylenowa i folia polietylenowa) o łącznej gramaturze 57g/m2 (+/-0,5g/m2)</t>
  </si>
  <si>
    <t>1 x serweta brzuszno - kroczowa 260cm x 310cm z otworem w okolicy jamy brzusznej 35cm x 37cm otoczonym folią chirurgiczną (rozmiar okna 28cm x 32cm), z otworem na krocze 10cm x 15cm, z dwoma zinegrowanymi dwukomorowymi, foliowymi kieszeniami na narzędzia, ze zintegrowanymi osłonami  na kończyny dolne o dł. 125 cm oraz osłoną podpórki na kończyny górne, z wbudowanymi uchwytami do przewodów i drenów, wykonana z laminatu dwuwarstwowego (włóknina polipropylenowa i folia polietylenowa) o łącznej gramaturze 57g/m2 (+/-0,5g/m2)</t>
  </si>
  <si>
    <t xml:space="preserve">Taśmy mocujące w serwetach operacyjnych o szerokości min. 5cm, pokryte klejem przyjaznym dla skóry oraz wyposażone w marginesy ułatwiające odklejanie papieru zabezpieczającego. Materiał obłożenia spełnia wymagania wysokie normy EN 13795: 2019. Wytrzymałość materiału na wypychanie na sucho/mokro dla strefy krytycznej - min. 173/179kPa, zdolność absorpcji cieczy dla strefy krytycznej - min. 200ml/m2. Wszystkie składowe ułożone w kolejności umożliwiającej sprawną aplikację zgodnie z zasadami aseptyki, zawinięte w serwetę na stolik instrumentariuszki. Materiał opatrunkowy oraz drobne elementy zestawu włożone do kartonowego, foliowanego od wewnątrz spodu pudełka. Na opakowaniu trwale przymocowana etykieta produktowa zawierająca, m.in. nr katalogowy, nazwę i skład zestawu opisanego w jęz. polskim, oznaczenie sterylizacji EO, oznaczenie poziomu wymagań użytkowych EN 13795 oraz 1 klasy palności wg 16CFR Part 1610, z czterema wklejkami służącymi do archiwizacji danych, zawierającymi: nr katalogowy, dane producenta, nr LOT, datę ważności, kod EAN - 2szt., nr katalogowy, dane producenta, nr LOT, datę ważności, kod QR - 2szt. Opakowanie - torba z przezroczystej folii polietylenowej z klapką zgrzewaną z folią, w celu zminimalizowania ryzyka rozjałowienia zawartości podczas wyjmowania z opakowania przy zgrzewie powinien znajdować się sterylny margines. Zestaw sterylizowany tlenkiem etylenu. </t>
  </si>
  <si>
    <t>Zestaw do laparoskopii</t>
  </si>
  <si>
    <t>3 x fartuch chirurgiczny wykonany z miękkiej, przewiewnej włókniny typu spunlace o gramaturze 68 g/m2 i właściwościach hydrofobowych. Fartuch z zakładanymi połami złożony w sposób zapewniający aseptyczną aplikację i zachowujący sterylny obszar na plecach (złożenie typu book folded). Wiązany na troki wewnętrzne oraz troki zewnętrzne z kartonikiem; z tyłu, w okolicach szyi, zapięcie na rzep min. 3cm x 6cm  i 3cm x 13cm, mankiety o długości 8 cm (+ 2 cm), wykonane z poliestru. Fartuch posiada oznakowanie rozmiaru w postaci naklejki umieszczonej na fartuchu, pozwalające na identyfikację przed rozłożeniem. Rozmiar fartucha w centymetrach oznaczających jego długość 150 cm (+/- 5 cm)</t>
  </si>
  <si>
    <t>1 x skalpel bezpieczny, rozm, 15</t>
  </si>
  <si>
    <t>1 x igła Veressa, 150mm</t>
  </si>
  <si>
    <t>3 x opatrunek pooperacyjny 8cm x 10cm</t>
  </si>
  <si>
    <t>1 x osłona na kamerę 18cm x 244cm, z elastyczną końcówką</t>
  </si>
  <si>
    <t>20 x kompres wykonany z gazy 17-nitkowej, 16-warstwowy z nitką RTG, 10cm x 20cm, owinięty banderolą po 10szt.</t>
  </si>
  <si>
    <t>1 x uchwyt typu rzep do mocowania przewodów i drenów 2,5cm x 20/24cm</t>
  </si>
  <si>
    <t>1 x samoprzylepny uchwyt na przewody i dreny z dwoma trokami z włókniny spunlace o długości min. 25cm umożliwiającymi przewiązanie kilku przewodów równocześnie, przymocowanymi do taśmy lepnej o wymiarach 9cm x 11cm</t>
  </si>
  <si>
    <t>1 x serweta do laparoskopii 260cm x 310cm, z otworem w okolicy jamy brzusznej 28cm x 32cm otoczonym folią operacyjną (rozmiar okna 28cm x 32cm), z dwoma 2-komorowymi, foliowymi torbami na narzędzia, ze zintegrowanymi osłonami na kończyny dolne o dł. 125cm oraz osłoną podpórek kończyn górnych, ze zintegrowanymi uchwytami do przewodów i drenów, wykonana z laminatu dwuwarstwowego (włóknina polipropylenowa i folia polietylenowa) o łącznej gramaturze 57g/m2 (+/-0,5g/m2)</t>
  </si>
  <si>
    <t xml:space="preserve">Taśmy mocujące w serwetach operacyjnych o szerokości min. 5cm, pokryte klejem przyjaznym dla skóry oraz wyposażone w marginesy ułatwiające odklejanie papieru zabezpieczającego. Materiał obłożenia spełnia wymagania wysokie normy EN 13795: 2019. Wytrzymałość materiału na wypychanie na sucho/mokro dla strefy krytycznej - min. 173/179kPa, zdolność absorpcji cieczy dla strefy krytycznej - min. 200ml/m2. Wszystkie składowe ułożone w kolejności umożliwiającej sprawną aplikację zgodnie z zasadami aseptyki, zawinięte w serwetę na stolik instrumentariuszki. Materiał opatrunkowy oraz drobne elementy zestawu włożone do papierowych torebek. Na opakowaniu trwale przymocowana etykieta produktowa zawierająca, m.in. nr katalogowy, nazwę i skład zestawu opisanego w jęz. polskim, oznaczenie sterylizacji EO, oznaczenie poziomu wymagań użytkowych EN 13795 oraz 1 klasy palności wg 16CFR Part 1610, z czterema wklejkami służącymi do archiwizacji danych, zawierającymi: nr katalogowy, dane producenta, nr LOT, datę ważności, kod EAN - 2szt., nr katalogowy, dane producenta, nr LOT, datę ważności, kod QR - 2szt. Opakowanie - torba z przezroczystej folii polietylenowej z klapką zgrzewaną z folią, w celu zminimalizowania ryzyka rozjałowienia zawartości podczas wyjmowania z opakowania przy zgrzewie powinien znajdować się sterylny margines. Zestaw sterylizowany tlenkiem etylenu. </t>
  </si>
  <si>
    <t>2 x fartuch chirurgiczny wykonany z miękkiej, przewiewnej włókniny typu spunlace o gramaturze 68g/m2 i właściwościach hydrofobowych. Fartuch posiada nieprzemakalne wzmocnienia wykonane z laminatu dwuwarstwowego: włóknina polipropylenowa i folia polietylenowa. Wzmocnienia znajdują się w części przedniej i na rękawach. Gramatura wzmocnienia w części przedniej fartucha i na rękawach min. 40g/m2. Fartuch z zakładanymi połami złożony w sposób zapewniający aseptyczną aplikację i zachowujący sterylny obszar na plecach (złożenie typu book folded). Wiązany na troki wewnętrzne oraz troki zewnętrzne z kartonikiem; z tyłu, w okolicach szyi, zapięcie na rzep min. 3cm x 6cm  i 3cm x 13cm mankiety o długości 8cm (+ 2cm), wykonane z poliestru. W celu wzmocnienia szwów, dla dodatkowej ochrony przed przenikaniem cieczy od wewnętrznej strony rękawów niebieska taśma poliestrowa zabezpieczająca łączenie materiału wzmocnienia rękawa. Dwa troki mocowane pośrodku materiału bazowego zabezpieczone od wewnętrznej strony dodatkową łatą przylepną wykonaną z nieprzepuszczalnego materiału. Fartuch posiada oznakowanie rozmiaru w postaci naklejki umieszczonej na fartuchu, pozwalające na identyfikację przed rozłożeniem. Rozmiar fartucha w centymetrach oznaczających jego długość 150cm  (+/- 5cm)</t>
  </si>
  <si>
    <t>2 x skalpel bezpieczny, rozm. 22</t>
  </si>
  <si>
    <t xml:space="preserve">Taśmy mocujące w serwetach operacyjnych o szerokości min. 5cm, pokryte klejem przyjaznym dla skóry oraz wyposażone w marginesy ułatwiające odklejanie papieru zabezpieczającego. Materiał obłożenia spełnia wymagania wysokie normy EN 13795: 2019. Wytrzymałość materiału na wypychanie na sucho/mokro dla strefy krytycznej - min. 280/270kPa, zdolność absorpcji cieczy dla strefy krytycznej - min. 475ml/m2. Wszystkie składowe ułożone w kolejności umożliwiającej sprawną aplikację zgodnie z zasadami aseptyki, zawinięte w serwetę na stolik instrumentariuszki. Materiał opatrunkowy oraz drobne elementy zestawu włożone do kartonowego, foliowanego od wewnątrz spodu pudełka. Na opakowaniu trwale przymocowana etykieta produktowa zawierająca, m.in. nr katalogowy, nazwę i skład zestawu opisanego w jęz. polskim, oznaczenie sterylizacji EO, oznaczenie poziomu wymagań użytkowych EN 13795 oraz 1 klasy palności wg 16CFR Part 1610, z czterema wklejkami służącymi do archiwizacji danych, zawierającymi: nr katalogowy, dane producenta, nr LOT, datę ważności, kod EAN - 2szt., nr katalogowy, dane producenta, nr LOT, datę ważności, kod QR - 2szt. Opakowanie - torba z przezroczystej folii polietylenowej z klapką zgrzewaną z folią, w celu zminimalizowania ryzyka rozjałowienia zawartości podczas wyjmowania z opakowania przy zgrzewie powinien znajdować się sterylny margines. Zestaw sterylizowany tlenkiem etylenu. </t>
  </si>
  <si>
    <t>Zestaw okołoodbytniczy</t>
  </si>
  <si>
    <t>1 x fartuch chirurgiczny wykonany z miękkiej, przewiewnej włókniny typu SMMS o gramaturze 35g/m2. Fartuch z zakładanymi połami złożony w sposób zapewniający aseptyczną aplikację i zachowujący sterylny obszar na plecach (złożenie typu book folded). Wiązany na troki wewnętrzne oraz troki zewnętrzne z kartonikiem; z tyłu, w okolicach szyi, zapięcie na rzep min. 3cm x 6cm i 3cm x 13cm, mankiety o długości 8cm (+ 2cm), wykonane z poliestru. Szwy wykonane techniką ultradźwiękową. Posiada oznakowanie rozmiaru  w postaci naklejki umieszczonej na fartuchu, pozwalające na identyfikację przed rozłożeniem, I klasa palności wg 16 CFR 1610, rozm. 130cm</t>
  </si>
  <si>
    <t>1 x opatrunek pooperacyjny 10cm x 25cm</t>
  </si>
  <si>
    <t>10 x kompres wykonany z gazy 17-nitkowej, 16-warstwowy z nitką RTG, 10cm x 10cm</t>
  </si>
  <si>
    <t>1 serweta operacyjna 175/260cm x 210cm, z samoprzylepnym otworem wokół krocza 10cm x 15cm, ze zintegrowanymi osłonami na kończyny dolne o dł. 125 cm, wykonana z laminatu dwuwarstwowego (włóknina polipropylenowa i folia polietylenowa) o łącznej gramaturze 57g/m2 (+/-0,5g/m2)</t>
  </si>
  <si>
    <t xml:space="preserve">Taśmy mocujące w serwetach operacyjnych o szerokości min. 5cm, pokryte klejem przyjaznym dla skóry oraz wyposażone w marginesy ułatwiające odklejanie papieru zabezpieczającego. Materiał obłożenia spełnia wymagania wysokie normy EN 13795: 2019. Wytrzymałość materiału na wypychanie na sucho/mokro dla strefy krytycznej - min. 173/179kPa, zdolność absorpcji cieczy dla strefy krytycznej - min. 200ml/m2. Wszystkie składowe ułożone w kolejności umożliwiającej sprawną aplikację zgodnie z zasadami aseptyki, zawinięte w serwetę na stolik instrumentariuszki. Na opakowaniu trwale przymocowana etykieta produktowa zawierająca, m.in. nr katalogowy, nazwę i skład zestawu opisanego w jęz. polskim, oznaczenie sterylizacji EO, oznaczenie poziomu wymagań użytkowych EN 13795 oraz 1 klasy palności wg 16CFR Part 1610, z czterema wklejkami służącymi do archiwizacji danych, zawierającymi: nr katalogowy, dane producenta, nr LOT, datę ważności, kod EAN - 2szt., nr katalogowy, dane producenta, nr LOT, datę ważności, kod QR - 2szt. Opakowanie - torba z przezroczystej folii polietylenowej z klapką zgrzewaną z folią, w celu zminimalizowania ryzyka rozjałowienia zawartości podczas wyjmowania z opakowania przy zgrzewie powinien znajdować się sterylny margines. Zestaw sterylizowany tlenkiem etylenu. </t>
  </si>
  <si>
    <t>1 x serweta pod pacjenta 75cm x 120cm, z zakładką do sterylnej aplikacji, wykonana z laminatu dwuwarstwowego (włóknina polipropylenowa i folia polietylenowa) o łącznej gramaturze 57g/m2 (+/-0,5g/m2)</t>
  </si>
  <si>
    <t>Materiał obłożenia spełnia wymagania wysokie normy EN 13795:2019. Wytrzymałość materiału na wypychanie na sucho/mokro dla strefy krytycznej - min. 173/179kPa, zdolność absorpcji cieczy dla strefy krytycznej - min. 200ml/m2. Taśma mocująca w serwetach operacyjnych o szerokości 5cm, pokryta klejem przyjaznym dla skóry, zapewniającym pewne i bezpieczne mocowanie serwety podczas zabiegu, wyposażona w marginesy o szerokości 2cm, ułatwiające odklejanie papieru zabezpieczającego. Zestaw sterylizowany metodą bezwonną EO. Zestaw zapakowany w opakowanie papier-folia, posiada min. dwie etykiety samoprzylepne zawierające nr katalogowy, LOT, datę ważności, dane producenta. Na opakowaniu zaznaczony kierunek otwierania.</t>
  </si>
  <si>
    <t>Zestaw do litotomii</t>
  </si>
  <si>
    <t>2 x ręcznik wysokochłonny 30cm x 40cm o gramaturze min. 63g/m2, wykonany ze wzmacnianej nitką poliestrową włókniny celulozowej</t>
  </si>
  <si>
    <t>1 x serweta do litotomii 175/260cm x 210cm z otworem na krocze 10cm x 15cm. otoczonym taśmą lepną, ze zintegrowanymi osłonami na kończyny dolne o dł. 125 cm, wykonana z laminatu dwuwarstwowego (włóknina polipropylenowa i folia polietylenowa) o łącznej gramaturze 57g/m2 (+/-0,5g/m2)</t>
  </si>
  <si>
    <t>Zestaw do chirurgii szczękowej</t>
  </si>
  <si>
    <t>4 x ręczniki wysokochłonne 20cm x 30cm o gramaturze min. 63g/m2, wykonane ze wzmacnianej nitką poliestrową włókniny celulozowej</t>
  </si>
  <si>
    <t>2 x fartuch chirurgiczny z miękkiej, przewiewnej włókniny o właściwościach hydrofobowych, typu spunlance, o gramaturze 68g/m2 i odporności na przenikanie cieczy &gt;23cm H2O, I klasa palności wg 16 CFR 1610. Fartuch z zakładanymi połami złożony w sposób zapewniający aseptyczną aplikację i zachowujący sterylny obszar na plecach, wiązany na troki wewnętrzne oraz troki zewnętrzne z kartonikiem; z tyłu w okolicach szyi, zapięcie na rzep min. 3cm x 6cm i 3cm x 13cm mankiety poliestrowe o długości 8cm (+2cm). Dodatkowo niebieska taśma poliestrowa zabezpieczająca szew materiału bazowego od mankietu do ramienia. Indywidualne oznakowanie rozmiaru w postaci naklejki umieszczonej na fartuchu, pozwalające na identyfikację przed rozłożeniem. Rozmiar 130cm (+/-5cm).</t>
  </si>
  <si>
    <t>1 x miska 120ml, wykonana z plastiku, przezroczysta</t>
  </si>
  <si>
    <t>5 x tupfer z gazy 20-nitkowej, z nitką RTG, rozmiar gazy 16cm x 19cm - włożone do miski</t>
  </si>
  <si>
    <t>1 x pęseta 13cm, wykonana z plastiku, niebieska</t>
  </si>
  <si>
    <t>5 x kompres wykonany z gazy 17-nitkowej, 8-warstwowy z nitką RTG, 10cm x 10cm</t>
  </si>
  <si>
    <t xml:space="preserve">1 x kieszeń na narzędzia chirurgiczne, 2-komorowa o wymiarach 38cm x 40cm, wykonana z folii polietylenowej bez sztywnika   </t>
  </si>
  <si>
    <t>1 x uchwyt do mocowania przewodów i drenów, rozm. 9cm x 11cm, wykonany z samoprzylepnej folii PE, z 2 włókninowymi trokami o długości 25-30 cm i szerokości 3cm umożliwiającymi przewiązanie kilku przewodów równocześnie, troki w części centralnej wyposażone w pasek lepny, umożliwiający zmianę pozycji 3cm x 5cm.</t>
  </si>
  <si>
    <t>4 x etykieta, kolor żółty</t>
  </si>
  <si>
    <t>1 x dren ssący CH 25, 300cm</t>
  </si>
  <si>
    <t>1 x końcówka do odsysania 6/4mm</t>
  </si>
  <si>
    <t>1 x marker medyczny z linijką</t>
  </si>
  <si>
    <t>2 x strzykawka jednorazowa, 2-częściowa, 20ml</t>
  </si>
  <si>
    <t>1 x strzykawka jednorazowa, 2-częściowa, 10ml</t>
  </si>
  <si>
    <t>1 x strzykawka jednorazowa, 2-częściowa, 2ml</t>
  </si>
  <si>
    <t>1 x igła 0,5x40mm, pomarańczowa</t>
  </si>
  <si>
    <t>1 x igła 21G 0,8x40mm, zielona</t>
  </si>
  <si>
    <t>1 x igła bezpieczna do pobierania 1,20x40mm</t>
  </si>
  <si>
    <t>1 x kaniula i.v. 14G, 45mm</t>
  </si>
  <si>
    <t>1 x kaniula i.v. 18G, 45mm</t>
  </si>
  <si>
    <t>1 x seton 4cm x 5m</t>
  </si>
  <si>
    <t>10 x kompres wykonany z gazy 17-nitkowej, 12-warstwowy z nitką RTG, 10cm x 10cm</t>
  </si>
  <si>
    <t xml:space="preserve">1 x samoprzylepna serweta operacyjna 190cm x 225cm wykonana z laminatu dwuwarstwowego: włóknina polipropylenowa i folia polietylenowa. Gramatura laminatu podstawowego 57g/m2 (+/-0,5g/m2). Wokół pola operacyjnego, na każdej z sewet polipropylenowa łata chłonna o wymiarach 20cm x 50cm (+/- 0,5cm). Całkowita gramatura laminatu podstawowego i łaty chłonnej 109g/m2 (+/-0,5g/m2). </t>
  </si>
  <si>
    <t>Wszystkie składowe zestawu ułożone w kolejności umożliwiającej sprawną aplikację zgodnie z zasadami aseptyki, zawinięte w serwetę na stolik instrumentariuszki. Drobne komponenty zestawu zapakowane w torebkę papierową oraz w kartonowe, zamykane pudełko, foliowane od wewnątrz, z dwoma perforowanymi naklejkami. Taśmy mocujące w serwetach operacyjnych o szerokości min. 5cm, pokryte klejem przyjaznym dla skóry oraz wyposażone w marginesy ułatwiające odklejanie papieru zabezpieczającego. Na opakowaniu trwale przymocowana etykieta produktowa zawierająca, m.in. nr katalogowy, nazwę i skład zestawu opisanego w jęz. polskim, oznaczenie sterylizacji EO, oznaczenie poziomu wymagań użytkowych EN 13795 oraz 1 klasy palności wg 16CFR Part 1610, z czterema wklejkami służącymi do archiwizacji danych, zawierającymi: nr katalogowy, dane producenta, nr LOT, datę ważności, kod EAN - 2szt., nr katalogowy, dane producenta, nr LOT, datę ważności, kod QR - 2szt. Opakowanie - torba z przezroczystej folii polietylenowej z klapką zgrzewaną z folią, w celu zminimalizowania ryzyka rozjałowienia zawartości podczas wyjmowania z opakowania przy zgrzewie powinien znajdować się sterylny margines. Zestaw sterylizowany tlenkiem etylenu.</t>
  </si>
  <si>
    <t>Zestaw do chirurgii szczękowej, onkologiczny</t>
  </si>
  <si>
    <t xml:space="preserve">1 x serweta na stolik instrumentarialny 150cm x 190cm (jako owinięcie zestawu) wykonana z lamiantu 2-warstwowego składającego się z ciemnozielonej hydrofilowej włókniny polipropylenowej i dwukolorowej (niebiesko-zielono/białej) folii polietylenowej. Poszczególne warstwy są połączone równomiernie przy użyciu techniki współwytłaczania. Materiał spełnia wymagania EN 13795:2019 dla obłożeń chirurgicznych – wymagania wysokie dla powierzchni krytycznej wyrobu. Gramatura materiału w polu krytycznym min. 78g/m2. </t>
  </si>
  <si>
    <t>2 x serweta na stolik Mayo 80cm x 145cm, w kształcie worka, złożona w sposób umożliwiający aseptyczną aplikację, wykonana z zielonej folii polietylenowej. Obszar wzmocniony wykonany z włókniny polipropylenowej. Gramatura materiału w obszarze wzmocnionym min. 83g/m2. Wielkość wzmocnienia 75cm x 90cm. Materiał spełnia wymagania EN 13795: 2019 dla obłożeń chirurgicznych – wymagania wysokie dla powierzchni krytycznej wyrobu.</t>
  </si>
  <si>
    <t xml:space="preserve">2 x kieszeń na narzędzia chirurgiczne, 2-komorowa o wymiarach 38cm x 40cm, wykonana z folii polietylenowej bez sztywnika   </t>
  </si>
  <si>
    <t>2 x taśma samoprzylepna włókninowa o wymiarach 9cm x 50cm</t>
  </si>
  <si>
    <t>3 x etykieta, kolor żółty</t>
  </si>
  <si>
    <t>1 x etykieta Heparyna</t>
  </si>
  <si>
    <t>4 x ostrze nr 15</t>
  </si>
  <si>
    <t>2 x dren ssący CH 25, 300cm</t>
  </si>
  <si>
    <t>4 x końcówka do odsysania 6/4mm</t>
  </si>
  <si>
    <t>2 x elektroda czynna monopolarna, z końcówką nożową, dł. przewodu 3,2m</t>
  </si>
  <si>
    <t>2 x czyścik do elektrody 5cm x 5cm</t>
  </si>
  <si>
    <t>2 x marker medyczny z linijką</t>
  </si>
  <si>
    <t>4 x strzykawka jednorazowa, 2-częściowa, 20ml</t>
  </si>
  <si>
    <t>2 x strzykawka jednorazowa, 2-częściowa, 10ml</t>
  </si>
  <si>
    <t>2 x igła 21G 0,8x40mm, zielona</t>
  </si>
  <si>
    <t>2 x igła bezpieczna do pobierania 1,20x40mm</t>
  </si>
  <si>
    <t>1 x kaniula i.v. 20G, 45mm</t>
  </si>
  <si>
    <t>1 x kaniula i.v. 22G, 45mm</t>
  </si>
  <si>
    <t>50 x kompres wykonany z gazy 17-nitkowej, 12-warstwowy z nitką RTG, 10cm x 10cm, owinięty banderolą po 10szt.</t>
  </si>
  <si>
    <t xml:space="preserve">6 x samoprzylepna serweta operacyjna 75cm x 90cm wykonana z laminatu dwuwarstwowego: włóknina polipropylenowa i folia polietylenowa. Gramatura laminatu podstawowego 57g/m2 (+/-0,5g/m2). Wokół pola operacyjnego, na każdej z sewet polipropylenowa łata chłonna o wymiarach 20cm x 50cm (+/- 0,5cm). Całkowita gramatura laminatu podstawowego i łaty chłonnej 109g/m2 (+/-0,5g/m2). </t>
  </si>
  <si>
    <t>Wszystkie składowe zestawu ułożone w kolejności umożliwiającej sprawną aplikację zgodnie z zasadami aseptyki, zawinięte w serwetę na stolik instrumentariuszki. Drobne komponenty zestawu zapakowane w torebki papierowe oraz w kartonowe, zamykane pudełko, foliowane od wewnątrz, z dwoma perforowanymi naklejkami. Taśmy mocujące w serwetach operacyjnych o szerokości min. 5cm, pokryte klejem przyjaznym dla skóry oraz wyposażone w marginesy ułatwiające odklejanie papieru zabezpieczającego. Na opakowaniu trwale przymocowana etykieta produktowa zawierająca, m.in. nr katalogowy, nazwę i skład zestawu opisanego w jęz. polskim, oznaczenie sterylizacji EO, oznaczenie poziomu wymagań użytkowych EN 13795 oraz 1 klasy palności wg 16CFR Part 1610, z czterema wklejkami służącymi do archiwizacji danych, zawierającymi: nr katalogowy, dane producenta, nr LOT, datę ważności, kod EAN - 2szt., nr katalogowy, dane producenta, nr LOT, datę ważności, kod QR - 2szt. Opakowanie - torba z przezroczystej folii polietylenowej z klapką zgrzewaną z folią, w celu zminimalizowania ryzyka rozjałowienia zawartości podczas wyjmowania z opakowania przy zgrzewie powinien znajdować się sterylny margines. Zestaw sterylizowany tlenkiem etylenu.</t>
  </si>
  <si>
    <t>Zestaw do ropnia</t>
  </si>
  <si>
    <t>1 x fartuch chirurgiczny wykonany z miękkiej, przewiewnej włókniny typu SMMS o gramaturze 35g/m2, z nieprzemakalnymi wzmocnieniami na rękawach oraz w części przedniej fartucha, wykonanymi z laminatu 2-warstwowego: włóknina polipropylenowa i folia polietylenowa. Gramatura wzmocnień 40g/m2. Łączenie materiału wzmocnienia rękawa dodatkowo zabezpieczone niebieską taśmą poliestrową. Fartuch z zakładanymi połami złożony w sposób zapewniający aseptyczną aplikację i zachowujący sterylny obszar na plecach (złożenie typu book folded). Wiązany na troki wewnętrzne oraz troki zewnętrzne z kartonikiem; z tyłu, w okolicach szyi, zapięcie na rzep min. 3cm x 6cm i 3cm x 13cm, mankiety o długości 8cm (+ 2cm), wykonane z poliestru. Szwy wykonane techniką ultradźwiękową. Posiada oznakowanie rozmiaru  w postaci naklejki umieszczonej na fartuchu, pozwalające na identyfikację przed rozłożeniem, I klasa palności wg 16 CFR 1610, rozm. 130cm</t>
  </si>
  <si>
    <t>2 x fartuch chirurgiczny wykonany z miękkiej, przewiewnej włókniny typu SMMS o gramaturze 35g/m2, z nieprzemakalnymi wzmocnieniami na rękawach oraz w części przedniej fartucha, wykonanymi z laminatu 2-warstwowego: włóknina polipropylenowa i folia polietylenowa. Gramatura wzmocnień 40g/m2. Łączenie materiału wzmocnienia rękawa dodatkowo zabezpieczone niebieską taśmą poliestrową. Fartuch z zakładanymi połami złożony w sposób zapewniający aseptyczną aplikację i zachowujący sterylny obszar na plecach (złożenie typu book folded). Wiązany na troki wewnętrzne oraz troki zewnętrzne z kartonikiem; z tyłu, w okolicach szyi, zapięcie na rzep min. 3cm x 6cm i 3cm x 13cm, mankiety o długości 8cm (+ 2cm), wykonane z poliestru. Szwy wykonane techniką ultradźwiękową. Posiada oznakowanie rozmiaru  w postaci naklejki umieszczonej na fartuchu, pozwalające na identyfikację przed rozłożeniem, I klasa palności wg 16 CFR 1610, rozm. 150cm</t>
  </si>
  <si>
    <t>1 x ostrze nr 10</t>
  </si>
  <si>
    <t>1 x ostrze nr 15</t>
  </si>
  <si>
    <t>1 x końcówka do odsysania 8mm</t>
  </si>
  <si>
    <t>1 x igła kulkowa 2,0x80mm</t>
  </si>
  <si>
    <t>20 x kompres wykonany z gazy 17-nitkowej, 12-warstwowy z nitką RTG, 10cm x 10cm</t>
  </si>
  <si>
    <t>2 x serweta wykonana z gazy bawełnianej 20-nitkowej, 4-warstwowa, 40cm x 40cm (po wstępnym praniu), z tasiemką i elementem kontrastującym w promieniach RTG, kolor biały</t>
  </si>
  <si>
    <t>Zestaw do tracheo</t>
  </si>
  <si>
    <t>1 x serweta operacyjna 100cm x 100cm wykonana z laminatu 2-warstwowego niebiesko-zielonej folii polietylenowej i niebiesko-zielonej hydrofilowej włókniny polipropylenowej (spunbond), warstwy laminatu połączone w technice współwytłaczania. Gramatura całkowita laminatu 48 g/m2 (+/-0,5 g/m2).</t>
  </si>
  <si>
    <t>1 x elektroda czynna monopolarna, z końcówką nożową, dł. przewodu 3,2m</t>
  </si>
  <si>
    <t>1 x strzykawka jednorazowa, 2-częściowa, 20ml</t>
  </si>
  <si>
    <t>1 x opatrunek włókninowy z warstwą aluminium pod rurkę tracheotomijną 8cm x 9cm</t>
  </si>
  <si>
    <t xml:space="preserve">1 x samoprzylepna serweta operacyjna 90cm x 110cm wykonana z laminatu dwuwarstwowego: włóknina polipropylenowa i folia polietylenowa. Gramatura laminatu podstawowego 57g/m2 (+/-0,5g/m2). </t>
  </si>
  <si>
    <t xml:space="preserve">1 x serweta samoprzylepna 150cm x 260cm, z wycięciem "U" w rozmiarze  20cm x 60-65cm, z dzieloną taśmą samoprzylepną wokół otworu, wykonana z laminatu 2-warstwowego: włóknina polipropylenowa i folia polietylenowa o łacznej gramaturze 57g/m2 (+/-0,5g/m2). </t>
  </si>
  <si>
    <t>Zestaw do ślinianki</t>
  </si>
  <si>
    <t>3 x fartuch chirurgiczny wykonany z miękkiej, przewiewnej włókniny typu SMMS o gramaturze 35g/m2. Fartuch z zakładanymi połami złożony w sposób zapewniający aseptyczną aplikację i zachowujący sterylny obszar na plecach (złożenie typu book folded). Wiązany na troki wewnętrzne oraz troki zewnętrzne z kartonikiem; z tyłu, w okolicach szyi, zapięcie na rzep min. 3cm x 6cm i 3cm x 13cm, mankiety o długości 8cm (+ 2cm), wykonane z poliestru. Szwy wykonane techniką ultradźwiękową. Posiada oznakowanie rozmiaru  w postaci naklejki umieszczonej na fartuchu, pozwalające na identyfikację przed rozłożeniem, I klasa palności wg 16 CFR 1610, rozm. 130cm</t>
  </si>
  <si>
    <t>1 x igła 1,20 x 40mm, różowa</t>
  </si>
  <si>
    <t>1 x strzykawka 2-częściowa Luer, 2ml</t>
  </si>
  <si>
    <t>1 x strzykawka  2-częściowa Luer, 20ml</t>
  </si>
  <si>
    <t>20 x kompres wykonany z gazy 17-nitkowej, 16-warstwowy z nitką RTG, 7,5cm x 7,5cm, owinięty banderolą po 10szt.</t>
  </si>
  <si>
    <t>1 x serweta samoprzylepna 150cm x 260cm, z wycięciem "U" w rozmiarze min. 20cm x 60cm, z dzieloną taśmą samoprzylepną wokół otworu, wykonana z laminatu 2-warstwowego: włóknina polipropylenowa i folia polietylenowa o łacznej gramaturze 57g/m2 (+/-0,5g/m2). Wytrzymałość materiału na wypychanie na sucho/mokro dla strefy krytycznej - min. 173/179kPa, zdolność absorpcji cieczy dla strefy krytycznej - min. 200ml/m2</t>
  </si>
  <si>
    <t>1 x serweta samoprzylepna 225cm x 240cm, z wycięciem "U" w rozmiarze 20cm x 20cm, z dzieloną taśmą samoprzylepną wokół otworu, wykonana z laminatu 2-warstwowego: włóknina polipropylenowa i folia polietylenowa o łacznej gramaturze 57g/m2 (+/-0,5g/m2). Poniżej wycięcia dodatkowo polipropylenowa łata chłonna. Całkowita gramatura laminatu podstawowego i łaty chłonnej 109g/m2 (+/-0,5g/m2). Wytrzymałość materiału na wypychanie na sucho/mokro dla strefy krytycznej - min. 280/270kPa, zdolność absorpcji cieczy dla strefy krytycznej - min. 475ml/m2.</t>
  </si>
  <si>
    <t xml:space="preserve">Taśmy mocujące w serwetach operacyjnych o szerokości min. 5cm, pokryte klejem przyjaznym dla skóry oraz wyposażone w marginesy ułatwiające odklejanie papieru zabezpieczającego. Materiał obłożenia spełnia wymagania wysokie normy EN 13795: 2019. Wszystkie składowe ułożone w kolejności umożliwiającej sprawną aplikację zgodnie z zasadami aseptyki, zawinięte w serwetę na stolik instrumentariuszki, a drobne elementy zestawu włożone do papierowej torebki. Na opakowaniu trwale przymocowana etykieta produktowa zawierająca, m.in. nr katalogowy, nazwę i skład zestawu opisanego w jęz. polskim, oznaczenie sterylizacji EO, oznaczenie poziomu wymagań użytkowych EN 13795 oraz 1 klasy palności wg 16CFR Part 1610, z czterema wklejkami służącymi do archiwizacji danych, zawierającymi: nr katalogowy, dane producenta, nr LOT, datę ważności, kod EAN - 2szt., nr katalogowy, dane producenta, nr LOT, datę ważności, kod QR - 2szt. Opakowanie - torba z przezroczystej folii polietylenowej z klapką zgrzewaną z folią, w celu zminimalizowania ryzyka rozjałowienia zawartości podczas wyjmowania z opakowania przy zgrzewie powinien znajdować się sterylny margines. Zestaw sterylizowany tlenkiem etylenu. </t>
  </si>
  <si>
    <t>Zestaw do migdałków</t>
  </si>
  <si>
    <t>1 x igła do nakłucia lędźwiowego 0,90 x 90mm, żółta</t>
  </si>
  <si>
    <t>20 x tupfer z gazy 20-nitkowej z elementem kontrastującym w promieniach RTG, rozmiar orzecha włoskiego  (z gazy 14cm x 15cm)</t>
  </si>
  <si>
    <t>10 x tupfer z gazy 20-nitkowej z elementem kontrastującym w promieniach RTG, rozmiar extra duży (z gazy 29cm x 35cm)</t>
  </si>
  <si>
    <t xml:space="preserve">Taśmy mocujące w serwetach operacyjnych o szerokości min. 5cm, pokryte klejem przyjaznym dla skóry oraz wyposażone w marginesy ułatwiające odklejanie papieru zabezpieczającego. Materiał obłożenia spełnia wymagania wysokie normy EN 13795: 2019. Wszystkie składowe ułożone w kolejności umożliwiającej sprawną aplikację zgodnie z zasadami aseptyki, zawinięte w serwetę na stolik instrumentariuszki. Materiał opatrunkowy oraz drobne elementy zestawu włożone do kartonowego, foliowanego od wewnątrz spodu pudełka. Na opakowaniu trwale przymocowana etykieta produktowa zawierająca, m.in. nr katalogowy, nazwę i skład zestawu opisanego w jęz. polskim, oznaczenie sterylizacji EO, oznaczenie poziomu wymagań użytkowych EN 13795 oraz 1 klasy palności wg 16CFR Part 1610, z czterema wklejkami służącymi do archiwizacji danych, zawierającymi: nr katalogowy, dane producenta, nr LOT, datę ważności, kod EAN - 2szt., nr katalogowy, dane producenta, nr LOT, datę ważności, kod QR - 2szt. Opakowanie - torba z przezroczystej folii polietylenowej z klapką zgrzewaną z folią, w celu zminimalizowania ryzyka rozjałowienia zawartości podczas wyjmowania z opakowania przy zgrzewie powinien znajdować się sterylny margines. Zestaw sterylizowany tlenkiem etylenu. </t>
  </si>
  <si>
    <t>Zestaw endoskopowo-przegrodowy</t>
  </si>
  <si>
    <t>1 x miska 250ml, wykonana z plastiku, przezroczysta</t>
  </si>
  <si>
    <t>1 x miska 60ml, wykonana z plastiku, przezroczysta</t>
  </si>
  <si>
    <t xml:space="preserve">Taśmy mocujące w serwetach operacyjnych o szerokości min. 5cm, pokryte klejem przyjaznym dla skóry oraz wyposażone w marginesy ułatwiające odklejanie papieru zabezpieczającego. Materiał obłożenia spełnia wymagania wysokie normy EN 13795: 2019. Wszystkie składowe ułożone w kolejności umożliwiającej sprawną aplikację zgodnie z zasadami aseptyki, zawinięte w serwetę na stolik instrumentariuszki. Na opakowaniu trwale przymocowana etykieta produktowa zawierająca, m.in. nr katalogowy, nazwę i skład zestawu opisanego w jęz. polskim, oznaczenie sterylizacji EO, oznaczenie poziomu wymagań użytkowych EN 13795 oraz 1 klasy palności wg 16CFR Part 1610, z czterema wklejkami służącymi do archiwizacji danych, zawierającymi: nr katalogowy, dane producenta, nr LOT, datę ważności, kod EAN - 2szt., nr katalogowy, dane producenta, nr LOT, datę ważności, kod QR - 2szt. Opakowanie - torba z przezroczystej folii polietylenowej z klapką zgrzewaną z folią, w celu zminimalizowania ryzyka rozjałowienia zawartości podczas wyjmowania z opakowania przy zgrzewie powinien znajdować się sterylny margines. Zestaw sterylizowany tlenkiem etylenu. </t>
  </si>
  <si>
    <t>Zestaw do mikrolaryngoskopii</t>
  </si>
  <si>
    <t xml:space="preserve">1 x serweta na stolik instrumentarialny 120cm x 140cm (jako owinięcie zestawu) wykonana z lamiantu 2-warstwowego składającego się z ciemnozielonej hydrofilowej włókniny polipropylenowej i dwukolorowej (niebiesko-zielono/białej) folii polietylenowej. Poszczególne warstwy są połączone równomiernie przy użyciu techniki współwytłaczania. Materiał spełnia wymagania EN 13795: 2019 dla obłożeń chirurgicznych – wymagania wysokie dla powierzchni krytycznej wyrobu. Gramatura materiału w polu krytycznym 80g/m2. </t>
  </si>
  <si>
    <t>1 x pokrowiec na panek sterowania, okrągły, śr. 120cm</t>
  </si>
  <si>
    <t>1 x serweta 120cm x 150cm, z owalnym, samoprzylepnym otworem 7cm x 10cm, położonym poprzecznie, decentralnie, wykonana z laminatu 2-warstwowego: włóknina polipropylenowa i folia polietylenowa o łacznej gramaturze 57g/m2 (+/-0,5g/m2). Wytrzymałość materiału na wypychanie na sucho/mokro dla strefy krytycznej - min. 173/179kPa, zdolność absorpcji cieczy dla strefy krytycznej - min. 200ml/m2</t>
  </si>
  <si>
    <t>Zestaw uniwersalny z regulowanym wycięciem U</t>
  </si>
  <si>
    <t>1 x serweta samoprzylepna 225cm x 240cm, z wycięciem "U" w rozmiarze 20cm x 20cm, z dzieloną taśmą samoprzylepną wokół otworu, wykonana z laminatu 2-warstwowego: włóknina polipropylenowa i folia polietylenowa o łacznej gramaturze 57g/m2 (+/-0,5g/m2). Poniżej wycięcia dodatkowo polipropylenowa łata chłonna. Całkowita gramatura laminatu podstawowego i łaty chłonnej 109g/m2 (+/-0,5g/m2).</t>
  </si>
  <si>
    <t>Materiał obłożenia spełnia wymagania wysokie normy EN 13795:2019. Wytrzymałość materiału na wypychanie na sucho/mokro dla strefy krytycznej w serwecie ze wzmocnieniem- min. 280/270kPa, zdolność absorpcji cieczy dla strefy krytycznej w serwecie ze wzmocnieniem - min. 475ml/m2. Taśma mocująca w serwetach operacyjnych o szerokości 5cm, pokryta klejem przyjaznym dla skóry, zapewniającym pewne i bezpieczne mocowanie serwety podczas zabiegu, wyposażona w marginesy o szerokości 2cm, ułatwiające odklejanie papieru zabezpieczającego. Zestaw sterylizowany metodą bezwonną EO. Zestaw zapakowany w opakowanie papier-folia, posiada min. dwie etykiety samoprzylepne zawierające nr katalogowy, LOT, datę ważności, dane producenta. Na opakowaniu zaznaczony kierunek otwierania.</t>
  </si>
  <si>
    <t>Tupfer jałowy, twardy, do preparowania tkanek, w kształcie fasolki, wykonany z gazy 24 nitkowej, zgodnej z EN 14079, o wykroju 5,5cm x 5,5cm, z elementem RTG, w podwójnym opakowaniu a'10 szt. (op. zewnętrzne papier-folia, op. wewnętrzne kartonik - każdy tupfer w oddzielnej przegródce), zawierającym dwie samoprzylepne etykiety do dokumentacji medycznej, klasa IIa, reg 6, sterylizacja EO</t>
  </si>
  <si>
    <t>op.</t>
  </si>
  <si>
    <t>Zestaw do zabiegów RIRS</t>
  </si>
  <si>
    <t xml:space="preserve">1 x serweta na stolik instrumentarialny 150cm x 190cm (jako owinięcie zestawu) wykonana z lamiantu 2-warstwowego składającego się z ciemnozielonej hydrofilowej włókniny polipropylenowej i dwukolorowej (niebiesko-zielono/białej) folii polietylenowej. Poszczególne warstwy są połączone równomiernie przy użyciu techniki współwytłaczania. Materiał spełnia wymagania EN13795 dla obłożeń chirurgicznych – wymagania wysokie dla powierzchni krytycznej wyrobu. Gramatura materiału w polu krytycznym min. 78g/m2. </t>
  </si>
  <si>
    <t>1 x fartuch chirurgiczny z miękkiej, przewiewnej włókniny o właściwościach hydrofobowych, typu spunlance, o gramaturze 68g/m2 I odporności na przenikanie cieczy &gt;23cm H2O, I klasa palności wg 16 CFR 1610. Fartuch z zakładanymi połami złożony w sposób zapewniający aseptyczną aplikację i zachowujący sterylny obszar na plecach, wiązany na troki wewnętrzne oraz troki zewnętrzne z kartonikiem; z tyłu w okolicach szyi, zapięcie na rzep min. 3cm x 6cm i 3cm x 13cm mankiety poliestrowe o długości 8cm (+2cm). Dodatkowo niebieska taśma poliestrowa zabezpieczająca szew materiału bazowego od mankietu do ramienia. Indywidualne oznakowanie rozmiaru w postaci naklejki umieszczonej na fartuchu, pozwalające na identyfikację przed rozłożeniem. Rozmiar 130cm (+/-5cm).</t>
  </si>
  <si>
    <t>1 x serweta na stolik Mayo 80cm x 145cm, w kształcie worka, złożona w sposób umożliwiający aseptyczną aplikację, wykonana z zielonej folii polietylenowej. Obszar wzmocniony wykonany z włókniny polipropylenowej. Gramatura materiału w obszarze wzmocnionym min. 83g/m2. Wielkość wzmocnienia 75cm x 90cm. Materiał spełnia wymagania EN13795 dla obłożeń chirurgicznych – wymagania wysokie dla powierzchni krytycznej wyrobu.</t>
  </si>
  <si>
    <t>1 x fartuch chirurgiczny z miękkiej, przewiewnej włókniny o właściwościach hydrofobowych, typu spunlance, o gramaturze 68g/m2 I odporności na przenikanie cieczy &gt;23cm H2O, I klasa palności wg 16 CFR 1610. Fartuch z zakładanymi połami złożony w sposób zapewniający aseptyczną aplikację i zachowujący sterylny obszar na plecach, wiązany na troki wewnętrzne oraz troki zewnętrzne z kartonikiem; z tyłu w okolicach szyi, zapięcie na rzep min. 3cm x 6cm i 3cm x 13cm mankiety poliestrowe o długości 8cm (+2cm). Dodatkowo niebieska taśma poliestrowa zabezpieczająca szew materiału bazowego od mankietu do ramienia. Indywidualne oznakowanie rozmiaru w postaci naklejki umieszczonej na fartuchu, pozwalające na identyfikację przed rozłożeniem. Rozmiar 150cm (+/-5cm).</t>
  </si>
  <si>
    <t>1 x fartuch urologiczny: górna część fartucha i rękawy są wykonane z włókniny typu spunlace o gramaturze 68g/m2, zapewniającej komfort termiczny, dolna część fartucha jest wykonana z folii PE o grubości 50µm. Specjalna konstrukcja dolnej części fartucha w postaci kontrafałdy zabezpiecza kończyny dolne użytkownika szczególnie w pozycji siedzącej. Rękawy są wykonane z włókniny typu spunlace z dodatkowym wzmocnieniem (PP/PE) od wewnątrz (długość min. 53cm), z dodatkową taśmą poliestrową zabezpieczającą łączenie materiału wzmocnienia. Mankiety rekawów min. 9cm. Miejsce łączenia górnej części (spunlace) z dolną częścią (folia PE) zabezpieczone od wewnątrz dodatkową taśmą 6cm x 50cm. Fartuch w tylnej części posiada zapięcie typu rzep oraz foliowe troki do wiązania. Obszary krytyczne fartucha spełniają normę EN 13795:2019 wymagania wysokie, powierzchnia krytyczna produktu i AAMI PB70 poziom 3.Rozmiar fartucha 150cm (+/-5cm)</t>
  </si>
  <si>
    <t>2 x uchwyt typu rzep do mocowania przewodów i drenów 2,5cm x 20/24cm</t>
  </si>
  <si>
    <t>1 x foliowy pokrowiec na panel sterowania w kształcie kuli, o średnicy 120cm, wykonany z mocnej, przezroczystej folii PE, o grubości min. 0,05mm, ściągnięty mocną, elastyczną gumką.</t>
  </si>
  <si>
    <t>1 x worek na mocz 2000ml, z drenem, 90cm</t>
  </si>
  <si>
    <t>1 x cewnik balonowy, dwukierunkowy CH 18, 40cm</t>
  </si>
  <si>
    <t>2 x żel urologiczny w strzykawce, 6ml</t>
  </si>
  <si>
    <t>1 x miska 500ml, wykonana z plastiku, przezroczysta</t>
  </si>
  <si>
    <t>6 x tupfer z gazy 20-nitkowej z nitką RTG, rozmiar extra duży (z gazy 29cm x 35cm) - włożone do miski</t>
  </si>
  <si>
    <t>20 x kompres wykonany z gazy 17-nitkowej, 16-warstwowy z nitką RTG, 10cm x 10cm, owinięty banderolą po 10szt.</t>
  </si>
  <si>
    <t>1 x serweta do zabiegów TUR 175/260cm x 210cm ze zintegrowanymi osłonami na kończyny dolne o dł. 125cm, ze zintegrowaną torbą na płyny, z sitkiem i zaworem do podłączenia drenu oraz bezlateksową osłoną na palec, serweta dodatkowo posiada otwór w okolicy krocza o średnicy 5cm oraz samoprzylepny otwór nadłonowy o średnicy 8cm. Serweta operacyjna wykonana z laminatu 2-warstwowego (PP+PE). Poszczególne warstwy są połączone równomiernie techniką współwytłaczania.</t>
  </si>
  <si>
    <t>Taśmy mocujące w serwetach operacyjnych o szerokości min. 5cm, pokryte klejem przyjaznym dla skóry oraz wyposażone w marginesy ułatwiające odklejanie papieru zabezpieczającego. Drobne elementy zestawu umieszczone w kartonowym, foliowanym od wewnątrz, zamykanym pudełku, z dwoma perforowanymi naklejkami. Wszystkie składowe zestawu ułożone w kolejności umożliwiającej sprawną aplikację zgodnie z zasadami aseptyki, zawinięte w serwetę na stolik instrumentariuszki. Na opakowaniu trwale przymocowana etykieta produktowa zawierająca, m.in. nr katalogowy, nazwę i skład zestawu opisanego w jęz. polskim, oznaczenie sterylizacji EO, oznaczenie poziomu wymagań użytkowych EN13795 oraz 1 klasy palności wg 16CFR Part 1610, z czterema wklejkami służącymi do archiwizacji danych, zawierającymi: nr katalogowy, dane producenta, nr LOT, datę ważności, kod EAN - 2szt., nr katalogowy, dane producenta, nr LOT, datę ważności, kod QR - 2szt. Opakowanie - torba z przezroczystej foli polietylenowej z klapką zgrzewaną z folią, w celu zminimalizowania ryzyka rozjałowienia zawartości podczas wyjmowania z opakowania przy zgrzewie powinien znajdować się sterylny margines. Zestaw sterylizowany tlenkiem etylenu.</t>
  </si>
  <si>
    <t>Zestaw do opercji urologicznych</t>
  </si>
  <si>
    <t xml:space="preserve">1 x samoprzylepna taśma włókninowa rozm. 9cm x 25cm </t>
  </si>
  <si>
    <t>1 x serweta do zabiegów TUR 175/260cm x 210cm ze zintegrowanymi osłonami na kończyny dolne o dł. 125cm, ze zintegrowaną torbą na płyny z sitkiem i zaworem do podłączenia drenu oraz bezlateksową osłoną na palec, serweta dodatkowo posiada otwór w okolicy krocza o średnicy 5cm oraz samoprzylepny otwór nadłonowy o średnicy 8cm. Serweta operacyjna wykonana z laminatu 2-warstwowego (PP+PE). Poszczególne warstwy są połączone równomiernie techniką współwytłaczania. Osłony na kończyny wykonane z PE.</t>
  </si>
  <si>
    <t xml:space="preserve">Materiał obłożenia spełnia wymagania normy PN EN 13795: 2019 oraz AAMI PB70, poziom 3. Wytrzymałość na wypychanie na sucho/mokro 94/114 kPa dla całej powierzchni. Na opakowaniu zewnętrznym min. dwie etykiety samoprzylepne dla potrzeb dokumentacji zawierające nr katalogowy, LOT, datę ważności oraz dane producenta. Sterylizacja bezwonna EO, opakowanie folia-papier.       </t>
  </si>
  <si>
    <t>Zestaw do cystoskopii</t>
  </si>
  <si>
    <t xml:space="preserve">1 x serweta na stolik instrumentarialny 120cm x 140cm (jako owinięcie zestawu) wykonana z lamiantu 2-warstwowego składającego się z ciemnozielonej hydrofilowej włókniny polipropylenowej i dwukolorowej (niebiesko-zielono/białej) folii polietylenowej. Poszczególne warstwy są połączone równomiernie przy użyciu techniki współwytłaczania. Materiał spełnia wymagania EN 13795: 2019 dla obłożeń chirurgicznych – wymagania wysokie dla powierzchni krytycznej wyrobu. Gramatura materiału w polu krytycznym min. 78g/m2. </t>
  </si>
  <si>
    <t>2 x osłony na kończyny dolne rozm. 75cm x 120cm</t>
  </si>
  <si>
    <t>1 x serweta do cystoskopii rozm. 90cm x 175cm z samoprzylepnym otworem w okolicy krocza rozm. 9cm x 15cm, umieszczonym centralnie. Obłożenie wykonane z laminatu 2-warstwowego (włóknina polipropylenowa + folia polietylenowa). Poszczególne warstwy są połączone równomiernie techniką współwytłaczania.</t>
  </si>
  <si>
    <t>Materiał obłożenia spełnia wymagania normy PN EN 13795: 2019 oraz AAMI PB70, poziom 3. Wytrzymałość na wypychanie na sucho/mokro 94/114kPa dla całej powierzchni. Na opakowaniu zewnętrznym min. dwie etykiety samoprzylepne dla potrzeb dokumentacji zawierające nr katalogowy, LOT, datę ważności oraz dane producenta. Sterylizacja bezwonna EO, opakowanie folia-papier.</t>
  </si>
  <si>
    <t>Zestaw do kraniotomii, sterylny</t>
  </si>
  <si>
    <t xml:space="preserve">1 x serweta na stolik instrumentarialny 240 x 150 cm (owinięcie zestawu ) wykonana z folii polietylenowej o grubości min. 75 µm wzmocniona włókniną wiskozową o gramaturze min. 28g/m2, całkowita gramatura w obszarze wzmocnionym min. 104 g/m2. Wielkość obszaru wzmocnienia min. 64x240 cm. </t>
  </si>
  <si>
    <t xml:space="preserve">1 x serweta na stolik Mayo 145x80 cm wykonana z folii polietylenowej o grubości 50 µm wzmocniona włókniną polipropylenową o gramaturze 30g/m2 oraz laminatem trójwarstwowym PE/ 2x wiskoza; całkowita gramatura w obszarze wzmocnionym min. 170 g/m2. Wielkość obszaru wzmocnienia 80x145 cm. </t>
  </si>
  <si>
    <t>2 x ręcznik 43x30cm</t>
  </si>
  <si>
    <t xml:space="preserve">3 x fartuch chirurgiczny do procedur standardowych wykonany z pięciowarstwowej włókniny polipropylenowej SSMMS o gramaturze min. 43 g/m2, antystatyczny na całej powierzchni, rękaw zakończony elastycznym mankietem o długości 7,5 cm (+/- 1,5 cm) z dzianiny w 100% poliestrowej, antyalergicznej posiadającej certyfikatat OEKO- TEX® Standard 100. Tylne części fartucha zachodzą na siebie, wiązany na troki mocowane ultradźwiękowo, 2 zewnętrzne troki umiejscowione w specjalnym kartoniku umożliwiającym zawiązanie ich zgodnie z procedurami  postępowania aseptycznego. Troki zewnętrzne: 63 x 2,2 cm, 51,5 x 2,2 cm i 45 x 2,2 oraz wewnętrzny 45 x 2,2 cm. Dodatkowo zapięcie w okolicy karku na rzepy o długości 9,5 x 3 cm na jednej części fartucha i 5 x 3 cm na drugiej części fartucha. Szwy fartucha wykonane ultradźwiękową opatentowaną techniką "zig zag". Oznaczenie rozmiaru poprzez wszytą metkę widoczną przed rozłożeniem, I klasa palaności, rozmiary: 1x M ( dł. 120 cm) +/- 2 cm ; 1x L (dł. 130 cm +/- 2 cm); 1x XL (dł. 140 cm +/- 2 cm). </t>
  </si>
  <si>
    <t>1 x taśma samoprzylepna 10x50cm</t>
  </si>
  <si>
    <t>1 x miska plastikowa 250ml z podzialką , przeźroczysta</t>
  </si>
  <si>
    <t>1 x miska plastikowa 500ml z podziałką , niebieska</t>
  </si>
  <si>
    <t xml:space="preserve">5 x tupfer kula z gazy 20-nitkowej 30x30cm </t>
  </si>
  <si>
    <t>1 x  kleszczyki do materiału opatrunkowego, plastikowe 24 cm</t>
  </si>
  <si>
    <t>50 x kompres 10x10cm z gazy 17-nitkowej 12-warstwowe z RTG</t>
  </si>
  <si>
    <t>2 x strzykawka Luer Lock 3-częściowa 20ml</t>
  </si>
  <si>
    <t>1 x dren do odsysania z końcówką Yankauer Ø 7mm x 3m</t>
  </si>
  <si>
    <t>1 x kieszeń samoprzylepna wykonana z folii polietylenowej przeźroczystej 30x30cm, 1-komorowa</t>
  </si>
  <si>
    <t>1x samoprzylepny uchwyt do wiązania przewodów i drenów zbudowany z części lepnej min. 10 x 11 cm oraz 2 troków z włókniny Spunlace o długości min. 25 cm</t>
  </si>
  <si>
    <t>1x ostrze jednorazowe nr 11</t>
  </si>
  <si>
    <t>1x ostrze jednorazowe nr 23</t>
  </si>
  <si>
    <t>3 x serweta operacyjna samoprzylepna 50x50cm wykonana z bilaminatu o gramaturze 67,5 g/m2</t>
  </si>
  <si>
    <t xml:space="preserve">1 x serweta do kraniotomii 220x290cm wykonana z bilaminatu PE/PP o gramaturze 67,5 g/m2 posiadająca w górnej części otwór 32x22cm wypełniony folią chirurgiczną oraz zintegrowany worek do zbiórki płynów o wym. min. 80x55cm z filtrem oraz zaworem do podłaczenia drenu oraz dodatkowy pad chłonny o wymiarach min. 105x85cm </t>
  </si>
  <si>
    <t>Zestaw do cięcia cesarskiego / endoskopii kręgosłupa</t>
  </si>
  <si>
    <t>1x Serweta na stolik instrumentariuszki o wym. 150 x 190 cm, wykonana z dwuwarstwowego laminatu (polietylen/polipropylen), wzmocnienie 64 x 190 cm, gramatura 83 g/m2</t>
  </si>
  <si>
    <t>1x Serweta chłonna 100 x 120 cm z miękkiej włókniny, biała</t>
  </si>
  <si>
    <t>1x Taśma samoprzylepna włókninowa 10 x 50 cm</t>
  </si>
  <si>
    <t>4x Ręcznik celulozowy</t>
  </si>
  <si>
    <t>1x Serweta na stolik Mayo o wym. 80 x 145 cm, wzmocnienie o wym. 64 x 145 cm, złożona rewersowo</t>
  </si>
  <si>
    <t>1x Serweta chirurgiczna 300 x 250/175 cm z dwuwarstwowego laminatu (polietylen/polipropylen – warstwa chłonna od strony pacjenta) z centralnym otworem 23 x 37 cm wypełnionym folią chirurgiczną oraz zintergrowaną torbą do zbiórki płynów 360° o wymiarach 75 x 98 cm z grubej i mocnej folii ze sztywnikiem z gąbki, z 2 zaworami do podłączenia drenu i 4 zintegrowanymi uchwytami do drenów i przewodów</t>
  </si>
  <si>
    <t>Podkłady higieniczne do stosowania jako dodatkowe zabezpieczenie dla osób dotkniętych inkontynencją oraz podczas zabiegów pielęgnacyjnych. Pozwalające utrzymać w czystości pościel, łóżko, wózek inwalidzki, fotel, itp. Warstwę spodnią stanowi biała folia antypoślizgowa, wkład chłonny – rozdrobniona pulpa celulozowa, a warstwę wierzchnią – włóknina. Rozmiar podkładu 60x60cm, masa 1 podkładu min. 28,3g, chłonnośc min. 600g. Opakowanie A'30 sztuk.</t>
  </si>
  <si>
    <t>Podkłady higieniczne do stosowania jako dodatkowe zabezpieczenie dla osób dotkniętych inkontynencją oraz podczas zabiegów pielęgnacyjnych. Pozwalające utrzymać w czystości pościel, łóżko, wózek inwalidzki, fotel, itp. Warstwę spodnią stanowi biała folia antypoślizgowa, wkład chłonny – rozdrobniona pulpa celulozowa, a warstwę wierzchnią – włóknina. Rozmiar podkładu 90x60cm, masa 1 podkładu min. 42,5g, chłonnośc min. 950g. Opakowanie A'30 sztuk.</t>
  </si>
  <si>
    <t>Podkłady higieniczne do stosowania jako dodatkowe zabezpieczenie dla osób dotkniętych inkontynencją oraz podczas zabiegów pielęgnacyjnych. Pozwalające utrzymać w czystości pościel, łóżko, wózek inwalidzki, fotel, itp. Warstwę spodnią stanowi biała izolacyjna folia antypoślizgowa (z nadrukiem). We wkładzie chłonnym znajduje się rozdrobniona pulpa celulozowa, dodatkowo pokryta bibułą. Warstwę wierzchnią stanowi włóknina. Podkłady posiadają włókninowe skrzydła do zawinięcia pod materac w celu zwiększenia jego stabilności na podłożu. Rozmiar całkowity 90x170cm, masa 1 sztuki podkładu min. 109,5g, chłonność min. 2000g. Opakowanie A'30 sztuk.</t>
  </si>
  <si>
    <t>1. Ze względu na kompatybilność asortymentu wymienionego w pakiecie Wykonawca zastrzega sobie prawo do zmiany ilości asortymentu w ramach wartości pakietu.</t>
  </si>
  <si>
    <t>Jednorazowy zestaw do mycia pola operacyjnego- duży:tupfery gazowe 50 x50 cm wykonane z gazy o przędzy 15 TEX- 8 szt ;korcang plastikowy o dł min.24 cz- 1 szt;nerka plastikowa-1 szt;serweta z włókniny polipropylenowej o gramaturze min.35 g/m2 o wytrzymałości na rozdzieranie wzdłuzne min.32 N,poprzeczne 43 Ni chłonnosci min 200%; rozmiarze 60 x 50cm stanowiacą owinięcie zestawu- 1 szt. Całośc pakowana w torebkę papier- folia wyposażoną w etykiete podwójnie perforowaną,służącą do prowadzenia dokumetacji medycznej.zestaw sterylizowany E.O. Torebka papierowo-foliowa ze specjalnym zgrzewem wzdłuż krótszego boku o kształcie rozwartej litery V - tzw. szewronem, co dodatkowo ułatwia bezpyłowe otwieranie opakowania, w torebce znajdują się wykrojone wycięcia na kciuk do uchwycenia folii kciukiem w celu łatwiejszego otwarcia opakowania.</t>
  </si>
  <si>
    <t>Jednorazowy zestaw do mycia pola operacyjnego- mały:tupfery gazowe 30 x30 cm wykonane z gazy o przędzy 15 TEX- 6 szt ;korcang plastikowy o dł min.24 cz- 1 szt;nerka tekturowa-1 szt;serweta z włókniny polipropylenowej o gramaturze min.35 g/m2 o wytrzymałości na rozdzieranie wzdłuzne min.32 N,poprzeczne 43 Ni chłonnosci min 200%; rozmiarze 60 x 50cm stanowiacą owinięcie zestawu- 1 szt. Całośc pakowana w torebkę papier- folia wyposażoną w etykiete podwójnie perforowaną,służącą do prowadzenia dokumetacji medycznej.Zestaw sterylizowany E.O. Torebka papierowo-foliowa ze specjalnym zgrzewem wzdłuż krótszego boku o kształcie rozwartej litery V - tzw. szewronem, co dodatkowo ułatwia bezpyłowe otwieranie opakowania, w torebce znajdują się wykrojone wycięcia na kciuk do uchwycenia folii kciukiem w celu łatwiejszego otwarcia opakowania.</t>
  </si>
  <si>
    <t>Zestaw do cewnikowania, skład zestawu: nerka plastikowa – 1 szt, elementy w nerce: pęseta plastikowa 13cm – 1 szt, pojemnik/kubeczek plastikowy przezroczysty 120ml – 1 szt, tupfer kula 17N 20x20cm, wykonane z przędzy min. 15TEX – 5 szt, kompresy gazowe 17N 8W 10x10cm wykonane z przędzy  min. 15TEX, waga 1 sztuki kompresu min. 2,11g - 5 szt. Zestaw zapakowany w torebkę papierowo-foliową z dużą, czytelną, podwójnie perforowaną etykietą trójdzielną z kodem kreskowym z 4 naklejkami transferowymi, zawierającymi numer serii, datę ważności numer LOT, po ich odklejeniu etykieta główna pozostaje na części papierowej opakowania. Dodatkowo w zestawie znajduje się strzykawka wypełniona jałową wodą z 10% gliceryną w opakowaniu typu miękki blister 10ml – 1 szt, strzykawka wypełniona lubrykantem z lidokainą w opakowaniu typu miękki blister 6ml – 1 szt. Całość zapakowana w torebkę przezroczystą, posterylizacyjną, samoprzylpeną z dużą czytelną, podwójnie perforowaną etykietą trójdzielną z kodem kreskowym z dwiema naklejkami transferowymi, zawierającymi numer serii, datę ważności, numer LOT. Zamawiający wymaga dokument w postaci raportu walidacji procesu sterylizacji, a także kartę danych technicznych, potwierdzającą wymagane parametry.</t>
  </si>
  <si>
    <t>Skład zestawu: pęseta metalowa anatomiczna 12,5cm – 1 szt, rękawiczki lateksowe rozmiar M – 2 szt, tupfer kula 17N 20x20cm, wykonana z przędzy min. 15TEX – 6 szt, nożyczki metalowe IRIS, długośc 11cm, proste ostro-ostre oznaczone kolorem – 1 szt. Zestaw zapakowany w opakowanie typu twardy blister z dwiema przegrodami z dużą, czytelną, podwójnie perforowaną etykietą trójdzielną z kodem kreskowym z 4 naklejkami transferowymi, zawierającymi numer serii, datę ważności, numer LOT, po ich odklejeniu etykieta główna pozostaje na części papierowej opakowania. Zamawiający wymaga dokument w postaci raportu walidacji procesu sterylizacji, a także kartę danych technicznych, potwierdzającą wymagane parametry.</t>
  </si>
  <si>
    <t>Serwetki włókninowe do wyatrcia rąk, wykonane z włłokniny kompresowej, 40g, chłonne, jałowe A'1. Opakowanie typu torebka papierowo-foliowa z dużą, czytelną, podwójnie perforowaną etykietą trójdzielną z kodem kreskowym z dwiema naklejkami transferowymi, zawierającymi numer serii, datę ważności numer LOT, po ich odklejeniu etykieta główna pozostaje na części papierowej opakowania.  Zamawiający wymaga dokument w postaci raportu walidacji procesu sterylizacji.</t>
  </si>
  <si>
    <t>Zestaw do dializy w opakowaniu typu miękki blister dwudzielny, zawierający zestaw do rozpoczęcia jak i zakończenia dializy, skład zestawu do rozpoczęcia dializy: serweta wykonana z włókniny foliowanej celulozowo-polietylenowej o gramaturze 39 g/m2 o rozmiarze 50cm x 35cm - 1 szt., rękawice nitrylowe bezpudrowe rozmiar M - 2 szt., kompresy włókninowe 4 warstwowe o gramaturze 30 g/m2 rozmiar 7,5x7,5cm - 6 szt, plaster do mocowania kaniul 5,8cm x 8cm – 1 szt., przylepiec włókninowy 2cmx15cm – 4 szt, 
skład zestawu do zakończenia dializy: rękawice nitrylowe bezpudrowe rozmiar M - 2 szt, rękawica nitrylowe bezpudrowa rozmiar L - 1 szt, kompresy włókninowe 4 warstwowe o gramaturze 30 g/m2 rozmiar 7,5x7,5cm - 4 szt, plaster samoprzylepny z warstwą chłonną 7,2cm x 5 cm – 1 szt.  Na części papierowej opakowania nadrukowane informacje w języku polskim, piktogramy ilustrujące zawartość opakowania, numer LOT, data ważności, indeks i kod kreskowy. Produkt posiada dokument w postaci raportu walidacji procesu sterylizacji.</t>
  </si>
  <si>
    <t>Skład zestawu: serweta wykonana z laminatu min. 55g/m2 o rozmiarze 45x45cm, stanowiąca owinięcie całego zestawu - 1 sztuka, kompresy gazowe 17N 16W, wykonane z przędzy min. 15 TEX, rozmiar 7,5x7,5cm, masa 1 sztuki kompresu min. 2,07g, wielkość wykroju min. 29cm x 28,5cm - 2 sztuki, seton wykonany z gazy 17N 4W, rozmiar 1m x 1cm - 1 sztuka, nożyczki metalowe IRIS, długośc 11 cm, proste, ostro-ostre, znakowane kolorem - 1 sztuka, pęseta plastikowa, anatomiczna dłogość 13cm - 1 sztuka, pojemnik plastikowy, okrągły, pojemność 125ml, wysokość 3cm, średnica denka 7,5cm, transparentny wraz ze skalą pojemnościową - 1 sztuka, nerka plastikowa 700ml - 1 sztuka. Zestaw zapakowany w torebkę papierowo-foliową ze specjalnym szewronem ułatwiającym bezpyłowe otwieranie, wraz z wycięciem na kciuk w części papierowej torebki z dużą, czytelną, podwójnie perforowaną etykietą trójdzielną z kodem kreskowym z 4 naklejkami transferowymi, zawierającymi numer serii, datę ważności numer LOT, po ich odklejeniu etykieta główna pozostaje na części papierowej opakowania. Zamawiający wymaga dokument w postaci raportu walidacji procesu sterylizacji, a także kartę danych technicznych, potwierdzającą wymagane parametry.</t>
  </si>
  <si>
    <t>Zestaw do zaopatrywania perforacji błony bębenkowej w skład którego wchodzą: okrągły przezroczysty perforowany opatrunek w formie okrągłej blaszki(łatki), perforacja umożliwia drenaż wysięku z miejsca operowanego, o średnicy 8mm zakładany na uszkodzoną błonę bębenkowa ucha oraz kwadratowy opatrunek 2cm na 2cm wspomagający naturalny proces gojenia po zabiegach operacyjnych otologicznych takich jak myringoplastyka, po uwodnieniu przekształca się w przezroczysty, lepki żel co umożliwia dopasowanie do powierzchni błony bębenkowej złożony z NYAFF oraz ester kwasu hialuronowego.</t>
  </si>
  <si>
    <t xml:space="preserve">Pokrowiec na ramie C aparatu RTG 100cm x 170 cm sterylny </t>
  </si>
  <si>
    <t>Pokrowiec na aparaturę</t>
  </si>
  <si>
    <t xml:space="preserve">Tunel z włókniny polipropylenowej z trokami, jałowy o wymiarach 250 cm x 15 cm </t>
  </si>
  <si>
    <t xml:space="preserve">Zestaw okulistyczny I:
1 x obłożenie okulistyczne 137x137cm ze zbiornikiem na płyny (min. 0,5l),  z mostkiem do regulacji kształtu w polu operacyjnym okno 8x10 wypełnione folią chirurgiczną wykonaną z polietylenu o grubości 0,05mm materiał trójwarstwowy z włókien sztucznych (monolit polipropylenowy) o gramaturze 57,6g/m2, bez zawartości włókien wiskozowych i celulozowych, nielaminowany, niepalący I klasa palności według 16 CFR 1610, wodoodporny
2 x serweta na stolik Mayo 145x80cm
1 x serweta na stolik instrumentariuszki 100x150cm materiał z   włókniny  wiskozowej o gramaturze 28g/m2, laminowana folią polietylenową 24g/m2o grubości 50 um, spełniająca obowiązujące normy  (PN-EN 13 795) dla materiałów o wysokiej efektywności w obszarze krytycznym, palność – I klasa wdł 16 CFR 1610, materiał bez dodatku celulozy, niepylący, chłonny, absorpcyjny na całej powierzchni, 
2 x podłokietnik 35x60cm
3 x fartuch jednokrotnego użytku wykonany z niebieskiej włókniny polipropylenowej typu SMMS (1xM, 1xL)
2 x ręczniczki celulozowe do rąk
</t>
  </si>
  <si>
    <t xml:space="preserve">Zestaw okulistyczny II:
1 x obłożenie okulistyczne 137x137cm ze zbiornikiem na płyny (min. 0,5l),  z mostkiem do regulacji kształtu w polu operacyjnym okno 8x10 wypełnione folią chirurgiczną wykonaną z polietylenu o grubości 0,05mm materiał trójwarstwowy z włókien sztucznych (monolit polipropylenowy) o gramaturze 57,6g/m2, bez zawartości włókien wiskozowych i celulozowych, nielaminowany, niepalący I klasa palności według 16 CFR 1610, wodoodporny
1 x serweta na stolik instrumentariuszki 100x150cm materiał z   włókniny  wiskozowej o gramaturze 28g/m2, laminowana folią polietylenową 24g/m2o grubości 50 um, spełniająca obowiązujące normy  (PN-EN 13 795) dla materiałów o wysokiej efektywności w obszarze krytycznym, palność – I klasa wdł 16 CFR 1610, materiał bez dodatku celulozy, niepylący, chłonny, absorpcyjny na całej powierzchni, 
2 x podłokietnik 35x60cm
3 x fartuch jednokrotnego użytku wykonany z niebieskiej włókniny polipropylenowej typu SMMS (1xM, 1xL)
</t>
  </si>
  <si>
    <t xml:space="preserve">Obłożenie trójwarstwowe wykonane z materiału  z włókien sztucznych (monolit polipropylenowy) bez zawartości włókien wiskozowych i celulozowych, nielaminowane, Materiał niepalący, wodoodporny Wymiary: 137cm x 137cm W polu operacyjnym – okno o wymiarach  8cm x 10cm wypełnione folią chirurgiczną wykonaną z polietylenu o grubości 0,05mm
Zbiornik na płyny o wymiarach 30cm x 17,5cm
Po jednej stronie – zintegrowany z obłożeniem zbiornik na płyny z mostkiem do regulacji kształtu (minimum ½ litra) Gramatura materiału 57,6 g/m2 I klasa palności zgodnie z 16CFR 1610
Bez zawartości lateksu Obłożenie spełnia wymogi Normy Europejskiej EN 13 795 dla materiałów o podwyższonym poziomie ryzyka w obszarze krytycznym
Opakowane w torebkę typu Multi Vac stanowiące opakowanie bezpośrednie i umieszczone w dyspenserze Na opakowaniu jednostkowym podwójna, samoprzylepna metka z kodem kreskowym, numerem katalogowym, datą ważności i numerem serii służąca do prowadzenie dokumentacji medycznej Sterylizacja – tlenkiem etylenu
</t>
  </si>
  <si>
    <r>
      <rPr>
        <b/>
        <sz val="8"/>
        <color theme="1"/>
        <rFont val="Cambria"/>
        <family val="1"/>
        <charset val="238"/>
        <scheme val="major"/>
      </rPr>
      <t>Pakiet 21, poz. 1-2</t>
    </r>
    <r>
      <rPr>
        <sz val="8"/>
        <color theme="1"/>
        <rFont val="Cambria"/>
        <family val="1"/>
        <charset val="238"/>
        <scheme val="major"/>
      </rPr>
      <t xml:space="preserve"> - uwagi: tolerancja wymiarów +/-5%. Obłożenie okulistyczne wykonane z trójwarstwowego materiału z włókien sztucznych o gramaturze 57,6g/m2 (monolit polipropylenowy) bez zawartości włókien wiskozowych i celulozowych, nielaminowane. Serweta Mayo wykonana z włókniny wiskozowej 35g/m2, laminowana folia polietylenową 54g/m2o grubości 60 um. Klej repozycjonowalny, pozwalający na rozklejenie dwóch warstw przylepnych, minimalna odporność na penetracje płynów 150 cm H2O. Fartuchy chirurgiczne standardowe jednokrotnego użytku typu SMMS wykonany z niebieskiej włókniny polipropylenowej typu SMMS o gramaturze 35g/m2 , mankiet syntetyczny o dl min 8cm, szwy rękawów wykonane metoda ultradzwiekową, bez lateksu. Serwety musza spełniać wymogi Normy EN 13 795 w zakresie wartości dla materiałów o wysokiej efektywności w obszarach krytycznych. Na opakowaniu samoprzylepne metki z kodem kreskowym, nr katalogowym, datą ważności i numerem serii służąca do prowadzenia dokumentacji medycznej</t>
    </r>
  </si>
  <si>
    <t xml:space="preserve">Jednorazowy, wysokochłonny, nie uczulający podkład higieniczny na stół operacyjny wykonany z 2 scalonych powłok: mocnego, nieprzemakalnego 3 warstwowego laminatu i chłonnego rdzenia na całej długości prześcieradła - grubość minimum 0,70 mm.
• Wymiary prześcieradła 100 cm (+/-2cm) x 225cm ( +/- 4cm) o gładkiej, jednorodnej powierzchni (bez zagięć, przeszyć) – nie powodującej uszkodzeń skóry pacjenta.
• Wchłanialność co najmniej 4 L. Chłonność potwierdzona badaniami z akredytowanego labolatorium.
• W zestawie z prześcieradłem transportowym 85 cm (+/-2cm) x 165 cm (+/-3cm) o udźwigu minimum 250kg; </t>
  </si>
  <si>
    <t>Zestaw endoskopowy do TUR/URS</t>
  </si>
  <si>
    <t>1x Serweta na stolik narzędziowy 140x190 cm z folii PE 50 µ ze wzmocnieniem w części centralnej</t>
  </si>
  <si>
    <t>1x Fartuch chirurgiczny z włókniny polipropylenowej SMMMS o gramaturze max. 35 g/m2, rękawy fartucha klejone w obszarze krytycznym, zakończone elastycznym mankietem, krój prosty, tyłu zapinany na rzep o długości 17 cm, odporny na penetracje płynów min. 46 cmH2O, XL 130 cm</t>
  </si>
  <si>
    <t>1x Fartuch chirurgiczny z włókniny polipropylenowej SMMMS o gramaturze max. 35 g/m2, wzmocniony PE, rękawy fartucha klejone w obszarze krytycznym, zakończone elastycznym mankietem, krój prosty, tyłu zapinany na rzep o długości 17 cm, odporny na penetracje płynów w obszarze krytycznym min. 175 cmH2O, XL 140 cm</t>
  </si>
  <si>
    <t>2x Ręcznik chłonny 30x40 ±1 cm</t>
  </si>
  <si>
    <t>1x Uchwyt na przewody typu rzep 2,5x14 cm</t>
  </si>
  <si>
    <t>2x Osłona na kamerę 13x240cm składana teleskopowo z taśmą i kartonikiem ułatwiającym aplikacje</t>
  </si>
  <si>
    <t>1x Worek na mocz 2000 ml</t>
  </si>
  <si>
    <t>1x Zestaw do irygacji</t>
  </si>
  <si>
    <t>1x Serweta do zabiegów urologicznych 290/180x250 +/-10 cm ze zintegrowanymi długimi nogawicami min.130cm z przylepnym otworem brzusznym Ø 8 cm, z otworem na prącie Ø 5 cm, z osłoną na palec, z przylepcem do fiksowania serwety, z torbą na płyny min. 95x55cm +/- 5cm z kształtką, z filtrem i portem do ssaka z zatyczką, z dwoma trokami o długości 100 +/- 2cm (możliwość mocowania z fartuchem operatora). Serweta wykonana z jednorodnego, chłonnego bilaminatu o niskiej gramaturze max. 58g/m2 pozbawionego pylących włókien celulozy i wiskozy o niskim współczynniku  pylenie ≤1,7 log10 a wysokiej odporność na przenikanie płynów powyżej 178 cm H2O, wysokiej odporność  na rozerwanie na mokro powyżej 145 kPa. Konstrukcja serwety zapewnia osłonę kończyn warstwą chłonną od strony pacjenta</t>
  </si>
  <si>
    <t>Zestaw spełnia wymagania dla procedur wysokiego ryzyka wg normy EN 13795:1,2. pakowany sterylnie w przezroczystą, foliową torbę z portami do sterylizacji posiada 4 etykiety samoprzylepne do dokumentacji medycznej zawierające: numer katalogowy, numer lot, datę ważności, kod kreskowy oraz nazwę producenta. Sterylizacja EO. Zestawy pakowane zbiorczo w worek foliowy, następnie karton. Producent spełnia wymogi normy środowiskowej ISO 14001 potwierdzone certyfikatem.</t>
  </si>
  <si>
    <t xml:space="preserve">Sterylna osłona na podłokietniki krzesła operatora 35cm x 73cm, wykonana z laminatu dwuwarstwowego (włóknina polipropylenowa+folia polietylenowa) o gramaturze 57 g/m2 (+/-0,5 g/m2). Osłona zakończona paskiem lepnym umożliwiającym dokładne dopasowanie jej do wielkości podłokietnika. Materiał obłożenia spełnia wymagania wysokie normy EN PN 13795: 2019. Opakowanie jednostkowe posiada min. 2 etykiety samoprzylepne zawierające dane producenta, nr katalogowy, LOT i datę ważności. Na opakowaniu jednostkowym zaznaczony kierunek otwierania. Opakowanie zbiorcze 23 x 2szt. w formie kartonowego podajnika/dyspensera, do transportu pakowane dodatkowo w karton zewnętrzny. </t>
  </si>
  <si>
    <t>Osłona ortopedyczna na kończynę 33cm x 110cm z dwoma polietylenowymi taśmami samoprzylepnymi 10cm x 50cm, wykonana z laminatu dwuwarstwowego (włóknina polipropylenowa+folia polietylenowa) o gramaturze 57 g/m2 (+/-0,5 g/m2). Osłona złożona w sposób ułatwiający jałową aplikację na kończynę pacjenta: włóknina polipropylenowa wewnątrz, folia polietylenowa na zewnątrz zabezpiecza przed przemakaniem. Materiał obłożenia spełnia wymagania wysokie normy EN PN 13795: 2019. Opakowanie jednostkowe posiada min. 2 etykiety samoprzylepne zawierające dane producenta, nr katalogowy, LOT i datę ważności. Opakowanie zbiorcze 38 szt. w formie kartonowego podajnika/dyspensera, do transportu pakowane dodatkowo w karton zewnętrzny.</t>
  </si>
  <si>
    <t xml:space="preserve">Zestaw do znieczulenia kombinowanego z igłą 25G i cewnikiew typu soft tip składający się z: </t>
  </si>
  <si>
    <t>• Strzykawka Slip 3 ml
• Strzykawka Slip 5 ml
• Igła Iniekcyjna 18G (1,2x38mm)
• Igła Iniekcyjna 22G (0,7x32mm)
• Słomka filtracyjna 50mm
• Kulki z gazy Ø 40mm / 30x30mm – 3 szt
• Kompresy włókninowe (7,5x7,5 cm) – 7 szt
• Penseta (dł.12,5cm/końcówka 3,5cm)
• Serweta 75x90 cm, niebieska, 2-warstwowa z przezroczystym okienkiem
35 x 35 cm, otwór centralny 10x15 cm, pasek klejący wokół otworu
• Taca z dwiema przegrodami, przezroczysta
• Opatrunek
• igła Tuohy 18G x 90 mm z dodatkowym otwórem dystalnym w geometrii
końcówki Tuohy dla optymalnego ustawienie igły Sprotte.
• Igła do znieczuleń podpajęczynówkowych z atraumatyczną
końcówką w kształcie ostrołuku 25 G
• System blokowania igły Sprotte w żądanej pozycji
• cewnik z końcówką „Soft”, zbrojony, widoczny w USG z
oznaczeniem długości, ślepo zakończony z sześcioma otworami
bocznymi na pierwszych 2 cm rozmiar 20G x 90cm
• łącznik zaciskowy
• filtr 0.2 μm
• strzykawka LOR 10 ml.</t>
  </si>
  <si>
    <t>Zestaw urologiczny podstawowy PLUM  zawierający:</t>
  </si>
  <si>
    <t xml:space="preserve">1. Serweta operacyjna min. 3 warstwowa w rozmiarze min. 240x150cm z taśmą samoprzylepną, wzmocniona, wzmocnienie min. 55x20 cm, o łącznej gramaturze części wzmocnionej nie mniejszej niż 120 g/m2 – 1 szt. </t>
  </si>
  <si>
    <t>2. Serweta operacyjna min. 3 warstwowa w rozmiarze min. 175x175cm z taśmą samoprzylepną, wzmocniona wzmocnienie min. 55x20 cm, o łącznej gramaturze części wzmocnionej nie mniejszej niż 120 g/m2 – 1 szt.</t>
  </si>
  <si>
    <t>3. Serweta z taśmą lepną min. 3 warstwowa w rozmiarze min.  90 x 75 cm, wzmocniona, wzmocnienie min. 50x20 cm, o łącznej gramaturze części wzmocnionej nie mniejszej niż 120 g/m2 – 2 szt.</t>
  </si>
  <si>
    <t xml:space="preserve">4. Elektroda czynna teleskopowa (możliwość zmiany długości w trakcie zabiegu bez konieczności zmiany końcówki) z końcówką pokrytą teflonem lub innym materiałem nie powodującym przylegania, z dodatkowym zintegrowanym przewodem do odprowadzania szkodliwego dymu chirurgicznego (wydajność ssania min. 85 l/min.), bez ftalanu i PVC, obrotowy uchwyt 360º, uniwersalne złącze 22 mm, kabel min. 3,5 m. Kabel kompatybilny z elektromem Valejlab (3 bolce) – 1 szt. </t>
  </si>
  <si>
    <t xml:space="preserve">5. Taśma lepna w rozmiarze min. 9 x 49 – 50 cm – 2 szt. </t>
  </si>
  <si>
    <t xml:space="preserve">6. Organizator przewodów w rozmiarze 2.5x15 – 30 cm (przyklejany biały rzep) – 1 szt. </t>
  </si>
  <si>
    <t xml:space="preserve">7. Kieszeń foliowa 40x35cm z taśmą samoprzylepną – 1 szt. </t>
  </si>
  <si>
    <t xml:space="preserve">8. Opatrunek Sterylny, wodoodporny pięciowarstwowy  opatrunek wysokochłonny, z obramowaniem z paroprzepuszczalnej, wodoodpornej folii poliuretanowej, z warstwą kontaktową z miękkiego, perforowanego silikonu na całej powierzchni opatrunku.Przeznaczony do opatrywania ran w okolicy kości krzyzowej jak również profilektycznie.  Rozmiar w kształcie serca na kośc krzyżową, pakowany pojedynczo w rozmiarze 18x18cm – 1 szt. </t>
  </si>
  <si>
    <t xml:space="preserve">9. Ostrze chirurgiczne nr 23 z plastikową nasadką i osłonką – 1 szt. </t>
  </si>
  <si>
    <t xml:space="preserve">10. Dren Redona 21Ch 50cm/11cm znacznik Rtg, 6 otworów, silikonowy – 1 szt. </t>
  </si>
  <si>
    <t xml:space="preserve">11. Kleszczyki blokowane 24 – 25 cm do materiałów opatrunkowych – 1 szt. </t>
  </si>
  <si>
    <t xml:space="preserve">12. Miska 500ml z podziałką niebieska – 1 szt. </t>
  </si>
  <si>
    <t xml:space="preserve">13. Tupfer okrągły gazowy w rozmiarze 40x40cm (gaza 20-nitkowa, znacznik Rtg, biały) – 6 szt. </t>
  </si>
  <si>
    <t xml:space="preserve">14. Kompres gazowy w rozmiarze 10x10cm (gaza 17-nitkowa, 12-warstwowy, znacznik Rtg, biały) – 40 – szt., wiązane po 10 szt. </t>
  </si>
  <si>
    <t xml:space="preserve">15. Kompres gazowy laparotomijny 45x45cm z tasiemką (gaza 17-nitkowa, 4-warstwowy, znacznik Rtg, biały) – 1 szt. </t>
  </si>
  <si>
    <t xml:space="preserve">16. Osłona na stolik Mayo wzmocniona w rozmiarze 79x145cm, obszar chłonny min. 65x85cm, o gramaturze wzmocnienia min. 90 g/m2 – 1 szt. </t>
  </si>
  <si>
    <t xml:space="preserve">17. Osłona na stół narzędziowy w rozmiarze min. 150x240cm, wzmocniona na całej powierzchni – 1 szt. </t>
  </si>
  <si>
    <t xml:space="preserve">18. Sterylny fartuch chirurgiczny wykonany z włókniny typu Spunlaced o gram. 68 g/m2, zawierającej pulpę celulozową i włókna poliestrowe repelentne dla alkoholi (min. 9 stopień). Wzmocnienie frontu wykonane z nieprzepuszczalnej, oddychającej folii polietylenowej o grubości min.45 µm. Wzmocnienie rękawa wykonane z nieprzepuszczalnego laminatu, składającego się z folii polietylenowej o grubości min. 27 µm oraz nietkanej włókniny o gramaturze min. 30 g/m2. Fartuch z tyłu zapinany na rzep, rękawy wykończone elastycznym poliestrowym  mankietem o długości min. 7 cm. Troki przyszyte do fartucha,  złączone kartonikiem, umożliwiającym sterylną aplikację zarówno z przodu jak i z tyłu operatora. Fartuch o podwyższonej odporności na rozrywanie – na sucho min. 115 kPa (w strefie krytycznej i mniej krytycznej); o podwyższonej odporności na rozrywanie – na mokro min.115 kPa (w strefie krytycznej), pylenie (w strefie krytycznej i mniej krytycznej) min. 3,2 Log10 (liczba cząstek), odporność na przenikanie cieczy w obszarze krytycznym min. 150 cm H2O. Charakteryzujący się wysokim WVTR czyli współczynnikiem parowania wody na poziomie &gt;50000 g/m2/24h. Nadruk rozmiaru i spełniającej przez fartuch normy na fartuchu, w celu łatwej identyfikacji i dobrania fartucha. Zgodny z normą EN 13795. Rozmiar L – 1 szt., rozmiar XL – 2 szt. </t>
  </si>
  <si>
    <t xml:space="preserve">Zamawiający wymaga dostarczenia generatora (urządzenia do oddymiania) kompatybilnego z pozycją nr 1.4. Zestaw oznaczony kolorystycznie na boku oraz w dolnej części opakowania jednostkowego, z napisem: UROLOGIA PODSTAWOWY. Opakowanie typu TYVEC, sterylizacja tlenkiem etylenu. Na opakowaniu min. 4 naklejki typu TAG, z możliwością ich przeniesienia do dokumentacji medycznej. </t>
  </si>
  <si>
    <r>
      <rPr>
        <b/>
        <sz val="8"/>
        <color theme="1"/>
        <rFont val="Cambria"/>
        <family val="1"/>
        <charset val="238"/>
        <scheme val="major"/>
      </rPr>
      <t>ZESTAW BRZUSZNO-KROCZOWY Skład zestawu:</t>
    </r>
    <r>
      <rPr>
        <sz val="8"/>
        <color theme="1"/>
        <rFont val="Cambria"/>
        <family val="1"/>
        <charset val="238"/>
        <scheme val="major"/>
      </rPr>
      <t xml:space="preserve">
1x Serweta do laparoskopii ginekologicznej, ze zintegrowanymi osłonami na kończyny, wykonana z bilaminatu, 
o wymiarach  255 x 301 cm, z otworem brzusznym 38 x 34 cm oraz z otworem kroczowym 15 x 18 cm, z 2 zintegrowanymi kieszeniami na narzędzia, z czterema zintegrowanymi organizatorami przewodów typu rzep,
1x Serweta pod pośladki 89 x 119 cm ze wzmocnieniem, 
1x Fartuch barierowy bawełnopodobny, wzmocniony rozmiar L, 120 cm, zapinane na rzep o długości min. 17 cm, rękawy klejone w obszarze krytycznym,
2x Fartuch barierowy bawełnopodobny, wzmocniony rozmiar XL, 130 cm, zapinane na rzep o długości min. 17 cm, rękawy klejone w obszarze krytycznym,
1x Fartuch barierowy bawełnopodobny, wzmocniony rozmiar 2XL, 150 cm, zapinane na rzep o długości min. 17 cm, rękawy klejone w obszarze krytycznym,
1x Dren do odsysania o śr. wew. 0,7 cm (CH21) i śr. zewn. CH30, 360 cm,
1x Końcówka Yankauer CH24, o długości 29 cm, z kontrolą odsysania, typu ON/OFF,</t>
    </r>
  </si>
  <si>
    <t>20x Kompres 10 x 10 cm z nitką RTG, 17N, 6W,
5x Serweta laparotomijna 45 x 45 cm, z nitką RTG, 20N, 4W, z pętelką,
10x Tupfer gazowy śr. 3,5 cm, 30 x 30 cm,
1x Miska plastikowa 250 ml, wysokość 5,5 cm, średnica 8,5 cm,
2x Ręczniczki chłonne 39 x 30 cm, celulozowe z mikrosiecią,
2x Opatrunek przylepny na ranę 8 x 10 cm,
1x Opatrunek przylepny na ranę 10 x 25 cm,
1x Nóż elektrochirurgiczny, 3 – bolcowy, 300 cm,
1x Czyścik do narzędzi elektrochirurgicznych,
1x Licznik igieł magnetyczno-piankowy, pojemność 20 szt. 
1x Skalpel bezpieczny nr 23, 14 cm,
1x 1x Skalpel bezpieczny nr 11, 14 cm,
1x Kleszczyki do dezynfekcji, plastikowe, 24 cm,
5x Tupfer gazowy, śr. 3 cm, 15 x 20 cm,
1x Miska nerka polipropylenowa, pojemność 0,7 l, niebieska,
1x Miska plastikowa 150 ml, wysokość 3 cm, średnica 7,7 cm,
1x Pęseta plastikowa, 13 cm. 
Serwety okrywające pacjenta wykonane chłonnego laminatu 2-warstwowego o gramaturze max. 58 g/m2, odpornego na penetracje płynów &gt;200 cm H2O, odpornego na rozerwanie na mokro/sucho min. 145 kPa, o niskim współczynniku pylenia  ≤1,7 log10. I klasa palności.
Zestaw pakowany jednostkowo w foliową torbę z portami do sterylizacji z etykietą zawierającą skład zestawu 
w języku polskim, etykietę kolorystyczną (zieloną) z nazwą zestawu do łatwej identyfikacji oraz z czterema etykietami samoprzylepnymi zawierającymi: numer katalogowy, numer lot, datę ważności, nazwę producenta i kod kreskowy. Sterylizacja EO. Zestawy pakowane zbiorczo w worek foliowy, następnie karton ze strunowym systemem otwierania pozwalającym na otwarcie bez użycia dodatkowych ostrych narzędzi. Zestaw spełnia wymagania dla procedur wysokiego ryzyka wg normy EN PL 13795. Producent spełnia wymogi normy środowiskowej ISO 14001 potwierdzone certyfikatem.</t>
  </si>
  <si>
    <t>ZESTAW DO CHOLECYSTEKTOMII / APENDEKTOMII Skład zestawu:
1x Osłona na stolik Mayo 80x142 cm, polietylenowa ze wzmocnieniem SPP,
1x Osłona na stolik narzędziowy 140x190 cm, polietylenowa wzmocnienie SPP, 50mu,
1x Fartuch bawełnopodobny, standardowy, L, 120 cm, zapinane na rzep o długości min. 17 cm, rękawy klejone w obszarze krytycznym,
1x Fartuch bawełnopodobny, standardowy, XL, 130 cm, zapinane na rzep o długości min. 17 cm, rękawy klejone w obszarze krytycznym,
2x Fartuch bawełnopodobny, standardowy, XLL, 150 cm, zapinane na rzep o długości min. 17 cm, rękawy klejone w obszarze krytycznym,
1x Skalpel bezpieczny nr 11, 14 cm,
1x Miska plastikowa 250 ml, wysokość 5,5 cm, średnica 8,5 cm, niebieska,
5x Tupfer 30x30 cm, śr. 3,5 cm,
1x Kleszczyki plastikowe 24 cm, niebieskie,
2x Uchwyt na przewody typu rzep 2,5x23 cm,
1x Osłona na kamerę 13x240 cm, polietylenowa, składana teleskopowo,
2x Opatrunek 10x15 cm,
2x Opatrunek 8x10 cm,
2x Ręcznik chłonny 30x39 cm, celulozowy, z mikrosiecią,
2x Serweta z bilaminatu, przylepna 90x75 cm,
1x Serweta z bilaminatu, przylepna 175x175 cm,
1x Serweta z bilaminatu, przylepna 240x150 cm,
20x Kompres gazowy z nitką RTG, 10x10 cm, 12W, 17N,
1x Kieszeń na narzędzia, 1-komorowa, przylepna 41x33 cm.
Serwety okrywające pacjenta wykonane chłonnego laminatu 2-warstwowego o gramaturze max. 58 g/m2, odpornego na penetracje płynów &gt;200 cm H2O, odpornego na rozerwanie na mokro/sucho min. 145 kPa, o niskim współczynniku pylenia  ≤1,7 log10. I klasa palności.
Zestaw pakowany jednostkowo w foliową torbę z portami do sterylizacji z etykietą zawierającą skład zestawu 
w języku polskim, etykietę kolorystyczną (zieloną) z nazwą zestawu do łatwej identyfikacji oraz z czterema etykietami samoprzylepnymi zawierającymi: numer katalogowy, numer lot, datę ważności, nazwę producenta i kod kreskowy. Sterylizacja EO. Zestawy pakowane zbiorczo w worek foliowy, następnie karton ze strunowym systemem otwierania pozwalającym na otwarcie bez użycia dodatkowych ostrych narzędzi. Zestaw spełnia wymagania dla procedur wysokiego ryzyka wg normy EN PL 13795. Producent spełnia wymogi normy środowiskowej ISO 14001 potwierdzone certyfikatem.</t>
  </si>
  <si>
    <t>Sterylna, serweta chłonna (pad) do zabiegów z dużą ilością płynów absorbująca obustronnie w rozmiarze 50x35 cm, z przylepcem na dłuższym z boków umożliwiającym przyklejenie do obłożenia. Budowa serwety sześciowarstwowa, chłonność 1800 ml/m2, nie zawiera celulozy. Opakowanie jednostkowe rozrywana torebka papierowo foliowa zaopatrzona w 4 etykiety samoprzylepne z nr katalogowym, nr lot, datą ważności i nazwą producenta w tym 2 z kodem kreskowym. Sterylizacja EO. Serwety (pady) pakowane zbiorczo w worek foliowy, następnie karton po 88 szt. sterylnych padów. Producent spełnia wymogi systemu zarządzania jakością EN ISO 13485 oraz normy środowiskowej ISO 14001 potwierdzone certyfikatem.</t>
  </si>
  <si>
    <t xml:space="preserve">Zestaw na stół operacyjny. Skład zestawu:
1. 5-cio warstwowa serweta ochronna na stół operacyjny, zintegrowana wielopunktowo,  samowygładzająca się, przeciwodleżynowa. Wykonana z włókniny polipropylenowej, wysokochłonnej warstwy środkowej z SAP i spodniej pełnobarierowej, matowej, teksturowanej folii polietylenowej. Rdzeń chłonny z wyraźnym pikowanym wzorem otoczony z każdej strony marginesami z nieprzeziernego laminatu. Chłonność  3750 – 4000 ml/m2 wg ISO 9073-6 3750 oraz  odprowadzanie wilgoci min. 65 mm w czasie 1 minuty, zgodnie z ISO 9073-6 (potwierdzona badaniami wykonanymi w laboratorium akredytowanym), wymiary: 102 x 230m, gramatura podstawowa 240 g/m2 (+/- 10%).
2. Serweta do repozycjonowania i przenoszenia pacjenta wykonanej z 100% poliestru o gramaturze min. 80 g/m2 i wytrzymałości min. 220 kg (suchy i mokry). Wymiary 102x152 cm, kolor biały. Producent posiada wdrożony i certyfikowany system zarządzania jakością ISO 13485, ISO 9001 i ISO 14001. 24 zestawy w kartonie zbiorczym. </t>
  </si>
  <si>
    <r>
      <rPr>
        <b/>
        <sz val="8"/>
        <color rgb="FF000000"/>
        <rFont val="Cambria"/>
        <family val="1"/>
        <charset val="238"/>
        <scheme val="major"/>
      </rPr>
      <t>Zestaw do mikrolaryngoskopii, skład zestawu:</t>
    </r>
    <r>
      <rPr>
        <sz val="8"/>
        <color rgb="FF000000"/>
        <rFont val="Cambria"/>
        <family val="1"/>
        <charset val="238"/>
        <scheme val="major"/>
      </rPr>
      <t xml:space="preserve">
1x Serweta 75x90 cm (owinięcie zestawu),
1x Serweta 120x150 cm, z przylepnym otworem 5x8 cm,
1x Dren do odsysania, śr. wewn. 0,7 cm, długość 180 cm,
20x Kompres gazowy 7,5x7,5 cm, 12W, 17N, z nitką RTG,
1x Taśma lepna z bilaminatu 50x9 cm,
Serweta okrywająca pacjenta wykonana z chłonnego, niepylacego  laminatu 2-warstwowego (polipropylen, polietylen) o gramaturze max. 58g/m2 odpornego na przenikanie płynów &gt;178 cm H2O, na rozerwanie na mokro/sucho min. 145 kPa, o niskim współczynniku pylenia  ≤1,7 log10), I klasa palności.
Opakowanie zestawu zaopatrzone w 4 etykiety samoprzylepne do dokumentacji medycznej zawierające: numer katalogowy, nazwę producenta, nazwę zestawu, datę ważności, kod kreskowy. Zestaw spełnia wymagania dla procedur wysokiego ryzyka wg normy EN 13795 pakowany sterylnie w przeźroczystą, foliową torbę z portami do sterylizacji. Sterylizacja tlenkiem etylenu. Zestawy pakowane zbiorczo w worek foliowy, następnie karton ze strunowym systemem otwierania, do którego nie ma potrzeby używania ostrych narzędzi. Producent spełnia wymogi normy środowiskowej ISO 14001 potwierdzonej certyfikatem.</t>
    </r>
  </si>
  <si>
    <r>
      <rPr>
        <b/>
        <sz val="8"/>
        <color rgb="FF000000"/>
        <rFont val="Cambria"/>
        <family val="1"/>
        <charset val="238"/>
        <scheme val="major"/>
      </rPr>
      <t>Zestaw endoskopowo-przegrodowy, skład zestawu:</t>
    </r>
    <r>
      <rPr>
        <sz val="8"/>
        <color rgb="FF000000"/>
        <rFont val="Cambria"/>
        <family val="1"/>
        <charset val="238"/>
        <scheme val="major"/>
      </rPr>
      <t xml:space="preserve">
1x Serweta na stolik narzędziowy 140x190 cm, 50 µm (owinięcie zestawu),
1x Serweta na stolik Mayo 90x142 cm, ze wzmocnieniem,
1x Fartuch standardowy z włókniny SMMMS 35 g/m2, rozm. L, 120 cm,
1x Miska 120 ml, polipropylenowa, wysokość 3 cm, średnica 7 cm,
2x Miska 250 ml, plastikowa, wysokość 5,5 cm, średnica 8,5 cm,
20x Kompres gazowy 7,5x7,5 cm, 12W, 17N, z nitką RTG,
1x Strzykawka 20 ml, L/L, 3-częściowa,
2x Serweta 100x100 cm, przylepna na całej długości boku 100 cm,
1x Serweta główna 196 x 279 cm z przylepnym wycięciem U 6x64 cm, ze wzmocnieniem chłonnym, ze zintegrowaną matą antypoślizgową na narzędzia, zintegrowane 2 podwójne organizatory przewodów, boki z folii PE. 
Serweta główna wykonana z laminatu 2-warstwowego (polipropylen, polietylen) o gramaturze max. 58g/m2 odpornego na penetracje płynów (&gt;175 cmH2O, odpornego na rozerwanie na mokro/sucho (min. 145kPa) o niskim współczynniku pylenia (współczynnik pylenia ≤1,7 log10). W obszarze krytycznym wzmocnienie chłonne pozbawione pylących włókien wiskozy i celulozy (polipropylen 60 g/m²), o łącznej gramaturze w 121 g/m². I klasa palności.
Opakowanie zestawu zaopatrzone w 4 etykiety samoprzylepne do dokumentacji medycznej zawierające: numer katalogowy, nazwę producenta, nazwę zestawu, datę ważności, kod kreskowy. Zestaw spełnia wymagania dla procedur wysokiego ryzyka wg normy EN 13795 pakowany sterylnie w przeźroczystą, foliową torbę z portami do sterylizacji. Sterylizacja tlenkiem etylenu. Zestawy pakowane zbiorczo w worek foliowy, następnie karton ze strunowym systemem otwierania, do którego nie ma potrzeby używania ostrych narzędzi. Producent spełnia wymogi normy środowiskowej ISO 14001 potwierdzonej certyfikatem.</t>
    </r>
  </si>
  <si>
    <r>
      <rPr>
        <b/>
        <sz val="8"/>
        <color rgb="FF000000"/>
        <rFont val="Cambria"/>
        <family val="1"/>
        <charset val="238"/>
        <scheme val="major"/>
      </rPr>
      <t>Zestaw do migdałków, skład zestawu:</t>
    </r>
    <r>
      <rPr>
        <sz val="8"/>
        <color rgb="FF000000"/>
        <rFont val="Cambria"/>
        <family val="1"/>
        <charset val="238"/>
        <scheme val="major"/>
      </rPr>
      <t xml:space="preserve">
1x Serweta na stolik narzędziowy 140x190 cm, 50 µm (owinięcie zestawu),
1x Serweta na stolik Mayo 90x142 cm, ze wzmocnieniem,
2x Ręcznik chłonny do rąk, celulozowy z mikrosiecią 30x40 cm ±1cm,
20x Kompres gazowy 7,5x7,5 cm, 12W, 17N, z nitką RTG,
3x Fartuch standardowy z włókniny SMMMS 35 g/m2, rozm. L, 120 cm,
1x Miska 250 ml, plastikowa, wysokość 5,5 cm, średnica 8,5 cm,
1x Dren do odsysania, śr. wewn. 0,7 cm, długość 180 cm,
1x Końcówka Yankauer CH22, długość 27,5 cm, 6 otworów odbarczających, 
3x Serweta przylepna 100x100cm,
1x Strzykawka 20 ml, L/L, 3-częściowa,
1x Ostrze ze stali nierdzewnej nr 15,
1x Taśma lepna z bilaminatu 50x9 cm,
10x Tupfer gazowy 12x12 cm, śr. 2,5 cm, z nitką RTG,
10x Tupfer gazowy 17,5x45 cm, śr. 3,5 cm, z nitką RTG.
1x Serweta główna 196 x 279 cm z przylepnym wycięciem U 6x64 cm, ze wzmocnieniem chłonnym, ze zintegrowaną matą antypoślizgową na narzędzia, zintegrowane 2 podwójne organizatory przewodów, boki z folii PE. 
Serweta główna wykonana z laminatu 2-warstwowego (polipropylen, polietylen) o gramaturze max. 58g/m2 odpornego na penetracje płynów (&gt;175 cmH2O, odpornego na rozerwanie na mokro/sucho (min. 145kPa) o niskim współczynniku pylenia (współczynnik pylenia ≤1,7 log10). W obszarze krytycznym wzmocnienie chłonne pozbawione pylących włókien wiskozy i celulozy (polipropylen 60 g/m²), o łącznej gramaturze w 121 g/m². I klasa palności.
Opakowanie zestawu zaopatrzone w 4 etykiety samoprzylepne do dokumentacji medycznej zawierające: numer katalogowy, nazwę producenta, nazwę zestawu, datę ważności, kod kreskowy. Zestaw spełnia wymagania dla procedur wysokiego ryzyka wg normy EN 13795 pakowany sterylnie w przeźroczystą, foliową torbę z portami do sterylizacji. Sterylizacja tlenkiem etylenu. Zestawy pakowane zbiorczo w worek foliowy, następnie karton ze strunowym systemem otwierania, do którego nie ma potrzeby używania ostrych narzędzi. Producent spełnia wymogi normy środowiskowej ISO 14001 potwierdzonej certyfikatem.</t>
    </r>
  </si>
  <si>
    <r>
      <rPr>
        <b/>
        <sz val="8"/>
        <color rgb="FF000000"/>
        <rFont val="Cambria"/>
        <family val="1"/>
        <charset val="238"/>
        <scheme val="major"/>
      </rPr>
      <t>Zestaw do ślinianki, skład zestawu:</t>
    </r>
    <r>
      <rPr>
        <sz val="8"/>
        <color rgb="FF000000"/>
        <rFont val="Cambria"/>
        <family val="1"/>
        <charset val="238"/>
        <scheme val="major"/>
      </rPr>
      <t xml:space="preserve">
1x Serweta na stolik narzędziowy 140x190 cm, 50 µm (owinięcie zestawu),
1x Serweta na stolik Mayo 90x142 cm, ze wzmocnieniem,
1x Serweta główna, przylepna 196x200 cm,
2x Serweta przylepna 100x100 cm, 
3x Fartuch standardowy z włókniny SMMMS 35 g/m2, rozm. L, 120 cm,
5x Tupfer 30x40 cm, śr. 4 cm, z nitką RTG,
1x Kleszczyki do dezynfekcji, 14 cm, niebieskie
1x Igła 1,2 mm (18G), długość 3,8 cm, różowa,
1x Igła 0,7 mm (22G), długość 3,2 cm, czarna,
1x Ostrze ze stali nierdzewnej nr 15,
1x Dren do odsysania, śr. 0,6 cm (CH18), długość 300 cm,
1x Końcówka Frazier do odsysania, CH12, długość 10 cm,
1x Strzykawka 20 ml, L/S, 3-częściowa,
1x Strzykawka 2 ml, L/S, 3-częściowa,
1x Miska 250 ml, plastikowa, wysokość 5,5 cm, średnica 8,5 cm,
1x Organizator przewodów typu rzep 2,5x23 cm.
Serweta główna okrywająca pacjenta wykonana z chłonnego (na całej powierzchni) niepylącego (współczynnik pylenia ≤1,9 log10)  laminatu trójwarstwowego o gramaturze max. 66 g/m2 bez włókien celulozy i wiskozy. Laminat odporny na przenikanie płynów (&gt; 200 cm H2O), wytrzymały na rozrywanie na mokro/sucho (min. 190kPa). I klasa palności. Zestaw spełnia wymagania dla procedur wysokiego ryzyka wg normy EN 13795.
Opakowanie zestawu zaopatrzone w 4 etykiety samoprzylepne do dokumentacji medycznej zawierające: numer katalogowy, nazwę producenta, nazwę zestawu, datę ważności, kod kreskowy. Zestaw spełnia wymagania dla procedur wysokiego ryzyka wg normy EN 13795 pakowany sterylnie w przeźroczystą, foliową torbę z portami do sterylizacji. Sterylizacja tlenkiem etylenu. Zestawy pakowane zbiorczo w worek foliowy, następnie karton ze strunowym systemem otwierania, do którego nie ma potrzeby używania ostrych narzędzi. Producent spełnia wymogi normy środowiskowej ISO 14001 potwierdzonej certyfikatem.</t>
    </r>
  </si>
  <si>
    <t>Uniwersalne osłony na rączki mikroskopu  15x35 cm ± 0,5 cm ze zintegrowanymi taśmami typu rzep  do mocowania wykonane z przezroczystej folii PE o grubości 30 µm. Wyrób medyczny klasy Is. Opakowanie jednostkowe torebka papierowo foliowa typu peel pouch zawiera 2 osłony, opakowanie zbiorcze podwójne: torba foliowa zawierająca 20 szt. (par) i karton transportowy. Sterylizacja tlenkiem etylenu. Producent spełnia wymogi normy środowiskowej ISO 14001 potwierdzone certyfikatem.</t>
  </si>
  <si>
    <t>para</t>
  </si>
  <si>
    <t>Sterylny, jednorazowy pokrowiec na przewody o szer. 18 cm oraz dł. 244 cm, wykonany z mocnej folii PE  (50 µm, gramatura 46g/m²), z elastyczną zwężającą się końcówką, z taśmą lepną 1,8x20 cm do fiksacji na głowicy i dodatkowym przylepcem paskowym 15 cm  z drugiej strony osłony. Opakowanie jednostkowe - torebka typu peel pouch zaopatrzona w 4 etykiety samoprzylepne  posiadające indeks wyrobu, numer lot, datę ważności, nazwę producenta. Osłony pakowane zbiorczo po 25 szt. w worek foliowy, następnie karton. Producent spełnia wymogi normy środowiskowej ISO 14001 potwierdzonej certyfikatem.</t>
  </si>
  <si>
    <t>Jałowy, skład zestawu: strzykawka 20 ml – 1 sztuka, kompresy gazowe 17N 12W, rozmiar 10cm x 10cm, masa 1 sztuki kompresu min. 2,75g, wielkość wykroju min. 30cm x 38,5cm – 10 sztuk, lubrykant z lidokainą i chloreksydyną w strzykawce, pojemność 6ml – 1 sztuka, cienka metalowa pęseta do bronchoskopii o długości min. 12,5 cm, narzędzie metalowe jednorazowego użytku, wykonane ze stali polerowanej, nierdzewnej AISI 410-420, twardość stali 42-52 HRC., narzędzie musi posiadać trwale naniesiony znak CE i znak jednorazowości, narzędzia zabezpieczone na końcu plastikowym „kapturkiem”, narzędzia zgodne z normą PN-EN 7153-1, znakowane kolorem w celu odróżnienia od narzędzi wielorazowego użytku – 1 sztuka, nerka plastikowa o pojemności 700ml, rozmiar 25cmx10,5cmx5cm – 1 sztuka, pojemnik okrągły o pojemności 250ml, transparentny z podziałką, wysokość 5,5cm, średnica denka 7cm – 1 sztuka. Wszystkie elementy owinięte serwetą o rozmiarze (+,-)70x50cm, laminat wykonany z włókniny polipropylenowej i folii polietylenowo-polipropylenowej o gramaturze 43 g/m2, kolor niebieski, chłonność 617%, nasiąkliwość 16,91%,  wytrzymałość na rozdzieranie wzdłużne 15,57N, wytrzymałość, na rozdzieranie poprzeczne 23,29N, wytrzymałość na wypychanie na sucho 218 kPa, wytrzymałość na wypychanie na mokro 130 kPa, odporność na przenikanie cieczy 182 cmH2O, folia posiada właściwości antystatyczne, laminat nie powoduje drażnienia, uczulenia nie jest cytotoskyczny (wymagana karta danych technicznych, potwierdzająca powyższe parametry). Zestaw zapakowany w torebkę papierowo-foliową (z wyjątkiem strzykawki z lubrykantem z lidokainą i chloreksydyną) z dużą, czytelną, etykietą z nazwą zestawu i indeksem.. Całość zapakowana w torebkę przezroczystą, posterylizacyjną, samoprzylepną z dużą czytelną, perforowaną etykietą z kodami kreskowymi z czterema naklejkami transferowymi, zawierającymi numer serii, datę ważności, numer LOT. Zamawiający wymaga dokument w postaci raportu walidacji procesu sterylizacji, a także kartę danych technicznych, potwierdzającą wszystkie wymagane parametry.</t>
  </si>
  <si>
    <t>Zestaw do laparotomii</t>
  </si>
  <si>
    <t>1 x serweta na stół do instrumentarium o rozmiarze 150x190cm wykonaną z folii polietylenowej oraz warstwy chłonnej o szerokości 66cm na całej długości serwety. Masy powierzchniowe poszczególnych warstw serwety na stół do instrumentarium: włóknina 35 g/m2, folia 47 g/m2, klej 2 g/m2. Chłonność warstwy chłonnej  serwety na stół do instrumentarium wynosi 400%, barierowość dla wody powyżej 100 cmH2O, wytrzymałość na zerwanie wzdłuż na sucho i na mokro 110 N/50 mm. Całośc zestawu poza fartuchem w rozmiarze L, owinięta serwetą na stół do instrumentarium.</t>
  </si>
  <si>
    <t>1 x serweta na stolik Mayo składana teleskopowo do środka, oznakowanie za pomocą naklejki z piktogramem ułatwia jego szybką aplikację o rozmiarze 145x80cm, warstwa chłonna 76x85cm, wykonana z folii polietylenowej oraz włókninowej warstwy chłonnej, gramatura włókniny 30 g/m2, grubość folii 50µm - folia piaskowana, łączna masa powierzchniowa włókniny i folii 82 g/m2, wytrzymałość na wypychanie na sucho 185 kPa, wytrzymałość na wypychanie na mokro 180 kPa barierowość dla wody min. 300 cm H2O, chłonność warstwy włókninowej min. 150 ml/m2.</t>
  </si>
  <si>
    <t>1 x serweta z przylepcem o rozmiarze 240x150cm +/- 2 cm.</t>
  </si>
  <si>
    <t>1 x serweta z przylepcem o rozmiarze 180x170cm +/- 2 cm.</t>
  </si>
  <si>
    <t>2 x serweta z przylepcem o rozmiarze 90x75cm  +/- 2 cm; przylepiec na dłuższym boku.</t>
  </si>
  <si>
    <t>1 x miska nerkowa plastikowa o pojemności 700ml, a w niej tupfery gazowe kule o rozm. 30x30 cm, wykonane z gazy o przędzy min. 15 TEX. – 6szt, korcang plastikowy niebieski o dł. min. 24cm – 1 szt;</t>
  </si>
  <si>
    <t>2 x 10 szt.  kompresy gazowe 17N 12W ze znacznikiem RTG o rozmiarze 10x10 cm, – zapakowane po 10 szt. w oddzielną torebkę papierowo-foliową zawierającą dużą, czytelną, podwójnie perforowaną etykietę trójdzielną z kodem kreskowym z dwiema etykietami typu TAG, zawierającymi: indeks, numer serii, LOT, służącymi do prowadzenia dokumentacji medycznej.  Po odklejeniu TAG-ów etykieta główna pozostaje na części opakowania;</t>
  </si>
  <si>
    <t>2 x 5 szt. serweta gazowa 17N 4W ze znacznikiem RTG i tasiemką rozmiar 45x45cm – zapakowane po 5 szt. w oddzielną torebkę papierowo-foliową zawierającą dużą, czytelną, podwójnie perforowaną etykietę trójdzielną z kodem kreskowym z dwiema etykietami typu TAG, zawierającymi: indeks, numer serii, LOT, służącymi do prowadzenia dokumentacji medycznej.  Po odklejeniu TAG-ów etykieta główna pozostaje na części opakowania;</t>
  </si>
  <si>
    <t>1 x 10 tupfery gazowe kule 30x30cm ze znacznikiem RTG – zapakowane w torebkę papierowo-foliową zawierającą dużą, czytelną, podwójnie perforowaną etykietę trójdzielną z kodem kreskowym z dwiema etykietami typu TAG, zawierającymi: indeks, numer serii, LOT, służącymi do prowadzenia dokumentacji medycznej.  Po odklejeniu TAG-ów etykieta główna pozostaje na części opakowania;</t>
  </si>
  <si>
    <t>1 x 10 tupfery gazowe groszki 12x12cm ze znacznikiem RTG – zapakowane w oddzielną torebkę papierowo-foliową zawierającą dużą, czytelną, podwójnie perforowaną etykietę trójdzielną z kodem kreskowym z dwiema etykietami typu TAG, zawierającymi: indeks, numer serii, LOT, służącymi do prowadzenia dokumentacji medycznej.  Po odklejeniu TAG-ów etykieta główna pozostaje na części opakowania;</t>
  </si>
  <si>
    <t>1 x czyścik do koagulacji 5x5cm;</t>
  </si>
  <si>
    <t>1 x kanka Yancauer CH24</t>
  </si>
  <si>
    <t>1 x taśma samoprzylepna włókninowa 50x10cm +/- 1;</t>
  </si>
  <si>
    <t>1 x pojemnik plastikowy 250 ml z podziałką;</t>
  </si>
  <si>
    <t>1 x pojemnik plastikowy 500 ml z podziałką;</t>
  </si>
  <si>
    <t>1 x bezpieczny skalpel jednorazowy nr 22; zapakowany w oddzielne opakowanie.</t>
  </si>
  <si>
    <t>1 x bezpieczny skalpel jednorazowy nr 11; zapakowany w oddzielne opakowanie</t>
  </si>
  <si>
    <t>1 x bezpieczny pojemnik magnetyczny na igły;</t>
  </si>
  <si>
    <t>2 x kieszeń na narzędzia 2-komorowa wykonana z przezroczystej folii z przylepcem i z kształtką o rozmiarze 42x35cm +/- 1cm;</t>
  </si>
  <si>
    <t>1 x kieszeń na narzędzia 1-komorowa wykonana z przezroczystej folii z przylepcem i z kształtką o rozmiarze 40x30cm +/- 1cm;</t>
  </si>
  <si>
    <t>1 x opatrunek z częścią chłonną, rozmiar opatrunku 10 x 25 cm;</t>
  </si>
  <si>
    <t>2 x opatrunek z częścią chłonną, rozmiar opatrunku 10 x 6 cm;</t>
  </si>
  <si>
    <t>2 x serwety chłonne o rozmiarze 20x40cm +/- 1 cm do wytarcia rąk;</t>
  </si>
  <si>
    <t>1 x uchwyt Reliant</t>
  </si>
  <si>
    <t>1 x fartuch chirurgiczny z miękkiej i przewiewnej włókniny typu spunlace o gramaturze 68g/m2  o składzie 55% włókien celulozy i 45% włókien poliestru. Rękawy proste zakończone niepylącym poliestrowym mankietem o długości min. 8cm, w części szyjnej zapięcie na rzep szer. 2cm, dł. 13 i 5cm. Elementy fartucha łączone overlockiem, rękawy w strefie krytycznej zabezpieczone taśmą, troki wklejone. Wiązany na 4 troki, zewnętrzne w kartoniku. Troki o szer. 3cm, zewnętrzne dł. 70 i 54cm, wewnętrzne dł. 54cm. Oznaczenie rozmiaru, rodzaju fartucha, poziomu zabezpieczenia oraz normy EN 13795 widoczne przy złożonym fartuchu. Biozgodny wg PN EN ISO 10993-1, nie cytotoksyczny wg PN EN ISO 10993-5 oraz nie powodujący drażnienia i uczulenia wg PN EN ISO 10993-10.  Fartuch bez lateksu z potwierdzeniem na etykiecie. Rozmiar, L-125cm długość. Wytrzymałość na rozciąganie na sucho wzdłuż min. 228N/50mm, w poprzek min. 35N/50mm; odporność na przenikanie cieczy min. 24cmH2O – parametry potwierdzone kartą danych technicznych. Fartuch zapakowany w papier krepowy wraz z serwetą  chłonną o rozmiarze 20x40cm +/- 1cm do wytarcia rąk – fartuch umieszczony poza serwetą na stół do instrumentarium;</t>
  </si>
  <si>
    <t>2 x fartuch chirurgiczny z miękkiej i przewiewnej włókniny typu spunlace o gramaturze 68g/m2  o składzie 55% włókien celulozy i 45% włókien poliestru. Rękawy proste zakończone niepylącym poliestrowym mankietem o długości min. 8cm, w części szyjnej zapięcie na rzep szer. 2cm, dł. 13 i 5cm. Elementy fartucha łączone overlockiem, rękawy w strefie krytycznej zabezpieczone taśmą, troki wklejone. Wiązany na 4 troki, zewnętrzne w kartoniku. Troki o szer. 3cm, zewnętrzne dł. 70 i 54cm, wewnętrzne dł. 54cm. Oznaczenie rozmiaru, rodzaju fartucha, poziomu zabezpieczenia oraz normy EN 13795 widoczne przy złożonym fartuchu. Biozgodny wg PN EN ISO 10993-1, nie cytotoksyczny wg PN EN ISO 10993-5 oraz nie powodujący drażnienia i uczulenia wg PN EN ISO 10993-10.  Fartuch bez lateksu z potwierdzeniem na etykiecie. Rozmiar XL-140cm długość.Wytrzymałość na rozciąganie na sucho wzdłuż min. 228N/50mm, w poprzek min. 35N/50mm; odporność na przenikanie cieczy min. 24cmH2O – parametry potwierdzone kartą danych technicznych.</t>
  </si>
  <si>
    <t>Zestaw do Laparoskopii</t>
  </si>
  <si>
    <t>2 x  serweta z przylepcem o rozmiarze 90x75cm  +/- 2 cm; przylepiec na dłuższym boku serwety.</t>
  </si>
  <si>
    <t>1 x miska nerkowa plastikowa o pojemności 700ml, a w niej tupfery gazowe kule o rozm. wykroju 30x30 cm, wykonane z gazy o przędzy min. 15 TEX. – 6 szt. korcang plastikowy niebieski o dł. min. 24cm;</t>
  </si>
  <si>
    <t>2 x 10 szt. kompresy gazowe 17N 12W ze znacznikiem RTG o rozmiarze 10x10 cm – zapakowane po 10 szt. w oddzielną torebkę papierowo-foliową zawierającą dużą, czytelną, podwójnie perforowaną etykietę trójdzielną z kodem kreskowym z dwiema etykietami typu TAG, zawierającymi: indeks, numer serii, LOT, służącymi do prowadzenia dokumentacji medycznej.  Po odklejeniu TAG-ów etykieta główna pozostaje na części opakowania;</t>
  </si>
  <si>
    <t>2 x kieszeń na narzędzia 2-komorowa wykonana z przezroczystej folii z przylepcem i z kształtką o rozmiarze 42x35cm +/- 1 cm zapakowane w oddzielne torebkę papierowo-foliową zawierającą dużą, czytelną, podwójnie perforowaną etykietę trójdzielną z kodem kreskowym z dwiema etykietami typu TAG, zawierającymi: indeks, numer serii, LOT, służącymi do prowadzenia dokumentacji medycznej.  Po odklejeniu TAG-ów etykieta główna pozostaje na części opakowania;</t>
  </si>
  <si>
    <t>2 x osłona na przewody 15x250cm wykonana z przezroczystej folii z taśmą lepną, złożona harmonijkowo;</t>
  </si>
  <si>
    <t>1 x opatrunek z częścią chłonną, rozmiar opatrunku 10 x 6 cm;</t>
  </si>
  <si>
    <t>2 x opatrunek z częścią chłonną, rozmiar opatrunku 5 x 7,2 cm;</t>
  </si>
  <si>
    <t>1 x bezpieczny skalpel jednorazowy nr 11, w oddzielnym opakowaniu.</t>
  </si>
  <si>
    <t>1 x bezpieczny skalpel jednorazowy nr 24, w oddzielnym opakowaniu.</t>
  </si>
  <si>
    <t>1 x miska plastikowa, przezroczysta o pojemności 250ml;</t>
  </si>
  <si>
    <t>1 x miska plastikowa, przezroczysta o pojemności 500ml;</t>
  </si>
  <si>
    <t>1 x dren Redona rozmiar CH 14, długość minimum 70cm.</t>
  </si>
  <si>
    <t>1 x strzykawka 10ml;</t>
  </si>
  <si>
    <t>1 x trokar z kaniulą jednorazowy optyczny, rozmiar 5;</t>
  </si>
  <si>
    <t>1 x trokar z kaniulą jednorazowy optyczny, rozmiar 10;</t>
  </si>
  <si>
    <t>1 x kaniula jednorazowa, rozmiar 5;</t>
  </si>
  <si>
    <t>1 x kaniula jednorazowa, rozmiar 10;</t>
  </si>
  <si>
    <t>1 x igła Veressa;</t>
  </si>
  <si>
    <t>1 x pojemnik magnetyczny na igły.</t>
  </si>
  <si>
    <t>1 x laparoskopowy worek ewakuacyjny, pojemność 200ml typu pushbag, rozmiar 10mm x 30mm.</t>
  </si>
  <si>
    <t>1 x filtr do gazu;</t>
  </si>
  <si>
    <t xml:space="preserve">5 x seton laparoskopowy wykonany z kompresu 17 nitkowego 8 warstwowego 7,5cmx7,5cm o wykroju 17,5 cm x 30 cm z nitką rtg, zwiniętego w rulon i trwale przeszytego na stębnówce. Nitka z kontrastem rtg musi być widoczna po zwinięciu setonu. Przeszycie setonu uniemożliwia jego rozwinięcie. Wymiar setonu po przeszyciu długość 7,5 cm ± 0,3 cm, średnica 1,0 cm ±0,2 cm. Pakowany w opakowanie typu torebka papierowo-foliowa zgodne z PN EN 868-5. </t>
  </si>
  <si>
    <t xml:space="preserve">3 x serwety chłonne o rozmiarze 20x40cm +/- 1 cm do wytarcia rąk </t>
  </si>
  <si>
    <t>1 x fartuch chirurgiczny z włókniny typu SMS 35g/m2, gramatura potwierdzona w niezależnym laboratorium akredytowanym przez PCA. Rękawy proste zakończone niepylącym poliestrowym mankietem o długości min. 8cm. Wiązany na 4 troki mocowane ultradźwiękowo, zewnętrzne w kartoniku. Troki o szer. 3cm, zewnętrzne dł. 70 i 54cm, wewnętrzne dł. 54cm. Szwy wykonane techniką ultradźwiękową, w części szyjnej zapięcie na rzep szer. 2cm, dł. 13 i 5cm. Oznaczenie rozmiaru, rodzaju fartucha, poziomu zabezpieczenia oraz normy EN 13795 widoczne przy złożonym fartuchu. Biozgodny wg PN EN ISO 10993-1 i nie powodujący drażnienia i uczulenia wg PN EN ISO 10993-10. Fartuch bez lateksu z potwierdzeniem na etykiecie. Rozmiar L-125cm długość. Wytrzymałość na rozciąganie na sucho min. 90N/50mm w kierunku wzdłużnym i min. 45N/50mm w kierunku poprzecznym; uwalnianie cząstek stałych max 2,1 log10; odporność na przenikanie cieczy min. 37cmH2O, wytrzymałość na wypychanie na sucho 132kPa. Paroprzepuszczalność min. 4541 g/m2x24h – parametry potwierdzone kartą danych technicznych. Fartuch zapakowany w papier krepowy wraz z serwetą  chłonną o rozmiarze 20x40cm +/- 1 cm do wytarcia rąk – fartuch umieszczony poza serwetą na stół do instrumentarium, rozm. L;</t>
  </si>
  <si>
    <t xml:space="preserve">3 x fartuch chirurgiczny z włókniny typu SMS 35g/m2, gramatura potwierdzona w niezależnym laboratorium akredytowanym przez PCA. Rękawy proste zakończone niepylącym poliestrowym mankietem o długości min. 8cm. Wiązany na 4 troki mocowane ultradźwiękowo, zewnętrzne w kartoniku. Troki o szer. 3cm, zewnętrzne dł. 70 i 54cm, wewnętrzne dł. 54cm. Szwy wykonane techniką ultradźwiękową, w części szyjnej zapięcie na rzep szer. 2cm, dł. 13 i 5cm. Oznaczenie rozmiaru, rodzaju fartucha, poziomu zabezpieczenia oraz normy EN 13795 widoczne przy złożonym fartuchu. Biozgodny wg PN EN ISO 10993-1 i nie powodujący drażnienia i uczulenia wg PN EN ISO 10993-10. Fartuch bez lateksu z potwierdzeniem na etykiecie. Rozmiary XL-140cm długość. Wytrzymałość na rozciąganie na sucho min. 90N/50mm w kierunku wzdłużnym i min. 45N/50mm w kierunku poprzecznym; uwalnianie cząstek stałych max 2,1 log10; odporność na przenikanie cieczy min. 37cmH2O, wytrzymałość na wypychanie na sucho 132kPa. Paroprzepuszczalność min. 4541 g/m2x24h – parametry potwierdzone kartą danych technicznych.
</t>
  </si>
  <si>
    <t>Zestaw do operacji tarczycy</t>
  </si>
  <si>
    <t>1x serweta o rozmiarze 240x150cm +/- 2 cm z wycięciem w kształcie litery U o rozmiarze 63cmx7cm i przylepcem;</t>
  </si>
  <si>
    <t>1 x serweta z przylepcem o rozmiarze 240x180cm +/- 2 cm;</t>
  </si>
  <si>
    <t>2 x 10  kompresy gazowe 17N 12W ze znacznikiem RTG o rozmiarze 10x10 cm  – zapakowane po 10 szt. w oddzielną torebkę papierowo-foliową zawierającą dużą, czytelną, podwójnie perforowaną etykietę trójdzielną z kodem kreskowym z dwiema etykietami typu TAG, zawierającymi: indeks, numer serii, LOT, służącymi do prowadzenia dokumentacji medycznej.  Po odklejeniu TAG-ów etykieta główna pozostaje na części opakowania;</t>
  </si>
  <si>
    <t>2 x serweta gazowa 17N 4W ze znacznikiem RTG i tasiemką rozmiar 45x45cm;</t>
  </si>
  <si>
    <t>1 x bezpieczny skalpel jednorazowy nr 10; </t>
  </si>
  <si>
    <t>1 x kieszeń na narzędzia 2-komorowa wykonana z przezroczystej folii z przylepcem i z kształtką o rozmiarze 42x35cm +/- 1 cm;</t>
  </si>
  <si>
    <t>1 x opatrunek z częścią chłonną, rozmiar opatrunku 8 x 15 cm;</t>
  </si>
  <si>
    <t>1 x zestaw do odsysania pola operacyjnego CH24, długość 300cm, bez kontroli siły ssania, w oddzielnym opakowaiu;</t>
  </si>
  <si>
    <t>1 x czyścik do koagulatora 5x5cm;</t>
  </si>
  <si>
    <t>1 x dren Redona rozmiar CH 12, długość minimum 70cm;</t>
  </si>
  <si>
    <t>1 x butla Redona, harmonijka 200ml;</t>
  </si>
  <si>
    <t>1 x miska 500 ml</t>
  </si>
  <si>
    <t>10 x tupfer 17N fasola rozmiar 15x15cm ze znacznikiem RTG – zapakowane w oddzielną torebkę papierowo-foliową zawierającą dużą, czytelną, podwójnie perforowaną etykietę trójdzielną z kodem kreskowym z dwiema etykietami typu TAG, zawierającymi: indeks, numer serii, LOT, służącymi do prowadzenia dokumentacji medycznej.  Po odklejeniu TAG-ów etykieta główna pozostaje na części opakowania;</t>
  </si>
  <si>
    <t>3 x serwety chłonne o rozmiarze 20x40cm +/- 1 cm do wytarcia rąk;</t>
  </si>
  <si>
    <t>3 x fartuch chirurgiczny z włókniny typu SMS 35g/m2, gramatura potwierdzona w niezależnym laboratorium akredytowanym przez PCA. Rękawy proste zakończone niepylącym poliestrowym mankietem o długości min. 8cm. Wiązany na 4 troki mocowane ultradźwiękowo, zewnętrzne w kartoniku. Troki o szer. 3cm, zewnętrzne dł. 70 i 54cm, wewnętrzne dł. 54cm. Szwy wykonane techniką ultradźwiękową, w części szyjnej zapięcie na rzep szer. 2cm, dł. 13 i 5cm. Oznaczenie rozmiaru, rodzaju fartucha, poziomu zabezpieczenia oraz normy EN 13795 widoczne przy złożonym fartuchu. Biozgodny wg PN EN ISO 10993-1 i nie powodujący drażnienia i uczulenia wg PN EN ISO 10993-10. Fartuch bez lateksu z potwierdzeniem na etykiecie. Rozmiary XL-140cm długość. Wytrzymałość na rozciąganie na sucho min. 90N/50mm w kierunku wzdłużnym i min. 45N/50mm w kierunku poprzecznym; uwalnianie cząstek stałych max 2,1 log10; odporność na przenikanie cieczy min. 37cmH2O, wytrzymałość na wypychanie na sucho 132kPa. Paroprzepuszczalność min. 4541 g/m2x24h – parametry potwierdzone kartą danych technicznych.</t>
  </si>
  <si>
    <t>Zestaw do operacji klatki piersiowej</t>
  </si>
  <si>
    <t>1 x serweta z przylepcem o rozmiarze 240x150cm +/- 2 cm;</t>
  </si>
  <si>
    <t>1 x serweta z przylepcem o rozmiarze 180x170cm +/- 2 cm;</t>
  </si>
  <si>
    <t>2 x serweta z przylepcem o rozmiarze 90x75cm  +/- 2 cm ;</t>
  </si>
  <si>
    <t>1 x  miska nerkowa plastikowa o pojemności 700ml, a w niej tupfery gazowe kule o rozm. wykroju 30x30 cm, wykonane z gazy o przędzy min. 15 TEX. – 6 szt. korcang plastikowy niebieski o dł. min. 24cm;</t>
  </si>
  <si>
    <t xml:space="preserve"> 2 x 10 szt.  kompresy gazowe 17N 12W ze znacznikiem RTG o rozmiarze 10x10 cm – zapakowane po 10 szt. w oddzielną torebkę papierowo-foliową zawierającą dużą, czytelną, podwójnie perforowaną etykietę trójdzielną z kodem kreskowym z dwiema etykietami typu TAG, zawierającymi: indeks, numer serii, LOT, służącymi do prowadzenia dokumentacji medycznej.  Po odklejeniu TAG-ów etykieta główna pozostaje na części opakowania;</t>
  </si>
  <si>
    <t>1 x 10 tupfery gazowe kule 30x30cm ze znacznikiem RTG – zapakowane w oddzielną torebkę papierowo-foliową zawierające dużą, czytelną, podwójnie perforowaną etykietę trójdzielną z kodem kreskowym z dwiema etykietami typu TAG, zawierającymi: indeks, numer serii, LOT, służącymi do prowadzenia dokumentacji medycznej.  Po odklejeniu TAG-ów etykieta główna pozostaje na części opakowania;</t>
  </si>
  <si>
    <t>2 x 10 tupfery gazowe groszki 12x12cm  ( zbite, twarde do preparowania) ze znacznikiem RTG – zapakowane w oddzielne torebki papierowo-foliową zawierające dużą, czytelną, podwójnie perforowaną etykietę trójdzielną z kodem kreskowym z dwiema etykietami typu TAG, zawierającymi: indeks, numer serii, LOT, służącymi do prowadzenia dokumentacji medycznej.  Po odklejeniu TAG-ów etykieta główna pozostaje na części opakowania;</t>
  </si>
  <si>
    <t>2 x osłona na przewody 15x250cm wykonana z przezroczystej folii z taśmą lepną, złożona harmonijkowo; osłony zapakowane w oddzielną torebkę papierowo-foliową zawierającą dużą, czytelną, podwójnie perforowaną etykietę trójdzielną z kodem kreskowym z dwiema etykietami typu TAG, zawierającymi: indeks, numer serii, LOT, służącymi do prowadzenia dokumentacji medycznej.  Po odklejeniu TAG-ów etykieta główna pozostaje na części opakowania;</t>
  </si>
  <si>
    <t>1 x opatrunek z częścią chłonną, rozmiar opatrunku 10 x 35 cm;</t>
  </si>
  <si>
    <t>2 x opatrunek z częścią chłonną, rozmiar opatrunku 10 x 20 cm;</t>
  </si>
  <si>
    <t>1 x fartuch chirurgiczny z miękkiej i przewiewnej włókniny typu spunlace o gramaturze 68g/m2  o składzie 55% włókien celulozy i 45% włókien poliestru. Rękawy proste zakończone niepylącym poliestrowym mankietem o długości min. 8cm, w części szyjnej zapięcie na rzep szer. 2cm, dł. 13 i 5cm. Elementy fartucha łączone overlockiem, rękawy w strefie krytycznej zabezpieczone taśmą, troki wklejone. Wiązany na 4 troki, zewnętrzne w kartoniku. Troki o szer. 3cm, zewnętrzne dł. 70 i 54cm, wewnętrzne dł. 54cm. Oznaczenie rozmiaru, rodzaju fartucha, poziomu zabezpieczenia oraz normy EN 13795 widoczne przy złożonym fartuchu. Biozgodny wg PN EN ISO 10993-1, nie cytotoksyczny wg PN EN ISO 10993-5 oraz nie powodujący drażnienia i uczulenia wg PN EN ISO 10993-10.  Fartuch bez lateksu z potwierdzeniem na etykiecie. Rozmiar, L-125cm długość. Wytrzymałość na rozciąganie na sucho wzdłuż min. 228N/50mm, w poprzek min. 35N/50mm; odporność na przenikanie cieczy min. 24cmH2O – parametry potwierdzone kartą danych technicznych. Fartuch zapakowany w papier krepowy wraz z serwetą  chłonną o rozmiarze 20x40cm +/- 1cm do wytarcia rąk – fartuch umieszczony poza serwetą na stół do instrumentarium; Rozmiar L;</t>
  </si>
  <si>
    <t>Zestaw uniwersalny z fartuchami</t>
  </si>
  <si>
    <t>1 x bezpieczny skalpel jednorazowy nr 10 - zapkowany w oddzielne opakowanie.</t>
  </si>
  <si>
    <t>Zestaw do operacji brzuszno-kroczowych</t>
  </si>
  <si>
    <t>1 x serweta z zintegrowanymi nogawicami oraz ekranem anestezjologicznym; w górnej części otwór na brzuch 30x34cm wypełniony folia chirur., w częsci dolnej otwór 15x10cm z klapką 30x20cm, taśma przylepna w części brzusznej, rozmiar serwety 260x240cm</t>
  </si>
  <si>
    <t xml:space="preserve">1 x fartuch chirurgiczny z miękkiej i przewiewnej włókniny typu spunlace o gramaturze 68g/m2  o składzie 55% włókien celulozy i 45% włókien poliestru. Rękawy proste zakończone niepylącym poliestrowym mankietem o długości min. 8cm, w części szyjnej zapięcie na rzep szer. 2cm, dł. 13 i 5cm. Elementy fartucha łączone overlockiem, rękawy w strefie krytycznej zabezpieczone taśmą, troki wklejone. Wiązany na 4 troki, zewnętrzne w kartoniku. Troki o szer. 3cm, zewnętrzne dł. 70 i 54cm, wewnętrzne dł. 54cm. Oznaczenie rozmiaru, rodzaju fartucha, poziomu zabezpieczenia oraz normy EN 13795 widoczne przy złożonym fartuchu. Biozgodny wg PN EN ISO 10993-1, nie cytotoksyczny wg PN EN ISO 10993-5 oraz nie powodujący drażnienia i uczulenia wg PN EN ISO 10993-10.  Fartuch bez lateksu z potwierdzeniem na etykiecie. Rozmiar, L-125cm długość. Wytrzymałość na rozciąganie na sucho wzdłuż min. 228N/50mm, w poprzek min. 35N/50mm; odporność na przenikanie cieczy min. 24cmH2O – parametry potwierdzone kartą danych technicznych. </t>
  </si>
  <si>
    <t>2 x serweta na stolik Mayo składana teleskopowo do środka, oznakowanie za pomocą naklejki z piktogramem ułatwia jego szybką aplikację o rozmiarze 145x80cm, warstwa chłonna 76x85cm, wykonana z folii polietylenowej oraz włókninowej warstwy chłonnej, gramatura włókniny 30 g/m2, grubość folii 50µm - folia piaskowana, łączna masa powierzchniowa włókniny i folii 82 g/m2, wytrzymałość na wypychanie na sucho 185 kPa, wytrzymałość na wypychanie na mokro 180 kPa barierowość dla wody min. 300 cm H2O, chłonność warstwy włókninowej min. 150 ml/m2.</t>
  </si>
  <si>
    <t xml:space="preserve">1 x podkład higieniczny do stosowania jako dodatkowe zabezpieczenie. Warstwę spodnią stanowi biała izolacyjna folia antypoślizgowa z nadrukiem. We wkładzie chłonnym znajduje się rozdrobniona celuloza, dodatkowo pokryta bibułą. Warstwę wierzchnią stanowi włóknina. Rozmiar całkowity 90x60cm, masa podkładu min. 95g, chłonność nie mniej niż 2000g wg ISO 11948-1. </t>
  </si>
  <si>
    <t>2 x 10 szt.  kompresy gazowe 17N 12W ze znacznikiem RTG o rozmiarze 10x10 cm – zapakowane po 10 szt. w oddzielną torebkę papierowo-foliową zawierającą dużą, czytelną, podwójnie perforowaną etykietę trójdzielną z kodem kreskowym z dwiema etykietami typu TAG, zawierającymi: indeks, numer serii, LOT, służącymi do prowadzenia dokumentacji medycznej.  Po odklejeniu TAG-ów etykieta główna pozostaje na części opakowania;</t>
  </si>
  <si>
    <t>1 x 10 tupfery gazowe kule 30x30cm ze znacznikiem RTG – zapakowane w oddzielne torebki papierowo-foliową zawierające dużą, czytelną, podwójnie perforowaną etykietę trójdzielną z kodem kreskowym z dwiema etykietami typu TAG, zawierającymi: indeks, numer serii, LOT, służącymi do prowadzenia dokumentacji medycznej.  Po odklejeniu TAG-ów etykieta główna pozostaje na części opakowania;</t>
  </si>
  <si>
    <t>1 x 10 tupfery gazowe groszki 12x12cm, ( zbite, twarde do preparowania) ze znacznikiem RTG – zapakowane w oddzielne torebki papierowo-foliową zawierające dużą, czytelną, podwójnie perforowaną etykietę trójdzielną z kodem kreskowym z dwiema etykietami typu TAG, zawierającymi: indeks, numer serii, LOT, służącymi do prowadzenia dokumentacji medycznej.  Po odklejeniu TAG-ów etykieta główna pozostaje na części opakowania;</t>
  </si>
  <si>
    <t>2 x zestaw do mycia pola - miska nerkowa plastikowa pojemność 700ml, a w niej tupfery gazowe kule o rozm. wykroju 30x30 cm, wykonane z gazy o przędzy min. 15 TEX. – 6 szt. korcang plastikowy niebieski o dł. min. 24cm; zestawy obok siebie (w kazdym tupfery i korcang).</t>
  </si>
  <si>
    <t>1 x zestaw do odsysania pola operacyjnego CH24, długość 300cm, bez kontroli siły ssania, w oddzielnym opakowaiu</t>
  </si>
  <si>
    <t>Zestaw chirurgiczny mały</t>
  </si>
  <si>
    <t>1 x Serweta na stół narzędziowy (owinięcie pakietu) 90 x 75cm +/-1cm;</t>
  </si>
  <si>
    <t>1 x  Serweta przylepna dwuwarstwowa  2-częściowa z regulacją otworu 75 x 90cm +/-1cm;</t>
  </si>
  <si>
    <t>1 x Bezpieczny skalpel jednorazowy nr. 10;</t>
  </si>
  <si>
    <t>1 x Nożyczki jednorazowe li zagięte typu Metzenbaum tępo tępe 14,5 cm +/-1cm;</t>
  </si>
  <si>
    <t>1 x Imadło chirurgiczne typu Mayo-Hegar 14 cm +/-1cm;</t>
  </si>
  <si>
    <t>1 x Pęseta chirurgiczna jednorazowa  standardowa prosta 14 cm +/-1cm;</t>
  </si>
  <si>
    <t>1 x Kleszczyki anatomiczne zagięte typu Halsted-Mosquito 12,5 cm +/-1cm;</t>
  </si>
  <si>
    <t>1 x Pojemnik plastikowy 250 ml z podziałką;</t>
  </si>
  <si>
    <t>1 x 10 Kompresy z gazy 10 x 10cm 12W 17N ze znacznikiem RTG;</t>
  </si>
  <si>
    <t>1 x 5 Kompresy włókninowe 10x10 30g 4W;</t>
  </si>
  <si>
    <t>Zestaw zapakowany w opakowanie typu torebka papierowo-foliowa. Zestaw zawiera dużą, czytelną, podwójnie perforowaną etykietę trójdzielną z kodem kreskowym z dwiema etykietami typu TAG, zawierającymi: indeks, numer serii, LOT, służącymi do prowadzenia dokumentacji medycznej. Wymagany dokument w postaci raportu walidacji procesu sterylizacji.</t>
  </si>
  <si>
    <t>Zestaw do cieśni nadgarstka, skład zestawu: serweta z regulowanym otworem o rozmiarze 75x45cm, otwór 7,5cmx10cm z przylepcem wokół otworu – komplet, serweta o rozmiarze 240x180cm z przylepcem – 1 szt, serweta 150x90cm bez przylepca – 1 szt, kompresy gazowe 17N 16W 7,5cmx7,5cm, wykonane z przędzy min. 15TEX z nitką RTG – 30 szt, opaska dziana 10cm4m – 1 szt, opaska elastyczna 6cmx4m – 1 szt, zapinka do opaski elastycznej – 1 szt, fartuch chirurgiczny z włókniny typu SMS 35g/m2, gramatura potwierdzona w niezależnym laboratorium akredytowanym przez PCA. Rękawy proste zakończone niepylącym poliestrowym mankietem o długości min. 8cm. Wiązany na 4 troki mocowane ultradźwiękowo, zewnętrzne w kartoniku. Troki o szer. 3cm, zewnętrzne dł. 70 i 54cm, wewnętrzne dł. 54cm. Szwy wykonane techniką ultradźwiękową, w części szyjnej zapięcie na rzep szer. 2cm, dł. 13 i 5cm. Oznaczenie rozmiaru, rodzaju fartucha, poziomu zabezpieczenia oraz normy EN 13795 widoczne przy złożonym fartuchu. Biozgodny wg PN EN ISO 10993-1 i nie powodujący drażnienia i uczulenia wg PN EN ISO 10993-10. Fartuch bez lateksu z potwierdzeniem na etykiecie. Rozmiary M-115cm długość. Wytrzymałość na rozciąganie na sucho min. 90N/50mm w kierunku wzdłużnym i min. 45N/50mm w kierunku poprzecznym; uwalnianie cząstek stałych max 2,1 log10; odporność na przenikanie cieczy min. 37cmH2O, wytrzymałość na wypychanie na sucho 132kPa. Paroprzepuszczalność min. 4541 g/m2x24h – parametry potwierdzone kartą danych technicznych.fartuch zapakowany w papier krepowy umieszczony poza serwetą na stół do instrumentarium – 1 szt, Fartuch chirurgiczny z włókniny typu SMS 35g/m2, gramatura potwierdzona w niezależnym laboratorium akredytowanym przez PCA. Rękawy proste zakończone niepylącym poliestrowym mankietem o długości min. 8cm. Wiązany na 4 troki mocowane ultradźwiękowo, zewnętrzne w kartoniku. Troki o szer. 3cm, zewnętrzne dł. 70 i 54cm, wewnętrzne dł. 54cm. Szwy wykonane techniką ultradźwiękową, w części szyjnej zapięcie na rzep szer. 2cm, dł. 13 i 5cm. Oznaczenie rozmiaru, rodzaju fartucha, poziomu zabezpieczenia oraz normy EN 13795 widoczne przy złożonym fartuchu. Biozgodny wg PN EN ISO 10993-1 i nie powodujący drażnienia i uczulenia wg PN EN ISO 10993-10. Fartuch bez lateksu z potwierdzeniem na etykiecie. Rozmiary XL-140cm długość. Wytrzymałość na rozciąganie na sucho min. 90N/50mm w kierunku wzdłużnym i min. 45N/50mm w kierunku poprzecznym; uwalnianie cząstek stałych max 2,1 log10; odporność na przenikanie cieczy min. 37cmH2O, wytrzymałość na wypychanie na sucho 132kPa. Paroprzepuszczalność min. 4541 g/m2x24h – parametry potwierdzone kartą danych technicznych, fartuch umieszczony wewnątrz serwety na stół do instrumentarium – 1 szt, strzykawka 20ml – 2 szt, igła 1,2x40mm – 1 szt, igła 0,6x30mm – 1 szt, pojemnik plastikowy okrągły niebieski o pojemności 125 ml – 1 szt, wewnątrz pojemnika tupfery gazowe kule 30x30cm przędza min. 15TEX – 3 szt, korcang plastikowy niebieski o długości 24cm okienkowy – 1 szt, taśma samoprzylepna medyczna 50x9cm - 1 szt., bezpieczne ostrze nr 15 – 1 szt, bezpieczne ostrze nr 22 – 1 szt, organizer na przewody z 3 otworami i z przylepcem, wykonany z włókniny polipropylenowej o gramaturze min. 35 g/m2 – 1 szt, serweta stanowiąca owinięcie zestawu z laminatu - wykonana z włókniny polipropylenowej i folii polietylenowo-polipropylenowej o gramaturze 47 g/m2. Skład laminatu – folia – trójwarstwowa embosowana o grubości min. 24 µm (min. 21,5 g/m2), wykonana w 25% z surowca pochodzącego z recyklingu w ramach obiegu zamkniętego. Hydrofilowa włóknina polipropylenowa o masie powierzchniowej 22 g/m2. Odporność laminatu na przenikanie cieczy min 277 cmH2O, chłonność min. 134,46 ml/m2 – wymagana karta danych technicznych, potwierdzająca wszystkie powyższe parametry, rozmiar serwety 200x150cm – 1 szt. Całość zapakowana w opakowanie typu torebka papierowo-foliowa. Zestaw zawiera dużą, czytelną, perforowaną etykietę z kodem kreskowym z czterema etykietami typu TAG, zawierającymi: indeks, numer serii, LOT, służącymi do prowadzenia dokumentacji medycznej.  Po odklejeniu TAG-ów etykieta główna pozostaje na części opakowania. Wymagany dokument w postaci raportu walidacji procesu sterylizacji. Potrójny system pakowania, opakowanie typu torebka papierowo-foliowa, karton wewnętrzny (dyspenser), karton zewnętrzny transportowy.Zamawiający wymaga dokument w postaci raportu walidacji procesu sterylizacji, a także kartę danych technicznych, potwierdzającą wymagane parametry.</t>
  </si>
  <si>
    <t>9.</t>
  </si>
  <si>
    <t>Zestaw do trepanopunkcji, skład zestawu: serweta z regulowanym otworem o rozmiarze 75x45cm, otwór 7,5cmx10cm z przylepcem wokół otworu – komplet, serweta 150x180cm z przylepcem i piktogramem (noga/stopa - ułatwiającym odpowiednie rozłożenie serwety) – 1 szt, serweta 150x120cm z przylepcem na dłuższym boku i piktogramem ( głowa - ułatwiającym odpowiednie rozłożenie serwety) – 1 szt , zestaw do odsysania CH24 długość 350cm – 1 szt, kompresy gazowe 17N 16W z nitka RTG, przędza min. 15 TEX, rozmiar 10x10cm – 50 szt, tupfery kule rozmiar 30x30cm, przędza min. 15TEX umieszczone w pojemniku plastikowym 125ml – 3 szt, pojemnik plastikowy niebieski 125ml – 1 szt,  fartuch chirurgiczny z włókniny typu SMS 35g/m2, gramatura potwierdzona w niezależnym laboratorium akredytowanym przez PCA. Rękawy proste zakończone niepylącym poliestrowym mankietem o długości min. 8cm. Wiązany na 4 troki mocowane ultradźwiękowo, zewnętrzne w kartoniku. Troki o szer. 3cm, zewnętrzne dł. 70 i 54cm, wewnętrzne dł. 54cm. Szwy wykonane techniką ultradźwiękową, w części szyjnej zapięcie na rzep szer. 2cm, dł. 13 i 5cm. Oznaczenie rozmiaru, rodzaju fartucha, poziomu zabezpieczenia oraz normy EN 13795 widoczne przy złożonym fartuchu. Biozgodny wg PN EN ISO 10993-1 i nie powodujący drażnienia i uczulenia wg PN EN ISO 10993-10. Fartuch bez lateksu z potwierdzeniem na etykiecie. Rozmiary M-115cm długość. Wytrzymałość na rozciąganie na sucho min. 90N/50mm w kierunku wzdłużnym i min. 45N/50mm w kierunku poprzecznym; uwalnianie cząstek stałych max 2,1 log10; odporność na przenikanie cieczy min. 37cmH2O, wytrzymałość na wypychanie na sucho 132kPa. Paroprzepuszczalność min. 4541 g/m2x24h – parametry potwierdzone kartą danych technicznych.fartuch zapakowany w papier krepowy umieszczony poza serwetą na stół do instrumentarium – 1 szt, Fartuch chirurgiczny z włókniny typu SMS 35g/m2, gramatura potwierdzona w niezależnym laboratorium akredytowanym przez PCA. Rękawy proste zakończone niepylącym poliestrowym mankietem o długości min. 8cm. Wiązany na 4 troki mocowane ultradźwiękowo, zewnętrzne w kartoniku. Troki o szer. 3cm, zewnętrzne dł. 70 i 54cm, wewnętrzne dł. 54cm. Szwy wykonane techniką ultradźwiękową, w części szyjnej zapięcie na rzep szer. 2cm, dł. 13 i 5cm. Oznaczenie rozmiaru, rodzaju fartucha, poziomu zabezpieczenia oraz normy EN 13795 widoczne przy złożonym fartuchu. Biozgodny wg PN EN ISO 10993-1 i nie powodujący drażnienia i uczulenia wg PN EN ISO 10993-10. Fartuch bez lateksu z potwierdzeniem na etykiecie. Rozmiary XL-140cm długość. Wytrzymałość na rozciąganie na sucho min. 90N/50mm w kierunku wzdłużnym i min. 45N/50mm w kierunku poprzecznym; uwalnianie cząstek stałych max 2,1 log10; odporność na przenikanie cieczy min. 37cmH2O, wytrzymałość na wypychanie na sucho 132kPa. Paroprzepuszczalność min. 4541 g/m2x24h – parametry potwierdzone kartą danych technicznych, fartuch umieszczony wewnątrz serwety na stół do instrumentarium – 1 szt, strzykawka 20ml – 2 szt, strzykawka Janetta, 100 ml - 1 szt., serweta gazowa 17N 4W z RTG, rozmiar 45x45cm - 2 szt., ręcznik chłonny, wykonany z włókniny kompresowej o gramaturze 40g, rozmiar 45x40cm - 2 szt., miska plastikowa, przezroczysta 500 ml - 1 szt., organizer na przewody z 3 otworami i z przylepcem, wykonany z włókniny polipropylenowej o gramaturze min. 35 g/m2 – 1 szt, ostrze bezpieczne nr 11 – 1 szt zapakowane w oddzielne opakowanie, ostrze bezpieczne  nr 22, zapakowane w oddzielne opakowanie – 1 szt, korcang plastikowy niebieski długość 24cm – 1 szt, serweta na stolik Mayo składana teleskopowo do środka, oznakowanie za pomocą naklejki z piktogramem ułatwia jego szybką aplikację o rozmiarze 145x80cm, warstwa chłonna 76x85cm, wykonana z folii polietylenowej oraz włókninowej warstwy chłonnej, gramatura włókniny 30 g/m2, grubość folii 50µm - folia piaskowana, łączna masa powierzchniowa włókniny i folii 82 g/m2, wytrzymałość na wypychanie na sucho 185 kPa, wytrzymałość na wypychanie na mokro 180 kPa barierowość dla wody min. 300 cm H2O, chłonność warstwy włókninowej min. 150 ml/m2. – 1 szt,  serweta stanowiąca owinięcie zestawu z laminatu - wykonana z włókniny polipropylenowej i folii polietylenowo-polipropylenowej o gramaturze 47 g/m2. Skład laminatu – folia – trójwarstwowa embosowana o grubości min. 24 µm (min. 21,5 g/m2), wykonana w 25% z surowca pochodzącego z recyklingu w ramach obiegu zamkniętego. Hydrofilowa włóknina polipropylenowa o masie powierzchniowej 22 g/m2. Odporność laminatu na przenikanie cieczy min 277 cmH2O, chłonność min. 134,46 ml/m2 – wymagana karta danych technicznych, potwierdzająca wszystkie powyższe parametry, rozmiar serwety 200x150cm – 1 szt.  Całość zapakowana w opakowanie typu torebka papierowo-foliowa. Zestaw zawiera dużą, czytelną, perforowaną etykietę z kodem kreskowym z czterema etykietami typu TAG, zawierającymi: indeks, numer serii, LOT, służącymi do prowadzenia dokumentacji medycznej.  Po odklejeniu TAG-ów etykieta główna pozostaje na części opakowania. Wymagany dokument w postaci raportu walidacji procesu sterylizacji. Potrójny system pakowania, opakowanie typu torebka papierowo-foliowa, karton wewnętrzny (dyspenser), karton zewnętrzny transportowy.Zamawiający wymaga dokument w postaci raportu walidacji procesu sterylizacji, a także kartę danych technicznych, potwierdzającą wymagane parametry.</t>
  </si>
  <si>
    <t>10.</t>
  </si>
  <si>
    <t>Zestaw do endoskopii, serweta główna o rozmiarze 320x180cm z prostokątnym otworem 35x32cm wraz z folią chirurgiczną i wycięciem w folii chirurgicznej o rozmiarze 15,2 x 20cm. Wokół otworu przezroczysty worek okalający otwór 360 stopni – 1 sztuka, serwety z przylepcem o rozmiarze 45x45cm wykonane z tego samego laminatu co serweta główna – 4 sztuki, pęseta metalowa chirurgiczna Adsona oznakowana kolorem, 12,5cm – 1 sztuk, nożyczki metalowe chirurgiczne, proste ostro-ostre, oznakowane kolorem, długość 15cm – 1 sztuka, imadło metalowe, długość 13cm, oznakowane kolorem – 1 sztuka, tupfer kula 30x30cm, wykonane z gazy 17N – 3 sztuki, korcang plastikowy, okienkowy, długość 19cm – 1 sztuka, miseczka plastikowa o pojemności 125ml – 1 sztuka, kompresy gazowe 17N 12W z RTG, rozmiar 10x10cm, masa i sztuki kompresu min. 2,76g, wielkość wykroju gazy min. 30x38,5cm – 20 sztuk, opatrunek wyspowy, rozmiar 8x15cm – 1 sztuka, wewnątrz zestawu wzmocniony antystatyczny fartuch chirurgiczny z włókniny typu SMS o gramaturze 35g/m2, wzmocniony dwuwarstwowym laminatem barierowym z warstwą chłonną w części przedniej i przedramionach o gramaturze min. 40g/m2, łącznie w obszarze wzmocnień 75g/m2. Gramatura potwierdzona w niezależnym laboratorium akredytowanym przez PCA. W części przedniej wzmocnienie do końca dolnej krawędzi fartucha, w rękawach min. 40cm(XL). Wzmocnienie hydrofilowe umieszczone na zewnątrz umożliwiające śródoperacyjną kontrolę rodzaju fartucha. Rękawy proste zakończone niepylącym poliestrowym mankietem o długości min. 8cm. Wiązany na 4 troki mocowane ultradźwiękowo, zewnętrzne w kartoniku. Troki o szer. 3cm, zewnętrzne dł. 70 i 54cm, wewnętrzne dł. 54cm. Szwy wykonane techniką ultradźwiękową, w części szyjnej zapięcie na rzep szer. 2cm, dł. 13 i 5cm. Oznaczenie rozmiaru, rodzaju fartucha, poziomu zabezpieczenia oraz normy EN 13795 widoczne przy złożonym fartuchu. Biozgodny wg PN EN ISO 10993-1 i nie powodujący drażnienia i uczulenia wg PN EN ISO 10993-10. Fartuch bez lateksu, rozmiar XL – długość 140cm. Odporność na przenikanie cieczy w strefie krytycznej min. 300cmH2O, mniej krytycznej min. 37cmH2O, wytrzymałość na wypychanie dla strefy krytycznej na mokro min. 129kPa, uwalnianie cząstek stałych dla powierzchni krytycznych max 1,3 log10- parametry potwierdzone kartą danych technicznych – 1 sztuka, na zewnątrz serwety na stół do instrumentarium zapakowany w papier krepowany antystatyczny fartuch chirurgiczny z włókniny typu SMS 35g/m2, gramatura potwierdzona w niezależnym laboratorium akredytowanym przez PCA. Rękawy proste zakończone niepylącym poliestrowym mankietem o długości min. 8cm. Wiązany na 4 troki mocowane ultradźwiękowo, zewnętrzne w kartoniku. Troki o szer. 3cm, zewnętrzne dł. 70 i 54cm, wewnętrzne dł. 54cm. Szwy wykonane techniką ultradźwiękową, w części szyjnej zapięcie na rzep szer. 2cm, dł. 13 i 5cm. Oznaczenie rozmiaru, rodzaju fartucha, poziomu zabezpieczenia oraz normy EN 13795 widoczne przy złożonym fartuchu. Biozgodny wg PN EN ISO 10993-1 i nie powodujący drażnienia i uczulenia wg PN EN ISO 10993-10. Fartuch bez lateksu, rozmiary M – długość 115cm. Wytrzymałość na rozciąganie na sucho min. 90N/50mm w kierunku wzdłużnym i min. 45N/50mm w kierunku poprzecznym; uwalnianie cząstek stałych max 2,1 log10; odporność na przenikanie cieczy min. 37cmH2O, wytrzymałość na wypychanie na sucho 132kPa. Paroprzepuszczalność min. 4541 g/m2x24h – parametry potwierdzone kartą danych technicznych – 1 sztuka, osłona na przewody złożona harmonijkowo, rozmiar 15x250cm – 1 sztuka.  Całość zestawu zawinięta w serwetę na stół do instrumentarium o rozmiarze 150x190cm wykonaną z folii polietylenowej oraz warstwy chłonnej o szerokości 66cm na całej długości serwety. Masy powierzchniowe poszczególnych warstw serwety na stół do instrumentarium: włóknina 35 g/m2, folia 47 g/m2, klej 2 g/m2. Chłonność warstwy chłonnej  serwety na stół do instrumentarium wynosi 400%, barierowość dla wody powyżej 100 cmH2O. Serweta na stolik Mayo składana teleskopowo do środka, oznakowanie za pomocą naklejki z piktogramem ułatwia jego szybką aplikację o rozmiarze 145x80cm, warstwa chłonna 76x85cm, wykonana z folii polietylenowej oraz włókninowej warstwy chłonnej, gramatura włókniny 30 g/m2, grubość folii 50µm - folia piaskowana, łączna masa powierzchniowa włókniny i folii 82 g/m2, wytrzymałość na wypychanie na sucho 185 kPa, wytrzymałość na wypychanie na mokro 180 kPa barierowość dla wody min. 300 cm H2O, chłonność warstwy włókninowej min. 150 ml/m2. Całość zapakowana w opakowanie typu torebka papierowo-foliowa. Zestaw zawiera dużą, czytelną, perforowaną etykietę z kodem kreskowym z czterema etykietami typu TAG, zawierającymi: indeks, numer serii, LOT, służącymi do prowadzenia dokumentacji medycznej.  Po odklejeniu TAG-ów etykieta główna pozostaje na części opakowania. Wymagany dokument w postaci raportu walidacji procesu sterylizacji. Potrójny system pakowania, opakowanie typu torebka papierowo-foliowa, karton wewnętrzny (dyspenser), karton zewnętrzny transportowy.Zamawiający wymaga dokument w postaci raportu walidacji procesu sterylizacji, a także kartę danych technicznych, potwierdzającą wymagane parametry.</t>
  </si>
  <si>
    <t>11.</t>
  </si>
  <si>
    <t>Zestaw do tracheotomii/laryngologii wykonany na całej powierzchni z laminatu z włókniny polipropylenowej i folii polietylenowo-polipropylenowej o gramaturze 55 g/m2. Folia laminatu trójwarstwowa oraz embosowana, wykonana w min. 25% z surowca pochodzącego z recyklingu w ramach obiegu zamkniętego. Laminat o odporności na przenikanie cieczy na poziomie min. 300 cm H2O. Laminat o odporności wytrzymałość na wypychanie - na sucho na poziomie min. 247 Kpa. Laminat o odporności wytrzymałość na wypychanie - na mokro na poziomie min. 241 Kpa. Laminat o chłonności badanej wg. PN-EN ISO 9073-6 na poziomie min.397,18 % i 218,45 ml/m2, Laminat o nasiąkliwości (metodą run off) wg. PN-EN ISO 9073-11 na poziomie min. 28,80 %,  laminat o sile delaminacji (włóknina/folia) na poziomie min. 1,91 N/25mm. Proces wytwarzania laminatu musi być wolny od substancji szkodliwych i.in. ftalanów, PFAS oraz wzbudzających szczególne obawy z tzw. listy kandydackiej REACH. Wszystkie powyższe parametry muszą być potwierdzone Kartą Danych Technicznych wystawioną przez producenta wyrobu gotowego. Laminat musi spełniać wymagania normy PN-EN 13795-1:2019. Całość zestawu zawinięta w serwetę na stół do instrumentarium o rozmiarze 150x190cm wykonaną z folii polietylenowej oraz warstwy chłonnej o szerokości 66cm na całej długości serwety. Masy powierzchniowe poszczególnych warstw serwety na stół do instrumentarium: włóknina 35 g/m2, folia 47 g/m2, klej 2 g/m2. Chłonność warstwy chłonnej  serwety na stół do instrumentarium wynosi 400%, barierowość dla wody powyżej 100 cmH2O, wytrzymałość na zerwanie wzdłuż na sucho i na mokro 110 N/50 mm.Skład zestawu: serweta 210x150cm z otworem owalnym 8x6cm i przylpecem wokół otworu – 1 szt, taśma medyczna 50x9cm – 1 szt., serweta na stół do instrumentarium 190x150cm – 1 szt., serweta na stolik Mayo składana teleskopowo 145x80cm – 1 szt. Opakowanie typu torebka papierowo-foliowa z dużą, czytelną, etykietą pięciodzielną z kodem kreskowym z czterema naklejkami transferowymi, zawierającymi numer serii, datę ważności numer LOT, po ich odklejeniu etykieta główna pozostaje na części papierowej opakowania. Zestaw pakowany w 2 kartony, zwiększające bezpieczeństwo, zewnętrzny transportowy, wewnętrzny pełniący funkcję dyspensera. Zamawiający wymaga dokument w postaci raportu walidacji procesu sterylizacji, a także kartę danych technicznych, potwierdzającą wymagane parametry.</t>
  </si>
  <si>
    <t>1. Pozycje 1, 2, 3, 4, 6 - Zestawy  wykonane na całej powierzchni z włókniny trójwarstwowej, pełnobarierowej, laminat wykonany z włókniny wiskozowej, folii polietylenowo-polipropylenowej i włókniny polipropylenowej zgodne z EN13795 – 1,2,3; o gramaturze min. 73 g/m2, chłonność min. 820%, nasiąkliwość min. 48%,  wytrzymałość na wypychanie na sucho min. 105kPa, wytrzymałość na wypychanie na mokro min. 95 kPa, odporność na przenikanie cieczy  min. 190 cmH2O, folia posiada właściwości antystatyczne, laminat nie powodujący podrażnień i uczuleń,  I klasa palności wg 16 CFR 1610 (metoda badań PN-EN ISO 6941) - wymagana karta danych technicznych, potwierdzająca powyższe parametry.
2. Pozycje 5, 7, 8, 9, 10 - Zestawy wykonane na całej powierzchni z laminatu z włókniny polipropylenowej i folii polietylenowo-polipropylenowej o gramaturze 55 g/m2. Folia laminatu trójwarstwowa oraz embosowana, wykonana w min. 25% z surowca pochodzącego z recyklingu w ramach obiegu zamkniętego. Laminat o odporności na przenikanie cieczy na poziomie min. 300 cm H2O. Laminat o odporności wytrzymałość na wypychanie - na sucho na poziomie min. 247 Kpa. Laminat o odporności wytrzymałość na wypychanie - na mokro na poziomie min. 241 Kpa. Laminat o chłonności badanej wg. PN-EN ISO 9073-6 na poziomie min.397,18 % i 218,45 ml/m2  Laminat o nasiąkliwości (metodą run off) wg. PN-EN ISO 9073-11 na poziomie min. 28,80 % Laminat o sile delaminacji (włóknina/folia) na poziomie min. 1,91 N/25mm. Proces wytwarzania laminatu musi być wolny od substancji szkodliwych i.in. ftalanów, PFAS oraz wzbudzających szczególne obawy z tzw. listy kandydackiej REACH. Wszystkie powyższe parametry muszą być potwierdzone Kartą Danych Technicznych wystawioną przez producenta wyrobu gotowego. 
3. Pozycje 1-6 - Całość zestawu zawinięta w serwetę na stolik instrumentariuszki zapakowany w opakowanie typu TYVEK. Zestaw zawiera  dużą, czytelną, podwójnie perforowaną etykietę z kodem kreskowym z czterema etykietami typu TAG, zawierającymi: indeks, numer serii, LOT, służącymi do prowadzenia dokumentacji medycznej.  Po odklejeniu TAG-ów etykieta główna pozostaje na części opakowania. Wymagany dokument w postaci raportu walidacji procesu sterylizacji. Podwójny kartonowy system pakowania, zewnętzrny karton transportowy, wewnątrz biały karton dyspenser.</t>
  </si>
  <si>
    <t>Zestaw do zmiany opatrunku, skład zestawu: tupfery kula 17N 20x20cm wykonane z przędzy min. 15TEX – 6 szt., pęseta plastikowa – 1 szt. Zestaw zapakowany w opakowanie typu twardy blister z 2 przegrodami z dużą, czytelną, podwójnie perforowaną etykietą trójdzielną z kodem kreskowym z 4 naklejkami transferowymi, zawierającymi numer serii, datę ważności, numer LOT, po ich odklejeniu etykieta główna pozostaje na części papierowej opakowania. Zamawiający wymaga dokument w postaci raportu walidacji procesu sterylizacji, a także kartę danych technicznych, potwierdzającą wymagane parametry.</t>
  </si>
  <si>
    <t>Zestaw do zmiany opatrunku zawierający: kompresy włókninowe 30 gramowe 4 warstwowe 7,5 cm x 7,5 cm – 2 szt., tupfery kula 17N 20x20cm wykonane z przędzy min. 15TEX – 6 szt., pęseta plastikowa zielona – 1 szt., pęseta plastikowa niebieska – 1 szt. Zestaw zapakowany w opakowanie typu twardy blister z trzema przegrodami z dużą, czytelną, podwójnie perforowaną etykietą trójdzielną z kodem kreskowym z 4 naklejkami transferowymi, zawierającymi numer serii, datę ważności, numer LOT, po ich odklejeniu etykieta główna pozostaje na części papierowej opakowania. Zamawiający wymaga dokument w postaci raportu walidacji procesu sterylizacji, a także kartę danych technicznych, potwierdzającą wymagane parametry.</t>
  </si>
  <si>
    <t>Zestaw do zakładania szwów, skład zestawu: serweta foliowana celulozowo-polietylenowa o gramaturze min. 39 o rozmiarze 45x75 cm – 1 szt, serweta foliowana celulozowo-polietylenowa o gramaturze min. 39 g/m2 o rozmiarze 50x60cm z otworem o średnicy 8 cm i przylepcem wokół otworu, tupfer kula 17N 20x20cm, - 3 szt., kompresy włókninowe 30g 7,5x7,5 cm- 5 szt, pęseta plastikowa jednorazowa 13cm – 1 szt, pęseta metalowa chirurgiczna jednorazowa 12cm – 1 szt, imadło metalowe jednorazowe 13cm – 1 szt, nożyczki metalowe ostro-ostre 11cm – 1 szt. Zestaw zapakowany w opakowanie typu twardy blister z dwiema przegrodami z dużą, czytelną, podwójnie perforowaną etykietą trójdzielną z kodem kreskowym z 4 naklejkami transferowymi, zawierającymi numer serii, datę ważności, numer LOT, po ich odklejeniu etykieta główna pozostaje na części papierowej opakowania. Zamawiający wymaga dokument w postaci raportu walidacji procesu sterylizacji, a także kartę danych technicznych, potwierdzającą wymagane parametry.</t>
  </si>
  <si>
    <t>Zestaw do zdejmowania szwów, skład zestawu: pęseta plastikowa jednorazowa 13cm – 1 szt, rękawiczki lateksowe rozmiar M – 2 szt, tupfer kula 17N 20x20cm, wykonana z przędzy min. 15TEX – 6 szt, ostrze nr 11 – 1 szt. Zestaw zapakowany w opakowanie typu twardy blister z trzema przegrodami z dużą, czytelną, podwójnie perforowaną etykietą trójdzielną z kodem kreskowym z 4 naklejkami transferowymi, zawierającymi numer serii, datę ważności, numer LOT, po ich odklejeniu etykieta główna pozostaje na części papierowej opakowania. Zamawiający wymaga dokument w postaci raportu walidacji procesu sterylizacji, a także kartę danych technicznych, potwierdzającą wymagane parametry.</t>
  </si>
  <si>
    <t>Zestaw do zakładania wkłucia centralnego: serweta  foliowana celulozowo-polietylenowa o gramaturze min. 39 g/m2 o rozmiarze 45x75 cm – 1 szt., serweta włókninowa dwuwarstwowa (polipropylen/polietylen) laminat wykonany z włókniny polipropylenowej i folii polietylenowo-polipropylenowej o gramaturze 55 g/m2. Folia laminatu trójwarstwowa oraz embosowana, wykonana w min. 25% z surowca pochodzącego z recyklingu w ramach obiegu zamkniętego. Laminat o odporności na przenikanie cieczy na poziomie min. 300 cm H2O. Laminat o odporności wytrzymałość na wypychanie - na sucho na poziomie min. 247 Kpa. Laminat o odporności wytrzymałość na wypychanie - na mokro na poziomie min. 241 Kpa. Laminat o chłonności badanej wg. PN-EN ISO 9073-6 na poziomie min.397,18 % i 218,45 ml/m2, Laminat o nasiąkliwości (metodą run off) wg. PN-EN ISO 9073-11 na poziomie min. 28,80 %,  laminat o sile delaminacji (włóknina/folia) na poziomie min. 1,91 N/25mm. Proces wytwarzania laminatu musi być wolny od substancji szkodliwych i.in. ftalanów, PFAS oraz wzbudzających szczególne obawy z tzw. listy kandydackiej REACH. Wszystkie powyższe parametry muszą być potwierdzone Kartą Danych Technicznych wystawioną przez producenta wyrobu gotowego. Laminat musi spełniać wymagania normy PN-EN 13795-1:2019 o rozmiarze 45x75cm z otworem o średnicy 8cm i przylepcem wokół otworu  - 1 szt, kompresy z gazy  17N 8W 7,5cmx7,5cm wykonane z przędzy min. 15TEX, waga 1 sztuki kompresu min. 1,24g – 10 szt, tupfer kula 17N 20x20cm, wykonane z przędzy min. 15TEX – 10 szt, pęseta plastikowa 13cm – 1 szt, strzykawka 10ml – 1 szt, strzykawka 20ml – 1 szt, igła 1,2x40mm – 1 szt, igła 0,8x40mm – 1 szt, ostrze numer 11 – 1 szt, imadło metalowe jednorazowego użytku 13cm – 1 szt. Zestaw zapakowany w opakowanie typu twardy blister z dwiema przegrodami z dużą, czytelną, podwójnie perforowaną etykietą trójdzielną z kodem kreskowym z dwiema naklejkami transferowymi, zawierającymi numer serii, datę ważności numer LOT, po ich odklejeniu etykieta główna pozostaje na części papierowej opakowania. Dodatkowo w zestawie oddzielnie zapakowany w torebkę papierowo foliowąFartuch chirurgiczny z włókniny typu SMS 35g/m2, gramatura potwierdzona w niezależnym laboratorium akredytowanym przez PCA. Rękawy proste zakończone niepylącym poliestrowym mankietem o długości min. 8cm. Wiązany na 4 troki mocowane ultradźwiękowo, zewnętrzne w kartoniku. Troki o szer. 3cm, zewnętrzne dł. 70 i 54cm, wewnętrzne dł. 54cm. Szwy wykonane techniką ultradźwiękową, w części szyjnej zapięcie na rzep szer. 2cm, dł. 13 i 5cm. Oznaczenie rozmiaru, rodzaju fartucha, poziomu zabezpieczenia oraz normy EN 13795 widoczne przy złożonym fartuchu. Biozgodny wg PN EN ISO 10993-1 i nie powodujący drażnienia i uczulenia wg PN EN ISO 10993-10. Fartuch bez lateksu z potwierdzeniem na etykiecie. Rozmiary XL-140cm długość. Wytrzymałość na rozciąganie na sucho min. 90N/50mm w kierunku wzdłużnym i min. 45N/50mm w kierunku poprzecznym; uwalnianie cząstek stałych max 2,1 log10; odporność na przenikanie cieczy min. 37cmH2O, wytrzymałość na wypychanie na sucho 132kPa. Paroprzepuszczalność min. 4541 g/m2x24h – parametry potwierdzone kartą danych technicznych.
Zestaw w opakowaniu typu twardy blister i fartuch w opakowaniu typu torebka papierowo-foliowa zapakowane w torebkę przezroczystą, posterylizacyjną, samoprzylepną z dużą, czytelną, podwójnie perforowaną etykietą trójdzielną z kodem kreskowym z dwiema naklejkami transferowymi, zawierającymi numer serii, datę ważności numer LOT. Zamawiający wymaga dokument w postaci raportu walidacji procesu sterylizacji, a także kartę danych technicznych, potwierdzającą wymagane parametry.</t>
  </si>
  <si>
    <t>Zestaw do wkłucia lędźwiowego zawierający, skład zestawu: serwetę z włókniny podfoliowanej celulozowo-polietylenowej 75 cm x 45 cm o gramaturze min. 39 g/m2  – 1 szt, serwetę polipropylenowo-polietylenową 50 cm x 60 cm z otworem o średnicy 10 cm z laminatu z włókniny polipropylenowej i folii polietylenowo-polipropylenowej o gramaturze 55 g/m2. Folia laminatu trójwarstwowa oraz embosowana, wykonana w min. 25% z surowca pochodzącego z recyklingu w ramach obiegu zamkniętego. Laminat o odporności na przenikanie cieczy na poziomie min. 300 cm H2O. Laminat o odporności wytrzymałość na wypychanie - na sucho na poziomie min. 247 Kpa. Laminat o odporności wytrzymałość na wypychanie - na mokro na poziomie min. 241 Kpa. Laminat o chłonności badanej wg. PN-EN ISO 9073-6 na poziomie min.397,18 % i 218,45 ml/m2, Laminat o nasiąkliwości (metodą run off) wg. PN-EN ISO 9073-11 na poziomie min. 28,80 %,  laminat o sile delaminacji (włóknina/folia) na poziomie min. 1,91 N/25mm. Proces wytwarzania laminatu musi być wolny od substancji szkodliwych i.in. ftalanów, PFAS oraz wzbudzających szczególne obawy z tzw. listy kandydackiej REACH. Wszystkie powyższe parametry muszą być potwierdzone Kartą Danych Technicznych wystawioną przez producenta wyrobu gotowego. Laminat musi spełniać wymagania normy PN-EN 13795-1:2019 z przylepcem wokół otworu i z 2 przylepcami w górnych rogach serwety (po 1szt z każdej strony serwety), kompresy włókninowe 30 gramowe 4 warstwowe 7,5 cm x 7,5 cm – 10 szt, strzykawka 3 ml – 1 szt., strzykawka 5 ml – 1 szt., igła 1,2 mm x 40 mm – 1 szt., igła 0,5 mm x 25 mm – 1 szt, plaster włókninowy z zaokrąglonymi rogami sterylny 5 cm x 7,2 cm z centralnie umieszczoną warstwą absorpcyjną -1 szt., penseta plastikowa – 1 szt. Zestaw zapakowany w opakowanie typu twardy blister z trzema przegrodami z dużą, czytelną, podwójnie perforowaną etykietą trójdzielną z kodem kreskowym z 4 naklejkami transferowymi, zawierającymi numer serii, datę ważności, numer LOT, po ich odklejeniu etykieta główna pozostaje na części papierowej opakowania. Zamawiający wymaga dokument w postaci raportu walidacji procesu sterylizacji, a także kartę danych technicznych, potwierdzającą wymagane parametry.</t>
  </si>
  <si>
    <t>Serweta wykonana na całej powierzchni  z laminatu z włókniny polipropylenowej i folii polietylenowo-polipropylenowej o gramaturze 55 g/m2. Folia laminatu trójwarstwowa oraz embosowana, wykonana w min. 25% z surowca pochodzącego z recyklingu w ramach obiegu zamkniętego. Laminat o odporności na przenikanie cieczy na poziomie min. 300 cm H2O. Laminat o odporności wytrzymałość na wypychanie - na sucho na poziomie min. 247 Kpa. Laminat o odporności wytrzymałość na wypychanie - na mokro na poziomie min. 241 Kpa. Laminat o chłonności badanej wg. PN-EN ISO 9073-6 na poziomie min.397,18 % i 218,45 ml/m2, Laminat o nasiąkliwości (metodą run off) wg. PN-EN ISO 9073-11 na poziomie min. 28,80 %,  laminat o sile delaminacji (włóknina/folia) na poziomie min. 1,91 N/25mm. Proces wytwarzania laminatu musi być wolny od substancji szkodliwych i.in. ftalanów, PFAS oraz wzbudzających szczególne obawy z tzw. listy kandydackiej REACH. Wszystkie powyższe parametry muszą być potwierdzone Kartą Danych Technicznych wystawioną przez producenta wyrobu gotowego. Laminat musi spełniać wymagania normy PN-EN 13795-1:2019 o rozmiarze 180x150 z przylepcem o szerokości 5cm. Opakowanie typu torebka papierowo-foliowa z dużą, czytelną, podwójnie perforowaną etykietą trójdzielną z kodem kreskowym z dwiema naklejkami transferowymi, zawierającymi numer serii, datę ważności numer LOT, po ich odklejeniu etykieta główna pozostaje na części papierowej opakowania.  Zamawiający wymaga dokument w postaci raportu walidacji procesu sterylizacji, a także kartę danych technicznych, potwierdzającą wymagane parametry.</t>
  </si>
  <si>
    <t>Serweta wykonana na całej powierzchni z laminatu z włókniny polipropylenowej i folii polietylenowo-polipropylenowej o gramaturze 55 g/m2. Folia laminatu trójwarstwowa oraz embosowana, wykonana w min. 25% z surowca pochodzącego z recyklingu w ramach obiegu zamkniętego. Laminat o odporności na przenikanie cieczy na poziomie min. 300 cm H2O. Laminat o odporności wytrzymałość na wypychanie - na sucho na poziomie min. 247 Kpa. Laminat o odporności wytrzymałość na wypychanie - na mokro na poziomie min. 241 Kpa. Laminat o chłonności badanej wg. PN-EN ISO 9073-6 na poziomie min.397,18 % i 218,45 ml/m2, Laminat o nasiąkliwości (metodą run off) wg. PN-EN ISO 9073-11 na poziomie min. 28,80 %,  laminat o sile delaminacji (włóknina/folia) na poziomie min. 1,91 N/25mm. Proces wytwarzania laminatu musi być wolny od substancji szkodliwych i.in. ftalanów, PFAS oraz wzbudzających szczególne obawy z tzw. listy kandydackiej REACH. Wszystkie powyższe parametry muszą być potwierdzone Kartą Danych Technicznych wystawioną przez producenta wyrobu gotowego. Laminat musi spełniać wymagania normy PN-EN 13795-1:2019o  rozmiarze 45x45cm z przylepcem o szerokości 5cm. Opakowanie typu torebka papierowo-foliowa z dużą, czytelną, podwójnie perforowaną etykietą trójdzielną z kodem kreskowym z dwiema naklejkami transferowymi, zawierającymi numer serii, datę ważności numer LOT, po ich odklejeniu etykieta główna pozostaje na części papierowej opakowania.  Zamawiający wymaga dokument w postaci raportu walidacji procesu sterylizacji, a także kartę danych technicznych, potwierdzającą wymagane parametry.</t>
  </si>
  <si>
    <t>Serweta na stolik Mayo składana teleskopowo do środka, oznakowanie za pomocą naklejki z piktogramem ułatwia jego szybką aplikację o rozmiarze 145x80cm, warstwa chłonna 76x85cm, wykonana z folii polietylenowej oraz włókninowej warstwy chłonnej, gramatura włókniny 30 g/m2, grubość folii 50µm - folia piaskowana, łączna masa powierzchniowa włókniny i folii 82 g/m2, wytrzymałość na wypychanie na sucho 185 kPa, wytrzymałość na wypychanie na mokro 180 kPa barierowość dla wody min. 300 cm H2O, chłonność warstwy włókninowej min. 150 ml/m2.</t>
  </si>
  <si>
    <t>Taśma lepna medyczna 50x9cm, wykonana z laminatu typu Spunlace, jałowa A'1. Opakowanie typu torebka papierowo-foliowa z dużą, czytelną, podwójnie perforowaną etykietą trójdzielną z kodem kreskowym z dwiema naklejkami transferowymi, zawierającymi numer serii, datę ważności numer LOT, po ich odklejeniu etykieta główna pozostaje na części papierowej opakowania.  Zamawiający wymaga dokument w postaci raportu walidacji procesu sterylizacji.</t>
  </si>
  <si>
    <t>Serweta wykonana na całej powierzchni z laminatu z włókniny polipropylenowej i folii polietylenowo-polipropylenowej o gramaturze 55 g/m2. Folia laminatu trójwarstwowa oraz embosowana, wykonana w min. 25% z surowca pochodzącego z recyklingu w ramach obiegu zamkniętego. Laminat o odporności na przenikanie cieczy na poziomie min. 300 cm H2O. Laminat o odporności wytrzymałość na wypychanie - na sucho na poziomie min. 247 Kpa. Laminat o odporności wytrzymałość na wypychanie - na mokro na poziomie min. 241 Kpa. Laminat o chłonności badanej wg. PN-EN ISO 9073-6 na poziomie min.397,18 % i 218,45 ml/m2, Laminat o nasiąkliwości (metodą run off) wg. PN-EN ISO 9073-11 na poziomie min. 28,80 %,  laminat o sile delaminacji (włóknina/folia) na poziomie min. 1,91 N/25mm. Proces wytwarzania laminatu musi być wolny od substancji szkodliwych i.in. ftalanów, PFAS oraz wzbudzających szczególne obawy z tzw. listy kandydackiej REACH. Wszystkie powyższe parametry muszą być potwierdzone Kartą Danych Technicznych wystawioną przez producenta wyrobu gotowego. Laminat musi spełniać wymagania normy PN-EN 13795-1:2019 o  rozmiarze 75x90cm z otworem 6x8cm z przylepcem wokół otworu. Opakowanie typu torebka papierowo-foliowa z dużą, czytelną, podwójnie perforowaną etykietą trójdzielną z kodem kreskowym z dwiema naklejkami transferowymi, zawierającymi numer serii, datę ważności numer LOT, po ich odklejeniu etykieta główna pozostaje na części papierowej opakowania.  Zamawiający wymaga dokument w postaci raportu walidacji procesu sterylizacji, a także kartę danych technicznych, potwierdzającą wymagane parametry.</t>
  </si>
  <si>
    <t>Zestaw do pobierania krwi na posiew w warunkach jałowych. Zawiera:
• przeklejaną serwetę 45 cm z otworem 8 cm
• jałowe rękawiczki rozmiar M
• pęsetę
• gaziki o wielkości 7,5 cm x 7,5 cm - 5 szt.
Zestaw zapakowany w jednokomorowy pojemnik twardy blister o wielkości 10 cm x 10 cm.</t>
  </si>
  <si>
    <t>PAKIET - podkład do przenoszenia pacjenta</t>
  </si>
  <si>
    <r>
      <t>Podkład z możliwością przenoszenia pacjenta do 150kg, z wkładem chłonnym zawierajacym superabsorbent umożliwiający trwałe zatrzymanie płynu w rdzeniu, w rozmiarze 210x80cm (wkład chłonny 200x60cm), w kolorze białym, przyjazny dla skóry, z gładkim wkładem chłonnym, pokryty włókniną PP, wzmocniony co umożliwia przenoszenie pacjenta do 150kg. Chłonność min. 1,5 litra. Zapewnia trwałe zatrzymanie bakterii, w tym MRSA, E.Coli, redukuje zapach. Pokryty hydrogilną włókniną o gramaturze 15g/m</t>
    </r>
    <r>
      <rPr>
        <vertAlign val="superscript"/>
        <sz val="8"/>
        <color theme="1"/>
        <rFont val="Cambria"/>
        <family val="1"/>
        <charset val="238"/>
        <scheme val="major"/>
      </rPr>
      <t xml:space="preserve">2 </t>
    </r>
    <r>
      <rPr>
        <sz val="8"/>
        <color theme="1"/>
        <rFont val="Cambria"/>
        <family val="1"/>
        <charset val="238"/>
        <scheme val="major"/>
      </rPr>
      <t>na całej powierzchni. Wkład chłonny o gramaturze 126g/m</t>
    </r>
    <r>
      <rPr>
        <vertAlign val="superscript"/>
        <sz val="8"/>
        <color theme="1"/>
        <rFont val="Cambria"/>
        <family val="1"/>
        <charset val="238"/>
        <scheme val="major"/>
      </rPr>
      <t>2</t>
    </r>
    <r>
      <rPr>
        <sz val="8"/>
        <color theme="1"/>
        <rFont val="Cambria"/>
        <family val="1"/>
        <charset val="238"/>
        <scheme val="major"/>
      </rPr>
      <t xml:space="preserve"> z superabsorbentem. Warstwa spodnia o gramaturze 70g/m</t>
    </r>
    <r>
      <rPr>
        <vertAlign val="superscript"/>
        <sz val="8"/>
        <color theme="1"/>
        <rFont val="Cambria"/>
        <family val="1"/>
        <charset val="238"/>
        <scheme val="major"/>
      </rPr>
      <t>2</t>
    </r>
    <r>
      <rPr>
        <sz val="8"/>
        <color theme="1"/>
        <rFont val="Cambria"/>
        <family val="1"/>
        <charset val="238"/>
        <scheme val="major"/>
      </rPr>
      <t xml:space="preserve"> wykonana z włókniny polipropylenowej wzmocnionej folii. Waga podkładu około 295g.</t>
    </r>
  </si>
  <si>
    <t>PAKIET - pościel i prześcieradło jednorazowe niejałowe</t>
  </si>
  <si>
    <t>Komplet pościeli jednorazowej niejałowej wykonanej z włókniny 100% polipropylenowej o gramaturze 35-40g/m2 o wytrzymałości na rozdzieranie wzdłużne min. 28N, poprzeczne min. 24N. Czystość mikrobiologiczna min. 53 cfu/dm2, odporność na przenikanie cieczy min. 31 cm H2O. Pościel musi nadawać się do sterylizacji parą wodną. Skłąd i rozmiar: powłoka min. 200x150cm (max. 210x160cm), powłoczka min. 70x80cm (max. 75x90cm), prześcieradło 210x150cm, kolor niebieski lub zielony.</t>
  </si>
  <si>
    <t>Prześcieradło jednorazowe niejałowe, wykonane z włókniny 100% polipropylenowej o gramaturze 35g/m2 o wytrzymałości na rozdzieranie wzdłużne min. 32N, poprzeczne 43N. Czystość mikrobiologiczna min. 53 cfu/dm2, odporność na przenikanie cieczy 31cm H2O. Paroprzepuszczalność min. 3576g/m2 x 24h. Kolor niebieski lub zielony. Rozmiar 210x160cm.</t>
  </si>
  <si>
    <t>RAZEM CAŁOŚĆ</t>
  </si>
  <si>
    <t>Pakiet</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</si>
  <si>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</si>
  <si>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</si>
  <si>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</si>
  <si>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</si>
  <si>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</si>
  <si>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</si>
  <si>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</si>
  <si>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</si>
  <si>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</si>
  <si>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</si>
  <si>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</si>
  <si>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</si>
  <si>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</si>
  <si>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</si>
  <si>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</si>
  <si>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</si>
  <si>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</si>
  <si>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</si>
  <si>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</si>
  <si>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</si>
  <si>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</si>
  <si>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</si>
  <si>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</si>
  <si>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</si>
  <si>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</si>
  <si>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1. Do obliczenia ceny oferty należy zastosować następujący sposób:
 Podać jednostkową cenę netto dla każdej pozycji za oferowaną j.m. z dokładnością do dwóch miejsc po przecinku.
 Podać stawkę VAT (w %) dla każdej pozycji.
 Obliczyć wartość podstawową netto każdej pozycji, mnożąc podaną cenę jednostkową netto za oferowaną j.m przez zamawianą ilość. Tak wyliczoną wartość podstawową netto należy zaokrąglić do dwóch miejsc po przecinku, stosując zasadę, że jeżeli trzecia cyfra po przecinku jest równa lub większa od 5 to należy zaokrąglić w górę, jeżeli mniejsza to nic nie zmieniać a pozostałe cyfry po przecinku należy „odciąć”; 
 Obliczyć wartość podstawową brutto dla każdej pozycji dodając do wyliczonej wartości podstawowej netto iloczyn wyliczonej wartości podstawowej netto i stawki VAT (w %). Tak wyliczoną wartość podstawową brutto należy zaokrąglić się do dwóch miejsc po przecinku, stosując zasadę, że jeżeli trzecia cyfra po przecinku jest równa lub większa od 5 to należy zaokrąglić w górę, jeżeli mniejsza to nic nie zmieniać a pozostałe cyfry po przecinku należy „odciąć”; 
 Obliczyć wartość prawa opcji netto dla każdej pozycji mnożąc podaną cenę jednostkową netto za oferowaną j.m przez ilość określoną w ramach prawa opcji. Tak wyliczoną wartość prawa opcji netto należy zaokrąglić do dwóch miejsc po przecinku, stosując zasadę, że jeżeli trzecia cyfra po przecinku jest równa lub większa od 5 to należy zaokrąglić w górę, jeżeli mniejsza to nic nie zmieniać a pozostałe cyfry po przecinku należy „odciąć”;
 Obliczyć wartość prawa opcji brutto dla każdej pozycji dodając do wyliczonej wartości prawa opcji netto iloczyn wyliczonej wartości prawa opcji netto i stawki VAT (w %). Tak wyliczoną wartość prawa opcji brutto należy zaokrąglić do dwóch miejsc po przecinku, stosując zasadę, że jeżeli trzecia cyfra po przecinku jest równa lub większa od 5 to należy zaokrąglić w górę, jeżeli mniejsza to nic nie zmieniać a pozostałe cyfry po przecinku należy „odciąć”;
 Obliczyć wartość podstawową netto i wartość podstawową brutto poprzez zsumowanie wartości netto/brutto zamówienia podstawowego dla poszczególnych pozycji;
 Obliczyć wartość prawa opcji netto i wartość prawa opcji brutto poprzez zsumowanie wartości netto/brutto zamówienia prawa opcji dla poszczególnych pozycji;
 Odpowiednio dla każdego pakietu obliczyć wartość całkowitą zamówienia netto i brutto wg tabeli zamieszczonej w każdym pakiecie w Formularzu asortymentowo-cenowym – Załącznik nr 2 do SWZ</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</si>
</sst>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4" formatCode="_-* #,##0.00\ &quot;zł&quot;_-;\-* #,##0.00\ &quot;zł&quot;_-;_-* &quot;-&quot;??\ &quot;zł&quot;_-;_-@_-"/>
    <numFmt numFmtId="43" formatCode="_-* #,##0.00\ _z_ł_-;\-* #,##0.00\ _z_ł_-;_-* &quot;-&quot;??\ _z_ł_-;_-@_-"/>
    <numFmt numFmtId="164" formatCode="[$-415]General"/>
    <numFmt numFmtId="165" formatCode="&quot; &quot;#,##0.00&quot; zł &quot;;&quot;-&quot;#,##0.00&quot; zł &quot;;&quot; -&quot;#&quot; zł &quot;;&quot; &quot;@&quot; &quot;"/>
    <numFmt numFmtId="166" formatCode="#,##0.00\ &quot;zł&quot;"/>
    <numFmt numFmtId="167" formatCode="_-* #,##0.00\ [$zł-415]_-;\-* #,##0.00\ [$zł-415]_-;_-* &quot;-&quot;??\ [$zł-415]_-;_-@_-"/>
  </numFmts>
  <fonts count="23">
    <font>
      <sz val="11"/>
      <color theme="1"/>
      <name val="Calibri"/>
      <family val="2"/>
      <scheme val="minor"/>
    </font>
    <font>
      <sz val="11"/>
      <color theme="1"/>
      <name val="Calibri"/>
      <family val="2"/>
      <scheme val="minor"/>
    </font>
    <font>
      <sz val="11"/>
      <color rgb="FF000000"/>
      <name val="Calibri"/>
      <family val="2"/>
      <charset val="238"/>
    </font>
    <font>
      <sz val="11"/>
      <color rgb="FF000000"/>
      <name val="Arial"/>
      <family val="2"/>
      <charset val="238"/>
    </font>
    <font>
      <sz val="10"/>
      <color rgb="FF000000"/>
      <name val="Arial"/>
      <family val="2"/>
      <charset val="238"/>
    </font>
    <font>
      <sz val="8"/>
      <color rgb="FF000000"/>
      <name val="Calibri"/>
      <family val="2"/>
      <charset val="238"/>
    </font>
    <font>
      <sz val="10"/>
      <color rgb="FF000000"/>
      <name val="Arial CE1"/>
      <charset val="238"/>
    </font>
    <font>
      <sz val="10"/>
      <color rgb="FF000000"/>
      <name val="Arial1"/>
      <charset val="238"/>
    </font>
    <font>
      <sz val="10"/>
      <color indexed="8"/>
      <name val="Helvetica Neue"/>
    </font>
    <font>
      <sz val="10"/>
      <name val="Arial1"/>
      <charset val="238"/>
    </font>
    <font>
      <b/>
      <sz val="8"/>
      <name val="Tahoma"/>
      <family val="2"/>
      <charset val="238"/>
    </font>
    <font>
      <sz val="8"/>
      <name val="Tahoma"/>
      <family val="2"/>
      <charset val="238"/>
    </font>
    <font>
      <sz val="11"/>
      <name val="Calibri"/>
      <family val="2"/>
      <scheme val="minor"/>
    </font>
    <font>
      <b/>
      <sz val="8"/>
      <name val="Calibri"/>
      <family val="2"/>
      <charset val="238"/>
      <scheme val="minor"/>
    </font>
    <font>
      <b/>
      <sz val="8"/>
      <color theme="1"/>
      <name val="Cambria"/>
      <family val="1"/>
      <charset val="238"/>
      <scheme val="major"/>
    </font>
    <font>
      <b/>
      <sz val="8"/>
      <color rgb="FF000000"/>
      <name val="Cambria"/>
      <family val="1"/>
      <charset val="238"/>
      <scheme val="major"/>
    </font>
    <font>
      <b/>
      <sz val="8"/>
      <name val="Cambria"/>
      <family val="1"/>
      <charset val="238"/>
      <scheme val="major"/>
    </font>
    <font>
      <sz val="8"/>
      <color theme="1"/>
      <name val="Cambria"/>
      <family val="1"/>
      <charset val="238"/>
      <scheme val="major"/>
    </font>
    <font>
      <sz val="8"/>
      <color rgb="FF000000"/>
      <name val="Cambria"/>
      <family val="1"/>
      <charset val="238"/>
      <scheme val="major"/>
    </font>
    <font>
      <vertAlign val="superscript"/>
      <sz val="8"/>
      <color theme="1"/>
      <name val="Cambria"/>
      <family val="1"/>
      <charset val="238"/>
      <scheme val="major"/>
    </font>
    <font>
      <sz val="8"/>
      <color rgb="FFFF0000"/>
      <name val="Tahoma"/>
      <family val="2"/>
      <charset val="238"/>
    </font>
    <font>
      <sz val="8"/>
      <name val="Cambria"/>
      <family val="1"/>
      <charset val="238"/>
      <scheme val="major"/>
    </font>
    <font>
      <sz val="11"/>
      <name val="Tahoma"/>
      <family val="2"/>
      <charset val="238"/>
    </font>
  </fonts>
  <fills count="7">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0"/>
        <bgColor rgb="FFFBE5D6"/>
      </patternFill>
    </fill>
    <fill>
      <patternFill patternType="solid">
        <fgColor theme="2" tint="-9.9978637043366805E-2"/>
        <bgColor indexed="64"/>
      </patternFill>
    </fill>
    <fill>
      <patternFill patternType="solid">
        <fgColor theme="4" tint="0.59999389629810485"/>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thin">
        <color indexed="64"/>
      </right>
      <top/>
      <bottom style="thin">
        <color indexed="64"/>
      </bottom>
      <diagonal/>
    </border>
    <border>
      <left style="thin">
        <color auto="1"/>
      </left>
      <right/>
      <top style="thin">
        <color auto="1"/>
      </top>
      <bottom/>
      <diagonal/>
    </border>
    <border>
      <left style="thin">
        <color auto="1"/>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bottom style="medium">
        <color indexed="64"/>
      </bottom>
      <diagonal/>
    </border>
    <border>
      <left style="thin">
        <color auto="1"/>
      </left>
      <right style="thin">
        <color auto="1"/>
      </right>
      <top/>
      <bottom/>
      <diagonal/>
    </border>
    <border>
      <left style="medium">
        <color indexed="64"/>
      </left>
      <right style="thin">
        <color indexed="64"/>
      </right>
      <top/>
      <bottom style="medium">
        <color indexed="64"/>
      </bottom>
      <diagonal/>
    </border>
    <border diagonalUp="1" diagonalDown="1">
      <left style="thin">
        <color indexed="64"/>
      </left>
      <right style="thin">
        <color indexed="64"/>
      </right>
      <top/>
      <bottom style="thin">
        <color indexed="64"/>
      </bottom>
      <diagonal style="thin">
        <color indexed="64"/>
      </diagonal>
    </border>
    <border diagonalUp="1"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style="medium">
        <color indexed="64"/>
      </bottom>
      <diagonal/>
    </border>
    <border diagonalUp="1" diagonalDown="1">
      <left style="thin">
        <color indexed="64"/>
      </left>
      <right style="thin">
        <color indexed="64"/>
      </right>
      <top style="medium">
        <color indexed="64"/>
      </top>
      <bottom style="thin">
        <color indexed="64"/>
      </bottom>
      <diagonal style="thin">
        <color indexed="64"/>
      </diagonal>
    </border>
    <border diagonalUp="1" diagonalDown="1">
      <left/>
      <right style="thin">
        <color indexed="64"/>
      </right>
      <top/>
      <bottom style="thin">
        <color indexed="64"/>
      </bottom>
      <diagonal style="thin">
        <color indexed="64"/>
      </diagonal>
    </border>
    <border diagonalUp="1" diagonalDown="1">
      <left/>
      <right style="thin">
        <color indexed="64"/>
      </right>
      <top style="thin">
        <color indexed="64"/>
      </top>
      <bottom style="thin">
        <color indexed="64"/>
      </bottom>
      <diagonal style="thin">
        <color indexed="64"/>
      </diagonal>
    </border>
  </borders>
  <cellStyleXfs count="21">
    <xf numFmtId="0" fontId="0" fillId="0" borderId="0"/>
    <xf numFmtId="164" fontId="2" fillId="0" borderId="0" applyBorder="0" applyProtection="0"/>
    <xf numFmtId="165" fontId="3" fillId="0" borderId="0" applyFont="0" applyBorder="0" applyProtection="0"/>
    <xf numFmtId="164" fontId="4" fillId="0" borderId="0" applyBorder="0" applyProtection="0"/>
    <xf numFmtId="43" fontId="1" fillId="0" borderId="0" applyFont="0" applyFill="0" applyBorder="0" applyAlignment="0" applyProtection="0"/>
    <xf numFmtId="44" fontId="1" fillId="0" borderId="0" applyFont="0" applyFill="0" applyBorder="0" applyAlignment="0" applyProtection="0"/>
    <xf numFmtId="165" fontId="3" fillId="0" borderId="0" applyFont="0" applyBorder="0" applyProtection="0"/>
    <xf numFmtId="0" fontId="5" fillId="0" borderId="0" applyNumberFormat="0" applyBorder="0" applyProtection="0"/>
    <xf numFmtId="164" fontId="6" fillId="0" borderId="0" applyBorder="0" applyProtection="0"/>
    <xf numFmtId="165" fontId="3" fillId="0" borderId="0" applyFont="0" applyBorder="0" applyProtection="0"/>
    <xf numFmtId="164" fontId="4" fillId="0" borderId="0" applyBorder="0" applyProtection="0"/>
    <xf numFmtId="164" fontId="4" fillId="0" borderId="0" applyBorder="0" applyProtection="0"/>
    <xf numFmtId="0" fontId="7" fillId="0" borderId="0" applyNumberFormat="0" applyBorder="0" applyProtection="0"/>
    <xf numFmtId="164" fontId="2" fillId="0" borderId="0" applyBorder="0" applyProtection="0"/>
    <xf numFmtId="0" fontId="5" fillId="0" borderId="0" applyNumberFormat="0" applyBorder="0" applyProtection="0"/>
    <xf numFmtId="0" fontId="8" fillId="0" borderId="0" applyNumberFormat="0" applyFill="0" applyBorder="0" applyProtection="0">
      <alignment vertical="top" wrapText="1"/>
    </xf>
    <xf numFmtId="0" fontId="1" fillId="0" borderId="0"/>
    <xf numFmtId="0" fontId="9" fillId="0" borderId="0" applyNumberFormat="0" applyFill="0" applyBorder="0" applyAlignment="0" applyProtection="0"/>
    <xf numFmtId="164" fontId="5" fillId="0" borderId="0" applyBorder="0" applyProtection="0"/>
    <xf numFmtId="44" fontId="1" fillId="0" borderId="0" applyFont="0" applyFill="0" applyBorder="0" applyAlignment="0" applyProtection="0"/>
    <xf numFmtId="9" fontId="1" fillId="0" borderId="0" applyFont="0" applyFill="0" applyBorder="0" applyAlignment="0" applyProtection="0"/>
  </cellStyleXfs>
  <cellXfs count="273">
    <xf numFmtId="0" fontId="0" fillId="0" borderId="0" xfId="0"/>
    <xf numFmtId="0" fontId="14" fillId="2" borderId="14" xfId="0" applyFont="1" applyFill="1" applyBorder="1" applyAlignment="1">
      <alignment horizontal="center" vertical="center" wrapText="1"/>
    </xf>
    <xf numFmtId="0" fontId="15" fillId="0" borderId="14" xfId="0" applyFont="1" applyFill="1" applyBorder="1" applyAlignment="1">
      <alignment horizontal="center" vertical="center" wrapText="1"/>
    </xf>
    <xf numFmtId="0" fontId="15" fillId="2" borderId="14" xfId="0" applyFont="1" applyFill="1" applyBorder="1" applyAlignment="1">
      <alignment horizontal="center" vertical="center" wrapText="1"/>
    </xf>
    <xf numFmtId="164" fontId="16" fillId="2" borderId="14" xfId="0" applyNumberFormat="1" applyFont="1" applyFill="1" applyBorder="1" applyAlignment="1">
      <alignment horizontal="center" vertical="center" wrapText="1"/>
    </xf>
    <xf numFmtId="0" fontId="14" fillId="2" borderId="14" xfId="0" applyNumberFormat="1" applyFont="1" applyFill="1" applyBorder="1" applyAlignment="1">
      <alignment horizontal="center" vertical="center" wrapText="1"/>
    </xf>
    <xf numFmtId="2" fontId="14" fillId="2" borderId="14" xfId="0" applyNumberFormat="1" applyFont="1" applyFill="1" applyBorder="1" applyAlignment="1">
      <alignment horizontal="center" vertical="center" wrapText="1"/>
    </xf>
    <xf numFmtId="164" fontId="15" fillId="2" borderId="14" xfId="1" applyFont="1" applyFill="1" applyBorder="1" applyAlignment="1" applyProtection="1">
      <alignment horizontal="center" vertical="center" wrapText="1"/>
    </xf>
    <xf numFmtId="164" fontId="15" fillId="3" borderId="14" xfId="1" applyFont="1" applyFill="1" applyBorder="1" applyAlignment="1" applyProtection="1">
      <alignment horizontal="center" vertical="center" wrapText="1"/>
    </xf>
    <xf numFmtId="0" fontId="16" fillId="3" borderId="14" xfId="0" applyFont="1" applyFill="1" applyBorder="1" applyAlignment="1">
      <alignment horizontal="center" vertical="center" wrapText="1"/>
    </xf>
    <xf numFmtId="166" fontId="14" fillId="2" borderId="14" xfId="19" applyNumberFormat="1" applyFont="1" applyFill="1" applyBorder="1" applyAlignment="1">
      <alignment horizontal="center" vertical="center" wrapText="1"/>
    </xf>
    <xf numFmtId="166" fontId="15" fillId="2" borderId="14" xfId="1" applyNumberFormat="1" applyFont="1" applyFill="1" applyBorder="1" applyAlignment="1" applyProtection="1">
      <alignment horizontal="center" vertical="center" wrapText="1"/>
    </xf>
    <xf numFmtId="0" fontId="14" fillId="0" borderId="14" xfId="0" applyFont="1" applyFill="1" applyBorder="1" applyAlignment="1">
      <alignment horizontal="center" vertical="center" wrapText="1"/>
    </xf>
    <xf numFmtId="0" fontId="17" fillId="0" borderId="0" xfId="0" applyFont="1"/>
    <xf numFmtId="0" fontId="17" fillId="0" borderId="5" xfId="0" applyFont="1" applyFill="1" applyBorder="1" applyAlignment="1">
      <alignment horizontal="left" vertical="center" wrapText="1"/>
    </xf>
    <xf numFmtId="0" fontId="17" fillId="0" borderId="1" xfId="0" applyFont="1" applyFill="1" applyBorder="1" applyAlignment="1">
      <alignment horizontal="left" vertical="center" wrapText="1"/>
    </xf>
    <xf numFmtId="3" fontId="14" fillId="3" borderId="1" xfId="0" applyNumberFormat="1" applyFont="1" applyFill="1" applyBorder="1" applyAlignment="1">
      <alignment horizontal="center" vertical="center"/>
    </xf>
    <xf numFmtId="0" fontId="17" fillId="0" borderId="0" xfId="0" applyFont="1" applyAlignment="1">
      <alignment horizontal="center" vertical="center"/>
    </xf>
    <xf numFmtId="0" fontId="17" fillId="0" borderId="0" xfId="0" applyFont="1" applyAlignment="1">
      <alignment horizontal="left" vertical="top"/>
    </xf>
    <xf numFmtId="0" fontId="14" fillId="0" borderId="0" xfId="0" applyFont="1"/>
    <xf numFmtId="0" fontId="14" fillId="0" borderId="8" xfId="0" applyFont="1" applyBorder="1" applyAlignment="1">
      <alignment horizontal="center"/>
    </xf>
    <xf numFmtId="167" fontId="14" fillId="0" borderId="2" xfId="0" applyNumberFormat="1" applyFont="1" applyBorder="1"/>
    <xf numFmtId="167" fontId="14" fillId="0" borderId="9" xfId="0" applyNumberFormat="1" applyFont="1" applyBorder="1"/>
    <xf numFmtId="0" fontId="14" fillId="0" borderId="0" xfId="0" applyFont="1" applyFill="1" applyAlignment="1">
      <alignment vertical="center"/>
    </xf>
    <xf numFmtId="0" fontId="17" fillId="0" borderId="0" xfId="0" applyFont="1" applyAlignment="1">
      <alignment horizontal="center"/>
    </xf>
    <xf numFmtId="0" fontId="17" fillId="0" borderId="18" xfId="0" applyFont="1" applyFill="1" applyBorder="1" applyAlignment="1">
      <alignment horizontal="center" vertical="center" wrapText="1"/>
    </xf>
    <xf numFmtId="166" fontId="17" fillId="0" borderId="18" xfId="0" applyNumberFormat="1" applyFont="1" applyFill="1" applyBorder="1" applyAlignment="1">
      <alignment horizontal="center" vertical="center" wrapText="1"/>
    </xf>
    <xf numFmtId="167" fontId="14" fillId="0" borderId="8" xfId="0" applyNumberFormat="1" applyFont="1" applyFill="1" applyBorder="1" applyAlignment="1">
      <alignment horizontal="center" vertical="center" wrapText="1"/>
    </xf>
    <xf numFmtId="167" fontId="14" fillId="0" borderId="2" xfId="0" applyNumberFormat="1" applyFont="1" applyFill="1" applyBorder="1" applyAlignment="1">
      <alignment horizontal="center" vertical="center" wrapText="1"/>
    </xf>
    <xf numFmtId="167" fontId="14" fillId="0" borderId="9" xfId="0" applyNumberFormat="1" applyFont="1" applyFill="1" applyBorder="1" applyAlignment="1">
      <alignment horizontal="center" vertical="center" wrapText="1"/>
    </xf>
    <xf numFmtId="0" fontId="17" fillId="0" borderId="5" xfId="0" applyFont="1" applyFill="1" applyBorder="1" applyAlignment="1">
      <alignment horizontal="left" vertical="top" wrapText="1"/>
    </xf>
    <xf numFmtId="0" fontId="17" fillId="0" borderId="20" xfId="0" applyFont="1" applyBorder="1" applyAlignment="1">
      <alignment horizontal="center" vertical="center"/>
    </xf>
    <xf numFmtId="0" fontId="17" fillId="0" borderId="20" xfId="0" applyFont="1" applyBorder="1" applyAlignment="1">
      <alignment horizontal="center" vertical="center" wrapText="1"/>
    </xf>
    <xf numFmtId="3" fontId="17" fillId="3" borderId="20" xfId="0" applyNumberFormat="1" applyFont="1" applyFill="1" applyBorder="1" applyAlignment="1">
      <alignment horizontal="center" vertical="center"/>
    </xf>
    <xf numFmtId="3" fontId="16" fillId="3" borderId="20" xfId="0" applyNumberFormat="1" applyFont="1" applyFill="1" applyBorder="1" applyAlignment="1">
      <alignment horizontal="center" vertical="center"/>
    </xf>
    <xf numFmtId="167" fontId="17" fillId="0" borderId="20" xfId="0" applyNumberFormat="1" applyFont="1" applyBorder="1" applyAlignment="1">
      <alignment horizontal="center" vertical="center"/>
    </xf>
    <xf numFmtId="9" fontId="17" fillId="0" borderId="20" xfId="20" applyFont="1" applyBorder="1" applyAlignment="1">
      <alignment horizontal="center" vertical="center"/>
    </xf>
    <xf numFmtId="0" fontId="17" fillId="0" borderId="1" xfId="0" applyFont="1" applyFill="1" applyBorder="1" applyAlignment="1">
      <alignment horizontal="left" vertical="top" wrapText="1"/>
    </xf>
    <xf numFmtId="3" fontId="17" fillId="3" borderId="1" xfId="0" applyNumberFormat="1" applyFont="1" applyFill="1" applyBorder="1" applyAlignment="1">
      <alignment horizontal="center" vertical="center"/>
    </xf>
    <xf numFmtId="3" fontId="16" fillId="3" borderId="1" xfId="0" applyNumberFormat="1" applyFont="1" applyFill="1" applyBorder="1" applyAlignment="1">
      <alignment horizontal="center" vertical="center"/>
    </xf>
    <xf numFmtId="0" fontId="17" fillId="0" borderId="0" xfId="0" applyFont="1" applyFill="1" applyAlignment="1">
      <alignment horizontal="left" vertical="top"/>
    </xf>
    <xf numFmtId="0" fontId="14" fillId="0" borderId="18" xfId="0" applyFont="1" applyFill="1" applyBorder="1" applyAlignment="1">
      <alignment horizontal="center" vertical="center" wrapText="1"/>
    </xf>
    <xf numFmtId="166" fontId="14" fillId="0" borderId="18" xfId="0" applyNumberFormat="1" applyFont="1" applyFill="1" applyBorder="1" applyAlignment="1">
      <alignment horizontal="center" vertical="center" wrapText="1"/>
    </xf>
    <xf numFmtId="0" fontId="17" fillId="0" borderId="18" xfId="0" applyFont="1" applyFill="1" applyBorder="1" applyAlignment="1">
      <alignment horizontal="left" wrapText="1"/>
    </xf>
    <xf numFmtId="0" fontId="17" fillId="0" borderId="5" xfId="0" applyFont="1" applyBorder="1" applyAlignment="1">
      <alignment horizontal="center" vertical="center" wrapText="1"/>
    </xf>
    <xf numFmtId="0" fontId="17" fillId="0" borderId="5" xfId="0" applyFont="1" applyBorder="1" applyAlignment="1">
      <alignment horizontal="center" vertical="center"/>
    </xf>
    <xf numFmtId="9" fontId="17" fillId="0" borderId="5" xfId="20" applyFont="1" applyBorder="1" applyAlignment="1">
      <alignment horizontal="center" vertical="center"/>
    </xf>
    <xf numFmtId="167" fontId="17" fillId="0" borderId="5" xfId="0" applyNumberFormat="1" applyFont="1" applyBorder="1" applyAlignment="1">
      <alignment horizontal="center" vertical="center"/>
    </xf>
    <xf numFmtId="0" fontId="17" fillId="0" borderId="1" xfId="0" applyFont="1" applyBorder="1" applyAlignment="1">
      <alignment horizontal="center" vertical="center" wrapText="1"/>
    </xf>
    <xf numFmtId="0" fontId="17" fillId="0" borderId="1" xfId="0" applyFont="1" applyBorder="1" applyAlignment="1">
      <alignment horizontal="center" vertical="center"/>
    </xf>
    <xf numFmtId="3" fontId="17" fillId="3" borderId="5" xfId="0" applyNumberFormat="1" applyFont="1" applyFill="1" applyBorder="1" applyAlignment="1">
      <alignment horizontal="center" vertical="center"/>
    </xf>
    <xf numFmtId="3" fontId="14" fillId="3" borderId="5" xfId="0" applyNumberFormat="1" applyFont="1" applyFill="1" applyBorder="1" applyAlignment="1">
      <alignment horizontal="center" vertical="center"/>
    </xf>
    <xf numFmtId="9" fontId="17" fillId="0" borderId="1" xfId="20" applyFont="1" applyBorder="1" applyAlignment="1">
      <alignment horizontal="center" vertical="center"/>
    </xf>
    <xf numFmtId="167" fontId="17" fillId="0" borderId="1" xfId="0" applyNumberFormat="1" applyFont="1" applyBorder="1" applyAlignment="1">
      <alignment horizontal="center" vertical="center"/>
    </xf>
    <xf numFmtId="0" fontId="17" fillId="0" borderId="18" xfId="0" applyFont="1" applyFill="1" applyBorder="1" applyAlignment="1">
      <alignment horizontal="left" vertical="top" wrapText="1"/>
    </xf>
    <xf numFmtId="0" fontId="17" fillId="0" borderId="14" xfId="0" applyFont="1" applyFill="1" applyBorder="1" applyAlignment="1">
      <alignment horizontal="left" wrapText="1"/>
    </xf>
    <xf numFmtId="167" fontId="17" fillId="0" borderId="14" xfId="0" applyNumberFormat="1" applyFont="1" applyBorder="1" applyAlignment="1">
      <alignment horizontal="center" vertical="center"/>
    </xf>
    <xf numFmtId="9" fontId="17" fillId="0" borderId="14" xfId="20" applyFont="1" applyBorder="1" applyAlignment="1">
      <alignment horizontal="center" vertical="center"/>
    </xf>
    <xf numFmtId="49" fontId="14" fillId="0" borderId="5" xfId="0" applyNumberFormat="1" applyFont="1" applyBorder="1" applyAlignment="1">
      <alignment horizontal="center" vertical="center"/>
    </xf>
    <xf numFmtId="0" fontId="14" fillId="0" borderId="5" xfId="0" applyFont="1" applyFill="1" applyBorder="1" applyAlignment="1">
      <alignment horizontal="left" vertical="center" wrapText="1"/>
    </xf>
    <xf numFmtId="0" fontId="17" fillId="0" borderId="21" xfId="0" applyFont="1" applyBorder="1" applyAlignment="1">
      <alignment vertical="center"/>
    </xf>
    <xf numFmtId="0" fontId="17" fillId="0" borderId="21" xfId="0" applyFont="1" applyBorder="1" applyAlignment="1">
      <alignment vertical="center" wrapText="1"/>
    </xf>
    <xf numFmtId="3" fontId="17" fillId="3" borderId="21" xfId="0" applyNumberFormat="1" applyFont="1" applyFill="1" applyBorder="1" applyAlignment="1">
      <alignment vertical="center"/>
    </xf>
    <xf numFmtId="3" fontId="14" fillId="3" borderId="21" xfId="0" applyNumberFormat="1" applyFont="1" applyFill="1" applyBorder="1" applyAlignment="1">
      <alignment vertical="center"/>
    </xf>
    <xf numFmtId="167" fontId="17" fillId="0" borderId="21" xfId="0" applyNumberFormat="1" applyFont="1" applyBorder="1" applyAlignment="1">
      <alignment vertical="center"/>
    </xf>
    <xf numFmtId="9" fontId="17" fillId="0" borderId="21" xfId="20" applyFont="1" applyBorder="1" applyAlignment="1">
      <alignment vertical="center"/>
    </xf>
    <xf numFmtId="49" fontId="14" fillId="0" borderId="1" xfId="0" applyNumberFormat="1" applyFont="1" applyBorder="1" applyAlignment="1">
      <alignment horizontal="center" vertical="center"/>
    </xf>
    <xf numFmtId="0" fontId="17" fillId="0" borderId="1" xfId="0" applyFont="1" applyBorder="1" applyAlignment="1">
      <alignment horizontal="left" vertical="top" wrapText="1"/>
    </xf>
    <xf numFmtId="167" fontId="17" fillId="0" borderId="18" xfId="0" applyNumberFormat="1" applyFont="1" applyBorder="1" applyAlignment="1">
      <alignment horizontal="center" vertical="center"/>
    </xf>
    <xf numFmtId="9" fontId="17" fillId="0" borderId="18" xfId="20" applyFont="1" applyBorder="1" applyAlignment="1">
      <alignment horizontal="center" vertical="center"/>
    </xf>
    <xf numFmtId="0" fontId="14" fillId="0" borderId="1" xfId="0" applyFont="1" applyBorder="1" applyAlignment="1">
      <alignment horizontal="center" vertical="center"/>
    </xf>
    <xf numFmtId="0" fontId="14" fillId="0" borderId="1" xfId="0" applyFont="1" applyBorder="1" applyAlignment="1">
      <alignment horizontal="left" vertical="top" wrapText="1"/>
    </xf>
    <xf numFmtId="0" fontId="14" fillId="0" borderId="1" xfId="0" applyFont="1" applyFill="1" applyBorder="1" applyAlignment="1">
      <alignment horizontal="left" vertical="top" wrapText="1"/>
    </xf>
    <xf numFmtId="0" fontId="17" fillId="0" borderId="21" xfId="0" applyFont="1" applyBorder="1" applyAlignment="1">
      <alignment horizontal="center" vertical="center" wrapText="1"/>
    </xf>
    <xf numFmtId="0" fontId="17" fillId="3" borderId="21" xfId="0" applyFont="1" applyFill="1" applyBorder="1" applyAlignment="1">
      <alignment horizontal="center" vertical="center" wrapText="1"/>
    </xf>
    <xf numFmtId="0" fontId="14" fillId="3" borderId="21" xfId="0" applyFont="1" applyFill="1" applyBorder="1" applyAlignment="1">
      <alignment horizontal="center" vertical="center" wrapText="1"/>
    </xf>
    <xf numFmtId="167" fontId="17" fillId="0" borderId="21" xfId="0" applyNumberFormat="1" applyFont="1" applyBorder="1" applyAlignment="1">
      <alignment horizontal="center" vertical="center" wrapText="1"/>
    </xf>
    <xf numFmtId="9" fontId="17" fillId="0" borderId="21" xfId="20" applyFont="1" applyBorder="1" applyAlignment="1">
      <alignment horizontal="center" vertical="center" wrapText="1"/>
    </xf>
    <xf numFmtId="0" fontId="14" fillId="3" borderId="14" xfId="0" applyFont="1" applyFill="1" applyBorder="1" applyAlignment="1">
      <alignment horizontal="center" vertical="center" wrapText="1"/>
    </xf>
    <xf numFmtId="0" fontId="17" fillId="0" borderId="23" xfId="0" applyFont="1" applyBorder="1" applyAlignment="1">
      <alignment vertical="center"/>
    </xf>
    <xf numFmtId="0" fontId="17" fillId="0" borderId="23" xfId="0" applyFont="1" applyBorder="1" applyAlignment="1">
      <alignment vertical="center" wrapText="1"/>
    </xf>
    <xf numFmtId="3" fontId="17" fillId="3" borderId="23" xfId="0" applyNumberFormat="1" applyFont="1" applyFill="1" applyBorder="1" applyAlignment="1">
      <alignment vertical="center"/>
    </xf>
    <xf numFmtId="3" fontId="14" fillId="3" borderId="23" xfId="0" applyNumberFormat="1" applyFont="1" applyFill="1" applyBorder="1" applyAlignment="1">
      <alignment vertical="center"/>
    </xf>
    <xf numFmtId="167" fontId="17" fillId="0" borderId="23" xfId="0" applyNumberFormat="1" applyFont="1" applyBorder="1" applyAlignment="1">
      <alignment vertical="center"/>
    </xf>
    <xf numFmtId="9" fontId="17" fillId="0" borderId="23" xfId="20" applyFont="1" applyBorder="1" applyAlignment="1">
      <alignment vertical="center"/>
    </xf>
    <xf numFmtId="0" fontId="17" fillId="0" borderId="21" xfId="0" applyFont="1" applyBorder="1" applyAlignment="1">
      <alignment wrapText="1"/>
    </xf>
    <xf numFmtId="0" fontId="17" fillId="3" borderId="21" xfId="0" applyFont="1" applyFill="1" applyBorder="1" applyAlignment="1">
      <alignment wrapText="1"/>
    </xf>
    <xf numFmtId="0" fontId="14" fillId="3" borderId="21" xfId="0" applyFont="1" applyFill="1" applyBorder="1" applyAlignment="1">
      <alignment wrapText="1"/>
    </xf>
    <xf numFmtId="0" fontId="17" fillId="0" borderId="21" xfId="0" applyFont="1" applyBorder="1" applyAlignment="1">
      <alignment horizontal="center" wrapText="1"/>
    </xf>
    <xf numFmtId="3" fontId="17" fillId="3" borderId="20" xfId="0" applyNumberFormat="1" applyFont="1" applyFill="1" applyBorder="1" applyAlignment="1">
      <alignment horizontal="center" vertical="center" wrapText="1"/>
    </xf>
    <xf numFmtId="3" fontId="14" fillId="3" borderId="20" xfId="0" applyNumberFormat="1" applyFont="1" applyFill="1" applyBorder="1" applyAlignment="1">
      <alignment horizontal="center" vertical="center" wrapText="1"/>
    </xf>
    <xf numFmtId="167" fontId="17" fillId="0" borderId="20" xfId="0" applyNumberFormat="1" applyFont="1" applyBorder="1" applyAlignment="1">
      <alignment horizontal="center" vertical="center" wrapText="1"/>
    </xf>
    <xf numFmtId="9" fontId="17" fillId="0" borderId="20" xfId="20" applyFont="1" applyBorder="1" applyAlignment="1">
      <alignment horizontal="center" vertical="center" wrapText="1"/>
    </xf>
    <xf numFmtId="3" fontId="17" fillId="3" borderId="21" xfId="0" applyNumberFormat="1" applyFont="1" applyFill="1" applyBorder="1" applyAlignment="1">
      <alignment horizontal="center" vertical="center" wrapText="1"/>
    </xf>
    <xf numFmtId="3" fontId="14" fillId="3" borderId="21" xfId="0" applyNumberFormat="1" applyFont="1" applyFill="1" applyBorder="1" applyAlignment="1">
      <alignment horizontal="center" vertical="center" wrapText="1"/>
    </xf>
    <xf numFmtId="0" fontId="14" fillId="0" borderId="1" xfId="0" applyFont="1" applyBorder="1" applyAlignment="1">
      <alignment horizontal="center" vertical="center" wrapText="1"/>
    </xf>
    <xf numFmtId="3" fontId="17" fillId="3" borderId="1" xfId="0" applyNumberFormat="1" applyFont="1" applyFill="1" applyBorder="1" applyAlignment="1">
      <alignment horizontal="center" vertical="center" wrapText="1"/>
    </xf>
    <xf numFmtId="3" fontId="14" fillId="3" borderId="1" xfId="0" applyNumberFormat="1" applyFont="1" applyFill="1" applyBorder="1" applyAlignment="1">
      <alignment horizontal="center" vertical="center" wrapText="1"/>
    </xf>
    <xf numFmtId="167" fontId="17" fillId="0" borderId="1" xfId="0" applyNumberFormat="1" applyFont="1" applyBorder="1" applyAlignment="1">
      <alignment horizontal="center" vertical="center" wrapText="1"/>
    </xf>
    <xf numFmtId="9" fontId="17" fillId="0" borderId="1" xfId="20" applyFont="1" applyBorder="1" applyAlignment="1">
      <alignment horizontal="center" vertical="center" wrapText="1"/>
    </xf>
    <xf numFmtId="0" fontId="17" fillId="0" borderId="23" xfId="0" applyFont="1" applyBorder="1" applyAlignment="1">
      <alignment horizontal="center" vertical="center"/>
    </xf>
    <xf numFmtId="0" fontId="17" fillId="0" borderId="23" xfId="0" applyFont="1" applyBorder="1" applyAlignment="1">
      <alignment horizontal="center" vertical="center" wrapText="1"/>
    </xf>
    <xf numFmtId="3" fontId="17" fillId="3" borderId="23" xfId="0" applyNumberFormat="1" applyFont="1" applyFill="1" applyBorder="1" applyAlignment="1">
      <alignment horizontal="center" vertical="center"/>
    </xf>
    <xf numFmtId="3" fontId="14" fillId="3" borderId="23" xfId="0" applyNumberFormat="1" applyFont="1" applyFill="1" applyBorder="1" applyAlignment="1">
      <alignment horizontal="center" vertical="center"/>
    </xf>
    <xf numFmtId="167" fontId="17" fillId="0" borderId="23" xfId="0" applyNumberFormat="1" applyFont="1" applyBorder="1" applyAlignment="1">
      <alignment horizontal="center" vertical="center"/>
    </xf>
    <xf numFmtId="9" fontId="17" fillId="0" borderId="23" xfId="20" applyFont="1" applyBorder="1" applyAlignment="1">
      <alignment horizontal="center" vertical="center"/>
    </xf>
    <xf numFmtId="0" fontId="17" fillId="0" borderId="14" xfId="0" applyFont="1" applyFill="1" applyBorder="1" applyAlignment="1">
      <alignment horizontal="left" vertical="center" wrapText="1"/>
    </xf>
    <xf numFmtId="0" fontId="14" fillId="0" borderId="5" xfId="0" applyFont="1" applyBorder="1" applyAlignment="1">
      <alignment horizontal="center" vertical="center"/>
    </xf>
    <xf numFmtId="0" fontId="17" fillId="0" borderId="21" xfId="0" applyFont="1" applyBorder="1" applyAlignment="1">
      <alignment horizontal="center" vertical="center"/>
    </xf>
    <xf numFmtId="3" fontId="17" fillId="3" borderId="21" xfId="0" applyNumberFormat="1" applyFont="1" applyFill="1" applyBorder="1" applyAlignment="1">
      <alignment horizontal="center" vertical="center"/>
    </xf>
    <xf numFmtId="3" fontId="14" fillId="3" borderId="21" xfId="0" applyNumberFormat="1" applyFont="1" applyFill="1" applyBorder="1" applyAlignment="1">
      <alignment horizontal="center" vertical="center"/>
    </xf>
    <xf numFmtId="167" fontId="17" fillId="0" borderId="21" xfId="0" applyNumberFormat="1" applyFont="1" applyBorder="1" applyAlignment="1">
      <alignment horizontal="center" vertical="center"/>
    </xf>
    <xf numFmtId="9" fontId="17" fillId="0" borderId="21" xfId="20" applyFont="1" applyBorder="1" applyAlignment="1">
      <alignment horizontal="center" vertical="center"/>
    </xf>
    <xf numFmtId="0" fontId="14" fillId="0" borderId="0" xfId="0" applyFont="1" applyAlignment="1">
      <alignment vertical="top" wrapText="1"/>
    </xf>
    <xf numFmtId="0" fontId="17" fillId="0" borderId="5" xfId="0" applyFont="1" applyFill="1" applyBorder="1" applyAlignment="1">
      <alignment horizontal="center" vertical="center"/>
    </xf>
    <xf numFmtId="0" fontId="14" fillId="0" borderId="0" xfId="0" applyFont="1" applyFill="1" applyAlignment="1">
      <alignment vertical="top" wrapText="1"/>
    </xf>
    <xf numFmtId="0" fontId="17" fillId="0" borderId="0" xfId="0" applyFont="1" applyAlignment="1">
      <alignment vertical="top" wrapText="1"/>
    </xf>
    <xf numFmtId="0" fontId="14" fillId="0" borderId="18" xfId="0" applyFont="1" applyFill="1" applyBorder="1" applyAlignment="1">
      <alignment horizontal="left" vertical="top" wrapText="1"/>
    </xf>
    <xf numFmtId="0" fontId="17" fillId="0" borderId="24" xfId="0" applyFont="1" applyFill="1" applyBorder="1" applyAlignment="1">
      <alignment horizontal="center" vertical="center"/>
    </xf>
    <xf numFmtId="0" fontId="17" fillId="0" borderId="20" xfId="0" applyFont="1" applyFill="1" applyBorder="1" applyAlignment="1">
      <alignment horizontal="center" vertical="center" wrapText="1"/>
    </xf>
    <xf numFmtId="0" fontId="17" fillId="0" borderId="20" xfId="0" applyFont="1" applyFill="1" applyBorder="1" applyAlignment="1">
      <alignment horizontal="center" vertical="center"/>
    </xf>
    <xf numFmtId="167" fontId="17" fillId="0" borderId="20" xfId="0" applyNumberFormat="1" applyFont="1" applyFill="1" applyBorder="1" applyAlignment="1">
      <alignment horizontal="center" vertical="center"/>
    </xf>
    <xf numFmtId="9" fontId="17" fillId="0" borderId="20" xfId="20" applyFont="1" applyFill="1" applyBorder="1" applyAlignment="1">
      <alignment horizontal="center" vertical="center"/>
    </xf>
    <xf numFmtId="3" fontId="16" fillId="3" borderId="5" xfId="0" applyNumberFormat="1" applyFont="1" applyFill="1" applyBorder="1" applyAlignment="1">
      <alignment horizontal="center" vertical="center"/>
    </xf>
    <xf numFmtId="0" fontId="14" fillId="0" borderId="14" xfId="0" applyFont="1" applyFill="1" applyBorder="1" applyAlignment="1">
      <alignment horizontal="left" vertical="top" wrapText="1"/>
    </xf>
    <xf numFmtId="0" fontId="17" fillId="0" borderId="25" xfId="0" applyFont="1" applyBorder="1" applyAlignment="1">
      <alignment horizontal="center" vertical="center"/>
    </xf>
    <xf numFmtId="3" fontId="16" fillId="3" borderId="21" xfId="0" applyNumberFormat="1" applyFont="1" applyFill="1" applyBorder="1" applyAlignment="1">
      <alignment horizontal="center" vertical="center"/>
    </xf>
    <xf numFmtId="0" fontId="17" fillId="0" borderId="16" xfId="0" applyFont="1" applyBorder="1" applyAlignment="1">
      <alignment horizontal="center" vertical="center"/>
    </xf>
    <xf numFmtId="0" fontId="17" fillId="0" borderId="0" xfId="0" applyFont="1" applyFill="1" applyBorder="1" applyAlignment="1">
      <alignment vertical="top" wrapText="1"/>
    </xf>
    <xf numFmtId="0" fontId="14" fillId="0" borderId="0" xfId="0" applyFont="1" applyFill="1" applyBorder="1" applyAlignment="1">
      <alignment vertical="top" wrapText="1"/>
    </xf>
    <xf numFmtId="0" fontId="18" fillId="4" borderId="5" xfId="0" applyFont="1" applyFill="1" applyBorder="1" applyAlignment="1">
      <alignment vertical="center" wrapText="1"/>
    </xf>
    <xf numFmtId="0" fontId="18" fillId="4" borderId="1" xfId="0" applyFont="1" applyFill="1" applyBorder="1" applyAlignment="1">
      <alignment horizontal="left" vertical="top" wrapText="1"/>
    </xf>
    <xf numFmtId="0" fontId="18" fillId="2" borderId="1" xfId="0" applyFont="1" applyFill="1" applyBorder="1" applyAlignment="1">
      <alignment horizontal="left" vertical="center" wrapText="1"/>
    </xf>
    <xf numFmtId="0" fontId="18" fillId="4" borderId="1" xfId="0" applyFont="1" applyFill="1" applyBorder="1" applyAlignment="1">
      <alignment vertical="center" wrapText="1"/>
    </xf>
    <xf numFmtId="0" fontId="15" fillId="4" borderId="5" xfId="0" applyFont="1" applyFill="1" applyBorder="1" applyAlignment="1">
      <alignment vertical="center" wrapText="1"/>
    </xf>
    <xf numFmtId="0" fontId="17" fillId="0" borderId="23" xfId="0" applyFont="1" applyFill="1" applyBorder="1" applyAlignment="1">
      <alignment horizontal="center" vertical="center"/>
    </xf>
    <xf numFmtId="0" fontId="17" fillId="0" borderId="23" xfId="0" applyFont="1" applyFill="1" applyBorder="1" applyAlignment="1">
      <alignment horizontal="center" vertical="center" wrapText="1"/>
    </xf>
    <xf numFmtId="3" fontId="17" fillId="0" borderId="23" xfId="0" applyNumberFormat="1" applyFont="1" applyFill="1" applyBorder="1" applyAlignment="1">
      <alignment horizontal="center" vertical="center"/>
    </xf>
    <xf numFmtId="3" fontId="16" fillId="0" borderId="23" xfId="0" applyNumberFormat="1" applyFont="1" applyFill="1" applyBorder="1" applyAlignment="1">
      <alignment horizontal="center" vertical="center"/>
    </xf>
    <xf numFmtId="167" fontId="17" fillId="0" borderId="23" xfId="0" applyNumberFormat="1" applyFont="1" applyFill="1" applyBorder="1" applyAlignment="1">
      <alignment horizontal="center" vertical="center"/>
    </xf>
    <xf numFmtId="9" fontId="17" fillId="0" borderId="23" xfId="20" applyFont="1" applyFill="1" applyBorder="1" applyAlignment="1">
      <alignment horizontal="center" vertical="center"/>
    </xf>
    <xf numFmtId="0" fontId="17" fillId="0" borderId="21" xfId="0" applyFont="1" applyBorder="1"/>
    <xf numFmtId="0" fontId="14" fillId="0" borderId="21" xfId="0" applyFont="1" applyBorder="1"/>
    <xf numFmtId="0" fontId="17" fillId="0" borderId="21" xfId="0" applyFont="1" applyBorder="1" applyAlignment="1">
      <alignment horizontal="center"/>
    </xf>
    <xf numFmtId="0" fontId="14" fillId="0" borderId="19" xfId="0" applyFont="1" applyBorder="1" applyAlignment="1">
      <alignment horizontal="center"/>
    </xf>
    <xf numFmtId="167" fontId="14" fillId="0" borderId="22" xfId="0" applyNumberFormat="1" applyFont="1" applyBorder="1"/>
    <xf numFmtId="0" fontId="17" fillId="0" borderId="5" xfId="0" applyFont="1" applyBorder="1" applyAlignment="1">
      <alignment horizontal="left" vertical="top" wrapText="1"/>
    </xf>
    <xf numFmtId="0" fontId="14" fillId="0" borderId="5" xfId="0" applyFont="1" applyFill="1" applyBorder="1" applyAlignment="1">
      <alignment horizontal="center" vertical="center" wrapText="1"/>
    </xf>
    <xf numFmtId="166" fontId="14" fillId="0" borderId="5" xfId="0" applyNumberFormat="1" applyFont="1" applyFill="1" applyBorder="1" applyAlignment="1">
      <alignment horizontal="center" vertical="center" wrapText="1"/>
    </xf>
    <xf numFmtId="167" fontId="17" fillId="0" borderId="1" xfId="0" applyNumberFormat="1" applyFont="1" applyFill="1" applyBorder="1" applyAlignment="1">
      <alignment horizontal="center" vertical="center" wrapText="1"/>
    </xf>
    <xf numFmtId="167" fontId="17" fillId="0" borderId="1" xfId="0" applyNumberFormat="1" applyFont="1" applyBorder="1"/>
    <xf numFmtId="167" fontId="17" fillId="0" borderId="14" xfId="0" applyNumberFormat="1" applyFont="1" applyBorder="1"/>
    <xf numFmtId="164" fontId="20" fillId="0" borderId="0" xfId="3" applyFont="1" applyFill="1" applyBorder="1" applyAlignment="1">
      <alignment horizontal="center"/>
    </xf>
    <xf numFmtId="166" fontId="20" fillId="0" borderId="0" xfId="3" applyNumberFormat="1" applyFont="1" applyFill="1"/>
    <xf numFmtId="9" fontId="20" fillId="0" borderId="0" xfId="3" applyNumberFormat="1" applyFont="1" applyFill="1"/>
    <xf numFmtId="0" fontId="14" fillId="5" borderId="3" xfId="0" applyFont="1" applyFill="1" applyBorder="1" applyAlignment="1">
      <alignment horizontal="right" vertical="center"/>
    </xf>
    <xf numFmtId="0" fontId="21" fillId="0" borderId="0" xfId="0" applyFont="1" applyAlignment="1">
      <alignment horizontal="center"/>
    </xf>
    <xf numFmtId="0" fontId="21" fillId="0" borderId="0" xfId="0" applyFont="1"/>
    <xf numFmtId="0" fontId="17" fillId="0" borderId="13" xfId="0" applyFont="1" applyBorder="1"/>
    <xf numFmtId="167" fontId="14" fillId="0" borderId="17" xfId="0" applyNumberFormat="1" applyFont="1" applyBorder="1"/>
    <xf numFmtId="0" fontId="17" fillId="0" borderId="1" xfId="0" applyFont="1" applyBorder="1" applyAlignment="1">
      <alignment wrapText="1"/>
    </xf>
    <xf numFmtId="0" fontId="14" fillId="5" borderId="5" xfId="0" applyFont="1" applyFill="1" applyBorder="1" applyAlignment="1">
      <alignment horizontal="center" vertical="center" wrapText="1"/>
    </xf>
    <xf numFmtId="0" fontId="14" fillId="5" borderId="1" xfId="0" applyFont="1" applyFill="1" applyBorder="1" applyAlignment="1">
      <alignment horizontal="center" vertical="center"/>
    </xf>
    <xf numFmtId="0" fontId="14" fillId="6" borderId="8" xfId="0" applyFont="1" applyFill="1" applyBorder="1" applyAlignment="1">
      <alignment horizontal="center" vertical="center"/>
    </xf>
    <xf numFmtId="167" fontId="14" fillId="6" borderId="2" xfId="0" applyNumberFormat="1" applyFont="1" applyFill="1" applyBorder="1"/>
    <xf numFmtId="167" fontId="14" fillId="6" borderId="9" xfId="0" applyNumberFormat="1" applyFont="1" applyFill="1" applyBorder="1"/>
    <xf numFmtId="164" fontId="11" fillId="0" borderId="0" xfId="3" applyFont="1" applyFill="1" applyBorder="1" applyAlignment="1">
      <alignment horizontal="center"/>
    </xf>
    <xf numFmtId="164" fontId="10" fillId="0" borderId="0" xfId="3" applyFont="1" applyFill="1" applyBorder="1" applyAlignment="1">
      <alignment horizontal="left" vertical="center"/>
    </xf>
    <xf numFmtId="0" fontId="14" fillId="5" borderId="10" xfId="0" applyFont="1" applyFill="1" applyBorder="1" applyAlignment="1">
      <alignment horizontal="left" vertical="center"/>
    </xf>
    <xf numFmtId="0" fontId="14" fillId="5" borderId="4" xfId="0" applyFont="1" applyFill="1" applyBorder="1" applyAlignment="1">
      <alignment horizontal="left" vertical="center"/>
    </xf>
    <xf numFmtId="0" fontId="14" fillId="5" borderId="3" xfId="0" applyFont="1" applyFill="1" applyBorder="1" applyAlignment="1">
      <alignment horizontal="right" vertical="center" wrapText="1"/>
    </xf>
    <xf numFmtId="0" fontId="14" fillId="5" borderId="10" xfId="0" applyFont="1" applyFill="1" applyBorder="1" applyAlignment="1">
      <alignment horizontal="right" vertical="center" wrapText="1"/>
    </xf>
    <xf numFmtId="0" fontId="14" fillId="5" borderId="10" xfId="0" applyFont="1" applyFill="1" applyBorder="1" applyAlignment="1">
      <alignment horizontal="left" vertical="center" wrapText="1"/>
    </xf>
    <xf numFmtId="0" fontId="14" fillId="5" borderId="4" xfId="0" applyFont="1" applyFill="1" applyBorder="1" applyAlignment="1">
      <alignment horizontal="left" vertical="center" wrapText="1"/>
    </xf>
    <xf numFmtId="0" fontId="14" fillId="5" borderId="3" xfId="0" applyFont="1" applyFill="1" applyBorder="1" applyAlignment="1">
      <alignment horizontal="center" vertical="center" wrapText="1"/>
    </xf>
    <xf numFmtId="0" fontId="14" fillId="5" borderId="10" xfId="0" applyFont="1" applyFill="1" applyBorder="1" applyAlignment="1">
      <alignment horizontal="center" vertical="center" wrapText="1"/>
    </xf>
    <xf numFmtId="0" fontId="14" fillId="5" borderId="4" xfId="0" applyFont="1" applyFill="1" applyBorder="1" applyAlignment="1">
      <alignment horizontal="center" vertical="center" wrapText="1"/>
    </xf>
    <xf numFmtId="167" fontId="17" fillId="0" borderId="14" xfId="0" applyNumberFormat="1" applyFont="1" applyBorder="1" applyAlignment="1">
      <alignment horizontal="center" vertical="center"/>
    </xf>
    <xf numFmtId="167" fontId="17" fillId="0" borderId="18" xfId="0" applyNumberFormat="1" applyFont="1" applyBorder="1" applyAlignment="1">
      <alignment horizontal="center" vertical="center"/>
    </xf>
    <xf numFmtId="167" fontId="17" fillId="0" borderId="5" xfId="0" applyNumberFormat="1" applyFont="1" applyBorder="1" applyAlignment="1">
      <alignment horizontal="center" vertical="center"/>
    </xf>
    <xf numFmtId="0" fontId="14" fillId="0" borderId="14" xfId="0" applyFont="1" applyBorder="1" applyAlignment="1">
      <alignment horizontal="center" vertical="center"/>
    </xf>
    <xf numFmtId="0" fontId="14" fillId="0" borderId="18" xfId="0" applyFont="1" applyBorder="1" applyAlignment="1">
      <alignment horizontal="center" vertical="center"/>
    </xf>
    <xf numFmtId="0" fontId="14" fillId="0" borderId="5" xfId="0" applyFont="1" applyBorder="1" applyAlignment="1">
      <alignment horizontal="center" vertical="center"/>
    </xf>
    <xf numFmtId="0" fontId="17" fillId="0" borderId="14" xfId="0" applyFont="1" applyBorder="1" applyAlignment="1">
      <alignment horizontal="center" vertical="center"/>
    </xf>
    <xf numFmtId="0" fontId="17" fillId="0" borderId="18" xfId="0" applyFont="1" applyBorder="1" applyAlignment="1">
      <alignment horizontal="center" vertical="center"/>
    </xf>
    <xf numFmtId="0" fontId="17" fillId="0" borderId="5" xfId="0" applyFont="1" applyBorder="1" applyAlignment="1">
      <alignment horizontal="center" vertical="center"/>
    </xf>
    <xf numFmtId="0" fontId="17" fillId="0" borderId="14" xfId="0" applyFont="1" applyBorder="1" applyAlignment="1">
      <alignment horizontal="center" vertical="center" wrapText="1"/>
    </xf>
    <xf numFmtId="0" fontId="17" fillId="0" borderId="18" xfId="0" applyFont="1" applyBorder="1" applyAlignment="1">
      <alignment horizontal="center" vertical="center" wrapText="1"/>
    </xf>
    <xf numFmtId="0" fontId="17" fillId="0" borderId="5" xfId="0" applyFont="1" applyBorder="1" applyAlignment="1">
      <alignment horizontal="center" vertical="center" wrapText="1"/>
    </xf>
    <xf numFmtId="3" fontId="17" fillId="3" borderId="14" xfId="0" applyNumberFormat="1" applyFont="1" applyFill="1" applyBorder="1" applyAlignment="1">
      <alignment horizontal="center" vertical="center"/>
    </xf>
    <xf numFmtId="3" fontId="17" fillId="3" borderId="18" xfId="0" applyNumberFormat="1" applyFont="1" applyFill="1" applyBorder="1" applyAlignment="1">
      <alignment horizontal="center" vertical="center"/>
    </xf>
    <xf numFmtId="3" fontId="17" fillId="3" borderId="5" xfId="0" applyNumberFormat="1" applyFont="1" applyFill="1" applyBorder="1" applyAlignment="1">
      <alignment horizontal="center" vertical="center"/>
    </xf>
    <xf numFmtId="3" fontId="16" fillId="3" borderId="14" xfId="0" applyNumberFormat="1" applyFont="1" applyFill="1" applyBorder="1" applyAlignment="1">
      <alignment horizontal="center" vertical="center"/>
    </xf>
    <xf numFmtId="3" fontId="16" fillId="3" borderId="18" xfId="0" applyNumberFormat="1" applyFont="1" applyFill="1" applyBorder="1" applyAlignment="1">
      <alignment horizontal="center" vertical="center"/>
    </xf>
    <xf numFmtId="3" fontId="16" fillId="3" borderId="5" xfId="0" applyNumberFormat="1" applyFont="1" applyFill="1" applyBorder="1" applyAlignment="1">
      <alignment horizontal="center" vertical="center"/>
    </xf>
    <xf numFmtId="9" fontId="17" fillId="0" borderId="14" xfId="20" applyFont="1" applyBorder="1" applyAlignment="1">
      <alignment horizontal="center" vertical="center"/>
    </xf>
    <xf numFmtId="9" fontId="17" fillId="0" borderId="18" xfId="20" applyFont="1" applyBorder="1" applyAlignment="1">
      <alignment horizontal="center" vertical="center"/>
    </xf>
    <xf numFmtId="9" fontId="17" fillId="0" borderId="5" xfId="20" applyFont="1" applyBorder="1" applyAlignment="1">
      <alignment horizontal="center" vertical="center"/>
    </xf>
    <xf numFmtId="49" fontId="14" fillId="0" borderId="6" xfId="0" applyNumberFormat="1" applyFont="1" applyBorder="1" applyAlignment="1">
      <alignment horizontal="center" vertical="center"/>
    </xf>
    <xf numFmtId="49" fontId="14" fillId="0" borderId="18" xfId="0" applyNumberFormat="1" applyFont="1" applyBorder="1" applyAlignment="1">
      <alignment horizontal="center" vertical="center"/>
    </xf>
    <xf numFmtId="49" fontId="14" fillId="0" borderId="5" xfId="0" applyNumberFormat="1" applyFont="1" applyBorder="1" applyAlignment="1">
      <alignment horizontal="center" vertical="center"/>
    </xf>
    <xf numFmtId="49" fontId="14" fillId="0" borderId="7" xfId="0" applyNumberFormat="1" applyFont="1" applyBorder="1" applyAlignment="1">
      <alignment horizontal="center" vertical="center"/>
    </xf>
    <xf numFmtId="49" fontId="14" fillId="0" borderId="15" xfId="0" applyNumberFormat="1" applyFont="1" applyBorder="1" applyAlignment="1">
      <alignment horizontal="center" vertical="center"/>
    </xf>
    <xf numFmtId="0" fontId="17" fillId="0" borderId="6" xfId="0" applyFont="1" applyBorder="1" applyAlignment="1">
      <alignment horizontal="center" vertical="center"/>
    </xf>
    <xf numFmtId="0" fontId="17" fillId="0" borderId="6" xfId="0" applyFont="1" applyBorder="1" applyAlignment="1">
      <alignment horizontal="center" vertical="center" wrapText="1"/>
    </xf>
    <xf numFmtId="3" fontId="17" fillId="3" borderId="6" xfId="0" applyNumberFormat="1" applyFont="1" applyFill="1" applyBorder="1" applyAlignment="1">
      <alignment horizontal="center" vertical="center"/>
    </xf>
    <xf numFmtId="3" fontId="16" fillId="3" borderId="6" xfId="0" applyNumberFormat="1" applyFont="1" applyFill="1" applyBorder="1" applyAlignment="1">
      <alignment horizontal="center" vertical="center"/>
    </xf>
    <xf numFmtId="167" fontId="17" fillId="0" borderId="22" xfId="0" applyNumberFormat="1" applyFont="1" applyBorder="1" applyAlignment="1">
      <alignment horizontal="center" vertical="center"/>
    </xf>
    <xf numFmtId="167" fontId="17" fillId="0" borderId="6" xfId="0" applyNumberFormat="1" applyFont="1" applyBorder="1" applyAlignment="1">
      <alignment horizontal="center" vertical="center"/>
    </xf>
    <xf numFmtId="9" fontId="17" fillId="0" borderId="6" xfId="20" applyFont="1" applyBorder="1" applyAlignment="1">
      <alignment horizontal="center" vertical="center"/>
    </xf>
    <xf numFmtId="9" fontId="17" fillId="0" borderId="22" xfId="20" applyFont="1" applyBorder="1" applyAlignment="1">
      <alignment horizontal="center" vertical="center"/>
    </xf>
    <xf numFmtId="49" fontId="14" fillId="0" borderId="12" xfId="0" applyNumberFormat="1" applyFont="1" applyBorder="1" applyAlignment="1">
      <alignment horizontal="center" vertical="center"/>
    </xf>
    <xf numFmtId="0" fontId="14" fillId="0" borderId="6" xfId="0" applyFont="1" applyBorder="1" applyAlignment="1">
      <alignment horizontal="center" vertical="center"/>
    </xf>
    <xf numFmtId="0" fontId="14" fillId="0" borderId="0" xfId="0" applyFont="1" applyAlignment="1">
      <alignment horizontal="left" vertical="top" wrapText="1"/>
    </xf>
    <xf numFmtId="0" fontId="17" fillId="0" borderId="1" xfId="0" applyFont="1" applyFill="1" applyBorder="1" applyAlignment="1">
      <alignment horizontal="left" vertical="top" wrapText="1"/>
    </xf>
    <xf numFmtId="0" fontId="0" fillId="0" borderId="1" xfId="0" applyBorder="1" applyAlignment="1">
      <alignment horizontal="left" vertical="top" wrapText="1"/>
    </xf>
    <xf numFmtId="0" fontId="14" fillId="0" borderId="1" xfId="0" applyFont="1" applyBorder="1" applyAlignment="1">
      <alignment horizontal="center" vertical="center" wrapText="1"/>
    </xf>
    <xf numFmtId="0" fontId="0" fillId="0" borderId="1" xfId="0" applyBorder="1" applyAlignment="1">
      <alignment horizontal="center" vertical="center" wrapText="1"/>
    </xf>
    <xf numFmtId="0" fontId="17" fillId="0" borderId="1" xfId="0" applyFont="1" applyBorder="1" applyAlignment="1">
      <alignment horizontal="center" vertical="center" wrapText="1"/>
    </xf>
    <xf numFmtId="0" fontId="14" fillId="0" borderId="1" xfId="0" applyFont="1" applyBorder="1" applyAlignment="1">
      <alignment horizontal="center" vertical="center"/>
    </xf>
    <xf numFmtId="3" fontId="14" fillId="3" borderId="14" xfId="0" applyNumberFormat="1" applyFont="1" applyFill="1" applyBorder="1" applyAlignment="1">
      <alignment horizontal="center" vertical="center"/>
    </xf>
    <xf numFmtId="3" fontId="14" fillId="3" borderId="18" xfId="0" applyNumberFormat="1" applyFont="1" applyFill="1" applyBorder="1" applyAlignment="1">
      <alignment horizontal="center" vertical="center"/>
    </xf>
    <xf numFmtId="3" fontId="14" fillId="3" borderId="5" xfId="0" applyNumberFormat="1" applyFont="1" applyFill="1" applyBorder="1" applyAlignment="1">
      <alignment horizontal="center" vertical="center"/>
    </xf>
    <xf numFmtId="0" fontId="14" fillId="0" borderId="14" xfId="0" applyFont="1" applyBorder="1" applyAlignment="1">
      <alignment horizontal="center" vertical="center" wrapText="1"/>
    </xf>
    <xf numFmtId="0" fontId="14" fillId="0" borderId="18" xfId="0" applyFont="1" applyBorder="1" applyAlignment="1">
      <alignment horizontal="center" vertical="center" wrapText="1"/>
    </xf>
    <xf numFmtId="0" fontId="14" fillId="0" borderId="5" xfId="0" applyFont="1" applyBorder="1" applyAlignment="1">
      <alignment horizontal="center" vertical="center" wrapText="1"/>
    </xf>
    <xf numFmtId="9" fontId="17" fillId="0" borderId="14" xfId="20" applyFont="1" applyBorder="1" applyAlignment="1">
      <alignment horizontal="center" vertical="center" wrapText="1"/>
    </xf>
    <xf numFmtId="9" fontId="17" fillId="0" borderId="18" xfId="20" applyFont="1" applyBorder="1" applyAlignment="1">
      <alignment horizontal="center" vertical="center" wrapText="1"/>
    </xf>
    <xf numFmtId="9" fontId="17" fillId="0" borderId="5" xfId="20" applyFont="1" applyBorder="1" applyAlignment="1">
      <alignment horizontal="center" vertical="center" wrapText="1"/>
    </xf>
    <xf numFmtId="167" fontId="17" fillId="0" borderId="14" xfId="0" applyNumberFormat="1" applyFont="1" applyBorder="1" applyAlignment="1">
      <alignment horizontal="center" vertical="center" wrapText="1"/>
    </xf>
    <xf numFmtId="167" fontId="17" fillId="0" borderId="18" xfId="0" applyNumberFormat="1" applyFont="1" applyBorder="1" applyAlignment="1">
      <alignment horizontal="center" vertical="center" wrapText="1"/>
    </xf>
    <xf numFmtId="167" fontId="17" fillId="0" borderId="5" xfId="0" applyNumberFormat="1" applyFont="1" applyBorder="1" applyAlignment="1">
      <alignment horizontal="center" vertical="center" wrapText="1"/>
    </xf>
    <xf numFmtId="3" fontId="14" fillId="3" borderId="14" xfId="0" applyNumberFormat="1" applyFont="1" applyFill="1" applyBorder="1" applyAlignment="1">
      <alignment horizontal="center" vertical="center" wrapText="1"/>
    </xf>
    <xf numFmtId="3" fontId="14" fillId="3" borderId="18" xfId="0" applyNumberFormat="1" applyFont="1" applyFill="1" applyBorder="1" applyAlignment="1">
      <alignment horizontal="center" vertical="center" wrapText="1"/>
    </xf>
    <xf numFmtId="3" fontId="14" fillId="3" borderId="5" xfId="0" applyNumberFormat="1" applyFont="1" applyFill="1" applyBorder="1" applyAlignment="1">
      <alignment horizontal="center" vertical="center" wrapText="1"/>
    </xf>
    <xf numFmtId="3" fontId="17" fillId="3" borderId="14" xfId="0" applyNumberFormat="1" applyFont="1" applyFill="1" applyBorder="1" applyAlignment="1">
      <alignment horizontal="center" vertical="center" wrapText="1"/>
    </xf>
    <xf numFmtId="3" fontId="17" fillId="3" borderId="18" xfId="0" applyNumberFormat="1" applyFont="1" applyFill="1" applyBorder="1" applyAlignment="1">
      <alignment horizontal="center" vertical="center" wrapText="1"/>
    </xf>
    <xf numFmtId="3" fontId="17" fillId="3" borderId="5" xfId="0" applyNumberFormat="1" applyFont="1" applyFill="1" applyBorder="1" applyAlignment="1">
      <alignment horizontal="center" vertical="center" wrapText="1"/>
    </xf>
    <xf numFmtId="49" fontId="14" fillId="0" borderId="6" xfId="0" applyNumberFormat="1" applyFont="1" applyBorder="1" applyAlignment="1">
      <alignment horizontal="center" vertical="center" wrapText="1"/>
    </xf>
    <xf numFmtId="49" fontId="14" fillId="0" borderId="18" xfId="0" applyNumberFormat="1" applyFont="1" applyBorder="1" applyAlignment="1">
      <alignment horizontal="center" vertical="center" wrapText="1"/>
    </xf>
    <xf numFmtId="49" fontId="14" fillId="0" borderId="5" xfId="0" applyNumberFormat="1" applyFont="1" applyBorder="1" applyAlignment="1">
      <alignment horizontal="center" vertical="center" wrapText="1"/>
    </xf>
    <xf numFmtId="49" fontId="14" fillId="0" borderId="14" xfId="0" applyNumberFormat="1" applyFont="1" applyBorder="1" applyAlignment="1">
      <alignment horizontal="center" vertical="center" wrapText="1"/>
    </xf>
    <xf numFmtId="0" fontId="17" fillId="3" borderId="14" xfId="0" applyFont="1" applyFill="1" applyBorder="1" applyAlignment="1">
      <alignment horizontal="center" vertical="center" wrapText="1"/>
    </xf>
    <xf numFmtId="0" fontId="17" fillId="3" borderId="18" xfId="0" applyFont="1" applyFill="1" applyBorder="1" applyAlignment="1">
      <alignment horizontal="center" vertical="center" wrapText="1"/>
    </xf>
    <xf numFmtId="0" fontId="17" fillId="3" borderId="5" xfId="0" applyFont="1" applyFill="1" applyBorder="1" applyAlignment="1">
      <alignment horizontal="center" vertical="center" wrapText="1"/>
    </xf>
    <xf numFmtId="0" fontId="14" fillId="3" borderId="14" xfId="0" applyFont="1" applyFill="1" applyBorder="1" applyAlignment="1">
      <alignment horizontal="center" vertical="center" wrapText="1"/>
    </xf>
    <xf numFmtId="0" fontId="14" fillId="3" borderId="18" xfId="0" applyFont="1" applyFill="1" applyBorder="1" applyAlignment="1">
      <alignment horizontal="center" vertical="center" wrapText="1"/>
    </xf>
    <xf numFmtId="0" fontId="14" fillId="3" borderId="5" xfId="0" applyFont="1" applyFill="1" applyBorder="1" applyAlignment="1">
      <alignment horizontal="center" vertical="center" wrapText="1"/>
    </xf>
    <xf numFmtId="49" fontId="14" fillId="0" borderId="1" xfId="0" applyNumberFormat="1" applyFont="1" applyBorder="1" applyAlignment="1">
      <alignment horizontal="center" vertical="center"/>
    </xf>
    <xf numFmtId="167" fontId="17" fillId="0" borderId="1" xfId="0" applyNumberFormat="1" applyFont="1" applyBorder="1" applyAlignment="1">
      <alignment horizontal="center" vertical="center"/>
    </xf>
    <xf numFmtId="0" fontId="17" fillId="0" borderId="1" xfId="0" applyFont="1" applyBorder="1" applyAlignment="1">
      <alignment horizontal="center" vertical="center"/>
    </xf>
    <xf numFmtId="49" fontId="14" fillId="0" borderId="13" xfId="0" applyNumberFormat="1" applyFont="1" applyBorder="1" applyAlignment="1">
      <alignment horizontal="center" vertical="center"/>
    </xf>
    <xf numFmtId="0" fontId="17" fillId="0" borderId="16" xfId="0" applyFont="1" applyBorder="1" applyAlignment="1">
      <alignment horizontal="center" vertical="center"/>
    </xf>
    <xf numFmtId="0" fontId="17" fillId="0" borderId="11" xfId="0" applyFont="1" applyBorder="1" applyAlignment="1">
      <alignment horizontal="center" vertical="center"/>
    </xf>
    <xf numFmtId="3" fontId="14" fillId="3" borderId="6" xfId="0" applyNumberFormat="1" applyFont="1" applyFill="1" applyBorder="1" applyAlignment="1">
      <alignment horizontal="center" vertical="center"/>
    </xf>
    <xf numFmtId="9" fontId="17" fillId="0" borderId="1" xfId="20" applyFont="1" applyBorder="1" applyAlignment="1">
      <alignment horizontal="center" vertical="center"/>
    </xf>
    <xf numFmtId="0" fontId="13" fillId="0" borderId="0" xfId="0" applyFont="1" applyFill="1" applyBorder="1" applyAlignment="1">
      <alignment horizontal="left" vertical="top" wrapText="1"/>
    </xf>
    <xf numFmtId="0" fontId="14" fillId="0" borderId="0" xfId="0" applyFont="1" applyFill="1" applyBorder="1" applyAlignment="1">
      <alignment horizontal="left" vertical="top" wrapText="1"/>
    </xf>
    <xf numFmtId="0" fontId="17" fillId="0" borderId="0" xfId="0" applyFont="1" applyAlignment="1">
      <alignment horizontal="left" vertical="top" wrapText="1"/>
    </xf>
    <xf numFmtId="0" fontId="16" fillId="5" borderId="3" xfId="0" applyFont="1" applyFill="1" applyBorder="1" applyAlignment="1">
      <alignment horizontal="right" vertical="center" wrapText="1"/>
    </xf>
    <xf numFmtId="0" fontId="16" fillId="5" borderId="10" xfId="0" applyFont="1" applyFill="1" applyBorder="1" applyAlignment="1">
      <alignment horizontal="right" vertical="center" wrapText="1"/>
    </xf>
    <xf numFmtId="0" fontId="16" fillId="5" borderId="10" xfId="0" applyFont="1" applyFill="1" applyBorder="1" applyAlignment="1">
      <alignment horizontal="left" vertical="center" wrapText="1"/>
    </xf>
    <xf numFmtId="0" fontId="16" fillId="5" borderId="4" xfId="0" applyFont="1" applyFill="1" applyBorder="1" applyAlignment="1">
      <alignment horizontal="left" vertical="center" wrapText="1"/>
    </xf>
    <xf numFmtId="0" fontId="0" fillId="0" borderId="5" xfId="0" applyBorder="1" applyAlignment="1">
      <alignment horizontal="center" vertical="center" wrapText="1"/>
    </xf>
    <xf numFmtId="164" fontId="11" fillId="0" borderId="0" xfId="3" applyFont="1" applyFill="1" applyBorder="1" applyAlignment="1">
      <alignment horizontal="left" vertical="top" wrapText="1"/>
    </xf>
    <xf numFmtId="164" fontId="11" fillId="0" borderId="0" xfId="3" applyFont="1" applyFill="1" applyBorder="1" applyAlignment="1">
      <alignment horizontal="left" wrapText="1"/>
    </xf>
    <xf numFmtId="0" fontId="11" fillId="0" borderId="0" xfId="0" applyFont="1" applyAlignment="1">
      <alignment wrapText="1"/>
    </xf>
    <xf numFmtId="0" fontId="22" fillId="0" borderId="0" xfId="0" applyFont="1" applyAlignment="1">
      <alignment wrapText="1"/>
    </xf>
    <xf numFmtId="0" fontId="0" fillId="0" borderId="5" xfId="0" applyBorder="1" applyAlignment="1">
      <alignment horizontal="center" vertical="center"/>
    </xf>
    <xf numFmtId="0" fontId="21" fillId="0" borderId="14" xfId="0" applyFont="1" applyBorder="1" applyAlignment="1">
      <alignment horizontal="left" vertical="top" wrapText="1"/>
    </xf>
    <xf numFmtId="0" fontId="12" fillId="0" borderId="5" xfId="0" applyFont="1" applyBorder="1" applyAlignment="1">
      <alignment horizontal="left" vertical="top" wrapText="1"/>
    </xf>
    <xf numFmtId="0" fontId="17" fillId="0" borderId="6" xfId="0" applyFont="1" applyFill="1" applyBorder="1" applyAlignment="1">
      <alignment horizontal="left" vertical="top" wrapText="1"/>
    </xf>
    <xf numFmtId="0" fontId="0" fillId="0" borderId="5" xfId="0" applyBorder="1" applyAlignment="1">
      <alignment horizontal="left" vertical="top" wrapText="1"/>
    </xf>
  </cellXfs>
  <cellStyles count="21">
    <cellStyle name="Default" xfId="17"/>
    <cellStyle name="Default 1" xfId="12"/>
    <cellStyle name="Dziesiętny 2" xfId="4"/>
    <cellStyle name="Excel Built-in Currency" xfId="2"/>
    <cellStyle name="Excel Built-in Normal" xfId="18"/>
    <cellStyle name="Excel Built-in Normal 1" xfId="14"/>
    <cellStyle name="Excel Built-in Normal 2" xfId="7"/>
    <cellStyle name="Normal 2" xfId="11"/>
    <cellStyle name="Normal 3" xfId="10"/>
    <cellStyle name="Normal 4" xfId="13"/>
    <cellStyle name="Normalny" xfId="0" builtinId="0"/>
    <cellStyle name="Normalny 2" xfId="15"/>
    <cellStyle name="Normalny 3" xfId="3"/>
    <cellStyle name="Normalny 6" xfId="16"/>
    <cellStyle name="Normalny 8" xfId="1"/>
    <cellStyle name="Procentowy" xfId="20" builtinId="5"/>
    <cellStyle name="Standardowy 2" xfId="8"/>
    <cellStyle name="Walutowe 2" xfId="9"/>
    <cellStyle name="Walutowy" xfId="19" builtinId="4"/>
    <cellStyle name="Walutowy 2" xfId="6"/>
    <cellStyle name="Walutowy 3" xfId="5"/>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268"/>
  <sheetViews>
    <sheetView tabSelected="1" zoomScaleNormal="100" zoomScalePageLayoutView="85" workbookViewId="0">
      <selection activeCell="B1" sqref="B1"/>
    </sheetView>
  </sheetViews>
  <sheetFormatPr defaultRowHeight="10.5"/>
  <cols>
    <col min="1" max="1" width="3.42578125" style="17" bestFit="1" customWidth="1"/>
    <col min="2" max="2" width="64.28515625" style="18" customWidth="1"/>
    <col min="3" max="3" width="9.42578125" style="13" bestFit="1" customWidth="1"/>
    <col min="4" max="4" width="8.7109375" style="13" customWidth="1"/>
    <col min="5" max="5" width="10.7109375" style="13" customWidth="1"/>
    <col min="6" max="6" width="17.7109375" style="13" customWidth="1"/>
    <col min="7" max="7" width="10.85546875" style="13" customWidth="1"/>
    <col min="8" max="8" width="11.7109375" style="13" bestFit="1" customWidth="1"/>
    <col min="9" max="9" width="9.140625" style="19" customWidth="1"/>
    <col min="10" max="10" width="8.5703125" style="13" bestFit="1" customWidth="1"/>
    <col min="11" max="11" width="16.42578125" style="13" customWidth="1"/>
    <col min="12" max="12" width="17" style="13" customWidth="1"/>
    <col min="13" max="13" width="14.42578125" style="24" bestFit="1" customWidth="1"/>
    <col min="14" max="14" width="16" style="13" bestFit="1" customWidth="1"/>
    <col min="15" max="15" width="17.5703125" style="13" bestFit="1" customWidth="1"/>
    <col min="16" max="16" width="17.42578125" style="13" customWidth="1"/>
    <col min="17" max="17" width="6.7109375" style="13" customWidth="1"/>
    <col min="18" max="16384" width="9.140625" style="13"/>
  </cols>
  <sheetData>
    <row r="1" spans="1:16" ht="33.75" customHeight="1">
      <c r="A1" s="167" t="s">
        <v>3</v>
      </c>
      <c r="B1" s="166"/>
      <c r="C1" s="152"/>
      <c r="D1" s="152"/>
      <c r="E1" s="152"/>
      <c r="F1" s="152"/>
      <c r="G1" s="152"/>
      <c r="H1" s="152"/>
      <c r="I1" s="153"/>
      <c r="J1" s="154"/>
      <c r="K1" s="153"/>
      <c r="L1" s="153"/>
    </row>
    <row r="2" spans="1:16" s="157" customFormat="1" ht="106.5" customHeight="1">
      <c r="A2" s="264" t="s">
        <v>592</v>
      </c>
      <c r="B2" s="264"/>
      <c r="C2" s="264"/>
      <c r="D2" s="264"/>
      <c r="E2" s="264"/>
      <c r="F2" s="264"/>
      <c r="G2" s="264"/>
      <c r="H2" s="264"/>
      <c r="I2" s="264"/>
      <c r="J2" s="264"/>
      <c r="K2" s="264"/>
      <c r="L2" s="264"/>
      <c r="M2" s="156"/>
    </row>
    <row r="3" spans="1:16" s="157" customFormat="1" ht="25.5" customHeight="1">
      <c r="A3" s="265" t="s">
        <v>4</v>
      </c>
      <c r="B3" s="265"/>
      <c r="C3" s="265"/>
      <c r="D3" s="265"/>
      <c r="E3" s="265"/>
      <c r="F3" s="265"/>
      <c r="G3" s="265"/>
      <c r="H3" s="265"/>
      <c r="I3" s="265"/>
      <c r="J3" s="265"/>
      <c r="K3" s="265"/>
      <c r="L3" s="265"/>
      <c r="M3" s="156"/>
    </row>
    <row r="4" spans="1:16" s="157" customFormat="1" ht="28.5" customHeight="1">
      <c r="A4" s="266" t="s">
        <v>5</v>
      </c>
      <c r="B4" s="267"/>
      <c r="C4" s="267"/>
      <c r="D4" s="267"/>
      <c r="E4" s="267"/>
      <c r="F4" s="267"/>
      <c r="G4" s="267"/>
      <c r="H4" s="267"/>
      <c r="I4" s="267"/>
      <c r="J4" s="267"/>
      <c r="K4" s="267"/>
      <c r="L4" s="267"/>
      <c r="M4" s="156"/>
    </row>
    <row r="7" spans="1:16" ht="32.25" thickBot="1">
      <c r="A7" s="1" t="s">
        <v>8</v>
      </c>
      <c r="B7" s="2" t="s">
        <v>7</v>
      </c>
      <c r="C7" s="3" t="s">
        <v>0</v>
      </c>
      <c r="D7" s="4" t="s">
        <v>9</v>
      </c>
      <c r="E7" s="5" t="s">
        <v>10</v>
      </c>
      <c r="F7" s="6" t="s">
        <v>11</v>
      </c>
      <c r="G7" s="7" t="s">
        <v>12</v>
      </c>
      <c r="H7" s="8" t="s">
        <v>13</v>
      </c>
      <c r="I7" s="78" t="s">
        <v>14</v>
      </c>
      <c r="J7" s="9" t="s">
        <v>15</v>
      </c>
      <c r="K7" s="10" t="s">
        <v>16</v>
      </c>
      <c r="L7" s="7" t="s">
        <v>1</v>
      </c>
      <c r="M7" s="11" t="s">
        <v>17</v>
      </c>
      <c r="N7" s="11" t="s">
        <v>18</v>
      </c>
      <c r="O7" s="12" t="s">
        <v>19</v>
      </c>
      <c r="P7" s="12" t="s">
        <v>20</v>
      </c>
    </row>
    <row r="8" spans="1:16" ht="11.25" thickBot="1">
      <c r="A8" s="155">
        <v>1</v>
      </c>
      <c r="B8" s="168" t="s">
        <v>21</v>
      </c>
      <c r="C8" s="168"/>
      <c r="D8" s="168"/>
      <c r="E8" s="168"/>
      <c r="F8" s="168"/>
      <c r="G8" s="168"/>
      <c r="H8" s="168"/>
      <c r="I8" s="168"/>
      <c r="J8" s="168"/>
      <c r="K8" s="168"/>
      <c r="L8" s="168"/>
      <c r="M8" s="168"/>
      <c r="N8" s="168"/>
      <c r="O8" s="168"/>
      <c r="P8" s="169"/>
    </row>
    <row r="9" spans="1:16" ht="81" customHeight="1">
      <c r="A9" s="107" t="s">
        <v>22</v>
      </c>
      <c r="B9" s="14" t="s">
        <v>23</v>
      </c>
      <c r="C9" s="45" t="s">
        <v>6</v>
      </c>
      <c r="D9" s="44"/>
      <c r="E9" s="44"/>
      <c r="F9" s="45"/>
      <c r="G9" s="45"/>
      <c r="H9" s="50">
        <v>10080</v>
      </c>
      <c r="I9" s="51">
        <v>33600</v>
      </c>
      <c r="J9" s="50">
        <v>16800</v>
      </c>
      <c r="K9" s="47"/>
      <c r="L9" s="46"/>
      <c r="M9" s="47">
        <f>ROUND(K9*I9,2)</f>
        <v>0</v>
      </c>
      <c r="N9" s="47">
        <f>ROUND(M9+M9*L9,2)</f>
        <v>0</v>
      </c>
      <c r="O9" s="47">
        <f>ROUND(J9*K9,2)</f>
        <v>0</v>
      </c>
      <c r="P9" s="47">
        <f>ROUND(O9+O9*L9,2)</f>
        <v>0</v>
      </c>
    </row>
    <row r="10" spans="1:16" ht="70.5" customHeight="1">
      <c r="A10" s="70" t="s">
        <v>24</v>
      </c>
      <c r="B10" s="15" t="s">
        <v>25</v>
      </c>
      <c r="C10" s="49" t="s">
        <v>6</v>
      </c>
      <c r="D10" s="48"/>
      <c r="E10" s="48"/>
      <c r="F10" s="49"/>
      <c r="G10" s="49"/>
      <c r="H10" s="50">
        <v>4455</v>
      </c>
      <c r="I10" s="16">
        <v>14850</v>
      </c>
      <c r="J10" s="50">
        <v>7425</v>
      </c>
      <c r="K10" s="47"/>
      <c r="L10" s="52"/>
      <c r="M10" s="53">
        <f>ROUND(K10*I10,2)</f>
        <v>0</v>
      </c>
      <c r="N10" s="53">
        <f>ROUND(M10+M10*L10,2)</f>
        <v>0</v>
      </c>
      <c r="O10" s="47">
        <f>ROUND(J10*K10,2)</f>
        <v>0</v>
      </c>
      <c r="P10" s="53">
        <f>ROUND(O10+O10*L10,2)</f>
        <v>0</v>
      </c>
    </row>
    <row r="11" spans="1:16" ht="63" customHeight="1" thickBot="1">
      <c r="A11" s="70" t="s">
        <v>26</v>
      </c>
      <c r="B11" s="15" t="s">
        <v>27</v>
      </c>
      <c r="C11" s="49" t="s">
        <v>6</v>
      </c>
      <c r="D11" s="48"/>
      <c r="E11" s="48"/>
      <c r="F11" s="49"/>
      <c r="G11" s="49"/>
      <c r="H11" s="50">
        <v>756</v>
      </c>
      <c r="I11" s="16">
        <v>2520</v>
      </c>
      <c r="J11" s="50">
        <v>1260</v>
      </c>
      <c r="K11" s="47"/>
      <c r="L11" s="57"/>
      <c r="M11" s="56">
        <f>ROUND(K11*I11,2)</f>
        <v>0</v>
      </c>
      <c r="N11" s="56">
        <f>ROUND(M11+M11*L11,2)</f>
        <v>0</v>
      </c>
      <c r="O11" s="47">
        <f>ROUND(J11*K11,2)</f>
        <v>0</v>
      </c>
      <c r="P11" s="56">
        <f>ROUND(O11+O11*L11,2)</f>
        <v>0</v>
      </c>
    </row>
    <row r="12" spans="1:16" ht="11.25" thickBot="1">
      <c r="L12" s="20" t="s">
        <v>2</v>
      </c>
      <c r="M12" s="21">
        <f>SUM(M9:M11)</f>
        <v>0</v>
      </c>
      <c r="N12" s="21">
        <f>SUM(N9:N11)</f>
        <v>0</v>
      </c>
      <c r="O12" s="21">
        <f>SUM(O9:O11)</f>
        <v>0</v>
      </c>
      <c r="P12" s="22">
        <f>SUM(P9:P11)</f>
        <v>0</v>
      </c>
    </row>
    <row r="13" spans="1:16" ht="11.25" thickBot="1">
      <c r="B13" s="23"/>
      <c r="C13" s="23"/>
      <c r="D13" s="23"/>
      <c r="E13" s="23"/>
      <c r="F13" s="23"/>
      <c r="G13" s="23"/>
      <c r="H13" s="23"/>
      <c r="I13" s="23"/>
      <c r="J13" s="23"/>
      <c r="L13" s="24"/>
      <c r="M13" s="13"/>
    </row>
    <row r="14" spans="1:16" ht="11.25" thickBot="1">
      <c r="B14" s="23"/>
      <c r="C14" s="23"/>
      <c r="D14" s="23"/>
      <c r="E14" s="23"/>
      <c r="F14" s="23"/>
      <c r="G14" s="23"/>
      <c r="H14" s="23"/>
      <c r="I14" s="23"/>
      <c r="J14" s="23"/>
      <c r="K14" s="170">
        <f>A8</f>
        <v>1</v>
      </c>
      <c r="L14" s="171"/>
      <c r="M14" s="171"/>
      <c r="N14" s="172" t="s">
        <v>28</v>
      </c>
      <c r="O14" s="172"/>
      <c r="P14" s="173"/>
    </row>
    <row r="15" spans="1:16" ht="21.75" thickBot="1">
      <c r="K15" s="25" t="s">
        <v>29</v>
      </c>
      <c r="L15" s="25" t="s">
        <v>30</v>
      </c>
      <c r="M15" s="26" t="s">
        <v>19</v>
      </c>
      <c r="N15" s="25" t="s">
        <v>31</v>
      </c>
      <c r="O15" s="26" t="s">
        <v>32</v>
      </c>
      <c r="P15" s="26" t="s">
        <v>33</v>
      </c>
    </row>
    <row r="16" spans="1:16" ht="11.25" thickBot="1">
      <c r="K16" s="27">
        <f>M12</f>
        <v>0</v>
      </c>
      <c r="L16" s="28">
        <f>N12</f>
        <v>0</v>
      </c>
      <c r="M16" s="28">
        <f>O12</f>
        <v>0</v>
      </c>
      <c r="N16" s="28">
        <f>P12</f>
        <v>0</v>
      </c>
      <c r="O16" s="28">
        <f>ROUND(K16+M16,2)</f>
        <v>0</v>
      </c>
      <c r="P16" s="29">
        <f>ROUND(L16+N16,2)</f>
        <v>0</v>
      </c>
    </row>
    <row r="21" spans="1:16" ht="32.25" thickBot="1">
      <c r="A21" s="1" t="s">
        <v>8</v>
      </c>
      <c r="B21" s="2" t="s">
        <v>7</v>
      </c>
      <c r="C21" s="3" t="s">
        <v>0</v>
      </c>
      <c r="D21" s="4" t="s">
        <v>9</v>
      </c>
      <c r="E21" s="5" t="s">
        <v>10</v>
      </c>
      <c r="F21" s="6" t="s">
        <v>11</v>
      </c>
      <c r="G21" s="7" t="s">
        <v>12</v>
      </c>
      <c r="H21" s="8" t="s">
        <v>13</v>
      </c>
      <c r="I21" s="78" t="s">
        <v>14</v>
      </c>
      <c r="J21" s="9" t="s">
        <v>15</v>
      </c>
      <c r="K21" s="10" t="s">
        <v>16</v>
      </c>
      <c r="L21" s="7" t="s">
        <v>1</v>
      </c>
      <c r="M21" s="11" t="s">
        <v>17</v>
      </c>
      <c r="N21" s="11" t="s">
        <v>18</v>
      </c>
      <c r="O21" s="12" t="s">
        <v>19</v>
      </c>
      <c r="P21" s="12" t="s">
        <v>20</v>
      </c>
    </row>
    <row r="22" spans="1:16" ht="11.25" thickBot="1">
      <c r="A22" s="155">
        <f>COUNTIF($A$7:A21,"Lp.")</f>
        <v>2</v>
      </c>
      <c r="B22" s="168" t="s">
        <v>34</v>
      </c>
      <c r="C22" s="168"/>
      <c r="D22" s="168"/>
      <c r="E22" s="168"/>
      <c r="F22" s="168"/>
      <c r="G22" s="168"/>
      <c r="H22" s="168"/>
      <c r="I22" s="168"/>
      <c r="J22" s="168"/>
      <c r="K22" s="168"/>
      <c r="L22" s="168"/>
      <c r="M22" s="168"/>
      <c r="N22" s="168"/>
      <c r="O22" s="168"/>
      <c r="P22" s="169"/>
    </row>
    <row r="23" spans="1:16" ht="52.5" customHeight="1">
      <c r="A23" s="58" t="s">
        <v>22</v>
      </c>
      <c r="B23" s="14" t="s">
        <v>35</v>
      </c>
      <c r="C23" s="45" t="s">
        <v>6</v>
      </c>
      <c r="D23" s="44"/>
      <c r="E23" s="44"/>
      <c r="F23" s="45"/>
      <c r="G23" s="45"/>
      <c r="H23" s="50">
        <v>90</v>
      </c>
      <c r="I23" s="51">
        <v>300</v>
      </c>
      <c r="J23" s="50">
        <v>150</v>
      </c>
      <c r="K23" s="47"/>
      <c r="L23" s="46"/>
      <c r="M23" s="47">
        <f>ROUND(K23*I23,2)</f>
        <v>0</v>
      </c>
      <c r="N23" s="47">
        <f>ROUND(M23+M23*L23,2)</f>
        <v>0</v>
      </c>
      <c r="O23" s="47">
        <f>ROUND(J23*K23,2)</f>
        <v>0</v>
      </c>
      <c r="P23" s="47">
        <f>ROUND(O23+O23*L23,2)</f>
        <v>0</v>
      </c>
    </row>
    <row r="24" spans="1:16" ht="54.75" customHeight="1">
      <c r="A24" s="58" t="s">
        <v>24</v>
      </c>
      <c r="B24" s="14" t="s">
        <v>36</v>
      </c>
      <c r="C24" s="45" t="s">
        <v>6</v>
      </c>
      <c r="D24" s="44"/>
      <c r="E24" s="44"/>
      <c r="F24" s="45"/>
      <c r="G24" s="45"/>
      <c r="H24" s="50">
        <v>135</v>
      </c>
      <c r="I24" s="51">
        <v>450</v>
      </c>
      <c r="J24" s="50">
        <v>225</v>
      </c>
      <c r="K24" s="47"/>
      <c r="L24" s="46"/>
      <c r="M24" s="47">
        <f>ROUND(K24*I24,2)</f>
        <v>0</v>
      </c>
      <c r="N24" s="47">
        <f>ROUND(M24+M24*L24,2)</f>
        <v>0</v>
      </c>
      <c r="O24" s="47">
        <f>ROUND(J24*K24,2)</f>
        <v>0</v>
      </c>
      <c r="P24" s="47">
        <f>ROUND(O24+O24*L24,2)</f>
        <v>0</v>
      </c>
    </row>
    <row r="25" spans="1:16" ht="60.75" customHeight="1">
      <c r="A25" s="58" t="s">
        <v>26</v>
      </c>
      <c r="B25" s="30" t="s">
        <v>37</v>
      </c>
      <c r="C25" s="31"/>
      <c r="D25" s="32"/>
      <c r="E25" s="32"/>
      <c r="F25" s="31"/>
      <c r="G25" s="31"/>
      <c r="H25" s="33"/>
      <c r="I25" s="34"/>
      <c r="J25" s="33"/>
      <c r="K25" s="35"/>
      <c r="L25" s="36"/>
      <c r="M25" s="35"/>
      <c r="N25" s="35"/>
      <c r="O25" s="35"/>
      <c r="P25" s="35"/>
    </row>
    <row r="26" spans="1:16" ht="16.5" customHeight="1">
      <c r="A26" s="66" t="s">
        <v>38</v>
      </c>
      <c r="B26" s="37" t="s">
        <v>39</v>
      </c>
      <c r="C26" s="49" t="s">
        <v>6</v>
      </c>
      <c r="D26" s="48"/>
      <c r="E26" s="48"/>
      <c r="F26" s="49"/>
      <c r="G26" s="49"/>
      <c r="H26" s="38">
        <v>60</v>
      </c>
      <c r="I26" s="39">
        <v>200</v>
      </c>
      <c r="J26" s="38">
        <v>100</v>
      </c>
      <c r="K26" s="53"/>
      <c r="L26" s="52"/>
      <c r="M26" s="53">
        <f t="shared" ref="M26:M34" si="0">ROUND(K26*I26,2)</f>
        <v>0</v>
      </c>
      <c r="N26" s="53">
        <f t="shared" ref="N26:N34" si="1">ROUND(M26+M26*L26,2)</f>
        <v>0</v>
      </c>
      <c r="O26" s="53">
        <f t="shared" ref="O26:O34" si="2">ROUND(J26*K26,2)</f>
        <v>0</v>
      </c>
      <c r="P26" s="53">
        <f t="shared" ref="P26:P34" si="3">ROUND(O26+O26*L26,2)</f>
        <v>0</v>
      </c>
    </row>
    <row r="27" spans="1:16" ht="12" customHeight="1">
      <c r="A27" s="66" t="s">
        <v>40</v>
      </c>
      <c r="B27" s="37" t="s">
        <v>41</v>
      </c>
      <c r="C27" s="49" t="s">
        <v>6</v>
      </c>
      <c r="D27" s="48"/>
      <c r="E27" s="48"/>
      <c r="F27" s="49"/>
      <c r="G27" s="49"/>
      <c r="H27" s="38">
        <v>210</v>
      </c>
      <c r="I27" s="39">
        <v>700</v>
      </c>
      <c r="J27" s="38">
        <v>350</v>
      </c>
      <c r="K27" s="53"/>
      <c r="L27" s="52"/>
      <c r="M27" s="53">
        <f t="shared" si="0"/>
        <v>0</v>
      </c>
      <c r="N27" s="53">
        <f t="shared" si="1"/>
        <v>0</v>
      </c>
      <c r="O27" s="53">
        <f t="shared" si="2"/>
        <v>0</v>
      </c>
      <c r="P27" s="53">
        <f t="shared" si="3"/>
        <v>0</v>
      </c>
    </row>
    <row r="28" spans="1:16">
      <c r="A28" s="66" t="s">
        <v>42</v>
      </c>
      <c r="B28" s="37" t="s">
        <v>43</v>
      </c>
      <c r="C28" s="49" t="s">
        <v>6</v>
      </c>
      <c r="D28" s="48"/>
      <c r="E28" s="48"/>
      <c r="F28" s="49"/>
      <c r="G28" s="49"/>
      <c r="H28" s="38">
        <v>300</v>
      </c>
      <c r="I28" s="39">
        <v>1000</v>
      </c>
      <c r="J28" s="38">
        <v>500</v>
      </c>
      <c r="K28" s="53"/>
      <c r="L28" s="52"/>
      <c r="M28" s="53">
        <f t="shared" si="0"/>
        <v>0</v>
      </c>
      <c r="N28" s="53">
        <f t="shared" si="1"/>
        <v>0</v>
      </c>
      <c r="O28" s="53">
        <f t="shared" si="2"/>
        <v>0</v>
      </c>
      <c r="P28" s="53">
        <f t="shared" si="3"/>
        <v>0</v>
      </c>
    </row>
    <row r="29" spans="1:16">
      <c r="A29" s="66" t="s">
        <v>44</v>
      </c>
      <c r="B29" s="37" t="s">
        <v>45</v>
      </c>
      <c r="C29" s="49" t="s">
        <v>6</v>
      </c>
      <c r="D29" s="48"/>
      <c r="E29" s="48"/>
      <c r="F29" s="49"/>
      <c r="G29" s="49"/>
      <c r="H29" s="38">
        <v>120</v>
      </c>
      <c r="I29" s="39">
        <v>400</v>
      </c>
      <c r="J29" s="38">
        <v>200</v>
      </c>
      <c r="K29" s="53"/>
      <c r="L29" s="52"/>
      <c r="M29" s="53">
        <f t="shared" si="0"/>
        <v>0</v>
      </c>
      <c r="N29" s="53">
        <f t="shared" si="1"/>
        <v>0</v>
      </c>
      <c r="O29" s="53">
        <f t="shared" si="2"/>
        <v>0</v>
      </c>
      <c r="P29" s="53">
        <f t="shared" si="3"/>
        <v>0</v>
      </c>
    </row>
    <row r="30" spans="1:16">
      <c r="A30" s="66" t="s">
        <v>46</v>
      </c>
      <c r="B30" s="37" t="s">
        <v>47</v>
      </c>
      <c r="C30" s="49" t="s">
        <v>6</v>
      </c>
      <c r="D30" s="48"/>
      <c r="E30" s="48"/>
      <c r="F30" s="49"/>
      <c r="G30" s="49"/>
      <c r="H30" s="38">
        <v>2700</v>
      </c>
      <c r="I30" s="39">
        <v>9000</v>
      </c>
      <c r="J30" s="38">
        <v>4500</v>
      </c>
      <c r="K30" s="53"/>
      <c r="L30" s="52"/>
      <c r="M30" s="53">
        <f t="shared" si="0"/>
        <v>0</v>
      </c>
      <c r="N30" s="53">
        <f t="shared" si="1"/>
        <v>0</v>
      </c>
      <c r="O30" s="53">
        <f t="shared" si="2"/>
        <v>0</v>
      </c>
      <c r="P30" s="53">
        <f t="shared" si="3"/>
        <v>0</v>
      </c>
    </row>
    <row r="31" spans="1:16">
      <c r="A31" s="66" t="s">
        <v>48</v>
      </c>
      <c r="B31" s="37" t="s">
        <v>49</v>
      </c>
      <c r="C31" s="49" t="s">
        <v>6</v>
      </c>
      <c r="D31" s="48"/>
      <c r="E31" s="48"/>
      <c r="F31" s="49"/>
      <c r="G31" s="49"/>
      <c r="H31" s="38">
        <v>2700</v>
      </c>
      <c r="I31" s="39">
        <v>9000</v>
      </c>
      <c r="J31" s="38">
        <v>4500</v>
      </c>
      <c r="K31" s="53"/>
      <c r="L31" s="52"/>
      <c r="M31" s="53">
        <f t="shared" si="0"/>
        <v>0</v>
      </c>
      <c r="N31" s="53">
        <f t="shared" si="1"/>
        <v>0</v>
      </c>
      <c r="O31" s="53">
        <f t="shared" si="2"/>
        <v>0</v>
      </c>
      <c r="P31" s="53">
        <f t="shared" si="3"/>
        <v>0</v>
      </c>
    </row>
    <row r="32" spans="1:16">
      <c r="A32" s="66" t="s">
        <v>50</v>
      </c>
      <c r="B32" s="37" t="s">
        <v>51</v>
      </c>
      <c r="C32" s="49" t="s">
        <v>6</v>
      </c>
      <c r="D32" s="48"/>
      <c r="E32" s="48"/>
      <c r="F32" s="49"/>
      <c r="G32" s="49"/>
      <c r="H32" s="38">
        <v>3600</v>
      </c>
      <c r="I32" s="39">
        <v>12000</v>
      </c>
      <c r="J32" s="38">
        <v>6000</v>
      </c>
      <c r="K32" s="53"/>
      <c r="L32" s="52"/>
      <c r="M32" s="53">
        <f t="shared" si="0"/>
        <v>0</v>
      </c>
      <c r="N32" s="53">
        <f t="shared" si="1"/>
        <v>0</v>
      </c>
      <c r="O32" s="53">
        <f t="shared" si="2"/>
        <v>0</v>
      </c>
      <c r="P32" s="53">
        <f t="shared" si="3"/>
        <v>0</v>
      </c>
    </row>
    <row r="33" spans="1:16">
      <c r="A33" s="66" t="s">
        <v>52</v>
      </c>
      <c r="B33" s="37" t="s">
        <v>53</v>
      </c>
      <c r="C33" s="49" t="s">
        <v>6</v>
      </c>
      <c r="D33" s="48"/>
      <c r="E33" s="48"/>
      <c r="F33" s="49"/>
      <c r="G33" s="49"/>
      <c r="H33" s="38">
        <v>30</v>
      </c>
      <c r="I33" s="39">
        <v>100</v>
      </c>
      <c r="J33" s="38">
        <v>50</v>
      </c>
      <c r="K33" s="53"/>
      <c r="L33" s="52"/>
      <c r="M33" s="53">
        <f t="shared" si="0"/>
        <v>0</v>
      </c>
      <c r="N33" s="53">
        <f t="shared" si="1"/>
        <v>0</v>
      </c>
      <c r="O33" s="53">
        <f t="shared" si="2"/>
        <v>0</v>
      </c>
      <c r="P33" s="53">
        <f t="shared" si="3"/>
        <v>0</v>
      </c>
    </row>
    <row r="34" spans="1:16" ht="21.75" thickBot="1">
      <c r="A34" s="66" t="s">
        <v>54</v>
      </c>
      <c r="B34" s="37" t="s">
        <v>55</v>
      </c>
      <c r="C34" s="49" t="s">
        <v>6</v>
      </c>
      <c r="D34" s="48"/>
      <c r="E34" s="48"/>
      <c r="F34" s="49"/>
      <c r="G34" s="49"/>
      <c r="H34" s="38">
        <v>900</v>
      </c>
      <c r="I34" s="39">
        <v>3000</v>
      </c>
      <c r="J34" s="38">
        <v>1500</v>
      </c>
      <c r="K34" s="53"/>
      <c r="L34" s="52"/>
      <c r="M34" s="53">
        <f t="shared" si="0"/>
        <v>0</v>
      </c>
      <c r="N34" s="53">
        <f t="shared" si="1"/>
        <v>0</v>
      </c>
      <c r="O34" s="53">
        <f t="shared" si="2"/>
        <v>0</v>
      </c>
      <c r="P34" s="53">
        <f t="shared" si="3"/>
        <v>0</v>
      </c>
    </row>
    <row r="35" spans="1:16" ht="11.25" thickBot="1">
      <c r="L35" s="20" t="s">
        <v>2</v>
      </c>
      <c r="M35" s="21">
        <f>SUM(M23:M34)</f>
        <v>0</v>
      </c>
      <c r="N35" s="21">
        <f t="shared" ref="N35:P35" si="4">SUM(N23:N34)</f>
        <v>0</v>
      </c>
      <c r="O35" s="21">
        <f t="shared" si="4"/>
        <v>0</v>
      </c>
      <c r="P35" s="22">
        <f t="shared" si="4"/>
        <v>0</v>
      </c>
    </row>
    <row r="36" spans="1:16" ht="11.25" thickBot="1">
      <c r="B36" s="40"/>
      <c r="L36" s="24"/>
      <c r="M36" s="13"/>
    </row>
    <row r="37" spans="1:16" ht="11.25" thickBot="1">
      <c r="K37" s="170">
        <f>COUNTIF($N$7:N37,"PAKIET")</f>
        <v>2</v>
      </c>
      <c r="L37" s="171"/>
      <c r="M37" s="171"/>
      <c r="N37" s="172" t="s">
        <v>28</v>
      </c>
      <c r="O37" s="172"/>
      <c r="P37" s="173"/>
    </row>
    <row r="38" spans="1:16" ht="32.25" thickBot="1">
      <c r="K38" s="41" t="s">
        <v>29</v>
      </c>
      <c r="L38" s="41" t="s">
        <v>30</v>
      </c>
      <c r="M38" s="42" t="s">
        <v>19</v>
      </c>
      <c r="N38" s="41" t="s">
        <v>31</v>
      </c>
      <c r="O38" s="42" t="s">
        <v>32</v>
      </c>
      <c r="P38" s="42" t="s">
        <v>33</v>
      </c>
    </row>
    <row r="39" spans="1:16" ht="11.25" thickBot="1">
      <c r="K39" s="27">
        <f>M35</f>
        <v>0</v>
      </c>
      <c r="L39" s="28">
        <f>N35</f>
        <v>0</v>
      </c>
      <c r="M39" s="28">
        <f>O35</f>
        <v>0</v>
      </c>
      <c r="N39" s="28">
        <f>P35</f>
        <v>0</v>
      </c>
      <c r="O39" s="28">
        <f>ROUND(K39+M39,2)</f>
        <v>0</v>
      </c>
      <c r="P39" s="29">
        <f>ROUND(L39+N39,2)</f>
        <v>0</v>
      </c>
    </row>
    <row r="44" spans="1:16" ht="32.25" thickBot="1">
      <c r="A44" s="1" t="s">
        <v>8</v>
      </c>
      <c r="B44" s="2" t="s">
        <v>7</v>
      </c>
      <c r="C44" s="3" t="s">
        <v>0</v>
      </c>
      <c r="D44" s="4" t="s">
        <v>9</v>
      </c>
      <c r="E44" s="5" t="s">
        <v>10</v>
      </c>
      <c r="F44" s="6" t="s">
        <v>11</v>
      </c>
      <c r="G44" s="7" t="s">
        <v>12</v>
      </c>
      <c r="H44" s="8" t="s">
        <v>13</v>
      </c>
      <c r="I44" s="78" t="s">
        <v>14</v>
      </c>
      <c r="J44" s="9" t="s">
        <v>15</v>
      </c>
      <c r="K44" s="10" t="s">
        <v>16</v>
      </c>
      <c r="L44" s="7" t="s">
        <v>1</v>
      </c>
      <c r="M44" s="11" t="s">
        <v>17</v>
      </c>
      <c r="N44" s="11" t="s">
        <v>18</v>
      </c>
      <c r="O44" s="12" t="s">
        <v>19</v>
      </c>
      <c r="P44" s="12" t="s">
        <v>20</v>
      </c>
    </row>
    <row r="45" spans="1:16" ht="11.25" thickBot="1">
      <c r="A45" s="155">
        <f>COUNTIF($A$7:A44,"Lp.")</f>
        <v>3</v>
      </c>
      <c r="B45" s="168" t="s">
        <v>28</v>
      </c>
      <c r="C45" s="168"/>
      <c r="D45" s="168"/>
      <c r="E45" s="168"/>
      <c r="F45" s="168"/>
      <c r="G45" s="168"/>
      <c r="H45" s="168"/>
      <c r="I45" s="168"/>
      <c r="J45" s="168"/>
      <c r="K45" s="168"/>
      <c r="L45" s="168"/>
      <c r="M45" s="168"/>
      <c r="N45" s="168"/>
      <c r="O45" s="168"/>
      <c r="P45" s="169"/>
    </row>
    <row r="46" spans="1:16" ht="93" customHeight="1">
      <c r="A46" s="107" t="s">
        <v>22</v>
      </c>
      <c r="B46" s="14" t="s">
        <v>56</v>
      </c>
      <c r="C46" s="45" t="s">
        <v>57</v>
      </c>
      <c r="D46" s="44"/>
      <c r="E46" s="44"/>
      <c r="F46" s="45"/>
      <c r="G46" s="45"/>
      <c r="H46" s="50">
        <v>9000</v>
      </c>
      <c r="I46" s="51">
        <v>30000</v>
      </c>
      <c r="J46" s="50">
        <v>15000</v>
      </c>
      <c r="K46" s="47"/>
      <c r="L46" s="46"/>
      <c r="M46" s="47">
        <f t="shared" ref="M46:M53" si="5">ROUND(K46*I46,2)</f>
        <v>0</v>
      </c>
      <c r="N46" s="47">
        <f t="shared" ref="N46:N53" si="6">ROUND(M46+M46*L46,2)</f>
        <v>0</v>
      </c>
      <c r="O46" s="47">
        <f t="shared" ref="O46:O53" si="7">ROUND(J46*K46,2)</f>
        <v>0</v>
      </c>
      <c r="P46" s="47">
        <f t="shared" ref="P46:P53" si="8">ROUND(O46+O46*L46,2)</f>
        <v>0</v>
      </c>
    </row>
    <row r="47" spans="1:16" ht="39.75" customHeight="1">
      <c r="A47" s="70" t="s">
        <v>24</v>
      </c>
      <c r="B47" s="15" t="s">
        <v>58</v>
      </c>
      <c r="C47" s="49" t="s">
        <v>6</v>
      </c>
      <c r="D47" s="48"/>
      <c r="E47" s="48"/>
      <c r="F47" s="49"/>
      <c r="G47" s="49"/>
      <c r="H47" s="50">
        <v>4350</v>
      </c>
      <c r="I47" s="16">
        <v>14500</v>
      </c>
      <c r="J47" s="50">
        <v>7250</v>
      </c>
      <c r="K47" s="47"/>
      <c r="L47" s="52"/>
      <c r="M47" s="53">
        <f t="shared" si="5"/>
        <v>0</v>
      </c>
      <c r="N47" s="53">
        <f t="shared" si="6"/>
        <v>0</v>
      </c>
      <c r="O47" s="47">
        <f t="shared" si="7"/>
        <v>0</v>
      </c>
      <c r="P47" s="53">
        <f t="shared" si="8"/>
        <v>0</v>
      </c>
    </row>
    <row r="48" spans="1:16" ht="42" customHeight="1">
      <c r="A48" s="70" t="s">
        <v>26</v>
      </c>
      <c r="B48" s="15" t="s">
        <v>59</v>
      </c>
      <c r="C48" s="49" t="s">
        <v>6</v>
      </c>
      <c r="D48" s="48"/>
      <c r="E48" s="48"/>
      <c r="F48" s="49"/>
      <c r="G48" s="49"/>
      <c r="H48" s="50">
        <v>150</v>
      </c>
      <c r="I48" s="16">
        <v>600</v>
      </c>
      <c r="J48" s="50">
        <v>300</v>
      </c>
      <c r="K48" s="47"/>
      <c r="L48" s="52"/>
      <c r="M48" s="53">
        <f t="shared" si="5"/>
        <v>0</v>
      </c>
      <c r="N48" s="53">
        <f t="shared" si="6"/>
        <v>0</v>
      </c>
      <c r="O48" s="47">
        <f t="shared" si="7"/>
        <v>0</v>
      </c>
      <c r="P48" s="53">
        <f t="shared" si="8"/>
        <v>0</v>
      </c>
    </row>
    <row r="49" spans="1:16" ht="33" customHeight="1">
      <c r="A49" s="107" t="s">
        <v>54</v>
      </c>
      <c r="B49" s="15" t="s">
        <v>60</v>
      </c>
      <c r="C49" s="49" t="s">
        <v>6</v>
      </c>
      <c r="D49" s="48"/>
      <c r="E49" s="48"/>
      <c r="F49" s="49"/>
      <c r="G49" s="49"/>
      <c r="H49" s="50">
        <v>780</v>
      </c>
      <c r="I49" s="16">
        <v>2600</v>
      </c>
      <c r="J49" s="50">
        <v>1300</v>
      </c>
      <c r="K49" s="47"/>
      <c r="L49" s="52"/>
      <c r="M49" s="53">
        <f t="shared" si="5"/>
        <v>0</v>
      </c>
      <c r="N49" s="53">
        <f t="shared" si="6"/>
        <v>0</v>
      </c>
      <c r="O49" s="47">
        <f t="shared" si="7"/>
        <v>0</v>
      </c>
      <c r="P49" s="53">
        <f t="shared" si="8"/>
        <v>0</v>
      </c>
    </row>
    <row r="50" spans="1:16" ht="36.75" customHeight="1">
      <c r="A50" s="70" t="s">
        <v>61</v>
      </c>
      <c r="B50" s="15" t="s">
        <v>62</v>
      </c>
      <c r="C50" s="49" t="s">
        <v>6</v>
      </c>
      <c r="D50" s="48"/>
      <c r="E50" s="48"/>
      <c r="F50" s="49"/>
      <c r="G50" s="49"/>
      <c r="H50" s="50">
        <v>700</v>
      </c>
      <c r="I50" s="16">
        <v>2300</v>
      </c>
      <c r="J50" s="50">
        <v>1150</v>
      </c>
      <c r="K50" s="47"/>
      <c r="L50" s="52"/>
      <c r="M50" s="53">
        <f t="shared" si="5"/>
        <v>0</v>
      </c>
      <c r="N50" s="53">
        <f t="shared" si="6"/>
        <v>0</v>
      </c>
      <c r="O50" s="47">
        <f t="shared" si="7"/>
        <v>0</v>
      </c>
      <c r="P50" s="53">
        <f t="shared" si="8"/>
        <v>0</v>
      </c>
    </row>
    <row r="51" spans="1:16" ht="61.5" customHeight="1">
      <c r="A51" s="70" t="s">
        <v>63</v>
      </c>
      <c r="B51" s="15" t="s">
        <v>64</v>
      </c>
      <c r="C51" s="49" t="s">
        <v>6</v>
      </c>
      <c r="D51" s="48"/>
      <c r="E51" s="48"/>
      <c r="F51" s="49"/>
      <c r="G51" s="49"/>
      <c r="H51" s="50">
        <v>10</v>
      </c>
      <c r="I51" s="16">
        <v>30</v>
      </c>
      <c r="J51" s="50">
        <v>20</v>
      </c>
      <c r="K51" s="47"/>
      <c r="L51" s="52"/>
      <c r="M51" s="53">
        <f t="shared" si="5"/>
        <v>0</v>
      </c>
      <c r="N51" s="53">
        <f t="shared" si="6"/>
        <v>0</v>
      </c>
      <c r="O51" s="47">
        <f t="shared" si="7"/>
        <v>0</v>
      </c>
      <c r="P51" s="53">
        <f t="shared" si="8"/>
        <v>0</v>
      </c>
    </row>
    <row r="52" spans="1:16" ht="79.5" customHeight="1">
      <c r="A52" s="107" t="s">
        <v>65</v>
      </c>
      <c r="B52" s="15" t="s">
        <v>66</v>
      </c>
      <c r="C52" s="49" t="s">
        <v>6</v>
      </c>
      <c r="D52" s="48"/>
      <c r="E52" s="48"/>
      <c r="F52" s="49"/>
      <c r="G52" s="49"/>
      <c r="H52" s="50">
        <v>612</v>
      </c>
      <c r="I52" s="16">
        <v>2040</v>
      </c>
      <c r="J52" s="50">
        <v>1020</v>
      </c>
      <c r="K52" s="47"/>
      <c r="L52" s="52"/>
      <c r="M52" s="53">
        <f t="shared" si="5"/>
        <v>0</v>
      </c>
      <c r="N52" s="53">
        <f t="shared" si="6"/>
        <v>0</v>
      </c>
      <c r="O52" s="47">
        <f t="shared" si="7"/>
        <v>0</v>
      </c>
      <c r="P52" s="53">
        <f t="shared" si="8"/>
        <v>0</v>
      </c>
    </row>
    <row r="53" spans="1:16" ht="37.5" customHeight="1" thickBot="1">
      <c r="A53" s="70" t="s">
        <v>67</v>
      </c>
      <c r="B53" s="15" t="s">
        <v>68</v>
      </c>
      <c r="C53" s="49" t="s">
        <v>6</v>
      </c>
      <c r="D53" s="48"/>
      <c r="E53" s="48"/>
      <c r="F53" s="49"/>
      <c r="G53" s="49"/>
      <c r="H53" s="50">
        <v>360</v>
      </c>
      <c r="I53" s="16">
        <v>1200</v>
      </c>
      <c r="J53" s="50">
        <v>600</v>
      </c>
      <c r="K53" s="47"/>
      <c r="L53" s="57"/>
      <c r="M53" s="53">
        <f t="shared" si="5"/>
        <v>0</v>
      </c>
      <c r="N53" s="56">
        <f t="shared" si="6"/>
        <v>0</v>
      </c>
      <c r="O53" s="47">
        <f t="shared" si="7"/>
        <v>0</v>
      </c>
      <c r="P53" s="56">
        <f t="shared" si="8"/>
        <v>0</v>
      </c>
    </row>
    <row r="54" spans="1:16" ht="11.25" thickBot="1">
      <c r="L54" s="20" t="s">
        <v>2</v>
      </c>
      <c r="M54" s="21">
        <f>SUM(M46:M53)</f>
        <v>0</v>
      </c>
      <c r="N54" s="21">
        <f t="shared" ref="N54:P54" si="9">SUM(N46:N53)</f>
        <v>0</v>
      </c>
      <c r="O54" s="21">
        <f t="shared" si="9"/>
        <v>0</v>
      </c>
      <c r="P54" s="22">
        <f t="shared" si="9"/>
        <v>0</v>
      </c>
    </row>
    <row r="55" spans="1:16" ht="11.25" thickBot="1">
      <c r="B55" s="40"/>
      <c r="L55" s="24"/>
      <c r="M55" s="13"/>
    </row>
    <row r="56" spans="1:16" ht="11.25" thickBot="1">
      <c r="K56" s="170">
        <f>COUNTIF($N$7:N56,"PAKIET")</f>
        <v>3</v>
      </c>
      <c r="L56" s="171"/>
      <c r="M56" s="171"/>
      <c r="N56" s="172" t="s">
        <v>28</v>
      </c>
      <c r="O56" s="172"/>
      <c r="P56" s="173"/>
    </row>
    <row r="57" spans="1:16" ht="32.25" thickBot="1">
      <c r="K57" s="41" t="s">
        <v>29</v>
      </c>
      <c r="L57" s="41" t="s">
        <v>30</v>
      </c>
      <c r="M57" s="42" t="s">
        <v>19</v>
      </c>
      <c r="N57" s="41" t="s">
        <v>31</v>
      </c>
      <c r="O57" s="42" t="s">
        <v>32</v>
      </c>
      <c r="P57" s="42" t="s">
        <v>33</v>
      </c>
    </row>
    <row r="58" spans="1:16" ht="11.25" thickBot="1">
      <c r="K58" s="27">
        <f>M54</f>
        <v>0</v>
      </c>
      <c r="L58" s="28">
        <f>N54</f>
        <v>0</v>
      </c>
      <c r="M58" s="28">
        <f>O54</f>
        <v>0</v>
      </c>
      <c r="N58" s="28">
        <f>P54</f>
        <v>0</v>
      </c>
      <c r="O58" s="28">
        <f>ROUND(K58+M58,2)</f>
        <v>0</v>
      </c>
      <c r="P58" s="29">
        <f>ROUND(L58+N58,2)</f>
        <v>0</v>
      </c>
    </row>
    <row r="63" spans="1:16" ht="32.25" thickBot="1">
      <c r="A63" s="1" t="s">
        <v>8</v>
      </c>
      <c r="B63" s="2" t="s">
        <v>7</v>
      </c>
      <c r="C63" s="3" t="s">
        <v>0</v>
      </c>
      <c r="D63" s="4" t="s">
        <v>9</v>
      </c>
      <c r="E63" s="5" t="s">
        <v>10</v>
      </c>
      <c r="F63" s="6" t="s">
        <v>11</v>
      </c>
      <c r="G63" s="7" t="s">
        <v>12</v>
      </c>
      <c r="H63" s="8" t="s">
        <v>13</v>
      </c>
      <c r="I63" s="78" t="s">
        <v>14</v>
      </c>
      <c r="J63" s="9" t="s">
        <v>15</v>
      </c>
      <c r="K63" s="10" t="s">
        <v>16</v>
      </c>
      <c r="L63" s="7" t="s">
        <v>1</v>
      </c>
      <c r="M63" s="11" t="s">
        <v>17</v>
      </c>
      <c r="N63" s="11" t="s">
        <v>18</v>
      </c>
      <c r="O63" s="12" t="s">
        <v>19</v>
      </c>
      <c r="P63" s="12" t="s">
        <v>20</v>
      </c>
    </row>
    <row r="64" spans="1:16" ht="11.25" thickBot="1">
      <c r="A64" s="155">
        <f>COUNTIF($A$7:A63,"Lp.")</f>
        <v>4</v>
      </c>
      <c r="B64" s="168" t="s">
        <v>28</v>
      </c>
      <c r="C64" s="168"/>
      <c r="D64" s="168"/>
      <c r="E64" s="168"/>
      <c r="F64" s="168"/>
      <c r="G64" s="168"/>
      <c r="H64" s="168"/>
      <c r="I64" s="168"/>
      <c r="J64" s="168"/>
      <c r="K64" s="168"/>
      <c r="L64" s="168"/>
      <c r="M64" s="168"/>
      <c r="N64" s="168"/>
      <c r="O64" s="168"/>
      <c r="P64" s="169"/>
    </row>
    <row r="65" spans="1:16" ht="70.5" customHeight="1">
      <c r="A65" s="107" t="s">
        <v>22</v>
      </c>
      <c r="B65" s="14" t="s">
        <v>69</v>
      </c>
      <c r="C65" s="45" t="s">
        <v>57</v>
      </c>
      <c r="D65" s="44"/>
      <c r="E65" s="44"/>
      <c r="F65" s="45"/>
      <c r="G65" s="45"/>
      <c r="H65" s="50">
        <v>9000</v>
      </c>
      <c r="I65" s="51">
        <v>30000</v>
      </c>
      <c r="J65" s="50">
        <v>15000</v>
      </c>
      <c r="K65" s="47"/>
      <c r="L65" s="46"/>
      <c r="M65" s="47">
        <f>ROUND(K65*I65,2)</f>
        <v>0</v>
      </c>
      <c r="N65" s="47">
        <f t="shared" ref="N65:N68" si="10">ROUND(M65+M65*L65,2)</f>
        <v>0</v>
      </c>
      <c r="O65" s="47">
        <f>ROUND(J65*K65,2)</f>
        <v>0</v>
      </c>
      <c r="P65" s="47">
        <f t="shared" ref="P65:P68" si="11">ROUND(O65+O65*L65,2)</f>
        <v>0</v>
      </c>
    </row>
    <row r="66" spans="1:16" ht="84" customHeight="1">
      <c r="A66" s="107" t="s">
        <v>24</v>
      </c>
      <c r="B66" s="15" t="s">
        <v>70</v>
      </c>
      <c r="C66" s="49" t="s">
        <v>6</v>
      </c>
      <c r="D66" s="48"/>
      <c r="E66" s="48"/>
      <c r="F66" s="49"/>
      <c r="G66" s="49"/>
      <c r="H66" s="50">
        <v>612</v>
      </c>
      <c r="I66" s="16">
        <v>2040</v>
      </c>
      <c r="J66" s="50">
        <v>1020</v>
      </c>
      <c r="K66" s="47"/>
      <c r="L66" s="52"/>
      <c r="M66" s="53">
        <f>ROUND(K66*I66,2)</f>
        <v>0</v>
      </c>
      <c r="N66" s="53">
        <f t="shared" si="10"/>
        <v>0</v>
      </c>
      <c r="O66" s="47">
        <f>ROUND(J66*K66,2)</f>
        <v>0</v>
      </c>
      <c r="P66" s="53">
        <f t="shared" si="11"/>
        <v>0</v>
      </c>
    </row>
    <row r="67" spans="1:16" ht="56.25" customHeight="1">
      <c r="A67" s="107" t="s">
        <v>26</v>
      </c>
      <c r="B67" s="15" t="s">
        <v>71</v>
      </c>
      <c r="C67" s="49" t="s">
        <v>6</v>
      </c>
      <c r="D67" s="48"/>
      <c r="E67" s="48"/>
      <c r="F67" s="49"/>
      <c r="G67" s="49"/>
      <c r="H67" s="50">
        <v>150</v>
      </c>
      <c r="I67" s="16">
        <v>600</v>
      </c>
      <c r="J67" s="50">
        <v>300</v>
      </c>
      <c r="K67" s="47"/>
      <c r="L67" s="52"/>
      <c r="M67" s="53">
        <f>ROUND(K67*I67,2)</f>
        <v>0</v>
      </c>
      <c r="N67" s="53">
        <f t="shared" si="10"/>
        <v>0</v>
      </c>
      <c r="O67" s="47">
        <f>ROUND(J67*K67,2)</f>
        <v>0</v>
      </c>
      <c r="P67" s="53">
        <f t="shared" si="11"/>
        <v>0</v>
      </c>
    </row>
    <row r="68" spans="1:16" ht="45" customHeight="1" thickBot="1">
      <c r="A68" s="107" t="s">
        <v>54</v>
      </c>
      <c r="B68" s="15" t="s">
        <v>72</v>
      </c>
      <c r="C68" s="49" t="s">
        <v>6</v>
      </c>
      <c r="D68" s="48"/>
      <c r="E68" s="48"/>
      <c r="F68" s="49"/>
      <c r="G68" s="49"/>
      <c r="H68" s="50">
        <v>750</v>
      </c>
      <c r="I68" s="16">
        <v>2500</v>
      </c>
      <c r="J68" s="50">
        <v>1250</v>
      </c>
      <c r="K68" s="47"/>
      <c r="L68" s="52"/>
      <c r="M68" s="53">
        <f>ROUND(K68*I68,2)</f>
        <v>0</v>
      </c>
      <c r="N68" s="53">
        <f t="shared" si="10"/>
        <v>0</v>
      </c>
      <c r="O68" s="47">
        <f>ROUND(J68*K68,2)</f>
        <v>0</v>
      </c>
      <c r="P68" s="53">
        <f t="shared" si="11"/>
        <v>0</v>
      </c>
    </row>
    <row r="69" spans="1:16" ht="11.25" thickBot="1">
      <c r="L69" s="20" t="s">
        <v>2</v>
      </c>
      <c r="M69" s="21">
        <f>SUM(M65:M68)</f>
        <v>0</v>
      </c>
      <c r="N69" s="21">
        <f t="shared" ref="N69:P69" si="12">SUM(N65:N68)</f>
        <v>0</v>
      </c>
      <c r="O69" s="21">
        <f t="shared" si="12"/>
        <v>0</v>
      </c>
      <c r="P69" s="22">
        <f t="shared" si="12"/>
        <v>0</v>
      </c>
    </row>
    <row r="70" spans="1:16" ht="11.25" thickBot="1">
      <c r="L70" s="24"/>
      <c r="M70" s="13"/>
    </row>
    <row r="71" spans="1:16" ht="11.25" thickBot="1">
      <c r="K71" s="170">
        <f>COUNTIF($N$7:N71,"PAKIET")</f>
        <v>4</v>
      </c>
      <c r="L71" s="171"/>
      <c r="M71" s="171"/>
      <c r="N71" s="172" t="s">
        <v>28</v>
      </c>
      <c r="O71" s="172"/>
      <c r="P71" s="173"/>
    </row>
    <row r="72" spans="1:16" ht="32.25" thickBot="1">
      <c r="K72" s="41" t="s">
        <v>29</v>
      </c>
      <c r="L72" s="41" t="s">
        <v>30</v>
      </c>
      <c r="M72" s="42" t="s">
        <v>19</v>
      </c>
      <c r="N72" s="41" t="s">
        <v>31</v>
      </c>
      <c r="O72" s="42" t="s">
        <v>32</v>
      </c>
      <c r="P72" s="42" t="s">
        <v>33</v>
      </c>
    </row>
    <row r="73" spans="1:16" ht="11.25" thickBot="1">
      <c r="K73" s="27">
        <f>M69</f>
        <v>0</v>
      </c>
      <c r="L73" s="28">
        <f>N69</f>
        <v>0</v>
      </c>
      <c r="M73" s="28">
        <f>O69</f>
        <v>0</v>
      </c>
      <c r="N73" s="28">
        <f>P69</f>
        <v>0</v>
      </c>
      <c r="O73" s="28">
        <f>ROUND(K73+M73,2)</f>
        <v>0</v>
      </c>
      <c r="P73" s="29">
        <f>ROUND(L73+N73,2)</f>
        <v>0</v>
      </c>
    </row>
    <row r="78" spans="1:16" ht="32.25" thickBot="1">
      <c r="A78" s="1" t="s">
        <v>8</v>
      </c>
      <c r="B78" s="2" t="s">
        <v>7</v>
      </c>
      <c r="C78" s="3" t="s">
        <v>0</v>
      </c>
      <c r="D78" s="4" t="s">
        <v>9</v>
      </c>
      <c r="E78" s="5" t="s">
        <v>10</v>
      </c>
      <c r="F78" s="6" t="s">
        <v>11</v>
      </c>
      <c r="G78" s="7" t="s">
        <v>12</v>
      </c>
      <c r="H78" s="8" t="s">
        <v>13</v>
      </c>
      <c r="I78" s="78" t="s">
        <v>14</v>
      </c>
      <c r="J78" s="9" t="s">
        <v>15</v>
      </c>
      <c r="K78" s="10" t="s">
        <v>16</v>
      </c>
      <c r="L78" s="7" t="s">
        <v>1</v>
      </c>
      <c r="M78" s="11" t="s">
        <v>17</v>
      </c>
      <c r="N78" s="11" t="s">
        <v>18</v>
      </c>
      <c r="O78" s="12" t="s">
        <v>19</v>
      </c>
      <c r="P78" s="12" t="s">
        <v>20</v>
      </c>
    </row>
    <row r="79" spans="1:16" ht="11.25" thickBot="1">
      <c r="A79" s="155">
        <f>COUNTIF($A$7:A78,"Lp.")</f>
        <v>5</v>
      </c>
      <c r="B79" s="168" t="s">
        <v>28</v>
      </c>
      <c r="C79" s="168"/>
      <c r="D79" s="168"/>
      <c r="E79" s="168"/>
      <c r="F79" s="168"/>
      <c r="G79" s="168"/>
      <c r="H79" s="168"/>
      <c r="I79" s="168"/>
      <c r="J79" s="168"/>
      <c r="K79" s="168"/>
      <c r="L79" s="168"/>
      <c r="M79" s="168"/>
      <c r="N79" s="168"/>
      <c r="O79" s="168"/>
      <c r="P79" s="169"/>
    </row>
    <row r="80" spans="1:16" ht="98.25" customHeight="1" thickBot="1">
      <c r="A80" s="58" t="s">
        <v>22</v>
      </c>
      <c r="B80" s="14" t="s">
        <v>73</v>
      </c>
      <c r="C80" s="45" t="s">
        <v>74</v>
      </c>
      <c r="D80" s="44"/>
      <c r="E80" s="44"/>
      <c r="F80" s="45"/>
      <c r="G80" s="45"/>
      <c r="H80" s="50">
        <v>3000</v>
      </c>
      <c r="I80" s="51">
        <v>10000</v>
      </c>
      <c r="J80" s="50">
        <v>5000</v>
      </c>
      <c r="K80" s="47"/>
      <c r="L80" s="46"/>
      <c r="M80" s="47">
        <f>ROUND(K80*I80,2)</f>
        <v>0</v>
      </c>
      <c r="N80" s="47">
        <f>ROUND(M80+M80*L80,2)</f>
        <v>0</v>
      </c>
      <c r="O80" s="47">
        <f>ROUND(J80*K80,2)</f>
        <v>0</v>
      </c>
      <c r="P80" s="47">
        <f>ROUND(O80+O80*L80,2)</f>
        <v>0</v>
      </c>
    </row>
    <row r="81" spans="1:16" ht="11.25" thickBot="1">
      <c r="L81" s="20" t="s">
        <v>2</v>
      </c>
      <c r="M81" s="21">
        <f>SUM(M80)</f>
        <v>0</v>
      </c>
      <c r="N81" s="21">
        <f t="shared" ref="N81:P81" si="13">SUM(N80)</f>
        <v>0</v>
      </c>
      <c r="O81" s="21">
        <f t="shared" si="13"/>
        <v>0</v>
      </c>
      <c r="P81" s="21">
        <f t="shared" si="13"/>
        <v>0</v>
      </c>
    </row>
    <row r="82" spans="1:16" ht="11.25" thickBot="1">
      <c r="L82" s="24"/>
      <c r="M82" s="13"/>
    </row>
    <row r="83" spans="1:16" ht="11.25" thickBot="1">
      <c r="K83" s="170">
        <f>COUNTIF($N$7:N83,"PAKIET")</f>
        <v>5</v>
      </c>
      <c r="L83" s="171"/>
      <c r="M83" s="171"/>
      <c r="N83" s="172" t="s">
        <v>28</v>
      </c>
      <c r="O83" s="172"/>
      <c r="P83" s="173"/>
    </row>
    <row r="84" spans="1:16" ht="32.25" thickBot="1">
      <c r="K84" s="41" t="s">
        <v>29</v>
      </c>
      <c r="L84" s="41" t="s">
        <v>30</v>
      </c>
      <c r="M84" s="42" t="s">
        <v>19</v>
      </c>
      <c r="N84" s="41" t="s">
        <v>31</v>
      </c>
      <c r="O84" s="42" t="s">
        <v>32</v>
      </c>
      <c r="P84" s="42" t="s">
        <v>33</v>
      </c>
    </row>
    <row r="85" spans="1:16" ht="11.25" thickBot="1">
      <c r="K85" s="27">
        <f>M81</f>
        <v>0</v>
      </c>
      <c r="L85" s="28">
        <f>N81</f>
        <v>0</v>
      </c>
      <c r="M85" s="28">
        <f>O81</f>
        <v>0</v>
      </c>
      <c r="N85" s="28">
        <f>P81</f>
        <v>0</v>
      </c>
      <c r="O85" s="28">
        <f>ROUND(K85+M85,2)</f>
        <v>0</v>
      </c>
      <c r="P85" s="29">
        <f>ROUND(L85+N85,2)</f>
        <v>0</v>
      </c>
    </row>
    <row r="90" spans="1:16" ht="32.25" thickBot="1">
      <c r="A90" s="1" t="s">
        <v>8</v>
      </c>
      <c r="B90" s="2" t="s">
        <v>7</v>
      </c>
      <c r="C90" s="3" t="s">
        <v>0</v>
      </c>
      <c r="D90" s="4" t="s">
        <v>9</v>
      </c>
      <c r="E90" s="5" t="s">
        <v>10</v>
      </c>
      <c r="F90" s="6" t="s">
        <v>11</v>
      </c>
      <c r="G90" s="7" t="s">
        <v>12</v>
      </c>
      <c r="H90" s="8" t="s">
        <v>13</v>
      </c>
      <c r="I90" s="78" t="s">
        <v>14</v>
      </c>
      <c r="J90" s="9" t="s">
        <v>15</v>
      </c>
      <c r="K90" s="10" t="s">
        <v>16</v>
      </c>
      <c r="L90" s="7" t="s">
        <v>1</v>
      </c>
      <c r="M90" s="11" t="s">
        <v>17</v>
      </c>
      <c r="N90" s="11" t="s">
        <v>18</v>
      </c>
      <c r="O90" s="12" t="s">
        <v>19</v>
      </c>
      <c r="P90" s="12" t="s">
        <v>20</v>
      </c>
    </row>
    <row r="91" spans="1:16" ht="11.25" thickBot="1">
      <c r="A91" s="155">
        <f>COUNTIF($A$7:A90,"Lp.")</f>
        <v>6</v>
      </c>
      <c r="B91" s="168" t="s">
        <v>28</v>
      </c>
      <c r="C91" s="168"/>
      <c r="D91" s="168"/>
      <c r="E91" s="168"/>
      <c r="F91" s="168"/>
      <c r="G91" s="168"/>
      <c r="H91" s="168"/>
      <c r="I91" s="168"/>
      <c r="J91" s="168"/>
      <c r="K91" s="168"/>
      <c r="L91" s="168"/>
      <c r="M91" s="168"/>
      <c r="N91" s="168"/>
      <c r="O91" s="168"/>
      <c r="P91" s="169"/>
    </row>
    <row r="92" spans="1:16" ht="357.75" customHeight="1">
      <c r="A92" s="251" t="s">
        <v>22</v>
      </c>
      <c r="B92" s="54" t="s">
        <v>75</v>
      </c>
      <c r="C92" s="253" t="s">
        <v>74</v>
      </c>
      <c r="D92" s="188"/>
      <c r="E92" s="188"/>
      <c r="F92" s="185"/>
      <c r="G92" s="185"/>
      <c r="H92" s="205">
        <v>195</v>
      </c>
      <c r="I92" s="254">
        <v>650</v>
      </c>
      <c r="J92" s="205">
        <v>325</v>
      </c>
      <c r="K92" s="208"/>
      <c r="L92" s="197"/>
      <c r="M92" s="179">
        <f>ROUND(K92*I92,2)</f>
        <v>0</v>
      </c>
      <c r="N92" s="179">
        <f>ROUND(M92+M92*L92,2)</f>
        <v>0</v>
      </c>
      <c r="O92" s="179">
        <f>ROUND(J92*K92,2)</f>
        <v>0</v>
      </c>
      <c r="P92" s="179">
        <f>ROUND(O92+O92*L92,2)</f>
        <v>0</v>
      </c>
    </row>
    <row r="93" spans="1:16" ht="115.5" customHeight="1">
      <c r="A93" s="201"/>
      <c r="B93" s="30" t="s">
        <v>76</v>
      </c>
      <c r="C93" s="252"/>
      <c r="D93" s="218"/>
      <c r="E93" s="218"/>
      <c r="F93" s="250"/>
      <c r="G93" s="250"/>
      <c r="H93" s="191"/>
      <c r="I93" s="222"/>
      <c r="J93" s="191"/>
      <c r="K93" s="179"/>
      <c r="L93" s="255"/>
      <c r="M93" s="249"/>
      <c r="N93" s="249"/>
      <c r="O93" s="249"/>
      <c r="P93" s="249"/>
    </row>
    <row r="94" spans="1:16" ht="338.25" customHeight="1">
      <c r="A94" s="58" t="s">
        <v>24</v>
      </c>
      <c r="B94" s="54" t="s">
        <v>77</v>
      </c>
      <c r="C94" s="49" t="s">
        <v>74</v>
      </c>
      <c r="D94" s="48"/>
      <c r="E94" s="48"/>
      <c r="F94" s="49"/>
      <c r="G94" s="49"/>
      <c r="H94" s="38">
        <v>1200</v>
      </c>
      <c r="I94" s="16">
        <v>4000</v>
      </c>
      <c r="J94" s="38">
        <v>2000</v>
      </c>
      <c r="K94" s="53"/>
      <c r="L94" s="52"/>
      <c r="M94" s="53">
        <f>ROUND(K94*I94,2)</f>
        <v>0</v>
      </c>
      <c r="N94" s="53">
        <f>ROUND(M94+M94*L94,2)</f>
        <v>0</v>
      </c>
      <c r="O94" s="53">
        <f>ROUND(J94*K94,2)</f>
        <v>0</v>
      </c>
      <c r="P94" s="53">
        <f>ROUND(O94+O94*L94,2)</f>
        <v>0</v>
      </c>
    </row>
    <row r="95" spans="1:16" ht="346.5">
      <c r="A95" s="251" t="s">
        <v>26</v>
      </c>
      <c r="B95" s="55" t="s">
        <v>78</v>
      </c>
      <c r="C95" s="252" t="s">
        <v>74</v>
      </c>
      <c r="D95" s="218"/>
      <c r="E95" s="218"/>
      <c r="F95" s="250"/>
      <c r="G95" s="250"/>
      <c r="H95" s="189">
        <v>420</v>
      </c>
      <c r="I95" s="220">
        <v>1400</v>
      </c>
      <c r="J95" s="189">
        <v>700</v>
      </c>
      <c r="K95" s="177"/>
      <c r="L95" s="255"/>
      <c r="M95" s="249">
        <f>ROUND(K95*I95,2)</f>
        <v>0</v>
      </c>
      <c r="N95" s="249">
        <f>ROUND(M95+M95*L95,2)</f>
        <v>0</v>
      </c>
      <c r="O95" s="249">
        <f>ROUND(J95*K95,2)</f>
        <v>0</v>
      </c>
      <c r="P95" s="249">
        <f>ROUND(O95+O95*L95,2)</f>
        <v>0</v>
      </c>
    </row>
    <row r="96" spans="1:16" ht="84">
      <c r="A96" s="201"/>
      <c r="B96" s="30" t="s">
        <v>79</v>
      </c>
      <c r="C96" s="252"/>
      <c r="D96" s="218"/>
      <c r="E96" s="218"/>
      <c r="F96" s="250"/>
      <c r="G96" s="250"/>
      <c r="H96" s="191"/>
      <c r="I96" s="222"/>
      <c r="J96" s="191"/>
      <c r="K96" s="179"/>
      <c r="L96" s="255"/>
      <c r="M96" s="249"/>
      <c r="N96" s="249"/>
      <c r="O96" s="249"/>
      <c r="P96" s="249"/>
    </row>
    <row r="97" spans="1:16" ht="346.5">
      <c r="A97" s="251" t="s">
        <v>54</v>
      </c>
      <c r="B97" s="43" t="s">
        <v>80</v>
      </c>
      <c r="C97" s="252" t="s">
        <v>74</v>
      </c>
      <c r="D97" s="218"/>
      <c r="E97" s="218"/>
      <c r="F97" s="250"/>
      <c r="G97" s="250"/>
      <c r="H97" s="189">
        <v>330</v>
      </c>
      <c r="I97" s="220">
        <v>1100</v>
      </c>
      <c r="J97" s="189">
        <v>550</v>
      </c>
      <c r="K97" s="177"/>
      <c r="L97" s="255"/>
      <c r="M97" s="249">
        <f>ROUND(K97*I97,2)</f>
        <v>0</v>
      </c>
      <c r="N97" s="249">
        <f>ROUND(M97+M97*L97,2)</f>
        <v>0</v>
      </c>
      <c r="O97" s="249">
        <f>ROUND(J97*K97,2)</f>
        <v>0</v>
      </c>
      <c r="P97" s="249">
        <f>ROUND(O97+O97*L97,2)</f>
        <v>0</v>
      </c>
    </row>
    <row r="98" spans="1:16" ht="156" customHeight="1">
      <c r="A98" s="201"/>
      <c r="B98" s="30" t="s">
        <v>81</v>
      </c>
      <c r="C98" s="252"/>
      <c r="D98" s="218"/>
      <c r="E98" s="218"/>
      <c r="F98" s="250"/>
      <c r="G98" s="250"/>
      <c r="H98" s="191"/>
      <c r="I98" s="222"/>
      <c r="J98" s="191"/>
      <c r="K98" s="179"/>
      <c r="L98" s="255"/>
      <c r="M98" s="249"/>
      <c r="N98" s="249"/>
      <c r="O98" s="249"/>
      <c r="P98" s="249"/>
    </row>
    <row r="99" spans="1:16" ht="325.5">
      <c r="A99" s="251" t="s">
        <v>61</v>
      </c>
      <c r="B99" s="43" t="s">
        <v>82</v>
      </c>
      <c r="C99" s="252" t="s">
        <v>74</v>
      </c>
      <c r="D99" s="218"/>
      <c r="E99" s="218"/>
      <c r="F99" s="250"/>
      <c r="G99" s="250"/>
      <c r="H99" s="189">
        <v>300</v>
      </c>
      <c r="I99" s="220">
        <v>1000</v>
      </c>
      <c r="J99" s="189">
        <v>500</v>
      </c>
      <c r="K99" s="177"/>
      <c r="L99" s="255"/>
      <c r="M99" s="249">
        <f>ROUND(K99*I99,2)</f>
        <v>0</v>
      </c>
      <c r="N99" s="249">
        <f>ROUND(M99+M99*L99,2)</f>
        <v>0</v>
      </c>
      <c r="O99" s="249">
        <f>ROUND(J99*K99,2)</f>
        <v>0</v>
      </c>
      <c r="P99" s="249">
        <f>ROUND(O99+O99*L99,2)</f>
        <v>0</v>
      </c>
    </row>
    <row r="100" spans="1:16" ht="73.5">
      <c r="A100" s="201"/>
      <c r="B100" s="30" t="s">
        <v>83</v>
      </c>
      <c r="C100" s="252"/>
      <c r="D100" s="218"/>
      <c r="E100" s="218"/>
      <c r="F100" s="250"/>
      <c r="G100" s="250"/>
      <c r="H100" s="191"/>
      <c r="I100" s="222"/>
      <c r="J100" s="191"/>
      <c r="K100" s="179"/>
      <c r="L100" s="255"/>
      <c r="M100" s="249"/>
      <c r="N100" s="249"/>
      <c r="O100" s="249"/>
      <c r="P100" s="249"/>
    </row>
    <row r="101" spans="1:16" ht="336">
      <c r="A101" s="251" t="s">
        <v>63</v>
      </c>
      <c r="B101" s="43" t="s">
        <v>84</v>
      </c>
      <c r="C101" s="252" t="s">
        <v>74</v>
      </c>
      <c r="D101" s="218"/>
      <c r="E101" s="218"/>
      <c r="F101" s="250"/>
      <c r="G101" s="250"/>
      <c r="H101" s="189">
        <v>105</v>
      </c>
      <c r="I101" s="220">
        <v>350</v>
      </c>
      <c r="J101" s="189">
        <v>175</v>
      </c>
      <c r="K101" s="177"/>
      <c r="L101" s="255"/>
      <c r="M101" s="249">
        <f>ROUND(K101*I101,2)</f>
        <v>0</v>
      </c>
      <c r="N101" s="249">
        <f>ROUND(M101+M101*L101,2)</f>
        <v>0</v>
      </c>
      <c r="O101" s="249">
        <f>ROUND(J101*K101,2)</f>
        <v>0</v>
      </c>
      <c r="P101" s="249">
        <f>ROUND(O101+O101*L101,2)</f>
        <v>0</v>
      </c>
    </row>
    <row r="102" spans="1:16" ht="132" customHeight="1">
      <c r="A102" s="201"/>
      <c r="B102" s="30" t="s">
        <v>85</v>
      </c>
      <c r="C102" s="252"/>
      <c r="D102" s="218"/>
      <c r="E102" s="218"/>
      <c r="F102" s="250"/>
      <c r="G102" s="250"/>
      <c r="H102" s="191"/>
      <c r="I102" s="222"/>
      <c r="J102" s="191"/>
      <c r="K102" s="179"/>
      <c r="L102" s="255"/>
      <c r="M102" s="249"/>
      <c r="N102" s="249"/>
      <c r="O102" s="249"/>
      <c r="P102" s="249"/>
    </row>
    <row r="103" spans="1:16" ht="333" customHeight="1">
      <c r="A103" s="251" t="s">
        <v>65</v>
      </c>
      <c r="B103" s="54" t="s">
        <v>86</v>
      </c>
      <c r="C103" s="252" t="s">
        <v>74</v>
      </c>
      <c r="D103" s="218"/>
      <c r="E103" s="218"/>
      <c r="F103" s="250"/>
      <c r="G103" s="250"/>
      <c r="H103" s="189">
        <v>45</v>
      </c>
      <c r="I103" s="220">
        <v>150</v>
      </c>
      <c r="J103" s="189">
        <v>75</v>
      </c>
      <c r="K103" s="177"/>
      <c r="L103" s="255"/>
      <c r="M103" s="249">
        <f>ROUND(K103*I103,2)</f>
        <v>0</v>
      </c>
      <c r="N103" s="249">
        <f>ROUND(M103+M103*L103,2)</f>
        <v>0</v>
      </c>
      <c r="O103" s="249">
        <f>ROUND(J103*K103,2)</f>
        <v>0</v>
      </c>
      <c r="P103" s="249">
        <f>ROUND(O103+O103*L103,2)</f>
        <v>0</v>
      </c>
    </row>
    <row r="104" spans="1:16" ht="140.25" customHeight="1" thickBot="1">
      <c r="A104" s="201"/>
      <c r="B104" s="30" t="s">
        <v>87</v>
      </c>
      <c r="C104" s="252"/>
      <c r="D104" s="218"/>
      <c r="E104" s="218"/>
      <c r="F104" s="250"/>
      <c r="G104" s="250"/>
      <c r="H104" s="191"/>
      <c r="I104" s="222"/>
      <c r="J104" s="191"/>
      <c r="K104" s="179"/>
      <c r="L104" s="195"/>
      <c r="M104" s="177"/>
      <c r="N104" s="177"/>
      <c r="O104" s="177"/>
      <c r="P104" s="177"/>
    </row>
    <row r="105" spans="1:16" ht="11.25" thickBot="1">
      <c r="L105" s="20" t="s">
        <v>2</v>
      </c>
      <c r="M105" s="21">
        <f>SUM(M92:M104)</f>
        <v>0</v>
      </c>
      <c r="N105" s="21">
        <f t="shared" ref="N105:P105" si="14">SUM(N92:N104)</f>
        <v>0</v>
      </c>
      <c r="O105" s="21">
        <f t="shared" si="14"/>
        <v>0</v>
      </c>
      <c r="P105" s="22">
        <f t="shared" si="14"/>
        <v>0</v>
      </c>
    </row>
    <row r="106" spans="1:16" ht="11.25" thickBot="1">
      <c r="L106" s="24"/>
      <c r="M106" s="13"/>
    </row>
    <row r="107" spans="1:16" ht="11.25" thickBot="1">
      <c r="K107" s="170">
        <f>COUNTIF($N$7:N107,"PAKIET")</f>
        <v>6</v>
      </c>
      <c r="L107" s="171"/>
      <c r="M107" s="171"/>
      <c r="N107" s="172" t="s">
        <v>28</v>
      </c>
      <c r="O107" s="172"/>
      <c r="P107" s="173"/>
    </row>
    <row r="108" spans="1:16" ht="32.25" thickBot="1">
      <c r="K108" s="41" t="s">
        <v>29</v>
      </c>
      <c r="L108" s="41" t="s">
        <v>30</v>
      </c>
      <c r="M108" s="42" t="s">
        <v>19</v>
      </c>
      <c r="N108" s="41" t="s">
        <v>31</v>
      </c>
      <c r="O108" s="42" t="s">
        <v>32</v>
      </c>
      <c r="P108" s="42" t="s">
        <v>33</v>
      </c>
    </row>
    <row r="109" spans="1:16" ht="11.25" thickBot="1">
      <c r="K109" s="27">
        <f>M105</f>
        <v>0</v>
      </c>
      <c r="L109" s="28">
        <f>N105</f>
        <v>0</v>
      </c>
      <c r="M109" s="28">
        <f>O105</f>
        <v>0</v>
      </c>
      <c r="N109" s="28">
        <f>P105</f>
        <v>0</v>
      </c>
      <c r="O109" s="28">
        <f>ROUND(K109+M109,2)</f>
        <v>0</v>
      </c>
      <c r="P109" s="29">
        <f>ROUND(L109+N109,2)</f>
        <v>0</v>
      </c>
    </row>
    <row r="118" spans="1:16" ht="32.25" thickBot="1">
      <c r="A118" s="1" t="s">
        <v>8</v>
      </c>
      <c r="B118" s="2" t="s">
        <v>7</v>
      </c>
      <c r="C118" s="3" t="s">
        <v>0</v>
      </c>
      <c r="D118" s="4" t="s">
        <v>9</v>
      </c>
      <c r="E118" s="5" t="s">
        <v>10</v>
      </c>
      <c r="F118" s="6" t="s">
        <v>11</v>
      </c>
      <c r="G118" s="7" t="s">
        <v>12</v>
      </c>
      <c r="H118" s="8" t="s">
        <v>13</v>
      </c>
      <c r="I118" s="78" t="s">
        <v>14</v>
      </c>
      <c r="J118" s="9" t="s">
        <v>15</v>
      </c>
      <c r="K118" s="10" t="s">
        <v>16</v>
      </c>
      <c r="L118" s="7" t="s">
        <v>1</v>
      </c>
      <c r="M118" s="11" t="s">
        <v>17</v>
      </c>
      <c r="N118" s="11" t="s">
        <v>18</v>
      </c>
      <c r="O118" s="12" t="s">
        <v>19</v>
      </c>
      <c r="P118" s="12" t="s">
        <v>20</v>
      </c>
    </row>
    <row r="119" spans="1:16" ht="11.25" thickBot="1">
      <c r="A119" s="155">
        <f>COUNTIF($A$7:A118,"Lp.")</f>
        <v>7</v>
      </c>
      <c r="B119" s="168" t="s">
        <v>88</v>
      </c>
      <c r="C119" s="168"/>
      <c r="D119" s="168"/>
      <c r="E119" s="168"/>
      <c r="F119" s="168"/>
      <c r="G119" s="168"/>
      <c r="H119" s="168"/>
      <c r="I119" s="168"/>
      <c r="J119" s="168"/>
      <c r="K119" s="168"/>
      <c r="L119" s="168"/>
      <c r="M119" s="168"/>
      <c r="N119" s="168"/>
      <c r="O119" s="168"/>
      <c r="P119" s="169"/>
    </row>
    <row r="120" spans="1:16" ht="135" customHeight="1" thickBot="1">
      <c r="A120" s="58" t="s">
        <v>22</v>
      </c>
      <c r="B120" s="30" t="s">
        <v>89</v>
      </c>
      <c r="C120" s="45" t="s">
        <v>6</v>
      </c>
      <c r="D120" s="44"/>
      <c r="E120" s="44"/>
      <c r="F120" s="45"/>
      <c r="G120" s="45"/>
      <c r="H120" s="50">
        <v>5250</v>
      </c>
      <c r="I120" s="51">
        <v>17500</v>
      </c>
      <c r="J120" s="50">
        <v>8750</v>
      </c>
      <c r="K120" s="47"/>
      <c r="L120" s="69"/>
      <c r="M120" s="68">
        <f>ROUND(K120*I120,2)</f>
        <v>0</v>
      </c>
      <c r="N120" s="68">
        <f>ROUND(M120+M120*L120,2)</f>
        <v>0</v>
      </c>
      <c r="O120" s="68">
        <f>ROUND(J120*K120,2)</f>
        <v>0</v>
      </c>
      <c r="P120" s="68">
        <f>ROUND(O120+O120*L120,2)</f>
        <v>0</v>
      </c>
    </row>
    <row r="121" spans="1:16" ht="11.25" thickBot="1">
      <c r="L121" s="20" t="s">
        <v>2</v>
      </c>
      <c r="M121" s="21">
        <f>SUM(M120:M120)</f>
        <v>0</v>
      </c>
      <c r="N121" s="21">
        <f>SUM(N120:N120)</f>
        <v>0</v>
      </c>
      <c r="O121" s="21">
        <f>SUM(O120:O120)</f>
        <v>0</v>
      </c>
      <c r="P121" s="22">
        <f>SUM(P120:P120)</f>
        <v>0</v>
      </c>
    </row>
    <row r="122" spans="1:16" ht="11.25" thickBot="1">
      <c r="B122" s="40"/>
      <c r="L122" s="24"/>
      <c r="M122" s="13"/>
    </row>
    <row r="123" spans="1:16" ht="11.25" thickBot="1">
      <c r="K123" s="170">
        <f>COUNTIF($N$7:N123,"PAKIET")</f>
        <v>7</v>
      </c>
      <c r="L123" s="171"/>
      <c r="M123" s="171"/>
      <c r="N123" s="172" t="s">
        <v>28</v>
      </c>
      <c r="O123" s="172"/>
      <c r="P123" s="173"/>
    </row>
    <row r="124" spans="1:16" ht="32.25" thickBot="1">
      <c r="K124" s="41" t="s">
        <v>29</v>
      </c>
      <c r="L124" s="41" t="s">
        <v>30</v>
      </c>
      <c r="M124" s="42" t="s">
        <v>19</v>
      </c>
      <c r="N124" s="41" t="s">
        <v>31</v>
      </c>
      <c r="O124" s="42" t="s">
        <v>32</v>
      </c>
      <c r="P124" s="42" t="s">
        <v>33</v>
      </c>
    </row>
    <row r="125" spans="1:16" ht="11.25" thickBot="1">
      <c r="K125" s="27">
        <f>M121</f>
        <v>0</v>
      </c>
      <c r="L125" s="28">
        <f>N121</f>
        <v>0</v>
      </c>
      <c r="M125" s="28">
        <f>O121</f>
        <v>0</v>
      </c>
      <c r="N125" s="28">
        <f>P121</f>
        <v>0</v>
      </c>
      <c r="O125" s="28">
        <f>ROUND(K125+M125,2)</f>
        <v>0</v>
      </c>
      <c r="P125" s="29">
        <f>ROUND(L125+N125,2)</f>
        <v>0</v>
      </c>
    </row>
    <row r="130" spans="1:16" ht="32.25" thickBot="1">
      <c r="A130" s="1" t="s">
        <v>8</v>
      </c>
      <c r="B130" s="2" t="s">
        <v>7</v>
      </c>
      <c r="C130" s="3" t="s">
        <v>0</v>
      </c>
      <c r="D130" s="4" t="s">
        <v>9</v>
      </c>
      <c r="E130" s="5" t="s">
        <v>10</v>
      </c>
      <c r="F130" s="6" t="s">
        <v>11</v>
      </c>
      <c r="G130" s="7" t="s">
        <v>12</v>
      </c>
      <c r="H130" s="8" t="s">
        <v>13</v>
      </c>
      <c r="I130" s="78" t="s">
        <v>14</v>
      </c>
      <c r="J130" s="9" t="s">
        <v>15</v>
      </c>
      <c r="K130" s="10" t="s">
        <v>16</v>
      </c>
      <c r="L130" s="7" t="s">
        <v>1</v>
      </c>
      <c r="M130" s="11" t="s">
        <v>17</v>
      </c>
      <c r="N130" s="11" t="s">
        <v>18</v>
      </c>
      <c r="O130" s="12" t="s">
        <v>19</v>
      </c>
      <c r="P130" s="12" t="s">
        <v>20</v>
      </c>
    </row>
    <row r="131" spans="1:16" ht="11.25" thickBot="1">
      <c r="A131" s="155">
        <f>COUNTIF($A$7:A130,"Lp.")</f>
        <v>8</v>
      </c>
      <c r="B131" s="168" t="s">
        <v>28</v>
      </c>
      <c r="C131" s="168"/>
      <c r="D131" s="168"/>
      <c r="E131" s="168"/>
      <c r="F131" s="168"/>
      <c r="G131" s="168"/>
      <c r="H131" s="168"/>
      <c r="I131" s="168"/>
      <c r="J131" s="168"/>
      <c r="K131" s="168"/>
      <c r="L131" s="168"/>
      <c r="M131" s="168"/>
      <c r="N131" s="168"/>
      <c r="O131" s="168"/>
      <c r="P131" s="169"/>
    </row>
    <row r="132" spans="1:16">
      <c r="A132" s="200" t="s">
        <v>22</v>
      </c>
      <c r="B132" s="59" t="s">
        <v>90</v>
      </c>
      <c r="C132" s="60"/>
      <c r="D132" s="61"/>
      <c r="E132" s="61"/>
      <c r="F132" s="60"/>
      <c r="G132" s="60"/>
      <c r="H132" s="62"/>
      <c r="I132" s="63"/>
      <c r="J132" s="62"/>
      <c r="K132" s="64"/>
      <c r="L132" s="65"/>
      <c r="M132" s="64"/>
      <c r="N132" s="64"/>
      <c r="O132" s="64"/>
      <c r="P132" s="64"/>
    </row>
    <row r="133" spans="1:16" ht="78" customHeight="1">
      <c r="A133" s="248"/>
      <c r="B133" s="67" t="s">
        <v>91</v>
      </c>
      <c r="C133" s="183" t="s">
        <v>74</v>
      </c>
      <c r="D133" s="186"/>
      <c r="E133" s="186"/>
      <c r="F133" s="183"/>
      <c r="G133" s="183"/>
      <c r="H133" s="189">
        <v>300</v>
      </c>
      <c r="I133" s="220">
        <v>1000</v>
      </c>
      <c r="J133" s="189">
        <v>500</v>
      </c>
      <c r="K133" s="177"/>
      <c r="L133" s="195"/>
      <c r="M133" s="177">
        <f>ROUND(K133*I133,2)</f>
        <v>0</v>
      </c>
      <c r="N133" s="177">
        <f>ROUND(M133+M133*L133,2)</f>
        <v>0</v>
      </c>
      <c r="O133" s="177">
        <f>ROUND(J133*K133,2)</f>
        <v>0</v>
      </c>
      <c r="P133" s="177">
        <f>ROUND(O133+O133*L133,2)</f>
        <v>0</v>
      </c>
    </row>
    <row r="134" spans="1:16" ht="26.25" customHeight="1">
      <c r="A134" s="248"/>
      <c r="B134" s="67" t="s">
        <v>92</v>
      </c>
      <c r="C134" s="184"/>
      <c r="D134" s="187"/>
      <c r="E134" s="187"/>
      <c r="F134" s="184"/>
      <c r="G134" s="184"/>
      <c r="H134" s="190"/>
      <c r="I134" s="221"/>
      <c r="J134" s="190"/>
      <c r="K134" s="178"/>
      <c r="L134" s="196"/>
      <c r="M134" s="178"/>
      <c r="N134" s="178"/>
      <c r="O134" s="178"/>
      <c r="P134" s="178"/>
    </row>
    <row r="135" spans="1:16" ht="89.25" customHeight="1">
      <c r="A135" s="248"/>
      <c r="B135" s="67" t="s">
        <v>93</v>
      </c>
      <c r="C135" s="184"/>
      <c r="D135" s="187"/>
      <c r="E135" s="187"/>
      <c r="F135" s="184"/>
      <c r="G135" s="184"/>
      <c r="H135" s="190"/>
      <c r="I135" s="221"/>
      <c r="J135" s="190"/>
      <c r="K135" s="178"/>
      <c r="L135" s="196"/>
      <c r="M135" s="178"/>
      <c r="N135" s="178"/>
      <c r="O135" s="178"/>
      <c r="P135" s="178"/>
    </row>
    <row r="136" spans="1:16" ht="70.5" customHeight="1">
      <c r="A136" s="248"/>
      <c r="B136" s="67" t="s">
        <v>94</v>
      </c>
      <c r="C136" s="184"/>
      <c r="D136" s="187"/>
      <c r="E136" s="187"/>
      <c r="F136" s="184"/>
      <c r="G136" s="184"/>
      <c r="H136" s="190"/>
      <c r="I136" s="221"/>
      <c r="J136" s="190"/>
      <c r="K136" s="178"/>
      <c r="L136" s="196"/>
      <c r="M136" s="178"/>
      <c r="N136" s="178"/>
      <c r="O136" s="178"/>
      <c r="P136" s="178"/>
    </row>
    <row r="137" spans="1:16" ht="91.5" customHeight="1">
      <c r="A137" s="248"/>
      <c r="B137" s="67" t="s">
        <v>95</v>
      </c>
      <c r="C137" s="184"/>
      <c r="D137" s="187"/>
      <c r="E137" s="187"/>
      <c r="F137" s="184"/>
      <c r="G137" s="184"/>
      <c r="H137" s="190"/>
      <c r="I137" s="221"/>
      <c r="J137" s="190"/>
      <c r="K137" s="178"/>
      <c r="L137" s="196"/>
      <c r="M137" s="178"/>
      <c r="N137" s="178"/>
      <c r="O137" s="178"/>
      <c r="P137" s="178"/>
    </row>
    <row r="138" spans="1:16" ht="91.5" customHeight="1">
      <c r="A138" s="248"/>
      <c r="B138" s="67" t="s">
        <v>96</v>
      </c>
      <c r="C138" s="184"/>
      <c r="D138" s="187"/>
      <c r="E138" s="187"/>
      <c r="F138" s="184"/>
      <c r="G138" s="184"/>
      <c r="H138" s="190"/>
      <c r="I138" s="221"/>
      <c r="J138" s="190"/>
      <c r="K138" s="178"/>
      <c r="L138" s="196"/>
      <c r="M138" s="178"/>
      <c r="N138" s="178"/>
      <c r="O138" s="178"/>
      <c r="P138" s="178"/>
    </row>
    <row r="139" spans="1:16">
      <c r="A139" s="248"/>
      <c r="B139" s="67" t="s">
        <v>97</v>
      </c>
      <c r="C139" s="184"/>
      <c r="D139" s="187"/>
      <c r="E139" s="187"/>
      <c r="F139" s="184"/>
      <c r="G139" s="184"/>
      <c r="H139" s="190"/>
      <c r="I139" s="221"/>
      <c r="J139" s="190"/>
      <c r="K139" s="178"/>
      <c r="L139" s="196"/>
      <c r="M139" s="178"/>
      <c r="N139" s="178"/>
      <c r="O139" s="178"/>
      <c r="P139" s="178"/>
    </row>
    <row r="140" spans="1:16">
      <c r="A140" s="248"/>
      <c r="B140" s="67" t="s">
        <v>98</v>
      </c>
      <c r="C140" s="184"/>
      <c r="D140" s="187"/>
      <c r="E140" s="187"/>
      <c r="F140" s="184"/>
      <c r="G140" s="184"/>
      <c r="H140" s="190"/>
      <c r="I140" s="221"/>
      <c r="J140" s="190"/>
      <c r="K140" s="178"/>
      <c r="L140" s="196"/>
      <c r="M140" s="178"/>
      <c r="N140" s="178"/>
      <c r="O140" s="178"/>
      <c r="P140" s="178"/>
    </row>
    <row r="141" spans="1:16" ht="29.25" customHeight="1">
      <c r="A141" s="248"/>
      <c r="B141" s="67" t="s">
        <v>99</v>
      </c>
      <c r="C141" s="184"/>
      <c r="D141" s="187"/>
      <c r="E141" s="187"/>
      <c r="F141" s="184"/>
      <c r="G141" s="184"/>
      <c r="H141" s="190"/>
      <c r="I141" s="221"/>
      <c r="J141" s="190"/>
      <c r="K141" s="178"/>
      <c r="L141" s="196"/>
      <c r="M141" s="178"/>
      <c r="N141" s="178"/>
      <c r="O141" s="178"/>
      <c r="P141" s="178"/>
    </row>
    <row r="142" spans="1:16">
      <c r="A142" s="248"/>
      <c r="B142" s="67" t="s">
        <v>100</v>
      </c>
      <c r="C142" s="184"/>
      <c r="D142" s="187"/>
      <c r="E142" s="187"/>
      <c r="F142" s="184"/>
      <c r="G142" s="184"/>
      <c r="H142" s="190"/>
      <c r="I142" s="221"/>
      <c r="J142" s="190"/>
      <c r="K142" s="178"/>
      <c r="L142" s="196"/>
      <c r="M142" s="178"/>
      <c r="N142" s="178"/>
      <c r="O142" s="178"/>
      <c r="P142" s="178"/>
    </row>
    <row r="143" spans="1:16">
      <c r="A143" s="248"/>
      <c r="B143" s="67" t="s">
        <v>101</v>
      </c>
      <c r="C143" s="184"/>
      <c r="D143" s="187"/>
      <c r="E143" s="187"/>
      <c r="F143" s="184"/>
      <c r="G143" s="184"/>
      <c r="H143" s="190"/>
      <c r="I143" s="221"/>
      <c r="J143" s="190"/>
      <c r="K143" s="178"/>
      <c r="L143" s="196"/>
      <c r="M143" s="178"/>
      <c r="N143" s="178"/>
      <c r="O143" s="178"/>
      <c r="P143" s="178"/>
    </row>
    <row r="144" spans="1:16">
      <c r="A144" s="248"/>
      <c r="B144" s="67" t="s">
        <v>102</v>
      </c>
      <c r="C144" s="184"/>
      <c r="D144" s="187"/>
      <c r="E144" s="187"/>
      <c r="F144" s="184"/>
      <c r="G144" s="184"/>
      <c r="H144" s="190"/>
      <c r="I144" s="221"/>
      <c r="J144" s="190"/>
      <c r="K144" s="178"/>
      <c r="L144" s="196"/>
      <c r="M144" s="178"/>
      <c r="N144" s="178"/>
      <c r="O144" s="178"/>
      <c r="P144" s="178"/>
    </row>
    <row r="145" spans="1:16">
      <c r="A145" s="248"/>
      <c r="B145" s="67" t="s">
        <v>103</v>
      </c>
      <c r="C145" s="184"/>
      <c r="D145" s="187"/>
      <c r="E145" s="187"/>
      <c r="F145" s="184"/>
      <c r="G145" s="184"/>
      <c r="H145" s="190"/>
      <c r="I145" s="221"/>
      <c r="J145" s="190"/>
      <c r="K145" s="178"/>
      <c r="L145" s="196"/>
      <c r="M145" s="178"/>
      <c r="N145" s="178"/>
      <c r="O145" s="178"/>
      <c r="P145" s="178"/>
    </row>
    <row r="146" spans="1:16">
      <c r="A146" s="248"/>
      <c r="B146" s="67" t="s">
        <v>104</v>
      </c>
      <c r="C146" s="184"/>
      <c r="D146" s="187"/>
      <c r="E146" s="187"/>
      <c r="F146" s="184"/>
      <c r="G146" s="184"/>
      <c r="H146" s="190"/>
      <c r="I146" s="221"/>
      <c r="J146" s="190"/>
      <c r="K146" s="178"/>
      <c r="L146" s="196"/>
      <c r="M146" s="178"/>
      <c r="N146" s="178"/>
      <c r="O146" s="178"/>
      <c r="P146" s="178"/>
    </row>
    <row r="147" spans="1:16">
      <c r="A147" s="248"/>
      <c r="B147" s="67" t="s">
        <v>105</v>
      </c>
      <c r="C147" s="184"/>
      <c r="D147" s="187"/>
      <c r="E147" s="187"/>
      <c r="F147" s="184"/>
      <c r="G147" s="184"/>
      <c r="H147" s="190"/>
      <c r="I147" s="221"/>
      <c r="J147" s="190"/>
      <c r="K147" s="178"/>
      <c r="L147" s="196"/>
      <c r="M147" s="178"/>
      <c r="N147" s="178"/>
      <c r="O147" s="178"/>
      <c r="P147" s="178"/>
    </row>
    <row r="148" spans="1:16">
      <c r="A148" s="248"/>
      <c r="B148" s="67" t="s">
        <v>106</v>
      </c>
      <c r="C148" s="184"/>
      <c r="D148" s="187"/>
      <c r="E148" s="187"/>
      <c r="F148" s="184"/>
      <c r="G148" s="184"/>
      <c r="H148" s="190"/>
      <c r="I148" s="221"/>
      <c r="J148" s="190"/>
      <c r="K148" s="178"/>
      <c r="L148" s="196"/>
      <c r="M148" s="178"/>
      <c r="N148" s="178"/>
      <c r="O148" s="178"/>
      <c r="P148" s="178"/>
    </row>
    <row r="149" spans="1:16">
      <c r="A149" s="248"/>
      <c r="B149" s="67" t="s">
        <v>107</v>
      </c>
      <c r="C149" s="184"/>
      <c r="D149" s="187"/>
      <c r="E149" s="187"/>
      <c r="F149" s="184"/>
      <c r="G149" s="184"/>
      <c r="H149" s="190"/>
      <c r="I149" s="221"/>
      <c r="J149" s="190"/>
      <c r="K149" s="178"/>
      <c r="L149" s="196"/>
      <c r="M149" s="178"/>
      <c r="N149" s="178"/>
      <c r="O149" s="178"/>
      <c r="P149" s="178"/>
    </row>
    <row r="150" spans="1:16">
      <c r="A150" s="248"/>
      <c r="B150" s="67" t="s">
        <v>108</v>
      </c>
      <c r="C150" s="184"/>
      <c r="D150" s="187"/>
      <c r="E150" s="187"/>
      <c r="F150" s="184"/>
      <c r="G150" s="184"/>
      <c r="H150" s="190"/>
      <c r="I150" s="221"/>
      <c r="J150" s="190"/>
      <c r="K150" s="178"/>
      <c r="L150" s="196"/>
      <c r="M150" s="178"/>
      <c r="N150" s="178"/>
      <c r="O150" s="178"/>
      <c r="P150" s="178"/>
    </row>
    <row r="151" spans="1:16">
      <c r="A151" s="248"/>
      <c r="B151" s="67" t="s">
        <v>109</v>
      </c>
      <c r="C151" s="184"/>
      <c r="D151" s="187"/>
      <c r="E151" s="187"/>
      <c r="F151" s="184"/>
      <c r="G151" s="184"/>
      <c r="H151" s="190"/>
      <c r="I151" s="221"/>
      <c r="J151" s="190"/>
      <c r="K151" s="178"/>
      <c r="L151" s="196"/>
      <c r="M151" s="178"/>
      <c r="N151" s="178"/>
      <c r="O151" s="178"/>
      <c r="P151" s="178"/>
    </row>
    <row r="152" spans="1:16">
      <c r="A152" s="248"/>
      <c r="B152" s="67" t="s">
        <v>110</v>
      </c>
      <c r="C152" s="184"/>
      <c r="D152" s="187"/>
      <c r="E152" s="187"/>
      <c r="F152" s="184"/>
      <c r="G152" s="184"/>
      <c r="H152" s="190"/>
      <c r="I152" s="221"/>
      <c r="J152" s="190"/>
      <c r="K152" s="178"/>
      <c r="L152" s="196"/>
      <c r="M152" s="178"/>
      <c r="N152" s="178"/>
      <c r="O152" s="178"/>
      <c r="P152" s="178"/>
    </row>
    <row r="153" spans="1:16" ht="21">
      <c r="A153" s="248"/>
      <c r="B153" s="67" t="s">
        <v>111</v>
      </c>
      <c r="C153" s="184"/>
      <c r="D153" s="187"/>
      <c r="E153" s="187"/>
      <c r="F153" s="184"/>
      <c r="G153" s="184"/>
      <c r="H153" s="190"/>
      <c r="I153" s="221"/>
      <c r="J153" s="190"/>
      <c r="K153" s="178"/>
      <c r="L153" s="196"/>
      <c r="M153" s="178"/>
      <c r="N153" s="178"/>
      <c r="O153" s="178"/>
      <c r="P153" s="178"/>
    </row>
    <row r="154" spans="1:16" ht="21">
      <c r="A154" s="248"/>
      <c r="B154" s="67" t="s">
        <v>112</v>
      </c>
      <c r="C154" s="184"/>
      <c r="D154" s="187"/>
      <c r="E154" s="187"/>
      <c r="F154" s="184"/>
      <c r="G154" s="184"/>
      <c r="H154" s="190"/>
      <c r="I154" s="221"/>
      <c r="J154" s="190"/>
      <c r="K154" s="178"/>
      <c r="L154" s="196"/>
      <c r="M154" s="178"/>
      <c r="N154" s="178"/>
      <c r="O154" s="178"/>
      <c r="P154" s="178"/>
    </row>
    <row r="155" spans="1:16">
      <c r="A155" s="248"/>
      <c r="B155" s="67" t="s">
        <v>113</v>
      </c>
      <c r="C155" s="184"/>
      <c r="D155" s="187"/>
      <c r="E155" s="187"/>
      <c r="F155" s="184"/>
      <c r="G155" s="184"/>
      <c r="H155" s="190"/>
      <c r="I155" s="221"/>
      <c r="J155" s="190"/>
      <c r="K155" s="178"/>
      <c r="L155" s="196"/>
      <c r="M155" s="178"/>
      <c r="N155" s="178"/>
      <c r="O155" s="178"/>
      <c r="P155" s="178"/>
    </row>
    <row r="156" spans="1:16" ht="21">
      <c r="A156" s="248"/>
      <c r="B156" s="67" t="s">
        <v>114</v>
      </c>
      <c r="C156" s="184"/>
      <c r="D156" s="187"/>
      <c r="E156" s="187"/>
      <c r="F156" s="184"/>
      <c r="G156" s="184"/>
      <c r="H156" s="190"/>
      <c r="I156" s="221"/>
      <c r="J156" s="190"/>
      <c r="K156" s="178"/>
      <c r="L156" s="196"/>
      <c r="M156" s="178"/>
      <c r="N156" s="178"/>
      <c r="O156" s="178"/>
      <c r="P156" s="178"/>
    </row>
    <row r="157" spans="1:16" ht="60" customHeight="1">
      <c r="A157" s="248"/>
      <c r="B157" s="67" t="s">
        <v>115</v>
      </c>
      <c r="C157" s="184"/>
      <c r="D157" s="187"/>
      <c r="E157" s="187"/>
      <c r="F157" s="184"/>
      <c r="G157" s="184"/>
      <c r="H157" s="190"/>
      <c r="I157" s="221"/>
      <c r="J157" s="190"/>
      <c r="K157" s="178"/>
      <c r="L157" s="196"/>
      <c r="M157" s="178"/>
      <c r="N157" s="178"/>
      <c r="O157" s="178"/>
      <c r="P157" s="178"/>
    </row>
    <row r="158" spans="1:16" ht="58.5" customHeight="1">
      <c r="A158" s="248"/>
      <c r="B158" s="67" t="s">
        <v>116</v>
      </c>
      <c r="C158" s="184"/>
      <c r="D158" s="187"/>
      <c r="E158" s="187"/>
      <c r="F158" s="184"/>
      <c r="G158" s="184"/>
      <c r="H158" s="190"/>
      <c r="I158" s="221"/>
      <c r="J158" s="190"/>
      <c r="K158" s="178"/>
      <c r="L158" s="196"/>
      <c r="M158" s="178"/>
      <c r="N158" s="178"/>
      <c r="O158" s="178"/>
      <c r="P158" s="178"/>
    </row>
    <row r="159" spans="1:16" ht="64.5" customHeight="1">
      <c r="A159" s="248"/>
      <c r="B159" s="67" t="s">
        <v>117</v>
      </c>
      <c r="C159" s="184"/>
      <c r="D159" s="187"/>
      <c r="E159" s="187"/>
      <c r="F159" s="184"/>
      <c r="G159" s="184"/>
      <c r="H159" s="190"/>
      <c r="I159" s="221"/>
      <c r="J159" s="190"/>
      <c r="K159" s="178"/>
      <c r="L159" s="196"/>
      <c r="M159" s="178"/>
      <c r="N159" s="178"/>
      <c r="O159" s="178"/>
      <c r="P159" s="178"/>
    </row>
    <row r="160" spans="1:16" ht="195" customHeight="1">
      <c r="A160" s="248"/>
      <c r="B160" s="67" t="s">
        <v>118</v>
      </c>
      <c r="C160" s="185"/>
      <c r="D160" s="188"/>
      <c r="E160" s="188"/>
      <c r="F160" s="185"/>
      <c r="G160" s="185"/>
      <c r="H160" s="191"/>
      <c r="I160" s="222"/>
      <c r="J160" s="191"/>
      <c r="K160" s="179"/>
      <c r="L160" s="197"/>
      <c r="M160" s="179"/>
      <c r="N160" s="179"/>
      <c r="O160" s="179"/>
      <c r="P160" s="179"/>
    </row>
    <row r="161" spans="1:16">
      <c r="A161" s="219" t="s">
        <v>24</v>
      </c>
      <c r="B161" s="71" t="s">
        <v>119</v>
      </c>
      <c r="C161" s="60"/>
      <c r="D161" s="61"/>
      <c r="E161" s="61"/>
      <c r="F161" s="60"/>
      <c r="G161" s="60"/>
      <c r="H161" s="62"/>
      <c r="I161" s="63"/>
      <c r="J161" s="62"/>
      <c r="K161" s="64"/>
      <c r="L161" s="65"/>
      <c r="M161" s="64"/>
      <c r="N161" s="64"/>
      <c r="O161" s="64"/>
      <c r="P161" s="64"/>
    </row>
    <row r="162" spans="1:16" ht="81.75" customHeight="1">
      <c r="A162" s="219"/>
      <c r="B162" s="67" t="s">
        <v>91</v>
      </c>
      <c r="C162" s="183" t="s">
        <v>74</v>
      </c>
      <c r="D162" s="186"/>
      <c r="E162" s="186"/>
      <c r="F162" s="183"/>
      <c r="G162" s="183"/>
      <c r="H162" s="189">
        <v>750</v>
      </c>
      <c r="I162" s="220">
        <v>2500</v>
      </c>
      <c r="J162" s="189">
        <v>1250</v>
      </c>
      <c r="K162" s="177"/>
      <c r="L162" s="195"/>
      <c r="M162" s="177">
        <f>ROUND(K162*I162,2)</f>
        <v>0</v>
      </c>
      <c r="N162" s="177">
        <f>ROUND(M162+M162*L162,2)</f>
        <v>0</v>
      </c>
      <c r="O162" s="177">
        <f>ROUND(J162*K162,2)</f>
        <v>0</v>
      </c>
      <c r="P162" s="177">
        <f>ROUND(O162+O162*L162,2)</f>
        <v>0</v>
      </c>
    </row>
    <row r="163" spans="1:16" ht="27" customHeight="1">
      <c r="A163" s="219"/>
      <c r="B163" s="67" t="s">
        <v>120</v>
      </c>
      <c r="C163" s="184"/>
      <c r="D163" s="187"/>
      <c r="E163" s="187"/>
      <c r="F163" s="184"/>
      <c r="G163" s="184"/>
      <c r="H163" s="190"/>
      <c r="I163" s="221"/>
      <c r="J163" s="190"/>
      <c r="K163" s="178"/>
      <c r="L163" s="196"/>
      <c r="M163" s="178"/>
      <c r="N163" s="178"/>
      <c r="O163" s="178"/>
      <c r="P163" s="178"/>
    </row>
    <row r="164" spans="1:16" ht="90" customHeight="1">
      <c r="A164" s="219"/>
      <c r="B164" s="67" t="s">
        <v>93</v>
      </c>
      <c r="C164" s="184"/>
      <c r="D164" s="187"/>
      <c r="E164" s="187"/>
      <c r="F164" s="184"/>
      <c r="G164" s="184"/>
      <c r="H164" s="190"/>
      <c r="I164" s="221"/>
      <c r="J164" s="190"/>
      <c r="K164" s="178"/>
      <c r="L164" s="196"/>
      <c r="M164" s="178"/>
      <c r="N164" s="178"/>
      <c r="O164" s="178"/>
      <c r="P164" s="178"/>
    </row>
    <row r="165" spans="1:16" ht="70.5" customHeight="1">
      <c r="A165" s="219"/>
      <c r="B165" s="67" t="s">
        <v>94</v>
      </c>
      <c r="C165" s="184"/>
      <c r="D165" s="187"/>
      <c r="E165" s="187"/>
      <c r="F165" s="184"/>
      <c r="G165" s="184"/>
      <c r="H165" s="190"/>
      <c r="I165" s="221"/>
      <c r="J165" s="190"/>
      <c r="K165" s="178"/>
      <c r="L165" s="196"/>
      <c r="M165" s="178"/>
      <c r="N165" s="178"/>
      <c r="O165" s="178"/>
      <c r="P165" s="178"/>
    </row>
    <row r="166" spans="1:16" ht="93" customHeight="1">
      <c r="A166" s="219"/>
      <c r="B166" s="67" t="s">
        <v>95</v>
      </c>
      <c r="C166" s="184"/>
      <c r="D166" s="187"/>
      <c r="E166" s="187"/>
      <c r="F166" s="184"/>
      <c r="G166" s="184"/>
      <c r="H166" s="190"/>
      <c r="I166" s="221"/>
      <c r="J166" s="190"/>
      <c r="K166" s="178"/>
      <c r="L166" s="196"/>
      <c r="M166" s="178"/>
      <c r="N166" s="178"/>
      <c r="O166" s="178"/>
      <c r="P166" s="178"/>
    </row>
    <row r="167" spans="1:16" ht="92.25" customHeight="1">
      <c r="A167" s="219"/>
      <c r="B167" s="67" t="s">
        <v>96</v>
      </c>
      <c r="C167" s="184"/>
      <c r="D167" s="187"/>
      <c r="E167" s="187"/>
      <c r="F167" s="184"/>
      <c r="G167" s="184"/>
      <c r="H167" s="190"/>
      <c r="I167" s="221"/>
      <c r="J167" s="190"/>
      <c r="K167" s="178"/>
      <c r="L167" s="196"/>
      <c r="M167" s="178"/>
      <c r="N167" s="178"/>
      <c r="O167" s="178"/>
      <c r="P167" s="178"/>
    </row>
    <row r="168" spans="1:16" ht="18" customHeight="1">
      <c r="A168" s="219"/>
      <c r="B168" s="67" t="s">
        <v>121</v>
      </c>
      <c r="C168" s="184"/>
      <c r="D168" s="187"/>
      <c r="E168" s="187"/>
      <c r="F168" s="184"/>
      <c r="G168" s="184"/>
      <c r="H168" s="190"/>
      <c r="I168" s="221"/>
      <c r="J168" s="190"/>
      <c r="K168" s="178"/>
      <c r="L168" s="196"/>
      <c r="M168" s="178"/>
      <c r="N168" s="178"/>
      <c r="O168" s="178"/>
      <c r="P168" s="178"/>
    </row>
    <row r="169" spans="1:16" ht="19.5" customHeight="1">
      <c r="A169" s="219"/>
      <c r="B169" s="67" t="s">
        <v>98</v>
      </c>
      <c r="C169" s="184"/>
      <c r="D169" s="187"/>
      <c r="E169" s="187"/>
      <c r="F169" s="184"/>
      <c r="G169" s="184"/>
      <c r="H169" s="190"/>
      <c r="I169" s="221"/>
      <c r="J169" s="190"/>
      <c r="K169" s="178"/>
      <c r="L169" s="196"/>
      <c r="M169" s="178"/>
      <c r="N169" s="178"/>
      <c r="O169" s="178"/>
      <c r="P169" s="178"/>
    </row>
    <row r="170" spans="1:16" ht="21">
      <c r="A170" s="219"/>
      <c r="B170" s="67" t="s">
        <v>122</v>
      </c>
      <c r="C170" s="184"/>
      <c r="D170" s="187"/>
      <c r="E170" s="187"/>
      <c r="F170" s="184"/>
      <c r="G170" s="184"/>
      <c r="H170" s="190"/>
      <c r="I170" s="221"/>
      <c r="J170" s="190"/>
      <c r="K170" s="178"/>
      <c r="L170" s="196"/>
      <c r="M170" s="178"/>
      <c r="N170" s="178"/>
      <c r="O170" s="178"/>
      <c r="P170" s="178"/>
    </row>
    <row r="171" spans="1:16">
      <c r="A171" s="219"/>
      <c r="B171" s="67" t="s">
        <v>100</v>
      </c>
      <c r="C171" s="184"/>
      <c r="D171" s="187"/>
      <c r="E171" s="187"/>
      <c r="F171" s="184"/>
      <c r="G171" s="184"/>
      <c r="H171" s="190"/>
      <c r="I171" s="221"/>
      <c r="J171" s="190"/>
      <c r="K171" s="178"/>
      <c r="L171" s="196"/>
      <c r="M171" s="178"/>
      <c r="N171" s="178"/>
      <c r="O171" s="178"/>
      <c r="P171" s="178"/>
    </row>
    <row r="172" spans="1:16">
      <c r="A172" s="219"/>
      <c r="B172" s="67" t="s">
        <v>101</v>
      </c>
      <c r="C172" s="184"/>
      <c r="D172" s="187"/>
      <c r="E172" s="187"/>
      <c r="F172" s="184"/>
      <c r="G172" s="184"/>
      <c r="H172" s="190"/>
      <c r="I172" s="221"/>
      <c r="J172" s="190"/>
      <c r="K172" s="178"/>
      <c r="L172" s="196"/>
      <c r="M172" s="178"/>
      <c r="N172" s="178"/>
      <c r="O172" s="178"/>
      <c r="P172" s="178"/>
    </row>
    <row r="173" spans="1:16">
      <c r="A173" s="219"/>
      <c r="B173" s="67" t="s">
        <v>102</v>
      </c>
      <c r="C173" s="184"/>
      <c r="D173" s="187"/>
      <c r="E173" s="187"/>
      <c r="F173" s="184"/>
      <c r="G173" s="184"/>
      <c r="H173" s="190"/>
      <c r="I173" s="221"/>
      <c r="J173" s="190"/>
      <c r="K173" s="178"/>
      <c r="L173" s="196"/>
      <c r="M173" s="178"/>
      <c r="N173" s="178"/>
      <c r="O173" s="178"/>
      <c r="P173" s="178"/>
    </row>
    <row r="174" spans="1:16">
      <c r="A174" s="219"/>
      <c r="B174" s="67" t="s">
        <v>103</v>
      </c>
      <c r="C174" s="184"/>
      <c r="D174" s="187"/>
      <c r="E174" s="187"/>
      <c r="F174" s="184"/>
      <c r="G174" s="184"/>
      <c r="H174" s="190"/>
      <c r="I174" s="221"/>
      <c r="J174" s="190"/>
      <c r="K174" s="178"/>
      <c r="L174" s="196"/>
      <c r="M174" s="178"/>
      <c r="N174" s="178"/>
      <c r="O174" s="178"/>
      <c r="P174" s="178"/>
    </row>
    <row r="175" spans="1:16">
      <c r="A175" s="219"/>
      <c r="B175" s="67" t="s">
        <v>123</v>
      </c>
      <c r="C175" s="184"/>
      <c r="D175" s="187"/>
      <c r="E175" s="187"/>
      <c r="F175" s="184"/>
      <c r="G175" s="184"/>
      <c r="H175" s="190"/>
      <c r="I175" s="221"/>
      <c r="J175" s="190"/>
      <c r="K175" s="178"/>
      <c r="L175" s="196"/>
      <c r="M175" s="178"/>
      <c r="N175" s="178"/>
      <c r="O175" s="178"/>
      <c r="P175" s="178"/>
    </row>
    <row r="176" spans="1:16">
      <c r="A176" s="219"/>
      <c r="B176" s="67" t="s">
        <v>124</v>
      </c>
      <c r="C176" s="184"/>
      <c r="D176" s="187"/>
      <c r="E176" s="187"/>
      <c r="F176" s="184"/>
      <c r="G176" s="184"/>
      <c r="H176" s="190"/>
      <c r="I176" s="221"/>
      <c r="J176" s="190"/>
      <c r="K176" s="178"/>
      <c r="L176" s="196"/>
      <c r="M176" s="178"/>
      <c r="N176" s="178"/>
      <c r="O176" s="178"/>
      <c r="P176" s="178"/>
    </row>
    <row r="177" spans="1:16">
      <c r="A177" s="219"/>
      <c r="B177" s="67" t="s">
        <v>108</v>
      </c>
      <c r="C177" s="184"/>
      <c r="D177" s="187"/>
      <c r="E177" s="187"/>
      <c r="F177" s="184"/>
      <c r="G177" s="184"/>
      <c r="H177" s="190"/>
      <c r="I177" s="221"/>
      <c r="J177" s="190"/>
      <c r="K177" s="178"/>
      <c r="L177" s="196"/>
      <c r="M177" s="178"/>
      <c r="N177" s="178"/>
      <c r="O177" s="178"/>
      <c r="P177" s="178"/>
    </row>
    <row r="178" spans="1:16">
      <c r="A178" s="219"/>
      <c r="B178" s="67" t="s">
        <v>109</v>
      </c>
      <c r="C178" s="184"/>
      <c r="D178" s="187"/>
      <c r="E178" s="187"/>
      <c r="F178" s="184"/>
      <c r="G178" s="184"/>
      <c r="H178" s="190"/>
      <c r="I178" s="221"/>
      <c r="J178" s="190"/>
      <c r="K178" s="178"/>
      <c r="L178" s="196"/>
      <c r="M178" s="178"/>
      <c r="N178" s="178"/>
      <c r="O178" s="178"/>
      <c r="P178" s="178"/>
    </row>
    <row r="179" spans="1:16" ht="21">
      <c r="A179" s="219"/>
      <c r="B179" s="67" t="s">
        <v>125</v>
      </c>
      <c r="C179" s="184"/>
      <c r="D179" s="187"/>
      <c r="E179" s="187"/>
      <c r="F179" s="184"/>
      <c r="G179" s="184"/>
      <c r="H179" s="190"/>
      <c r="I179" s="221"/>
      <c r="J179" s="190"/>
      <c r="K179" s="178"/>
      <c r="L179" s="196"/>
      <c r="M179" s="178"/>
      <c r="N179" s="178"/>
      <c r="O179" s="178"/>
      <c r="P179" s="178"/>
    </row>
    <row r="180" spans="1:16">
      <c r="A180" s="219"/>
      <c r="B180" s="67" t="s">
        <v>113</v>
      </c>
      <c r="C180" s="184"/>
      <c r="D180" s="187"/>
      <c r="E180" s="187"/>
      <c r="F180" s="184"/>
      <c r="G180" s="184"/>
      <c r="H180" s="190"/>
      <c r="I180" s="221"/>
      <c r="J180" s="190"/>
      <c r="K180" s="178"/>
      <c r="L180" s="196"/>
      <c r="M180" s="178"/>
      <c r="N180" s="178"/>
      <c r="O180" s="178"/>
      <c r="P180" s="178"/>
    </row>
    <row r="181" spans="1:16" ht="27" customHeight="1">
      <c r="A181" s="219"/>
      <c r="B181" s="67" t="s">
        <v>126</v>
      </c>
      <c r="C181" s="184"/>
      <c r="D181" s="187"/>
      <c r="E181" s="187"/>
      <c r="F181" s="184"/>
      <c r="G181" s="184"/>
      <c r="H181" s="190"/>
      <c r="I181" s="221"/>
      <c r="J181" s="190"/>
      <c r="K181" s="178"/>
      <c r="L181" s="196"/>
      <c r="M181" s="178"/>
      <c r="N181" s="178"/>
      <c r="O181" s="178"/>
      <c r="P181" s="178"/>
    </row>
    <row r="182" spans="1:16" ht="60" customHeight="1">
      <c r="A182" s="219"/>
      <c r="B182" s="67" t="s">
        <v>115</v>
      </c>
      <c r="C182" s="184"/>
      <c r="D182" s="187"/>
      <c r="E182" s="187"/>
      <c r="F182" s="184"/>
      <c r="G182" s="184"/>
      <c r="H182" s="190"/>
      <c r="I182" s="221"/>
      <c r="J182" s="190"/>
      <c r="K182" s="178"/>
      <c r="L182" s="196"/>
      <c r="M182" s="178"/>
      <c r="N182" s="178"/>
      <c r="O182" s="178"/>
      <c r="P182" s="178"/>
    </row>
    <row r="183" spans="1:16" ht="61.5" customHeight="1">
      <c r="A183" s="219"/>
      <c r="B183" s="67" t="s">
        <v>116</v>
      </c>
      <c r="C183" s="184"/>
      <c r="D183" s="187"/>
      <c r="E183" s="187"/>
      <c r="F183" s="184"/>
      <c r="G183" s="184"/>
      <c r="H183" s="190"/>
      <c r="I183" s="221"/>
      <c r="J183" s="190"/>
      <c r="K183" s="178"/>
      <c r="L183" s="196"/>
      <c r="M183" s="178"/>
      <c r="N183" s="178"/>
      <c r="O183" s="178"/>
      <c r="P183" s="178"/>
    </row>
    <row r="184" spans="1:16" ht="60" customHeight="1">
      <c r="A184" s="219"/>
      <c r="B184" s="67" t="s">
        <v>117</v>
      </c>
      <c r="C184" s="184"/>
      <c r="D184" s="187"/>
      <c r="E184" s="187"/>
      <c r="F184" s="184"/>
      <c r="G184" s="184"/>
      <c r="H184" s="190"/>
      <c r="I184" s="221"/>
      <c r="J184" s="190"/>
      <c r="K184" s="178"/>
      <c r="L184" s="196"/>
      <c r="M184" s="178"/>
      <c r="N184" s="178"/>
      <c r="O184" s="178"/>
      <c r="P184" s="178"/>
    </row>
    <row r="185" spans="1:16" ht="188.25" customHeight="1">
      <c r="A185" s="219"/>
      <c r="B185" s="67" t="s">
        <v>118</v>
      </c>
      <c r="C185" s="185"/>
      <c r="D185" s="188"/>
      <c r="E185" s="188"/>
      <c r="F185" s="185"/>
      <c r="G185" s="185"/>
      <c r="H185" s="191"/>
      <c r="I185" s="222"/>
      <c r="J185" s="191"/>
      <c r="K185" s="179"/>
      <c r="L185" s="197"/>
      <c r="M185" s="179"/>
      <c r="N185" s="179"/>
      <c r="O185" s="179"/>
      <c r="P185" s="179"/>
    </row>
    <row r="186" spans="1:16">
      <c r="A186" s="219" t="s">
        <v>26</v>
      </c>
      <c r="B186" s="71" t="s">
        <v>127</v>
      </c>
      <c r="C186" s="60"/>
      <c r="D186" s="61"/>
      <c r="E186" s="61"/>
      <c r="F186" s="60"/>
      <c r="G186" s="60"/>
      <c r="H186" s="62"/>
      <c r="I186" s="63"/>
      <c r="J186" s="62"/>
      <c r="K186" s="64"/>
      <c r="L186" s="65"/>
      <c r="M186" s="64"/>
      <c r="N186" s="64"/>
      <c r="O186" s="64"/>
      <c r="P186" s="64"/>
    </row>
    <row r="187" spans="1:16" ht="81" customHeight="1">
      <c r="A187" s="219"/>
      <c r="B187" s="67" t="s">
        <v>91</v>
      </c>
      <c r="C187" s="183" t="s">
        <v>74</v>
      </c>
      <c r="D187" s="186"/>
      <c r="E187" s="186"/>
      <c r="F187" s="183"/>
      <c r="G187" s="183"/>
      <c r="H187" s="189">
        <v>195</v>
      </c>
      <c r="I187" s="220">
        <v>650</v>
      </c>
      <c r="J187" s="189">
        <v>325</v>
      </c>
      <c r="K187" s="177"/>
      <c r="L187" s="195"/>
      <c r="M187" s="177">
        <f>ROUND(K187*I187,2)</f>
        <v>0</v>
      </c>
      <c r="N187" s="177">
        <f>ROUND(M187+M187*L187,2)</f>
        <v>0</v>
      </c>
      <c r="O187" s="177">
        <f>ROUND(J187*K187,2)</f>
        <v>0</v>
      </c>
      <c r="P187" s="177">
        <f>ROUND(O187+O187*L187,2)</f>
        <v>0</v>
      </c>
    </row>
    <row r="188" spans="1:16" ht="177" customHeight="1">
      <c r="A188" s="219"/>
      <c r="B188" s="67" t="s">
        <v>128</v>
      </c>
      <c r="C188" s="184"/>
      <c r="D188" s="187"/>
      <c r="E188" s="187"/>
      <c r="F188" s="184"/>
      <c r="G188" s="184"/>
      <c r="H188" s="190"/>
      <c r="I188" s="221"/>
      <c r="J188" s="190"/>
      <c r="K188" s="178"/>
      <c r="L188" s="196"/>
      <c r="M188" s="178"/>
      <c r="N188" s="178"/>
      <c r="O188" s="178"/>
      <c r="P188" s="178"/>
    </row>
    <row r="189" spans="1:16" ht="69.75" customHeight="1">
      <c r="A189" s="219"/>
      <c r="B189" s="67" t="s">
        <v>129</v>
      </c>
      <c r="C189" s="184"/>
      <c r="D189" s="187"/>
      <c r="E189" s="187"/>
      <c r="F189" s="184"/>
      <c r="G189" s="184"/>
      <c r="H189" s="190"/>
      <c r="I189" s="221"/>
      <c r="J189" s="190"/>
      <c r="K189" s="178"/>
      <c r="L189" s="196"/>
      <c r="M189" s="178"/>
      <c r="N189" s="178"/>
      <c r="O189" s="178"/>
      <c r="P189" s="178"/>
    </row>
    <row r="190" spans="1:16" ht="181.5" customHeight="1">
      <c r="A190" s="219"/>
      <c r="B190" s="67" t="s">
        <v>130</v>
      </c>
      <c r="C190" s="184"/>
      <c r="D190" s="187"/>
      <c r="E190" s="187"/>
      <c r="F190" s="184"/>
      <c r="G190" s="184"/>
      <c r="H190" s="190"/>
      <c r="I190" s="221"/>
      <c r="J190" s="190"/>
      <c r="K190" s="178"/>
      <c r="L190" s="196"/>
      <c r="M190" s="178"/>
      <c r="N190" s="178"/>
      <c r="O190" s="178"/>
      <c r="P190" s="178"/>
    </row>
    <row r="191" spans="1:16">
      <c r="A191" s="219"/>
      <c r="B191" s="67" t="s">
        <v>97</v>
      </c>
      <c r="C191" s="184"/>
      <c r="D191" s="187"/>
      <c r="E191" s="187"/>
      <c r="F191" s="184"/>
      <c r="G191" s="184"/>
      <c r="H191" s="190"/>
      <c r="I191" s="221"/>
      <c r="J191" s="190"/>
      <c r="K191" s="178"/>
      <c r="L191" s="196"/>
      <c r="M191" s="178"/>
      <c r="N191" s="178"/>
      <c r="O191" s="178"/>
      <c r="P191" s="178"/>
    </row>
    <row r="192" spans="1:16">
      <c r="A192" s="219"/>
      <c r="B192" s="67" t="s">
        <v>121</v>
      </c>
      <c r="C192" s="184"/>
      <c r="D192" s="187"/>
      <c r="E192" s="187"/>
      <c r="F192" s="184"/>
      <c r="G192" s="184"/>
      <c r="H192" s="190"/>
      <c r="I192" s="221"/>
      <c r="J192" s="190"/>
      <c r="K192" s="178"/>
      <c r="L192" s="196"/>
      <c r="M192" s="178"/>
      <c r="N192" s="178"/>
      <c r="O192" s="178"/>
      <c r="P192" s="178"/>
    </row>
    <row r="193" spans="1:16" ht="27" customHeight="1">
      <c r="A193" s="219"/>
      <c r="B193" s="67" t="s">
        <v>131</v>
      </c>
      <c r="C193" s="184"/>
      <c r="D193" s="187"/>
      <c r="E193" s="187"/>
      <c r="F193" s="184"/>
      <c r="G193" s="184"/>
      <c r="H193" s="190"/>
      <c r="I193" s="221"/>
      <c r="J193" s="190"/>
      <c r="K193" s="178"/>
      <c r="L193" s="196"/>
      <c r="M193" s="178"/>
      <c r="N193" s="178"/>
      <c r="O193" s="178"/>
      <c r="P193" s="178"/>
    </row>
    <row r="194" spans="1:16">
      <c r="A194" s="219"/>
      <c r="B194" s="67" t="s">
        <v>100</v>
      </c>
      <c r="C194" s="184"/>
      <c r="D194" s="187"/>
      <c r="E194" s="187"/>
      <c r="F194" s="184"/>
      <c r="G194" s="184"/>
      <c r="H194" s="190"/>
      <c r="I194" s="221"/>
      <c r="J194" s="190"/>
      <c r="K194" s="178"/>
      <c r="L194" s="196"/>
      <c r="M194" s="178"/>
      <c r="N194" s="178"/>
      <c r="O194" s="178"/>
      <c r="P194" s="178"/>
    </row>
    <row r="195" spans="1:16">
      <c r="A195" s="219"/>
      <c r="B195" s="67" t="s">
        <v>102</v>
      </c>
      <c r="C195" s="184"/>
      <c r="D195" s="187"/>
      <c r="E195" s="187"/>
      <c r="F195" s="184"/>
      <c r="G195" s="184"/>
      <c r="H195" s="190"/>
      <c r="I195" s="221"/>
      <c r="J195" s="190"/>
      <c r="K195" s="178"/>
      <c r="L195" s="196"/>
      <c r="M195" s="178"/>
      <c r="N195" s="178"/>
      <c r="O195" s="178"/>
      <c r="P195" s="178"/>
    </row>
    <row r="196" spans="1:16">
      <c r="A196" s="219"/>
      <c r="B196" s="67" t="s">
        <v>132</v>
      </c>
      <c r="C196" s="184"/>
      <c r="D196" s="187"/>
      <c r="E196" s="187"/>
      <c r="F196" s="184"/>
      <c r="G196" s="184"/>
      <c r="H196" s="190"/>
      <c r="I196" s="221"/>
      <c r="J196" s="190"/>
      <c r="K196" s="178"/>
      <c r="L196" s="196"/>
      <c r="M196" s="178"/>
      <c r="N196" s="178"/>
      <c r="O196" s="178"/>
      <c r="P196" s="178"/>
    </row>
    <row r="197" spans="1:16">
      <c r="A197" s="219"/>
      <c r="B197" s="67" t="s">
        <v>101</v>
      </c>
      <c r="C197" s="184"/>
      <c r="D197" s="187"/>
      <c r="E197" s="187"/>
      <c r="F197" s="184"/>
      <c r="G197" s="184"/>
      <c r="H197" s="190"/>
      <c r="I197" s="221"/>
      <c r="J197" s="190"/>
      <c r="K197" s="178"/>
      <c r="L197" s="196"/>
      <c r="M197" s="178"/>
      <c r="N197" s="178"/>
      <c r="O197" s="178"/>
      <c r="P197" s="178"/>
    </row>
    <row r="198" spans="1:16">
      <c r="A198" s="219"/>
      <c r="B198" s="67" t="s">
        <v>106</v>
      </c>
      <c r="C198" s="184"/>
      <c r="D198" s="187"/>
      <c r="E198" s="187"/>
      <c r="F198" s="184"/>
      <c r="G198" s="184"/>
      <c r="H198" s="190"/>
      <c r="I198" s="221"/>
      <c r="J198" s="190"/>
      <c r="K198" s="178"/>
      <c r="L198" s="196"/>
      <c r="M198" s="178"/>
      <c r="N198" s="178"/>
      <c r="O198" s="178"/>
      <c r="P198" s="178"/>
    </row>
    <row r="199" spans="1:16">
      <c r="A199" s="219"/>
      <c r="B199" s="67" t="s">
        <v>107</v>
      </c>
      <c r="C199" s="184"/>
      <c r="D199" s="187"/>
      <c r="E199" s="187"/>
      <c r="F199" s="184"/>
      <c r="G199" s="184"/>
      <c r="H199" s="190"/>
      <c r="I199" s="221"/>
      <c r="J199" s="190"/>
      <c r="K199" s="178"/>
      <c r="L199" s="196"/>
      <c r="M199" s="178"/>
      <c r="N199" s="178"/>
      <c r="O199" s="178"/>
      <c r="P199" s="178"/>
    </row>
    <row r="200" spans="1:16">
      <c r="A200" s="219"/>
      <c r="B200" s="67" t="s">
        <v>133</v>
      </c>
      <c r="C200" s="184"/>
      <c r="D200" s="187"/>
      <c r="E200" s="187"/>
      <c r="F200" s="184"/>
      <c r="G200" s="184"/>
      <c r="H200" s="190"/>
      <c r="I200" s="221"/>
      <c r="J200" s="190"/>
      <c r="K200" s="178"/>
      <c r="L200" s="196"/>
      <c r="M200" s="178"/>
      <c r="N200" s="178"/>
      <c r="O200" s="178"/>
      <c r="P200" s="178"/>
    </row>
    <row r="201" spans="1:16">
      <c r="A201" s="219"/>
      <c r="B201" s="67" t="s">
        <v>134</v>
      </c>
      <c r="C201" s="184"/>
      <c r="D201" s="187"/>
      <c r="E201" s="187"/>
      <c r="F201" s="184"/>
      <c r="G201" s="184"/>
      <c r="H201" s="190"/>
      <c r="I201" s="221"/>
      <c r="J201" s="190"/>
      <c r="K201" s="178"/>
      <c r="L201" s="196"/>
      <c r="M201" s="178"/>
      <c r="N201" s="178"/>
      <c r="O201" s="178"/>
      <c r="P201" s="178"/>
    </row>
    <row r="202" spans="1:16">
      <c r="A202" s="219"/>
      <c r="B202" s="67" t="s">
        <v>135</v>
      </c>
      <c r="C202" s="184"/>
      <c r="D202" s="187"/>
      <c r="E202" s="187"/>
      <c r="F202" s="184"/>
      <c r="G202" s="184"/>
      <c r="H202" s="190"/>
      <c r="I202" s="221"/>
      <c r="J202" s="190"/>
      <c r="K202" s="178"/>
      <c r="L202" s="196"/>
      <c r="M202" s="178"/>
      <c r="N202" s="178"/>
      <c r="O202" s="178"/>
      <c r="P202" s="178"/>
    </row>
    <row r="203" spans="1:16" ht="24" customHeight="1">
      <c r="A203" s="219"/>
      <c r="B203" s="67" t="s">
        <v>111</v>
      </c>
      <c r="C203" s="184"/>
      <c r="D203" s="187"/>
      <c r="E203" s="187"/>
      <c r="F203" s="184"/>
      <c r="G203" s="184"/>
      <c r="H203" s="190"/>
      <c r="I203" s="221"/>
      <c r="J203" s="190"/>
      <c r="K203" s="178"/>
      <c r="L203" s="196"/>
      <c r="M203" s="178"/>
      <c r="N203" s="178"/>
      <c r="O203" s="178"/>
      <c r="P203" s="178"/>
    </row>
    <row r="204" spans="1:16" ht="21">
      <c r="A204" s="219"/>
      <c r="B204" s="67" t="s">
        <v>112</v>
      </c>
      <c r="C204" s="184"/>
      <c r="D204" s="187"/>
      <c r="E204" s="187"/>
      <c r="F204" s="184"/>
      <c r="G204" s="184"/>
      <c r="H204" s="190"/>
      <c r="I204" s="221"/>
      <c r="J204" s="190"/>
      <c r="K204" s="178"/>
      <c r="L204" s="196"/>
      <c r="M204" s="178"/>
      <c r="N204" s="178"/>
      <c r="O204" s="178"/>
      <c r="P204" s="178"/>
    </row>
    <row r="205" spans="1:16">
      <c r="A205" s="219"/>
      <c r="B205" s="67" t="s">
        <v>136</v>
      </c>
      <c r="C205" s="184"/>
      <c r="D205" s="187"/>
      <c r="E205" s="187"/>
      <c r="F205" s="184"/>
      <c r="G205" s="184"/>
      <c r="H205" s="190"/>
      <c r="I205" s="221"/>
      <c r="J205" s="190"/>
      <c r="K205" s="178"/>
      <c r="L205" s="196"/>
      <c r="M205" s="178"/>
      <c r="N205" s="178"/>
      <c r="O205" s="178"/>
      <c r="P205" s="178"/>
    </row>
    <row r="206" spans="1:16" ht="21">
      <c r="A206" s="219"/>
      <c r="B206" s="67" t="s">
        <v>126</v>
      </c>
      <c r="C206" s="184"/>
      <c r="D206" s="187"/>
      <c r="E206" s="187"/>
      <c r="F206" s="184"/>
      <c r="G206" s="184"/>
      <c r="H206" s="190"/>
      <c r="I206" s="221"/>
      <c r="J206" s="190"/>
      <c r="K206" s="178"/>
      <c r="L206" s="196"/>
      <c r="M206" s="178"/>
      <c r="N206" s="178"/>
      <c r="O206" s="178"/>
      <c r="P206" s="178"/>
    </row>
    <row r="207" spans="1:16" ht="27.75" customHeight="1">
      <c r="A207" s="219"/>
      <c r="B207" s="67" t="s">
        <v>137</v>
      </c>
      <c r="C207" s="184"/>
      <c r="D207" s="187"/>
      <c r="E207" s="187"/>
      <c r="F207" s="184"/>
      <c r="G207" s="184"/>
      <c r="H207" s="190"/>
      <c r="I207" s="221"/>
      <c r="J207" s="190"/>
      <c r="K207" s="178"/>
      <c r="L207" s="196"/>
      <c r="M207" s="178"/>
      <c r="N207" s="178"/>
      <c r="O207" s="178"/>
      <c r="P207" s="178"/>
    </row>
    <row r="208" spans="1:16" ht="72" customHeight="1">
      <c r="A208" s="219"/>
      <c r="B208" s="67" t="s">
        <v>138</v>
      </c>
      <c r="C208" s="184"/>
      <c r="D208" s="187"/>
      <c r="E208" s="187"/>
      <c r="F208" s="184"/>
      <c r="G208" s="184"/>
      <c r="H208" s="190"/>
      <c r="I208" s="221"/>
      <c r="J208" s="190"/>
      <c r="K208" s="178"/>
      <c r="L208" s="196"/>
      <c r="M208" s="178"/>
      <c r="N208" s="178"/>
      <c r="O208" s="178"/>
      <c r="P208" s="178"/>
    </row>
    <row r="209" spans="1:16" ht="28.5" customHeight="1">
      <c r="A209" s="219"/>
      <c r="B209" s="67" t="s">
        <v>139</v>
      </c>
      <c r="C209" s="184"/>
      <c r="D209" s="187"/>
      <c r="E209" s="187"/>
      <c r="F209" s="184"/>
      <c r="G209" s="184"/>
      <c r="H209" s="190"/>
      <c r="I209" s="221"/>
      <c r="J209" s="190"/>
      <c r="K209" s="178"/>
      <c r="L209" s="196"/>
      <c r="M209" s="178"/>
      <c r="N209" s="178"/>
      <c r="O209" s="178"/>
      <c r="P209" s="178"/>
    </row>
    <row r="210" spans="1:16" ht="84">
      <c r="A210" s="219"/>
      <c r="B210" s="67" t="s">
        <v>140</v>
      </c>
      <c r="C210" s="184"/>
      <c r="D210" s="187"/>
      <c r="E210" s="187"/>
      <c r="F210" s="184"/>
      <c r="G210" s="184"/>
      <c r="H210" s="190"/>
      <c r="I210" s="221"/>
      <c r="J210" s="190"/>
      <c r="K210" s="178"/>
      <c r="L210" s="196"/>
      <c r="M210" s="178"/>
      <c r="N210" s="178"/>
      <c r="O210" s="178"/>
      <c r="P210" s="178"/>
    </row>
    <row r="211" spans="1:16" ht="166.5" customHeight="1">
      <c r="A211" s="219"/>
      <c r="B211" s="67" t="s">
        <v>141</v>
      </c>
      <c r="C211" s="185"/>
      <c r="D211" s="188"/>
      <c r="E211" s="188"/>
      <c r="F211" s="185"/>
      <c r="G211" s="185"/>
      <c r="H211" s="191"/>
      <c r="I211" s="222"/>
      <c r="J211" s="191"/>
      <c r="K211" s="179"/>
      <c r="L211" s="197"/>
      <c r="M211" s="179"/>
      <c r="N211" s="179"/>
      <c r="O211" s="179"/>
      <c r="P211" s="179"/>
    </row>
    <row r="212" spans="1:16">
      <c r="A212" s="219" t="s">
        <v>54</v>
      </c>
      <c r="B212" s="71" t="s">
        <v>142</v>
      </c>
      <c r="C212" s="60"/>
      <c r="D212" s="61"/>
      <c r="E212" s="61"/>
      <c r="F212" s="60"/>
      <c r="G212" s="60"/>
      <c r="H212" s="62"/>
      <c r="I212" s="63"/>
      <c r="J212" s="62"/>
      <c r="K212" s="64"/>
      <c r="L212" s="65"/>
      <c r="M212" s="64"/>
      <c r="N212" s="64"/>
      <c r="O212" s="64"/>
      <c r="P212" s="64"/>
    </row>
    <row r="213" spans="1:16" ht="84" customHeight="1">
      <c r="A213" s="219"/>
      <c r="B213" s="67" t="s">
        <v>91</v>
      </c>
      <c r="C213" s="183" t="s">
        <v>74</v>
      </c>
      <c r="D213" s="186"/>
      <c r="E213" s="186"/>
      <c r="F213" s="183"/>
      <c r="G213" s="183"/>
      <c r="H213" s="189">
        <v>240</v>
      </c>
      <c r="I213" s="220">
        <v>800</v>
      </c>
      <c r="J213" s="189">
        <v>400</v>
      </c>
      <c r="K213" s="177"/>
      <c r="L213" s="195"/>
      <c r="M213" s="177">
        <f>ROUND(K213*I213,2)</f>
        <v>0</v>
      </c>
      <c r="N213" s="177">
        <f>ROUND(M213+M213*L213,2)</f>
        <v>0</v>
      </c>
      <c r="O213" s="177">
        <f>ROUND(J213*K213,2)</f>
        <v>0</v>
      </c>
      <c r="P213" s="177">
        <f>ROUND(O213+O213*L213,2)</f>
        <v>0</v>
      </c>
    </row>
    <row r="214" spans="1:16" ht="105">
      <c r="A214" s="219"/>
      <c r="B214" s="67" t="s">
        <v>143</v>
      </c>
      <c r="C214" s="184"/>
      <c r="D214" s="187"/>
      <c r="E214" s="187"/>
      <c r="F214" s="184"/>
      <c r="G214" s="184"/>
      <c r="H214" s="190"/>
      <c r="I214" s="221"/>
      <c r="J214" s="190"/>
      <c r="K214" s="178"/>
      <c r="L214" s="196"/>
      <c r="M214" s="178"/>
      <c r="N214" s="178"/>
      <c r="O214" s="178"/>
      <c r="P214" s="178"/>
    </row>
    <row r="215" spans="1:16" ht="73.5" customHeight="1">
      <c r="A215" s="219"/>
      <c r="B215" s="67" t="s">
        <v>129</v>
      </c>
      <c r="C215" s="184"/>
      <c r="D215" s="187"/>
      <c r="E215" s="187"/>
      <c r="F215" s="184"/>
      <c r="G215" s="184"/>
      <c r="H215" s="190"/>
      <c r="I215" s="221"/>
      <c r="J215" s="190"/>
      <c r="K215" s="178"/>
      <c r="L215" s="196"/>
      <c r="M215" s="178"/>
      <c r="N215" s="178"/>
      <c r="O215" s="178"/>
      <c r="P215" s="178"/>
    </row>
    <row r="216" spans="1:16" ht="105">
      <c r="A216" s="219"/>
      <c r="B216" s="67" t="s">
        <v>144</v>
      </c>
      <c r="C216" s="184"/>
      <c r="D216" s="187"/>
      <c r="E216" s="187"/>
      <c r="F216" s="184"/>
      <c r="G216" s="184"/>
      <c r="H216" s="190"/>
      <c r="I216" s="221"/>
      <c r="J216" s="190"/>
      <c r="K216" s="178"/>
      <c r="L216" s="196"/>
      <c r="M216" s="178"/>
      <c r="N216" s="178"/>
      <c r="O216" s="178"/>
      <c r="P216" s="178"/>
    </row>
    <row r="217" spans="1:16" ht="105">
      <c r="A217" s="219"/>
      <c r="B217" s="67" t="s">
        <v>145</v>
      </c>
      <c r="C217" s="184"/>
      <c r="D217" s="187"/>
      <c r="E217" s="187"/>
      <c r="F217" s="184"/>
      <c r="G217" s="184"/>
      <c r="H217" s="190"/>
      <c r="I217" s="221"/>
      <c r="J217" s="190"/>
      <c r="K217" s="178"/>
      <c r="L217" s="196"/>
      <c r="M217" s="178"/>
      <c r="N217" s="178"/>
      <c r="O217" s="178"/>
      <c r="P217" s="178"/>
    </row>
    <row r="218" spans="1:16" ht="71.25" customHeight="1">
      <c r="A218" s="219"/>
      <c r="B218" s="67" t="s">
        <v>146</v>
      </c>
      <c r="C218" s="184"/>
      <c r="D218" s="187"/>
      <c r="E218" s="187"/>
      <c r="F218" s="184"/>
      <c r="G218" s="184"/>
      <c r="H218" s="190"/>
      <c r="I218" s="221"/>
      <c r="J218" s="190"/>
      <c r="K218" s="178"/>
      <c r="L218" s="196"/>
      <c r="M218" s="178"/>
      <c r="N218" s="178"/>
      <c r="O218" s="178"/>
      <c r="P218" s="178"/>
    </row>
    <row r="219" spans="1:16" ht="15.75" customHeight="1">
      <c r="A219" s="219"/>
      <c r="B219" s="67" t="s">
        <v>147</v>
      </c>
      <c r="C219" s="184"/>
      <c r="D219" s="187"/>
      <c r="E219" s="187"/>
      <c r="F219" s="184"/>
      <c r="G219" s="184"/>
      <c r="H219" s="190"/>
      <c r="I219" s="221"/>
      <c r="J219" s="190"/>
      <c r="K219" s="178"/>
      <c r="L219" s="196"/>
      <c r="M219" s="178"/>
      <c r="N219" s="178"/>
      <c r="O219" s="178"/>
      <c r="P219" s="178"/>
    </row>
    <row r="220" spans="1:16" ht="21">
      <c r="A220" s="219"/>
      <c r="B220" s="67" t="s">
        <v>148</v>
      </c>
      <c r="C220" s="184"/>
      <c r="D220" s="187"/>
      <c r="E220" s="187"/>
      <c r="F220" s="184"/>
      <c r="G220" s="184"/>
      <c r="H220" s="190"/>
      <c r="I220" s="221"/>
      <c r="J220" s="190"/>
      <c r="K220" s="178"/>
      <c r="L220" s="196"/>
      <c r="M220" s="178"/>
      <c r="N220" s="178"/>
      <c r="O220" s="178"/>
      <c r="P220" s="178"/>
    </row>
    <row r="221" spans="1:16">
      <c r="A221" s="219"/>
      <c r="B221" s="67" t="s">
        <v>100</v>
      </c>
      <c r="C221" s="184"/>
      <c r="D221" s="187"/>
      <c r="E221" s="187"/>
      <c r="F221" s="184"/>
      <c r="G221" s="184"/>
      <c r="H221" s="190"/>
      <c r="I221" s="221"/>
      <c r="J221" s="190"/>
      <c r="K221" s="178"/>
      <c r="L221" s="196"/>
      <c r="M221" s="178"/>
      <c r="N221" s="178"/>
      <c r="O221" s="178"/>
      <c r="P221" s="178"/>
    </row>
    <row r="222" spans="1:16">
      <c r="A222" s="219"/>
      <c r="B222" s="67" t="s">
        <v>102</v>
      </c>
      <c r="C222" s="184"/>
      <c r="D222" s="187"/>
      <c r="E222" s="187"/>
      <c r="F222" s="184"/>
      <c r="G222" s="184"/>
      <c r="H222" s="190"/>
      <c r="I222" s="221"/>
      <c r="J222" s="190"/>
      <c r="K222" s="178"/>
      <c r="L222" s="196"/>
      <c r="M222" s="178"/>
      <c r="N222" s="178"/>
      <c r="O222" s="178"/>
      <c r="P222" s="178"/>
    </row>
    <row r="223" spans="1:16">
      <c r="A223" s="219"/>
      <c r="B223" s="67" t="s">
        <v>132</v>
      </c>
      <c r="C223" s="184"/>
      <c r="D223" s="187"/>
      <c r="E223" s="187"/>
      <c r="F223" s="184"/>
      <c r="G223" s="184"/>
      <c r="H223" s="190"/>
      <c r="I223" s="221"/>
      <c r="J223" s="190"/>
      <c r="K223" s="178"/>
      <c r="L223" s="196"/>
      <c r="M223" s="178"/>
      <c r="N223" s="178"/>
      <c r="O223" s="178"/>
      <c r="P223" s="178"/>
    </row>
    <row r="224" spans="1:16">
      <c r="A224" s="219"/>
      <c r="B224" s="67" t="s">
        <v>101</v>
      </c>
      <c r="C224" s="184"/>
      <c r="D224" s="187"/>
      <c r="E224" s="187"/>
      <c r="F224" s="184"/>
      <c r="G224" s="184"/>
      <c r="H224" s="190"/>
      <c r="I224" s="221"/>
      <c r="J224" s="190"/>
      <c r="K224" s="178"/>
      <c r="L224" s="196"/>
      <c r="M224" s="178"/>
      <c r="N224" s="178"/>
      <c r="O224" s="178"/>
      <c r="P224" s="178"/>
    </row>
    <row r="225" spans="1:16">
      <c r="A225" s="219"/>
      <c r="B225" s="67" t="s">
        <v>106</v>
      </c>
      <c r="C225" s="184"/>
      <c r="D225" s="187"/>
      <c r="E225" s="187"/>
      <c r="F225" s="184"/>
      <c r="G225" s="184"/>
      <c r="H225" s="190"/>
      <c r="I225" s="221"/>
      <c r="J225" s="190"/>
      <c r="K225" s="178"/>
      <c r="L225" s="196"/>
      <c r="M225" s="178"/>
      <c r="N225" s="178"/>
      <c r="O225" s="178"/>
      <c r="P225" s="178"/>
    </row>
    <row r="226" spans="1:16">
      <c r="A226" s="219"/>
      <c r="B226" s="67" t="s">
        <v>107</v>
      </c>
      <c r="C226" s="184"/>
      <c r="D226" s="187"/>
      <c r="E226" s="187"/>
      <c r="F226" s="184"/>
      <c r="G226" s="184"/>
      <c r="H226" s="190"/>
      <c r="I226" s="221"/>
      <c r="J226" s="190"/>
      <c r="K226" s="178"/>
      <c r="L226" s="196"/>
      <c r="M226" s="178"/>
      <c r="N226" s="178"/>
      <c r="O226" s="178"/>
      <c r="P226" s="178"/>
    </row>
    <row r="227" spans="1:16">
      <c r="A227" s="219"/>
      <c r="B227" s="67" t="s">
        <v>133</v>
      </c>
      <c r="C227" s="184"/>
      <c r="D227" s="187"/>
      <c r="E227" s="187"/>
      <c r="F227" s="184"/>
      <c r="G227" s="184"/>
      <c r="H227" s="190"/>
      <c r="I227" s="221"/>
      <c r="J227" s="190"/>
      <c r="K227" s="178"/>
      <c r="L227" s="196"/>
      <c r="M227" s="178"/>
      <c r="N227" s="178"/>
      <c r="O227" s="178"/>
      <c r="P227" s="178"/>
    </row>
    <row r="228" spans="1:16">
      <c r="A228" s="219"/>
      <c r="B228" s="67" t="s">
        <v>108</v>
      </c>
      <c r="C228" s="184"/>
      <c r="D228" s="187"/>
      <c r="E228" s="187"/>
      <c r="F228" s="184"/>
      <c r="G228" s="184"/>
      <c r="H228" s="190"/>
      <c r="I228" s="221"/>
      <c r="J228" s="190"/>
      <c r="K228" s="178"/>
      <c r="L228" s="196"/>
      <c r="M228" s="178"/>
      <c r="N228" s="178"/>
      <c r="O228" s="178"/>
      <c r="P228" s="178"/>
    </row>
    <row r="229" spans="1:16" ht="24" customHeight="1">
      <c r="A229" s="219"/>
      <c r="B229" s="67" t="s">
        <v>149</v>
      </c>
      <c r="C229" s="184"/>
      <c r="D229" s="187"/>
      <c r="E229" s="187"/>
      <c r="F229" s="184"/>
      <c r="G229" s="184"/>
      <c r="H229" s="190"/>
      <c r="I229" s="221"/>
      <c r="J229" s="190"/>
      <c r="K229" s="178"/>
      <c r="L229" s="196"/>
      <c r="M229" s="178"/>
      <c r="N229" s="178"/>
      <c r="O229" s="178"/>
      <c r="P229" s="178"/>
    </row>
    <row r="230" spans="1:16" ht="21">
      <c r="A230" s="219"/>
      <c r="B230" s="67" t="s">
        <v>112</v>
      </c>
      <c r="C230" s="184"/>
      <c r="D230" s="187"/>
      <c r="E230" s="187"/>
      <c r="F230" s="184"/>
      <c r="G230" s="184"/>
      <c r="H230" s="190"/>
      <c r="I230" s="221"/>
      <c r="J230" s="190"/>
      <c r="K230" s="178"/>
      <c r="L230" s="196"/>
      <c r="M230" s="178"/>
      <c r="N230" s="178"/>
      <c r="O230" s="178"/>
      <c r="P230" s="178"/>
    </row>
    <row r="231" spans="1:16">
      <c r="A231" s="219"/>
      <c r="B231" s="67" t="s">
        <v>150</v>
      </c>
      <c r="C231" s="184"/>
      <c r="D231" s="187"/>
      <c r="E231" s="187"/>
      <c r="F231" s="184"/>
      <c r="G231" s="184"/>
      <c r="H231" s="190"/>
      <c r="I231" s="221"/>
      <c r="J231" s="190"/>
      <c r="K231" s="178"/>
      <c r="L231" s="196"/>
      <c r="M231" s="178"/>
      <c r="N231" s="178"/>
      <c r="O231" s="178"/>
      <c r="P231" s="178"/>
    </row>
    <row r="232" spans="1:16" ht="21">
      <c r="A232" s="219"/>
      <c r="B232" s="67" t="s">
        <v>151</v>
      </c>
      <c r="C232" s="184"/>
      <c r="D232" s="187"/>
      <c r="E232" s="187"/>
      <c r="F232" s="184"/>
      <c r="G232" s="184"/>
      <c r="H232" s="190"/>
      <c r="I232" s="221"/>
      <c r="J232" s="190"/>
      <c r="K232" s="178"/>
      <c r="L232" s="196"/>
      <c r="M232" s="178"/>
      <c r="N232" s="178"/>
      <c r="O232" s="178"/>
      <c r="P232" s="178"/>
    </row>
    <row r="233" spans="1:16" ht="21">
      <c r="A233" s="219"/>
      <c r="B233" s="67" t="s">
        <v>152</v>
      </c>
      <c r="C233" s="184"/>
      <c r="D233" s="187"/>
      <c r="E233" s="187"/>
      <c r="F233" s="184"/>
      <c r="G233" s="184"/>
      <c r="H233" s="190"/>
      <c r="I233" s="221"/>
      <c r="J233" s="190"/>
      <c r="K233" s="178"/>
      <c r="L233" s="196"/>
      <c r="M233" s="178"/>
      <c r="N233" s="178"/>
      <c r="O233" s="178"/>
      <c r="P233" s="178"/>
    </row>
    <row r="234" spans="1:16" ht="21">
      <c r="A234" s="219"/>
      <c r="B234" s="67" t="s">
        <v>139</v>
      </c>
      <c r="C234" s="184"/>
      <c r="D234" s="187"/>
      <c r="E234" s="187"/>
      <c r="F234" s="184"/>
      <c r="G234" s="184"/>
      <c r="H234" s="190"/>
      <c r="I234" s="221"/>
      <c r="J234" s="190"/>
      <c r="K234" s="178"/>
      <c r="L234" s="196"/>
      <c r="M234" s="178"/>
      <c r="N234" s="178"/>
      <c r="O234" s="178"/>
      <c r="P234" s="178"/>
    </row>
    <row r="235" spans="1:16" ht="71.25" customHeight="1">
      <c r="A235" s="219"/>
      <c r="B235" s="67" t="s">
        <v>153</v>
      </c>
      <c r="C235" s="184"/>
      <c r="D235" s="187"/>
      <c r="E235" s="187"/>
      <c r="F235" s="184"/>
      <c r="G235" s="184"/>
      <c r="H235" s="190"/>
      <c r="I235" s="221"/>
      <c r="J235" s="190"/>
      <c r="K235" s="178"/>
      <c r="L235" s="196"/>
      <c r="M235" s="178"/>
      <c r="N235" s="178"/>
      <c r="O235" s="178"/>
      <c r="P235" s="178"/>
    </row>
    <row r="236" spans="1:16" ht="170.25" customHeight="1">
      <c r="A236" s="219"/>
      <c r="B236" s="67" t="s">
        <v>141</v>
      </c>
      <c r="C236" s="185"/>
      <c r="D236" s="188"/>
      <c r="E236" s="188"/>
      <c r="F236" s="185"/>
      <c r="G236" s="185"/>
      <c r="H236" s="191"/>
      <c r="I236" s="222"/>
      <c r="J236" s="191"/>
      <c r="K236" s="179"/>
      <c r="L236" s="197"/>
      <c r="M236" s="179"/>
      <c r="N236" s="179"/>
      <c r="O236" s="179"/>
      <c r="P236" s="179"/>
    </row>
    <row r="237" spans="1:16">
      <c r="A237" s="219" t="s">
        <v>61</v>
      </c>
      <c r="B237" s="71" t="s">
        <v>154</v>
      </c>
      <c r="C237" s="60"/>
      <c r="D237" s="61"/>
      <c r="E237" s="61"/>
      <c r="F237" s="60"/>
      <c r="G237" s="60"/>
      <c r="H237" s="62"/>
      <c r="I237" s="63"/>
      <c r="J237" s="62"/>
      <c r="K237" s="64"/>
      <c r="L237" s="65"/>
      <c r="M237" s="64"/>
      <c r="N237" s="64"/>
      <c r="O237" s="64"/>
      <c r="P237" s="64"/>
    </row>
    <row r="238" spans="1:16" ht="81" customHeight="1">
      <c r="A238" s="219"/>
      <c r="B238" s="67" t="s">
        <v>91</v>
      </c>
      <c r="C238" s="183" t="s">
        <v>74</v>
      </c>
      <c r="D238" s="186"/>
      <c r="E238" s="186"/>
      <c r="F238" s="183"/>
      <c r="G238" s="183"/>
      <c r="H238" s="189">
        <v>150</v>
      </c>
      <c r="I238" s="220">
        <v>500</v>
      </c>
      <c r="J238" s="189">
        <v>250</v>
      </c>
      <c r="K238" s="177"/>
      <c r="L238" s="195"/>
      <c r="M238" s="177">
        <f>ROUND(K238*I238,2)</f>
        <v>0</v>
      </c>
      <c r="N238" s="177">
        <f>ROUND(M238+M238*L238,2)</f>
        <v>0</v>
      </c>
      <c r="O238" s="177">
        <f>ROUND(J238*K238,2)</f>
        <v>0</v>
      </c>
      <c r="P238" s="177">
        <f>ROUND(O238+O238*L238,2)</f>
        <v>0</v>
      </c>
    </row>
    <row r="239" spans="1:16" ht="21">
      <c r="A239" s="219"/>
      <c r="B239" s="67" t="s">
        <v>155</v>
      </c>
      <c r="C239" s="184"/>
      <c r="D239" s="187"/>
      <c r="E239" s="187"/>
      <c r="F239" s="184"/>
      <c r="G239" s="184"/>
      <c r="H239" s="190"/>
      <c r="I239" s="221"/>
      <c r="J239" s="190"/>
      <c r="K239" s="178"/>
      <c r="L239" s="196"/>
      <c r="M239" s="178"/>
      <c r="N239" s="178"/>
      <c r="O239" s="178"/>
      <c r="P239" s="178"/>
    </row>
    <row r="240" spans="1:16" ht="105">
      <c r="A240" s="219"/>
      <c r="B240" s="67" t="s">
        <v>143</v>
      </c>
      <c r="C240" s="184"/>
      <c r="D240" s="187"/>
      <c r="E240" s="187"/>
      <c r="F240" s="184"/>
      <c r="G240" s="184"/>
      <c r="H240" s="190"/>
      <c r="I240" s="221"/>
      <c r="J240" s="190"/>
      <c r="K240" s="178"/>
      <c r="L240" s="196"/>
      <c r="M240" s="178"/>
      <c r="N240" s="178"/>
      <c r="O240" s="178"/>
      <c r="P240" s="178"/>
    </row>
    <row r="241" spans="1:16" ht="72" customHeight="1">
      <c r="A241" s="219"/>
      <c r="B241" s="67" t="s">
        <v>94</v>
      </c>
      <c r="C241" s="184"/>
      <c r="D241" s="187"/>
      <c r="E241" s="187"/>
      <c r="F241" s="184"/>
      <c r="G241" s="184"/>
      <c r="H241" s="190"/>
      <c r="I241" s="221"/>
      <c r="J241" s="190"/>
      <c r="K241" s="178"/>
      <c r="L241" s="196"/>
      <c r="M241" s="178"/>
      <c r="N241" s="178"/>
      <c r="O241" s="178"/>
      <c r="P241" s="178"/>
    </row>
    <row r="242" spans="1:16" ht="105">
      <c r="A242" s="219"/>
      <c r="B242" s="67" t="s">
        <v>156</v>
      </c>
      <c r="C242" s="184"/>
      <c r="D242" s="187"/>
      <c r="E242" s="187"/>
      <c r="F242" s="184"/>
      <c r="G242" s="184"/>
      <c r="H242" s="190"/>
      <c r="I242" s="221"/>
      <c r="J242" s="190"/>
      <c r="K242" s="178"/>
      <c r="L242" s="196"/>
      <c r="M242" s="178"/>
      <c r="N242" s="178"/>
      <c r="O242" s="178"/>
      <c r="P242" s="178"/>
    </row>
    <row r="243" spans="1:16">
      <c r="A243" s="219"/>
      <c r="B243" s="67" t="s">
        <v>121</v>
      </c>
      <c r="C243" s="184"/>
      <c r="D243" s="187"/>
      <c r="E243" s="187"/>
      <c r="F243" s="184"/>
      <c r="G243" s="184"/>
      <c r="H243" s="190"/>
      <c r="I243" s="221"/>
      <c r="J243" s="190"/>
      <c r="K243" s="178"/>
      <c r="L243" s="196"/>
      <c r="M243" s="178"/>
      <c r="N243" s="178"/>
      <c r="O243" s="178"/>
      <c r="P243" s="178"/>
    </row>
    <row r="244" spans="1:16">
      <c r="A244" s="219"/>
      <c r="B244" s="67" t="s">
        <v>97</v>
      </c>
      <c r="C244" s="184"/>
      <c r="D244" s="187"/>
      <c r="E244" s="187"/>
      <c r="F244" s="184"/>
      <c r="G244" s="184"/>
      <c r="H244" s="190"/>
      <c r="I244" s="221"/>
      <c r="J244" s="190"/>
      <c r="K244" s="178"/>
      <c r="L244" s="196"/>
      <c r="M244" s="178"/>
      <c r="N244" s="178"/>
      <c r="O244" s="178"/>
      <c r="P244" s="178"/>
    </row>
    <row r="245" spans="1:16">
      <c r="A245" s="219"/>
      <c r="B245" s="67" t="s">
        <v>98</v>
      </c>
      <c r="C245" s="184"/>
      <c r="D245" s="187"/>
      <c r="E245" s="187"/>
      <c r="F245" s="184"/>
      <c r="G245" s="184"/>
      <c r="H245" s="190"/>
      <c r="I245" s="221"/>
      <c r="J245" s="190"/>
      <c r="K245" s="178"/>
      <c r="L245" s="196"/>
      <c r="M245" s="178"/>
      <c r="N245" s="178"/>
      <c r="O245" s="178"/>
      <c r="P245" s="178"/>
    </row>
    <row r="246" spans="1:16" ht="21">
      <c r="A246" s="219"/>
      <c r="B246" s="67" t="s">
        <v>157</v>
      </c>
      <c r="C246" s="184"/>
      <c r="D246" s="187"/>
      <c r="E246" s="187"/>
      <c r="F246" s="184"/>
      <c r="G246" s="184"/>
      <c r="H246" s="190"/>
      <c r="I246" s="221"/>
      <c r="J246" s="190"/>
      <c r="K246" s="178"/>
      <c r="L246" s="196"/>
      <c r="M246" s="178"/>
      <c r="N246" s="178"/>
      <c r="O246" s="178"/>
      <c r="P246" s="178"/>
    </row>
    <row r="247" spans="1:16">
      <c r="A247" s="219"/>
      <c r="B247" s="67" t="s">
        <v>100</v>
      </c>
      <c r="C247" s="184"/>
      <c r="D247" s="187"/>
      <c r="E247" s="187"/>
      <c r="F247" s="184"/>
      <c r="G247" s="184"/>
      <c r="H247" s="190"/>
      <c r="I247" s="221"/>
      <c r="J247" s="190"/>
      <c r="K247" s="178"/>
      <c r="L247" s="196"/>
      <c r="M247" s="178"/>
      <c r="N247" s="178"/>
      <c r="O247" s="178"/>
      <c r="P247" s="178"/>
    </row>
    <row r="248" spans="1:16">
      <c r="A248" s="219"/>
      <c r="B248" s="67" t="s">
        <v>101</v>
      </c>
      <c r="C248" s="184"/>
      <c r="D248" s="187"/>
      <c r="E248" s="187"/>
      <c r="F248" s="184"/>
      <c r="G248" s="184"/>
      <c r="H248" s="190"/>
      <c r="I248" s="221"/>
      <c r="J248" s="190"/>
      <c r="K248" s="178"/>
      <c r="L248" s="196"/>
      <c r="M248" s="178"/>
      <c r="N248" s="178"/>
      <c r="O248" s="178"/>
      <c r="P248" s="178"/>
    </row>
    <row r="249" spans="1:16">
      <c r="A249" s="219"/>
      <c r="B249" s="67" t="s">
        <v>102</v>
      </c>
      <c r="C249" s="184"/>
      <c r="D249" s="187"/>
      <c r="E249" s="187"/>
      <c r="F249" s="184"/>
      <c r="G249" s="184"/>
      <c r="H249" s="190"/>
      <c r="I249" s="221"/>
      <c r="J249" s="190"/>
      <c r="K249" s="178"/>
      <c r="L249" s="196"/>
      <c r="M249" s="178"/>
      <c r="N249" s="178"/>
      <c r="O249" s="178"/>
      <c r="P249" s="178"/>
    </row>
    <row r="250" spans="1:16">
      <c r="A250" s="219"/>
      <c r="B250" s="67" t="s">
        <v>158</v>
      </c>
      <c r="C250" s="184"/>
      <c r="D250" s="187"/>
      <c r="E250" s="187"/>
      <c r="F250" s="184"/>
      <c r="G250" s="184"/>
      <c r="H250" s="190"/>
      <c r="I250" s="221"/>
      <c r="J250" s="190"/>
      <c r="K250" s="178"/>
      <c r="L250" s="196"/>
      <c r="M250" s="178"/>
      <c r="N250" s="178"/>
      <c r="O250" s="178"/>
      <c r="P250" s="178"/>
    </row>
    <row r="251" spans="1:16">
      <c r="A251" s="219"/>
      <c r="B251" s="67" t="s">
        <v>159</v>
      </c>
      <c r="C251" s="184"/>
      <c r="D251" s="187"/>
      <c r="E251" s="187"/>
      <c r="F251" s="184"/>
      <c r="G251" s="184"/>
      <c r="H251" s="190"/>
      <c r="I251" s="221"/>
      <c r="J251" s="190"/>
      <c r="K251" s="178"/>
      <c r="L251" s="196"/>
      <c r="M251" s="178"/>
      <c r="N251" s="178"/>
      <c r="O251" s="178"/>
      <c r="P251" s="178"/>
    </row>
    <row r="252" spans="1:16">
      <c r="A252" s="219"/>
      <c r="B252" s="67" t="s">
        <v>124</v>
      </c>
      <c r="C252" s="184"/>
      <c r="D252" s="187"/>
      <c r="E252" s="187"/>
      <c r="F252" s="184"/>
      <c r="G252" s="184"/>
      <c r="H252" s="190"/>
      <c r="I252" s="221"/>
      <c r="J252" s="190"/>
      <c r="K252" s="178"/>
      <c r="L252" s="196"/>
      <c r="M252" s="178"/>
      <c r="N252" s="178"/>
      <c r="O252" s="178"/>
      <c r="P252" s="178"/>
    </row>
    <row r="253" spans="1:16">
      <c r="A253" s="219"/>
      <c r="B253" s="67" t="s">
        <v>106</v>
      </c>
      <c r="C253" s="184"/>
      <c r="D253" s="187"/>
      <c r="E253" s="187"/>
      <c r="F253" s="184"/>
      <c r="G253" s="184"/>
      <c r="H253" s="190"/>
      <c r="I253" s="221"/>
      <c r="J253" s="190"/>
      <c r="K253" s="178"/>
      <c r="L253" s="196"/>
      <c r="M253" s="178"/>
      <c r="N253" s="178"/>
      <c r="O253" s="178"/>
      <c r="P253" s="178"/>
    </row>
    <row r="254" spans="1:16">
      <c r="A254" s="219"/>
      <c r="B254" s="67" t="s">
        <v>107</v>
      </c>
      <c r="C254" s="184"/>
      <c r="D254" s="187"/>
      <c r="E254" s="187"/>
      <c r="F254" s="184"/>
      <c r="G254" s="184"/>
      <c r="H254" s="190"/>
      <c r="I254" s="221"/>
      <c r="J254" s="190"/>
      <c r="K254" s="178"/>
      <c r="L254" s="196"/>
      <c r="M254" s="178"/>
      <c r="N254" s="178"/>
      <c r="O254" s="178"/>
      <c r="P254" s="178"/>
    </row>
    <row r="255" spans="1:16">
      <c r="A255" s="219"/>
      <c r="B255" s="67" t="s">
        <v>134</v>
      </c>
      <c r="C255" s="184"/>
      <c r="D255" s="187"/>
      <c r="E255" s="187"/>
      <c r="F255" s="184"/>
      <c r="G255" s="184"/>
      <c r="H255" s="190"/>
      <c r="I255" s="221"/>
      <c r="J255" s="190"/>
      <c r="K255" s="178"/>
      <c r="L255" s="196"/>
      <c r="M255" s="178"/>
      <c r="N255" s="178"/>
      <c r="O255" s="178"/>
      <c r="P255" s="178"/>
    </row>
    <row r="256" spans="1:16">
      <c r="A256" s="219"/>
      <c r="B256" s="67" t="s">
        <v>135</v>
      </c>
      <c r="C256" s="184"/>
      <c r="D256" s="187"/>
      <c r="E256" s="187"/>
      <c r="F256" s="184"/>
      <c r="G256" s="184"/>
      <c r="H256" s="190"/>
      <c r="I256" s="221"/>
      <c r="J256" s="190"/>
      <c r="K256" s="178"/>
      <c r="L256" s="196"/>
      <c r="M256" s="178"/>
      <c r="N256" s="178"/>
      <c r="O256" s="178"/>
      <c r="P256" s="178"/>
    </row>
    <row r="257" spans="1:16">
      <c r="A257" s="219"/>
      <c r="B257" s="67" t="s">
        <v>160</v>
      </c>
      <c r="C257" s="184"/>
      <c r="D257" s="187"/>
      <c r="E257" s="187"/>
      <c r="F257" s="184"/>
      <c r="G257" s="184"/>
      <c r="H257" s="190"/>
      <c r="I257" s="221"/>
      <c r="J257" s="190"/>
      <c r="K257" s="178"/>
      <c r="L257" s="196"/>
      <c r="M257" s="178"/>
      <c r="N257" s="178"/>
      <c r="O257" s="178"/>
      <c r="P257" s="178"/>
    </row>
    <row r="258" spans="1:16">
      <c r="A258" s="219"/>
      <c r="B258" s="67" t="s">
        <v>161</v>
      </c>
      <c r="C258" s="184"/>
      <c r="D258" s="187"/>
      <c r="E258" s="187"/>
      <c r="F258" s="184"/>
      <c r="G258" s="184"/>
      <c r="H258" s="190"/>
      <c r="I258" s="221"/>
      <c r="J258" s="190"/>
      <c r="K258" s="178"/>
      <c r="L258" s="196"/>
      <c r="M258" s="178"/>
      <c r="N258" s="178"/>
      <c r="O258" s="178"/>
      <c r="P258" s="178"/>
    </row>
    <row r="259" spans="1:16">
      <c r="A259" s="219"/>
      <c r="B259" s="67" t="s">
        <v>162</v>
      </c>
      <c r="C259" s="184"/>
      <c r="D259" s="187"/>
      <c r="E259" s="187"/>
      <c r="F259" s="184"/>
      <c r="G259" s="184"/>
      <c r="H259" s="190"/>
      <c r="I259" s="221"/>
      <c r="J259" s="190"/>
      <c r="K259" s="178"/>
      <c r="L259" s="196"/>
      <c r="M259" s="178"/>
      <c r="N259" s="178"/>
      <c r="O259" s="178"/>
      <c r="P259" s="178"/>
    </row>
    <row r="260" spans="1:16" ht="51" customHeight="1">
      <c r="A260" s="219"/>
      <c r="B260" s="67" t="s">
        <v>163</v>
      </c>
      <c r="C260" s="184"/>
      <c r="D260" s="187"/>
      <c r="E260" s="187"/>
      <c r="F260" s="184"/>
      <c r="G260" s="184"/>
      <c r="H260" s="190"/>
      <c r="I260" s="221"/>
      <c r="J260" s="190"/>
      <c r="K260" s="178"/>
      <c r="L260" s="196"/>
      <c r="M260" s="178"/>
      <c r="N260" s="178"/>
      <c r="O260" s="178"/>
      <c r="P260" s="178"/>
    </row>
    <row r="261" spans="1:16" ht="27" customHeight="1">
      <c r="A261" s="219"/>
      <c r="B261" s="67" t="s">
        <v>164</v>
      </c>
      <c r="C261" s="184"/>
      <c r="D261" s="187"/>
      <c r="E261" s="187"/>
      <c r="F261" s="184"/>
      <c r="G261" s="184"/>
      <c r="H261" s="190"/>
      <c r="I261" s="221"/>
      <c r="J261" s="190"/>
      <c r="K261" s="178"/>
      <c r="L261" s="196"/>
      <c r="M261" s="178"/>
      <c r="N261" s="178"/>
      <c r="O261" s="178"/>
      <c r="P261" s="178"/>
    </row>
    <row r="262" spans="1:16" ht="21">
      <c r="A262" s="219"/>
      <c r="B262" s="67" t="s">
        <v>165</v>
      </c>
      <c r="C262" s="184"/>
      <c r="D262" s="187"/>
      <c r="E262" s="187"/>
      <c r="F262" s="184"/>
      <c r="G262" s="184"/>
      <c r="H262" s="190"/>
      <c r="I262" s="221"/>
      <c r="J262" s="190"/>
      <c r="K262" s="178"/>
      <c r="L262" s="196"/>
      <c r="M262" s="178"/>
      <c r="N262" s="178"/>
      <c r="O262" s="178"/>
      <c r="P262" s="178"/>
    </row>
    <row r="263" spans="1:16" ht="31.5">
      <c r="A263" s="219"/>
      <c r="B263" s="67" t="s">
        <v>166</v>
      </c>
      <c r="C263" s="184"/>
      <c r="D263" s="187"/>
      <c r="E263" s="187"/>
      <c r="F263" s="184"/>
      <c r="G263" s="184"/>
      <c r="H263" s="190"/>
      <c r="I263" s="221"/>
      <c r="J263" s="190"/>
      <c r="K263" s="178"/>
      <c r="L263" s="196"/>
      <c r="M263" s="178"/>
      <c r="N263" s="178"/>
      <c r="O263" s="178"/>
      <c r="P263" s="178"/>
    </row>
    <row r="264" spans="1:16" ht="21">
      <c r="A264" s="219"/>
      <c r="B264" s="67" t="s">
        <v>126</v>
      </c>
      <c r="C264" s="184"/>
      <c r="D264" s="187"/>
      <c r="E264" s="187"/>
      <c r="F264" s="184"/>
      <c r="G264" s="184"/>
      <c r="H264" s="190"/>
      <c r="I264" s="221"/>
      <c r="J264" s="190"/>
      <c r="K264" s="178"/>
      <c r="L264" s="196"/>
      <c r="M264" s="178"/>
      <c r="N264" s="178"/>
      <c r="O264" s="178"/>
      <c r="P264" s="178"/>
    </row>
    <row r="265" spans="1:16" ht="26.25" customHeight="1">
      <c r="A265" s="219"/>
      <c r="B265" s="67" t="s">
        <v>167</v>
      </c>
      <c r="C265" s="184"/>
      <c r="D265" s="187"/>
      <c r="E265" s="187"/>
      <c r="F265" s="184"/>
      <c r="G265" s="184"/>
      <c r="H265" s="190"/>
      <c r="I265" s="221"/>
      <c r="J265" s="190"/>
      <c r="K265" s="178"/>
      <c r="L265" s="196"/>
      <c r="M265" s="178"/>
      <c r="N265" s="178"/>
      <c r="O265" s="178"/>
      <c r="P265" s="178"/>
    </row>
    <row r="266" spans="1:16" ht="81.75" customHeight="1">
      <c r="A266" s="219"/>
      <c r="B266" s="67" t="s">
        <v>168</v>
      </c>
      <c r="C266" s="184"/>
      <c r="D266" s="187"/>
      <c r="E266" s="187"/>
      <c r="F266" s="184"/>
      <c r="G266" s="184"/>
      <c r="H266" s="190"/>
      <c r="I266" s="221"/>
      <c r="J266" s="190"/>
      <c r="K266" s="178"/>
      <c r="L266" s="196"/>
      <c r="M266" s="178"/>
      <c r="N266" s="178"/>
      <c r="O266" s="178"/>
      <c r="P266" s="178"/>
    </row>
    <row r="267" spans="1:16" ht="194.25" customHeight="1">
      <c r="A267" s="219"/>
      <c r="B267" s="67" t="s">
        <v>118</v>
      </c>
      <c r="C267" s="185"/>
      <c r="D267" s="188"/>
      <c r="E267" s="188"/>
      <c r="F267" s="185"/>
      <c r="G267" s="185"/>
      <c r="H267" s="191"/>
      <c r="I267" s="222"/>
      <c r="J267" s="191"/>
      <c r="K267" s="179"/>
      <c r="L267" s="197"/>
      <c r="M267" s="179"/>
      <c r="N267" s="179"/>
      <c r="O267" s="179"/>
      <c r="P267" s="179"/>
    </row>
    <row r="268" spans="1:16">
      <c r="A268" s="219" t="s">
        <v>63</v>
      </c>
      <c r="B268" s="72" t="s">
        <v>169</v>
      </c>
      <c r="C268" s="60"/>
      <c r="D268" s="61"/>
      <c r="E268" s="61"/>
      <c r="F268" s="60"/>
      <c r="G268" s="60"/>
      <c r="H268" s="62"/>
      <c r="I268" s="63"/>
      <c r="J268" s="62"/>
      <c r="K268" s="64"/>
      <c r="L268" s="65"/>
      <c r="M268" s="64"/>
      <c r="N268" s="64"/>
      <c r="O268" s="64"/>
      <c r="P268" s="64"/>
    </row>
    <row r="269" spans="1:16" ht="82.5" customHeight="1">
      <c r="A269" s="219"/>
      <c r="B269" s="37" t="s">
        <v>170</v>
      </c>
      <c r="C269" s="183" t="s">
        <v>74</v>
      </c>
      <c r="D269" s="186"/>
      <c r="E269" s="186"/>
      <c r="F269" s="183"/>
      <c r="G269" s="183"/>
      <c r="H269" s="189">
        <v>159</v>
      </c>
      <c r="I269" s="220">
        <v>530</v>
      </c>
      <c r="J269" s="189">
        <v>265</v>
      </c>
      <c r="K269" s="177"/>
      <c r="L269" s="195"/>
      <c r="M269" s="177">
        <f>ROUND(K269*I269,2)</f>
        <v>0</v>
      </c>
      <c r="N269" s="177">
        <f>ROUND(M269+M269*L269,2)</f>
        <v>0</v>
      </c>
      <c r="O269" s="177">
        <f>ROUND(J269*K269,2)</f>
        <v>0</v>
      </c>
      <c r="P269" s="177">
        <f>ROUND(O269+O269*L269,2)</f>
        <v>0</v>
      </c>
    </row>
    <row r="270" spans="1:16" ht="28.5" customHeight="1">
      <c r="A270" s="219"/>
      <c r="B270" s="37" t="s">
        <v>171</v>
      </c>
      <c r="C270" s="184"/>
      <c r="D270" s="187"/>
      <c r="E270" s="187"/>
      <c r="F270" s="184"/>
      <c r="G270" s="184"/>
      <c r="H270" s="190"/>
      <c r="I270" s="221"/>
      <c r="J270" s="190"/>
      <c r="K270" s="178"/>
      <c r="L270" s="196"/>
      <c r="M270" s="178"/>
      <c r="N270" s="178"/>
      <c r="O270" s="178"/>
      <c r="P270" s="178"/>
    </row>
    <row r="271" spans="1:16" ht="72.75" customHeight="1">
      <c r="A271" s="219"/>
      <c r="B271" s="37" t="s">
        <v>172</v>
      </c>
      <c r="C271" s="184"/>
      <c r="D271" s="187"/>
      <c r="E271" s="187"/>
      <c r="F271" s="184"/>
      <c r="G271" s="184"/>
      <c r="H271" s="190"/>
      <c r="I271" s="221"/>
      <c r="J271" s="190"/>
      <c r="K271" s="178"/>
      <c r="L271" s="196"/>
      <c r="M271" s="178"/>
      <c r="N271" s="178"/>
      <c r="O271" s="178"/>
      <c r="P271" s="178"/>
    </row>
    <row r="272" spans="1:16" ht="86.25" customHeight="1">
      <c r="A272" s="219"/>
      <c r="B272" s="37" t="s">
        <v>168</v>
      </c>
      <c r="C272" s="184"/>
      <c r="D272" s="187"/>
      <c r="E272" s="187"/>
      <c r="F272" s="184"/>
      <c r="G272" s="184"/>
      <c r="H272" s="190"/>
      <c r="I272" s="221"/>
      <c r="J272" s="190"/>
      <c r="K272" s="178"/>
      <c r="L272" s="196"/>
      <c r="M272" s="178"/>
      <c r="N272" s="178"/>
      <c r="O272" s="178"/>
      <c r="P272" s="178"/>
    </row>
    <row r="273" spans="1:16" ht="102.75" customHeight="1" thickBot="1">
      <c r="A273" s="219"/>
      <c r="B273" s="37" t="s">
        <v>173</v>
      </c>
      <c r="C273" s="185"/>
      <c r="D273" s="188"/>
      <c r="E273" s="188"/>
      <c r="F273" s="185"/>
      <c r="G273" s="185"/>
      <c r="H273" s="191"/>
      <c r="I273" s="222"/>
      <c r="J273" s="191"/>
      <c r="K273" s="179"/>
      <c r="L273" s="210"/>
      <c r="M273" s="207"/>
      <c r="N273" s="207"/>
      <c r="O273" s="207"/>
      <c r="P273" s="207"/>
    </row>
    <row r="274" spans="1:16" ht="11.25" thickBot="1">
      <c r="L274" s="20" t="s">
        <v>2</v>
      </c>
      <c r="M274" s="21">
        <f>SUM(M132:M273)</f>
        <v>0</v>
      </c>
      <c r="N274" s="21">
        <f>SUM(N132:N273)</f>
        <v>0</v>
      </c>
      <c r="O274" s="21">
        <f>SUM(O132:O273)</f>
        <v>0</v>
      </c>
      <c r="P274" s="22">
        <f>SUM(P132:P273)</f>
        <v>0</v>
      </c>
    </row>
    <row r="275" spans="1:16" ht="11.25" thickBot="1">
      <c r="L275" s="24"/>
      <c r="M275" s="13"/>
    </row>
    <row r="276" spans="1:16" ht="11.25" thickBot="1">
      <c r="K276" s="259">
        <f>COUNTIF($N$7:N276,"PAKIET")</f>
        <v>8</v>
      </c>
      <c r="L276" s="260"/>
      <c r="M276" s="260"/>
      <c r="N276" s="261" t="s">
        <v>28</v>
      </c>
      <c r="O276" s="261"/>
      <c r="P276" s="262"/>
    </row>
    <row r="277" spans="1:16" ht="32.25" thickBot="1">
      <c r="K277" s="41" t="s">
        <v>29</v>
      </c>
      <c r="L277" s="41" t="s">
        <v>30</v>
      </c>
      <c r="M277" s="42" t="s">
        <v>19</v>
      </c>
      <c r="N277" s="41" t="s">
        <v>31</v>
      </c>
      <c r="O277" s="42" t="s">
        <v>32</v>
      </c>
      <c r="P277" s="42" t="s">
        <v>33</v>
      </c>
    </row>
    <row r="278" spans="1:16" ht="11.25" thickBot="1">
      <c r="K278" s="27">
        <f>M274</f>
        <v>0</v>
      </c>
      <c r="L278" s="28">
        <f>N274</f>
        <v>0</v>
      </c>
      <c r="M278" s="28">
        <f>O274</f>
        <v>0</v>
      </c>
      <c r="N278" s="28">
        <f>P274</f>
        <v>0</v>
      </c>
      <c r="O278" s="28">
        <f>ROUND(K278+M278,2)</f>
        <v>0</v>
      </c>
      <c r="P278" s="29">
        <f>ROUND(L278+N278,2)</f>
        <v>0</v>
      </c>
    </row>
    <row r="283" spans="1:16" ht="32.25" thickBot="1">
      <c r="A283" s="1" t="s">
        <v>8</v>
      </c>
      <c r="B283" s="2" t="s">
        <v>7</v>
      </c>
      <c r="C283" s="3" t="s">
        <v>0</v>
      </c>
      <c r="D283" s="4" t="s">
        <v>9</v>
      </c>
      <c r="E283" s="5" t="s">
        <v>10</v>
      </c>
      <c r="F283" s="6" t="s">
        <v>11</v>
      </c>
      <c r="G283" s="7" t="s">
        <v>12</v>
      </c>
      <c r="H283" s="8" t="s">
        <v>13</v>
      </c>
      <c r="I283" s="78" t="s">
        <v>14</v>
      </c>
      <c r="J283" s="9" t="s">
        <v>15</v>
      </c>
      <c r="K283" s="10" t="s">
        <v>16</v>
      </c>
      <c r="L283" s="7" t="s">
        <v>1</v>
      </c>
      <c r="M283" s="11" t="s">
        <v>17</v>
      </c>
      <c r="N283" s="11" t="s">
        <v>18</v>
      </c>
      <c r="O283" s="12" t="s">
        <v>19</v>
      </c>
      <c r="P283" s="12" t="s">
        <v>20</v>
      </c>
    </row>
    <row r="284" spans="1:16" ht="11.25" thickBot="1">
      <c r="A284" s="155">
        <f>COUNTIF($A$7:A283,"Lp.")</f>
        <v>9</v>
      </c>
      <c r="B284" s="168" t="s">
        <v>28</v>
      </c>
      <c r="C284" s="168"/>
      <c r="D284" s="168"/>
      <c r="E284" s="168"/>
      <c r="F284" s="168"/>
      <c r="G284" s="168"/>
      <c r="H284" s="168"/>
      <c r="I284" s="168"/>
      <c r="J284" s="168"/>
      <c r="K284" s="168"/>
      <c r="L284" s="168"/>
      <c r="M284" s="168"/>
      <c r="N284" s="168"/>
      <c r="O284" s="168"/>
      <c r="P284" s="169"/>
    </row>
    <row r="285" spans="1:16">
      <c r="A285" s="219" t="s">
        <v>22</v>
      </c>
      <c r="B285" s="72" t="s">
        <v>174</v>
      </c>
      <c r="C285" s="60"/>
      <c r="D285" s="61"/>
      <c r="E285" s="61"/>
      <c r="F285" s="60"/>
      <c r="G285" s="60"/>
      <c r="H285" s="62"/>
      <c r="I285" s="63"/>
      <c r="J285" s="62"/>
      <c r="K285" s="64"/>
      <c r="L285" s="65"/>
      <c r="M285" s="64"/>
      <c r="N285" s="64"/>
      <c r="O285" s="64"/>
      <c r="P285" s="64"/>
    </row>
    <row r="286" spans="1:16" ht="80.25" customHeight="1">
      <c r="A286" s="219"/>
      <c r="B286" s="37" t="s">
        <v>170</v>
      </c>
      <c r="C286" s="183" t="s">
        <v>74</v>
      </c>
      <c r="D286" s="186"/>
      <c r="E286" s="186"/>
      <c r="F286" s="183"/>
      <c r="G286" s="183"/>
      <c r="H286" s="189">
        <v>1050</v>
      </c>
      <c r="I286" s="220">
        <v>3500</v>
      </c>
      <c r="J286" s="189">
        <v>1750</v>
      </c>
      <c r="K286" s="177"/>
      <c r="L286" s="195"/>
      <c r="M286" s="177">
        <f>ROUND(K286*I286,2)</f>
        <v>0</v>
      </c>
      <c r="N286" s="177">
        <f>ROUND(M286+M286*L286,2)</f>
        <v>0</v>
      </c>
      <c r="O286" s="177">
        <f>ROUND(J286*K286,2)</f>
        <v>0</v>
      </c>
      <c r="P286" s="177">
        <f>ROUND(O286+O286*L286,2)</f>
        <v>0</v>
      </c>
    </row>
    <row r="287" spans="1:16" ht="21">
      <c r="A287" s="219"/>
      <c r="B287" s="37" t="s">
        <v>171</v>
      </c>
      <c r="C287" s="184"/>
      <c r="D287" s="187"/>
      <c r="E287" s="187"/>
      <c r="F287" s="184"/>
      <c r="G287" s="184"/>
      <c r="H287" s="190"/>
      <c r="I287" s="221"/>
      <c r="J287" s="190"/>
      <c r="K287" s="178"/>
      <c r="L287" s="196"/>
      <c r="M287" s="178"/>
      <c r="N287" s="178"/>
      <c r="O287" s="178"/>
      <c r="P287" s="178"/>
    </row>
    <row r="288" spans="1:16" ht="71.25" customHeight="1">
      <c r="A288" s="219"/>
      <c r="B288" s="37" t="s">
        <v>172</v>
      </c>
      <c r="C288" s="184"/>
      <c r="D288" s="187"/>
      <c r="E288" s="187"/>
      <c r="F288" s="184"/>
      <c r="G288" s="184"/>
      <c r="H288" s="190"/>
      <c r="I288" s="221"/>
      <c r="J288" s="190"/>
      <c r="K288" s="178"/>
      <c r="L288" s="196"/>
      <c r="M288" s="178"/>
      <c r="N288" s="178"/>
      <c r="O288" s="178"/>
      <c r="P288" s="178"/>
    </row>
    <row r="289" spans="1:16">
      <c r="A289" s="219"/>
      <c r="B289" s="37" t="s">
        <v>175</v>
      </c>
      <c r="C289" s="184"/>
      <c r="D289" s="187"/>
      <c r="E289" s="187"/>
      <c r="F289" s="184"/>
      <c r="G289" s="184"/>
      <c r="H289" s="190"/>
      <c r="I289" s="221"/>
      <c r="J289" s="190"/>
      <c r="K289" s="178"/>
      <c r="L289" s="196"/>
      <c r="M289" s="178"/>
      <c r="N289" s="178"/>
      <c r="O289" s="178"/>
      <c r="P289" s="178"/>
    </row>
    <row r="290" spans="1:16" ht="39" customHeight="1">
      <c r="A290" s="219"/>
      <c r="B290" s="37" t="s">
        <v>176</v>
      </c>
      <c r="C290" s="184"/>
      <c r="D290" s="187"/>
      <c r="E290" s="187"/>
      <c r="F290" s="184"/>
      <c r="G290" s="184"/>
      <c r="H290" s="190"/>
      <c r="I290" s="221"/>
      <c r="J290" s="190"/>
      <c r="K290" s="178"/>
      <c r="L290" s="196"/>
      <c r="M290" s="178"/>
      <c r="N290" s="178"/>
      <c r="O290" s="178"/>
      <c r="P290" s="178"/>
    </row>
    <row r="291" spans="1:16" ht="39.75" customHeight="1">
      <c r="A291" s="219"/>
      <c r="B291" s="37" t="s">
        <v>177</v>
      </c>
      <c r="C291" s="184"/>
      <c r="D291" s="187"/>
      <c r="E291" s="187"/>
      <c r="F291" s="184"/>
      <c r="G291" s="184"/>
      <c r="H291" s="190"/>
      <c r="I291" s="221"/>
      <c r="J291" s="190"/>
      <c r="K291" s="178"/>
      <c r="L291" s="196"/>
      <c r="M291" s="178"/>
      <c r="N291" s="178"/>
      <c r="O291" s="178"/>
      <c r="P291" s="178"/>
    </row>
    <row r="292" spans="1:16" ht="50.25" customHeight="1">
      <c r="A292" s="219"/>
      <c r="B292" s="37" t="s">
        <v>178</v>
      </c>
      <c r="C292" s="184"/>
      <c r="D292" s="187"/>
      <c r="E292" s="187"/>
      <c r="F292" s="184"/>
      <c r="G292" s="184"/>
      <c r="H292" s="190"/>
      <c r="I292" s="221"/>
      <c r="J292" s="190"/>
      <c r="K292" s="178"/>
      <c r="L292" s="196"/>
      <c r="M292" s="178"/>
      <c r="N292" s="178"/>
      <c r="O292" s="178"/>
      <c r="P292" s="178"/>
    </row>
    <row r="293" spans="1:16" ht="102.75" customHeight="1">
      <c r="A293" s="219"/>
      <c r="B293" s="37" t="s">
        <v>179</v>
      </c>
      <c r="C293" s="185"/>
      <c r="D293" s="188"/>
      <c r="E293" s="188"/>
      <c r="F293" s="185"/>
      <c r="G293" s="185"/>
      <c r="H293" s="191"/>
      <c r="I293" s="222"/>
      <c r="J293" s="191"/>
      <c r="K293" s="179"/>
      <c r="L293" s="197"/>
      <c r="M293" s="179"/>
      <c r="N293" s="179"/>
      <c r="O293" s="179"/>
      <c r="P293" s="179"/>
    </row>
    <row r="294" spans="1:16">
      <c r="A294" s="223" t="s">
        <v>24</v>
      </c>
      <c r="B294" s="72" t="s">
        <v>180</v>
      </c>
      <c r="C294" s="73"/>
      <c r="D294" s="73"/>
      <c r="E294" s="73"/>
      <c r="F294" s="73"/>
      <c r="G294" s="73"/>
      <c r="H294" s="74"/>
      <c r="I294" s="75"/>
      <c r="J294" s="74"/>
      <c r="K294" s="76"/>
      <c r="L294" s="77"/>
      <c r="M294" s="76"/>
      <c r="N294" s="76"/>
      <c r="O294" s="76"/>
      <c r="P294" s="76"/>
    </row>
    <row r="295" spans="1:16" ht="85.5" customHeight="1">
      <c r="A295" s="224"/>
      <c r="B295" s="37" t="s">
        <v>170</v>
      </c>
      <c r="C295" s="186" t="s">
        <v>74</v>
      </c>
      <c r="D295" s="186"/>
      <c r="E295" s="186"/>
      <c r="F295" s="186"/>
      <c r="G295" s="186"/>
      <c r="H295" s="242">
        <v>450</v>
      </c>
      <c r="I295" s="245">
        <v>1500</v>
      </c>
      <c r="J295" s="242">
        <v>750</v>
      </c>
      <c r="K295" s="229"/>
      <c r="L295" s="226"/>
      <c r="M295" s="229">
        <f>ROUND(I295*K295,2)</f>
        <v>0</v>
      </c>
      <c r="N295" s="229">
        <f>ROUND(M295+M295*L295,2)</f>
        <v>0</v>
      </c>
      <c r="O295" s="229">
        <f>ROUND(J295*K295,2)</f>
        <v>0</v>
      </c>
      <c r="P295" s="229">
        <f>ROUND(O295+O295*L295,2)</f>
        <v>0</v>
      </c>
    </row>
    <row r="296" spans="1:16" ht="21">
      <c r="A296" s="224"/>
      <c r="B296" s="37" t="s">
        <v>171</v>
      </c>
      <c r="C296" s="187"/>
      <c r="D296" s="187"/>
      <c r="E296" s="187"/>
      <c r="F296" s="187"/>
      <c r="G296" s="187"/>
      <c r="H296" s="243"/>
      <c r="I296" s="246"/>
      <c r="J296" s="243"/>
      <c r="K296" s="230"/>
      <c r="L296" s="227"/>
      <c r="M296" s="230"/>
      <c r="N296" s="230"/>
      <c r="O296" s="230"/>
      <c r="P296" s="230"/>
    </row>
    <row r="297" spans="1:16" ht="76.5" customHeight="1">
      <c r="A297" s="224"/>
      <c r="B297" s="37" t="s">
        <v>172</v>
      </c>
      <c r="C297" s="187"/>
      <c r="D297" s="187"/>
      <c r="E297" s="187"/>
      <c r="F297" s="187"/>
      <c r="G297" s="187"/>
      <c r="H297" s="243"/>
      <c r="I297" s="246"/>
      <c r="J297" s="243"/>
      <c r="K297" s="230"/>
      <c r="L297" s="227"/>
      <c r="M297" s="230"/>
      <c r="N297" s="230"/>
      <c r="O297" s="230"/>
      <c r="P297" s="230"/>
    </row>
    <row r="298" spans="1:16" ht="15.75" customHeight="1">
      <c r="A298" s="224"/>
      <c r="B298" s="37" t="s">
        <v>175</v>
      </c>
      <c r="C298" s="187"/>
      <c r="D298" s="187"/>
      <c r="E298" s="187"/>
      <c r="F298" s="187"/>
      <c r="G298" s="187"/>
      <c r="H298" s="243"/>
      <c r="I298" s="246"/>
      <c r="J298" s="243"/>
      <c r="K298" s="230"/>
      <c r="L298" s="227"/>
      <c r="M298" s="230"/>
      <c r="N298" s="230"/>
      <c r="O298" s="230"/>
      <c r="P298" s="230"/>
    </row>
    <row r="299" spans="1:16" ht="60.75" customHeight="1">
      <c r="A299" s="224"/>
      <c r="B299" s="37" t="s">
        <v>115</v>
      </c>
      <c r="C299" s="187"/>
      <c r="D299" s="187"/>
      <c r="E299" s="187"/>
      <c r="F299" s="187"/>
      <c r="G299" s="187"/>
      <c r="H299" s="243"/>
      <c r="I299" s="246"/>
      <c r="J299" s="243"/>
      <c r="K299" s="230"/>
      <c r="L299" s="227"/>
      <c r="M299" s="230"/>
      <c r="N299" s="230"/>
      <c r="O299" s="230"/>
      <c r="P299" s="230"/>
    </row>
    <row r="300" spans="1:16" ht="64.5" customHeight="1">
      <c r="A300" s="224"/>
      <c r="B300" s="37" t="s">
        <v>116</v>
      </c>
      <c r="C300" s="187"/>
      <c r="D300" s="187"/>
      <c r="E300" s="187"/>
      <c r="F300" s="187"/>
      <c r="G300" s="187"/>
      <c r="H300" s="243"/>
      <c r="I300" s="246"/>
      <c r="J300" s="243"/>
      <c r="K300" s="230"/>
      <c r="L300" s="227"/>
      <c r="M300" s="230"/>
      <c r="N300" s="230"/>
      <c r="O300" s="230"/>
      <c r="P300" s="230"/>
    </row>
    <row r="301" spans="1:16" ht="66.75" customHeight="1">
      <c r="A301" s="224"/>
      <c r="B301" s="37" t="s">
        <v>117</v>
      </c>
      <c r="C301" s="187"/>
      <c r="D301" s="187"/>
      <c r="E301" s="187"/>
      <c r="F301" s="187"/>
      <c r="G301" s="187"/>
      <c r="H301" s="243"/>
      <c r="I301" s="246"/>
      <c r="J301" s="243"/>
      <c r="K301" s="230"/>
      <c r="L301" s="227"/>
      <c r="M301" s="230"/>
      <c r="N301" s="230"/>
      <c r="O301" s="230"/>
      <c r="P301" s="230"/>
    </row>
    <row r="302" spans="1:16" ht="105" customHeight="1" thickBot="1">
      <c r="A302" s="225"/>
      <c r="B302" s="37" t="s">
        <v>181</v>
      </c>
      <c r="C302" s="188"/>
      <c r="D302" s="188"/>
      <c r="E302" s="188"/>
      <c r="F302" s="188"/>
      <c r="G302" s="188"/>
      <c r="H302" s="244"/>
      <c r="I302" s="247"/>
      <c r="J302" s="244"/>
      <c r="K302" s="231"/>
      <c r="L302" s="228"/>
      <c r="M302" s="231"/>
      <c r="N302" s="231"/>
      <c r="O302" s="231"/>
      <c r="P302" s="231"/>
    </row>
    <row r="303" spans="1:16" ht="11.25" thickBot="1">
      <c r="L303" s="20" t="s">
        <v>2</v>
      </c>
      <c r="M303" s="21">
        <f>SUM(M285:M302)</f>
        <v>0</v>
      </c>
      <c r="N303" s="21">
        <f t="shared" ref="N303:P303" si="15">SUM(N285:N302)</f>
        <v>0</v>
      </c>
      <c r="O303" s="21">
        <f t="shared" si="15"/>
        <v>0</v>
      </c>
      <c r="P303" s="22">
        <f t="shared" si="15"/>
        <v>0</v>
      </c>
    </row>
    <row r="304" spans="1:16" ht="11.25" thickBot="1">
      <c r="L304" s="24"/>
      <c r="M304" s="13"/>
    </row>
    <row r="305" spans="1:16" ht="11.25" thickBot="1">
      <c r="K305" s="170">
        <f>COUNTIF($N$7:N305,"PAKIET")</f>
        <v>9</v>
      </c>
      <c r="L305" s="171"/>
      <c r="M305" s="171"/>
      <c r="N305" s="172" t="s">
        <v>28</v>
      </c>
      <c r="O305" s="172"/>
      <c r="P305" s="173"/>
    </row>
    <row r="306" spans="1:16" ht="32.25" thickBot="1">
      <c r="K306" s="41" t="s">
        <v>29</v>
      </c>
      <c r="L306" s="41" t="s">
        <v>30</v>
      </c>
      <c r="M306" s="42" t="s">
        <v>19</v>
      </c>
      <c r="N306" s="41" t="s">
        <v>31</v>
      </c>
      <c r="O306" s="42" t="s">
        <v>32</v>
      </c>
      <c r="P306" s="42" t="s">
        <v>33</v>
      </c>
    </row>
    <row r="307" spans="1:16" ht="11.25" thickBot="1">
      <c r="K307" s="27">
        <f>M303</f>
        <v>0</v>
      </c>
      <c r="L307" s="28">
        <f>N303</f>
        <v>0</v>
      </c>
      <c r="M307" s="28">
        <f>O303</f>
        <v>0</v>
      </c>
      <c r="N307" s="28">
        <f>P303</f>
        <v>0</v>
      </c>
      <c r="O307" s="28">
        <f>ROUND(K307+M307,2)</f>
        <v>0</v>
      </c>
      <c r="P307" s="29">
        <f>ROUND(L307+N307,2)</f>
        <v>0</v>
      </c>
    </row>
    <row r="312" spans="1:16" ht="32.25" thickBot="1">
      <c r="A312" s="1" t="s">
        <v>8</v>
      </c>
      <c r="B312" s="2" t="s">
        <v>7</v>
      </c>
      <c r="C312" s="3" t="s">
        <v>0</v>
      </c>
      <c r="D312" s="4" t="s">
        <v>9</v>
      </c>
      <c r="E312" s="5" t="s">
        <v>10</v>
      </c>
      <c r="F312" s="6" t="s">
        <v>11</v>
      </c>
      <c r="G312" s="7" t="s">
        <v>12</v>
      </c>
      <c r="H312" s="8" t="s">
        <v>13</v>
      </c>
      <c r="I312" s="78" t="s">
        <v>14</v>
      </c>
      <c r="J312" s="9" t="s">
        <v>15</v>
      </c>
      <c r="K312" s="10" t="s">
        <v>16</v>
      </c>
      <c r="L312" s="7" t="s">
        <v>1</v>
      </c>
      <c r="M312" s="11" t="s">
        <v>17</v>
      </c>
      <c r="N312" s="11" t="s">
        <v>18</v>
      </c>
      <c r="O312" s="12" t="s">
        <v>19</v>
      </c>
      <c r="P312" s="12" t="s">
        <v>20</v>
      </c>
    </row>
    <row r="313" spans="1:16" ht="11.25" thickBot="1">
      <c r="A313" s="155">
        <f>COUNTIF($A$7:A312,"Lp.")</f>
        <v>10</v>
      </c>
      <c r="B313" s="168" t="s">
        <v>28</v>
      </c>
      <c r="C313" s="168"/>
      <c r="D313" s="168"/>
      <c r="E313" s="168"/>
      <c r="F313" s="168"/>
      <c r="G313" s="168"/>
      <c r="H313" s="168"/>
      <c r="I313" s="168"/>
      <c r="J313" s="168"/>
      <c r="K313" s="168"/>
      <c r="L313" s="168"/>
      <c r="M313" s="168"/>
      <c r="N313" s="168"/>
      <c r="O313" s="168"/>
      <c r="P313" s="169"/>
    </row>
    <row r="314" spans="1:16">
      <c r="A314" s="200" t="s">
        <v>22</v>
      </c>
      <c r="B314" s="59" t="s">
        <v>154</v>
      </c>
      <c r="C314" s="79"/>
      <c r="D314" s="80"/>
      <c r="E314" s="80"/>
      <c r="F314" s="79"/>
      <c r="G314" s="79"/>
      <c r="H314" s="81"/>
      <c r="I314" s="82"/>
      <c r="J314" s="81"/>
      <c r="K314" s="83"/>
      <c r="L314" s="84"/>
      <c r="M314" s="83"/>
      <c r="N314" s="83"/>
      <c r="O314" s="83"/>
      <c r="P314" s="83"/>
    </row>
    <row r="315" spans="1:16" ht="87" customHeight="1">
      <c r="A315" s="248"/>
      <c r="B315" s="67" t="s">
        <v>182</v>
      </c>
      <c r="C315" s="183" t="s">
        <v>74</v>
      </c>
      <c r="D315" s="186"/>
      <c r="E315" s="186"/>
      <c r="F315" s="183"/>
      <c r="G315" s="183"/>
      <c r="H315" s="189">
        <v>120</v>
      </c>
      <c r="I315" s="220">
        <v>400</v>
      </c>
      <c r="J315" s="189">
        <v>200</v>
      </c>
      <c r="K315" s="177"/>
      <c r="L315" s="195"/>
      <c r="M315" s="177">
        <f>ROUND(K315*I315,2)</f>
        <v>0</v>
      </c>
      <c r="N315" s="177">
        <f>ROUND(M315+M315*L315,2)</f>
        <v>0</v>
      </c>
      <c r="O315" s="177">
        <f>ROUND(J315*K315,2)</f>
        <v>0</v>
      </c>
      <c r="P315" s="177">
        <f>ROUND(O315+O315*L315,2)</f>
        <v>0</v>
      </c>
    </row>
    <row r="316" spans="1:16" ht="31.5" customHeight="1">
      <c r="A316" s="248"/>
      <c r="B316" s="67" t="s">
        <v>120</v>
      </c>
      <c r="C316" s="184"/>
      <c r="D316" s="187"/>
      <c r="E316" s="187"/>
      <c r="F316" s="184"/>
      <c r="G316" s="184"/>
      <c r="H316" s="190"/>
      <c r="I316" s="221"/>
      <c r="J316" s="190"/>
      <c r="K316" s="178"/>
      <c r="L316" s="196"/>
      <c r="M316" s="178"/>
      <c r="N316" s="178"/>
      <c r="O316" s="178"/>
      <c r="P316" s="178"/>
    </row>
    <row r="317" spans="1:16" ht="99" customHeight="1">
      <c r="A317" s="248"/>
      <c r="B317" s="67" t="s">
        <v>183</v>
      </c>
      <c r="C317" s="184"/>
      <c r="D317" s="187"/>
      <c r="E317" s="187"/>
      <c r="F317" s="184"/>
      <c r="G317" s="184"/>
      <c r="H317" s="190"/>
      <c r="I317" s="221"/>
      <c r="J317" s="190"/>
      <c r="K317" s="178"/>
      <c r="L317" s="196"/>
      <c r="M317" s="178"/>
      <c r="N317" s="178"/>
      <c r="O317" s="178"/>
      <c r="P317" s="178"/>
    </row>
    <row r="318" spans="1:16" ht="70.5" customHeight="1">
      <c r="A318" s="248"/>
      <c r="B318" s="67" t="s">
        <v>94</v>
      </c>
      <c r="C318" s="184"/>
      <c r="D318" s="187"/>
      <c r="E318" s="187"/>
      <c r="F318" s="184"/>
      <c r="G318" s="184"/>
      <c r="H318" s="190"/>
      <c r="I318" s="221"/>
      <c r="J318" s="190"/>
      <c r="K318" s="178"/>
      <c r="L318" s="196"/>
      <c r="M318" s="178"/>
      <c r="N318" s="178"/>
      <c r="O318" s="178"/>
      <c r="P318" s="178"/>
    </row>
    <row r="319" spans="1:16" ht="27.75" customHeight="1">
      <c r="A319" s="248"/>
      <c r="B319" s="67" t="s">
        <v>184</v>
      </c>
      <c r="C319" s="184"/>
      <c r="D319" s="187"/>
      <c r="E319" s="187"/>
      <c r="F319" s="184"/>
      <c r="G319" s="184"/>
      <c r="H319" s="190"/>
      <c r="I319" s="221"/>
      <c r="J319" s="190"/>
      <c r="K319" s="178"/>
      <c r="L319" s="196"/>
      <c r="M319" s="178"/>
      <c r="N319" s="178"/>
      <c r="O319" s="178"/>
      <c r="P319" s="178"/>
    </row>
    <row r="320" spans="1:16" ht="180.75" customHeight="1">
      <c r="A320" s="248"/>
      <c r="B320" s="67" t="s">
        <v>185</v>
      </c>
      <c r="C320" s="184"/>
      <c r="D320" s="187"/>
      <c r="E320" s="187"/>
      <c r="F320" s="184"/>
      <c r="G320" s="184"/>
      <c r="H320" s="190"/>
      <c r="I320" s="221"/>
      <c r="J320" s="190"/>
      <c r="K320" s="178"/>
      <c r="L320" s="196"/>
      <c r="M320" s="178"/>
      <c r="N320" s="178"/>
      <c r="O320" s="178"/>
      <c r="P320" s="178"/>
    </row>
    <row r="321" spans="1:16">
      <c r="A321" s="248"/>
      <c r="B321" s="67" t="s">
        <v>98</v>
      </c>
      <c r="C321" s="184"/>
      <c r="D321" s="187"/>
      <c r="E321" s="187"/>
      <c r="F321" s="184"/>
      <c r="G321" s="184"/>
      <c r="H321" s="190"/>
      <c r="I321" s="221"/>
      <c r="J321" s="190"/>
      <c r="K321" s="178"/>
      <c r="L321" s="196"/>
      <c r="M321" s="178"/>
      <c r="N321" s="178"/>
      <c r="O321" s="178"/>
      <c r="P321" s="178"/>
    </row>
    <row r="322" spans="1:16" ht="21">
      <c r="A322" s="248"/>
      <c r="B322" s="67" t="s">
        <v>99</v>
      </c>
      <c r="C322" s="184"/>
      <c r="D322" s="187"/>
      <c r="E322" s="187"/>
      <c r="F322" s="184"/>
      <c r="G322" s="184"/>
      <c r="H322" s="190"/>
      <c r="I322" s="221"/>
      <c r="J322" s="190"/>
      <c r="K322" s="178"/>
      <c r="L322" s="196"/>
      <c r="M322" s="178"/>
      <c r="N322" s="178"/>
      <c r="O322" s="178"/>
      <c r="P322" s="178"/>
    </row>
    <row r="323" spans="1:16">
      <c r="A323" s="248"/>
      <c r="B323" s="67" t="s">
        <v>100</v>
      </c>
      <c r="C323" s="184"/>
      <c r="D323" s="187"/>
      <c r="E323" s="187"/>
      <c r="F323" s="184"/>
      <c r="G323" s="184"/>
      <c r="H323" s="190"/>
      <c r="I323" s="221"/>
      <c r="J323" s="190"/>
      <c r="K323" s="178"/>
      <c r="L323" s="196"/>
      <c r="M323" s="178"/>
      <c r="N323" s="178"/>
      <c r="O323" s="178"/>
      <c r="P323" s="178"/>
    </row>
    <row r="324" spans="1:16">
      <c r="A324" s="248"/>
      <c r="B324" s="67" t="s">
        <v>186</v>
      </c>
      <c r="C324" s="184"/>
      <c r="D324" s="187"/>
      <c r="E324" s="187"/>
      <c r="F324" s="184"/>
      <c r="G324" s="184"/>
      <c r="H324" s="190"/>
      <c r="I324" s="221"/>
      <c r="J324" s="190"/>
      <c r="K324" s="178"/>
      <c r="L324" s="196"/>
      <c r="M324" s="178"/>
      <c r="N324" s="178"/>
      <c r="O324" s="178"/>
      <c r="P324" s="178"/>
    </row>
    <row r="325" spans="1:16">
      <c r="A325" s="248"/>
      <c r="B325" s="67" t="s">
        <v>187</v>
      </c>
      <c r="C325" s="184"/>
      <c r="D325" s="187"/>
      <c r="E325" s="187"/>
      <c r="F325" s="184"/>
      <c r="G325" s="184"/>
      <c r="H325" s="190"/>
      <c r="I325" s="221"/>
      <c r="J325" s="190"/>
      <c r="K325" s="178"/>
      <c r="L325" s="196"/>
      <c r="M325" s="178"/>
      <c r="N325" s="178"/>
      <c r="O325" s="178"/>
      <c r="P325" s="178"/>
    </row>
    <row r="326" spans="1:16">
      <c r="A326" s="248"/>
      <c r="B326" s="67" t="s">
        <v>188</v>
      </c>
      <c r="C326" s="184"/>
      <c r="D326" s="187"/>
      <c r="E326" s="187"/>
      <c r="F326" s="184"/>
      <c r="G326" s="184"/>
      <c r="H326" s="190"/>
      <c r="I326" s="221"/>
      <c r="J326" s="190"/>
      <c r="K326" s="178"/>
      <c r="L326" s="196"/>
      <c r="M326" s="178"/>
      <c r="N326" s="178"/>
      <c r="O326" s="178"/>
      <c r="P326" s="178"/>
    </row>
    <row r="327" spans="1:16">
      <c r="A327" s="248"/>
      <c r="B327" s="67" t="s">
        <v>189</v>
      </c>
      <c r="C327" s="184"/>
      <c r="D327" s="187"/>
      <c r="E327" s="187"/>
      <c r="F327" s="184"/>
      <c r="G327" s="184"/>
      <c r="H327" s="190"/>
      <c r="I327" s="221"/>
      <c r="J327" s="190"/>
      <c r="K327" s="178"/>
      <c r="L327" s="196"/>
      <c r="M327" s="178"/>
      <c r="N327" s="178"/>
      <c r="O327" s="178"/>
      <c r="P327" s="178"/>
    </row>
    <row r="328" spans="1:16">
      <c r="A328" s="248"/>
      <c r="B328" s="67" t="s">
        <v>190</v>
      </c>
      <c r="C328" s="184"/>
      <c r="D328" s="187"/>
      <c r="E328" s="187"/>
      <c r="F328" s="184"/>
      <c r="G328" s="184"/>
      <c r="H328" s="190"/>
      <c r="I328" s="221"/>
      <c r="J328" s="190"/>
      <c r="K328" s="178"/>
      <c r="L328" s="196"/>
      <c r="M328" s="178"/>
      <c r="N328" s="178"/>
      <c r="O328" s="178"/>
      <c r="P328" s="178"/>
    </row>
    <row r="329" spans="1:16">
      <c r="A329" s="248"/>
      <c r="B329" s="67" t="s">
        <v>135</v>
      </c>
      <c r="C329" s="184"/>
      <c r="D329" s="187"/>
      <c r="E329" s="187"/>
      <c r="F329" s="184"/>
      <c r="G329" s="184"/>
      <c r="H329" s="190"/>
      <c r="I329" s="221"/>
      <c r="J329" s="190"/>
      <c r="K329" s="178"/>
      <c r="L329" s="196"/>
      <c r="M329" s="178"/>
      <c r="N329" s="178"/>
      <c r="O329" s="178"/>
      <c r="P329" s="178"/>
    </row>
    <row r="330" spans="1:16">
      <c r="A330" s="248"/>
      <c r="B330" s="67" t="s">
        <v>191</v>
      </c>
      <c r="C330" s="184"/>
      <c r="D330" s="187"/>
      <c r="E330" s="187"/>
      <c r="F330" s="184"/>
      <c r="G330" s="184"/>
      <c r="H330" s="190"/>
      <c r="I330" s="221"/>
      <c r="J330" s="190"/>
      <c r="K330" s="178"/>
      <c r="L330" s="196"/>
      <c r="M330" s="178"/>
      <c r="N330" s="178"/>
      <c r="O330" s="178"/>
      <c r="P330" s="178"/>
    </row>
    <row r="331" spans="1:16">
      <c r="A331" s="248"/>
      <c r="B331" s="67" t="s">
        <v>132</v>
      </c>
      <c r="C331" s="184"/>
      <c r="D331" s="187"/>
      <c r="E331" s="187"/>
      <c r="F331" s="184"/>
      <c r="G331" s="184"/>
      <c r="H331" s="190"/>
      <c r="I331" s="221"/>
      <c r="J331" s="190"/>
      <c r="K331" s="178"/>
      <c r="L331" s="196"/>
      <c r="M331" s="178"/>
      <c r="N331" s="178"/>
      <c r="O331" s="178"/>
      <c r="P331" s="178"/>
    </row>
    <row r="332" spans="1:16">
      <c r="A332" s="248"/>
      <c r="B332" s="67" t="s">
        <v>107</v>
      </c>
      <c r="C332" s="184"/>
      <c r="D332" s="187"/>
      <c r="E332" s="187"/>
      <c r="F332" s="184"/>
      <c r="G332" s="184"/>
      <c r="H332" s="190"/>
      <c r="I332" s="221"/>
      <c r="J332" s="190"/>
      <c r="K332" s="178"/>
      <c r="L332" s="196"/>
      <c r="M332" s="178"/>
      <c r="N332" s="178"/>
      <c r="O332" s="178"/>
      <c r="P332" s="178"/>
    </row>
    <row r="333" spans="1:16">
      <c r="A333" s="248"/>
      <c r="B333" s="67" t="s">
        <v>192</v>
      </c>
      <c r="C333" s="184"/>
      <c r="D333" s="187"/>
      <c r="E333" s="187"/>
      <c r="F333" s="184"/>
      <c r="G333" s="184"/>
      <c r="H333" s="190"/>
      <c r="I333" s="221"/>
      <c r="J333" s="190"/>
      <c r="K333" s="178"/>
      <c r="L333" s="196"/>
      <c r="M333" s="178"/>
      <c r="N333" s="178"/>
      <c r="O333" s="178"/>
      <c r="P333" s="178"/>
    </row>
    <row r="334" spans="1:16">
      <c r="A334" s="248"/>
      <c r="B334" s="67" t="s">
        <v>193</v>
      </c>
      <c r="C334" s="184"/>
      <c r="D334" s="187"/>
      <c r="E334" s="187"/>
      <c r="F334" s="184"/>
      <c r="G334" s="184"/>
      <c r="H334" s="190"/>
      <c r="I334" s="221"/>
      <c r="J334" s="190"/>
      <c r="K334" s="178"/>
      <c r="L334" s="196"/>
      <c r="M334" s="178"/>
      <c r="N334" s="178"/>
      <c r="O334" s="178"/>
      <c r="P334" s="178"/>
    </row>
    <row r="335" spans="1:16">
      <c r="A335" s="248"/>
      <c r="B335" s="67" t="s">
        <v>194</v>
      </c>
      <c r="C335" s="184"/>
      <c r="D335" s="187"/>
      <c r="E335" s="187"/>
      <c r="F335" s="184"/>
      <c r="G335" s="184"/>
      <c r="H335" s="190"/>
      <c r="I335" s="221"/>
      <c r="J335" s="190"/>
      <c r="K335" s="178"/>
      <c r="L335" s="196"/>
      <c r="M335" s="178"/>
      <c r="N335" s="178"/>
      <c r="O335" s="178"/>
      <c r="P335" s="178"/>
    </row>
    <row r="336" spans="1:16">
      <c r="A336" s="248"/>
      <c r="B336" s="67" t="s">
        <v>195</v>
      </c>
      <c r="C336" s="184"/>
      <c r="D336" s="187"/>
      <c r="E336" s="187"/>
      <c r="F336" s="184"/>
      <c r="G336" s="184"/>
      <c r="H336" s="190"/>
      <c r="I336" s="221"/>
      <c r="J336" s="190"/>
      <c r="K336" s="178"/>
      <c r="L336" s="196"/>
      <c r="M336" s="178"/>
      <c r="N336" s="178"/>
      <c r="O336" s="178"/>
      <c r="P336" s="178"/>
    </row>
    <row r="337" spans="1:16" ht="28.5" customHeight="1">
      <c r="A337" s="248"/>
      <c r="B337" s="67" t="s">
        <v>196</v>
      </c>
      <c r="C337" s="184"/>
      <c r="D337" s="187"/>
      <c r="E337" s="187"/>
      <c r="F337" s="184"/>
      <c r="G337" s="184"/>
      <c r="H337" s="190"/>
      <c r="I337" s="221"/>
      <c r="J337" s="190"/>
      <c r="K337" s="178"/>
      <c r="L337" s="196"/>
      <c r="M337" s="178"/>
      <c r="N337" s="178"/>
      <c r="O337" s="178"/>
      <c r="P337" s="178"/>
    </row>
    <row r="338" spans="1:16" ht="27" customHeight="1">
      <c r="A338" s="248"/>
      <c r="B338" s="67" t="s">
        <v>112</v>
      </c>
      <c r="C338" s="184"/>
      <c r="D338" s="187"/>
      <c r="E338" s="187"/>
      <c r="F338" s="184"/>
      <c r="G338" s="184"/>
      <c r="H338" s="190"/>
      <c r="I338" s="221"/>
      <c r="J338" s="190"/>
      <c r="K338" s="178"/>
      <c r="L338" s="196"/>
      <c r="M338" s="178"/>
      <c r="N338" s="178"/>
      <c r="O338" s="178"/>
      <c r="P338" s="178"/>
    </row>
    <row r="339" spans="1:16" ht="40.5" customHeight="1">
      <c r="A339" s="248"/>
      <c r="B339" s="67" t="s">
        <v>197</v>
      </c>
      <c r="C339" s="184"/>
      <c r="D339" s="187"/>
      <c r="E339" s="187"/>
      <c r="F339" s="184"/>
      <c r="G339" s="184"/>
      <c r="H339" s="190"/>
      <c r="I339" s="221"/>
      <c r="J339" s="190"/>
      <c r="K339" s="178"/>
      <c r="L339" s="196"/>
      <c r="M339" s="178"/>
      <c r="N339" s="178"/>
      <c r="O339" s="178"/>
      <c r="P339" s="178"/>
    </row>
    <row r="340" spans="1:16" ht="39.75" customHeight="1">
      <c r="A340" s="248"/>
      <c r="B340" s="67" t="s">
        <v>198</v>
      </c>
      <c r="C340" s="184"/>
      <c r="D340" s="187"/>
      <c r="E340" s="187"/>
      <c r="F340" s="184"/>
      <c r="G340" s="184"/>
      <c r="H340" s="190"/>
      <c r="I340" s="221"/>
      <c r="J340" s="190"/>
      <c r="K340" s="178"/>
      <c r="L340" s="196"/>
      <c r="M340" s="178"/>
      <c r="N340" s="178"/>
      <c r="O340" s="178"/>
      <c r="P340" s="178"/>
    </row>
    <row r="341" spans="1:16" ht="84" customHeight="1">
      <c r="A341" s="248"/>
      <c r="B341" s="67" t="s">
        <v>199</v>
      </c>
      <c r="C341" s="184"/>
      <c r="D341" s="187"/>
      <c r="E341" s="187"/>
      <c r="F341" s="184"/>
      <c r="G341" s="184"/>
      <c r="H341" s="190"/>
      <c r="I341" s="221"/>
      <c r="J341" s="190"/>
      <c r="K341" s="178"/>
      <c r="L341" s="196"/>
      <c r="M341" s="178"/>
      <c r="N341" s="178"/>
      <c r="O341" s="178"/>
      <c r="P341" s="178"/>
    </row>
    <row r="342" spans="1:16" ht="195.75" customHeight="1">
      <c r="A342" s="248"/>
      <c r="B342" s="67" t="s">
        <v>200</v>
      </c>
      <c r="C342" s="185"/>
      <c r="D342" s="188"/>
      <c r="E342" s="188"/>
      <c r="F342" s="185"/>
      <c r="G342" s="185"/>
      <c r="H342" s="191"/>
      <c r="I342" s="222"/>
      <c r="J342" s="191"/>
      <c r="K342" s="179"/>
      <c r="L342" s="197"/>
      <c r="M342" s="179"/>
      <c r="N342" s="179"/>
      <c r="O342" s="179"/>
      <c r="P342" s="179"/>
    </row>
    <row r="343" spans="1:16">
      <c r="A343" s="223" t="s">
        <v>24</v>
      </c>
      <c r="B343" s="71" t="s">
        <v>201</v>
      </c>
      <c r="C343" s="73"/>
      <c r="D343" s="73"/>
      <c r="E343" s="73"/>
      <c r="F343" s="73"/>
      <c r="G343" s="73"/>
      <c r="H343" s="74"/>
      <c r="I343" s="75"/>
      <c r="J343" s="74"/>
      <c r="K343" s="76"/>
      <c r="L343" s="77"/>
      <c r="M343" s="76"/>
      <c r="N343" s="76"/>
      <c r="O343" s="76"/>
      <c r="P343" s="76"/>
    </row>
    <row r="344" spans="1:16" ht="83.25" customHeight="1">
      <c r="A344" s="224"/>
      <c r="B344" s="67" t="s">
        <v>182</v>
      </c>
      <c r="C344" s="186" t="s">
        <v>74</v>
      </c>
      <c r="D344" s="186"/>
      <c r="E344" s="186"/>
      <c r="F344" s="186"/>
      <c r="G344" s="186"/>
      <c r="H344" s="242">
        <v>300</v>
      </c>
      <c r="I344" s="245">
        <v>1000</v>
      </c>
      <c r="J344" s="242">
        <v>500</v>
      </c>
      <c r="K344" s="229"/>
      <c r="L344" s="226"/>
      <c r="M344" s="229">
        <f>ROUND(I344*K344,2)</f>
        <v>0</v>
      </c>
      <c r="N344" s="229">
        <f>ROUND(M344+M344*L344,2)</f>
        <v>0</v>
      </c>
      <c r="O344" s="229">
        <f>ROUND(J344*K344,2)</f>
        <v>0</v>
      </c>
      <c r="P344" s="229">
        <f>ROUND(O344+O344*L344,2)</f>
        <v>0</v>
      </c>
    </row>
    <row r="345" spans="1:16" ht="33" customHeight="1">
      <c r="A345" s="224"/>
      <c r="B345" s="67" t="s">
        <v>120</v>
      </c>
      <c r="C345" s="187"/>
      <c r="D345" s="187"/>
      <c r="E345" s="187"/>
      <c r="F345" s="187"/>
      <c r="G345" s="187"/>
      <c r="H345" s="243"/>
      <c r="I345" s="246"/>
      <c r="J345" s="243"/>
      <c r="K345" s="230"/>
      <c r="L345" s="227"/>
      <c r="M345" s="230"/>
      <c r="N345" s="230"/>
      <c r="O345" s="230"/>
      <c r="P345" s="230"/>
    </row>
    <row r="346" spans="1:16" ht="107.25" customHeight="1">
      <c r="A346" s="224"/>
      <c r="B346" s="67" t="s">
        <v>183</v>
      </c>
      <c r="C346" s="187"/>
      <c r="D346" s="187"/>
      <c r="E346" s="187"/>
      <c r="F346" s="187"/>
      <c r="G346" s="187"/>
      <c r="H346" s="243"/>
      <c r="I346" s="246"/>
      <c r="J346" s="243"/>
      <c r="K346" s="230"/>
      <c r="L346" s="227"/>
      <c r="M346" s="230"/>
      <c r="N346" s="230"/>
      <c r="O346" s="230"/>
      <c r="P346" s="230"/>
    </row>
    <row r="347" spans="1:16" ht="70.5" customHeight="1">
      <c r="A347" s="224"/>
      <c r="B347" s="67" t="s">
        <v>94</v>
      </c>
      <c r="C347" s="187"/>
      <c r="D347" s="187"/>
      <c r="E347" s="187"/>
      <c r="F347" s="187"/>
      <c r="G347" s="187"/>
      <c r="H347" s="243"/>
      <c r="I347" s="246"/>
      <c r="J347" s="243"/>
      <c r="K347" s="230"/>
      <c r="L347" s="227"/>
      <c r="M347" s="230"/>
      <c r="N347" s="230"/>
      <c r="O347" s="230"/>
      <c r="P347" s="230"/>
    </row>
    <row r="348" spans="1:16" ht="30" customHeight="1">
      <c r="A348" s="224"/>
      <c r="B348" s="67" t="s">
        <v>184</v>
      </c>
      <c r="C348" s="187"/>
      <c r="D348" s="187"/>
      <c r="E348" s="187"/>
      <c r="F348" s="187"/>
      <c r="G348" s="187"/>
      <c r="H348" s="243"/>
      <c r="I348" s="246"/>
      <c r="J348" s="243"/>
      <c r="K348" s="230"/>
      <c r="L348" s="227"/>
      <c r="M348" s="230"/>
      <c r="N348" s="230"/>
      <c r="O348" s="230"/>
      <c r="P348" s="230"/>
    </row>
    <row r="349" spans="1:16" ht="102.75" customHeight="1">
      <c r="A349" s="224"/>
      <c r="B349" s="67" t="s">
        <v>202</v>
      </c>
      <c r="C349" s="187"/>
      <c r="D349" s="187"/>
      <c r="E349" s="187"/>
      <c r="F349" s="187"/>
      <c r="G349" s="187"/>
      <c r="H349" s="243"/>
      <c r="I349" s="246"/>
      <c r="J349" s="243"/>
      <c r="K349" s="230"/>
      <c r="L349" s="227"/>
      <c r="M349" s="230"/>
      <c r="N349" s="230"/>
      <c r="O349" s="230"/>
      <c r="P349" s="230"/>
    </row>
    <row r="350" spans="1:16">
      <c r="A350" s="224"/>
      <c r="B350" s="67" t="s">
        <v>98</v>
      </c>
      <c r="C350" s="187"/>
      <c r="D350" s="187"/>
      <c r="E350" s="187"/>
      <c r="F350" s="187"/>
      <c r="G350" s="187"/>
      <c r="H350" s="243"/>
      <c r="I350" s="246"/>
      <c r="J350" s="243"/>
      <c r="K350" s="230"/>
      <c r="L350" s="227"/>
      <c r="M350" s="230"/>
      <c r="N350" s="230"/>
      <c r="O350" s="230"/>
      <c r="P350" s="230"/>
    </row>
    <row r="351" spans="1:16" ht="21">
      <c r="A351" s="224"/>
      <c r="B351" s="67" t="s">
        <v>99</v>
      </c>
      <c r="C351" s="187"/>
      <c r="D351" s="187"/>
      <c r="E351" s="187"/>
      <c r="F351" s="187"/>
      <c r="G351" s="187"/>
      <c r="H351" s="243"/>
      <c r="I351" s="246"/>
      <c r="J351" s="243"/>
      <c r="K351" s="230"/>
      <c r="L351" s="227"/>
      <c r="M351" s="230"/>
      <c r="N351" s="230"/>
      <c r="O351" s="230"/>
      <c r="P351" s="230"/>
    </row>
    <row r="352" spans="1:16">
      <c r="A352" s="224"/>
      <c r="B352" s="67" t="s">
        <v>100</v>
      </c>
      <c r="C352" s="187"/>
      <c r="D352" s="187"/>
      <c r="E352" s="187"/>
      <c r="F352" s="187"/>
      <c r="G352" s="187"/>
      <c r="H352" s="243"/>
      <c r="I352" s="246"/>
      <c r="J352" s="243"/>
      <c r="K352" s="230"/>
      <c r="L352" s="227"/>
      <c r="M352" s="230"/>
      <c r="N352" s="230"/>
      <c r="O352" s="230"/>
      <c r="P352" s="230"/>
    </row>
    <row r="353" spans="1:16">
      <c r="A353" s="224"/>
      <c r="B353" s="67" t="s">
        <v>203</v>
      </c>
      <c r="C353" s="187"/>
      <c r="D353" s="187"/>
      <c r="E353" s="187"/>
      <c r="F353" s="187"/>
      <c r="G353" s="187"/>
      <c r="H353" s="243"/>
      <c r="I353" s="246"/>
      <c r="J353" s="243"/>
      <c r="K353" s="230"/>
      <c r="L353" s="227"/>
      <c r="M353" s="230"/>
      <c r="N353" s="230"/>
      <c r="O353" s="230"/>
      <c r="P353" s="230"/>
    </row>
    <row r="354" spans="1:16">
      <c r="A354" s="224"/>
      <c r="B354" s="67" t="s">
        <v>188</v>
      </c>
      <c r="C354" s="187"/>
      <c r="D354" s="187"/>
      <c r="E354" s="187"/>
      <c r="F354" s="187"/>
      <c r="G354" s="187"/>
      <c r="H354" s="243"/>
      <c r="I354" s="246"/>
      <c r="J354" s="243"/>
      <c r="K354" s="230"/>
      <c r="L354" s="227"/>
      <c r="M354" s="230"/>
      <c r="N354" s="230"/>
      <c r="O354" s="230"/>
      <c r="P354" s="230"/>
    </row>
    <row r="355" spans="1:16">
      <c r="A355" s="224"/>
      <c r="B355" s="67" t="s">
        <v>204</v>
      </c>
      <c r="C355" s="187"/>
      <c r="D355" s="187"/>
      <c r="E355" s="187"/>
      <c r="F355" s="187"/>
      <c r="G355" s="187"/>
      <c r="H355" s="243"/>
      <c r="I355" s="246"/>
      <c r="J355" s="243"/>
      <c r="K355" s="230"/>
      <c r="L355" s="227"/>
      <c r="M355" s="230"/>
      <c r="N355" s="230"/>
      <c r="O355" s="230"/>
      <c r="P355" s="230"/>
    </row>
    <row r="356" spans="1:16">
      <c r="A356" s="224"/>
      <c r="B356" s="67" t="s">
        <v>107</v>
      </c>
      <c r="C356" s="187"/>
      <c r="D356" s="187"/>
      <c r="E356" s="187"/>
      <c r="F356" s="187"/>
      <c r="G356" s="187"/>
      <c r="H356" s="243"/>
      <c r="I356" s="246"/>
      <c r="J356" s="243"/>
      <c r="K356" s="230"/>
      <c r="L356" s="227"/>
      <c r="M356" s="230"/>
      <c r="N356" s="230"/>
      <c r="O356" s="230"/>
      <c r="P356" s="230"/>
    </row>
    <row r="357" spans="1:16">
      <c r="A357" s="224"/>
      <c r="B357" s="67" t="s">
        <v>205</v>
      </c>
      <c r="C357" s="187"/>
      <c r="D357" s="187"/>
      <c r="E357" s="187"/>
      <c r="F357" s="187"/>
      <c r="G357" s="187"/>
      <c r="H357" s="243"/>
      <c r="I357" s="246"/>
      <c r="J357" s="243"/>
      <c r="K357" s="230"/>
      <c r="L357" s="227"/>
      <c r="M357" s="230"/>
      <c r="N357" s="230"/>
      <c r="O357" s="230"/>
      <c r="P357" s="230"/>
    </row>
    <row r="358" spans="1:16">
      <c r="A358" s="224"/>
      <c r="B358" s="67" t="s">
        <v>193</v>
      </c>
      <c r="C358" s="187"/>
      <c r="D358" s="187"/>
      <c r="E358" s="187"/>
      <c r="F358" s="187"/>
      <c r="G358" s="187"/>
      <c r="H358" s="243"/>
      <c r="I358" s="246"/>
      <c r="J358" s="243"/>
      <c r="K358" s="230"/>
      <c r="L358" s="227"/>
      <c r="M358" s="230"/>
      <c r="N358" s="230"/>
      <c r="O358" s="230"/>
      <c r="P358" s="230"/>
    </row>
    <row r="359" spans="1:16">
      <c r="A359" s="224"/>
      <c r="B359" s="67" t="s">
        <v>206</v>
      </c>
      <c r="C359" s="187"/>
      <c r="D359" s="187"/>
      <c r="E359" s="187"/>
      <c r="F359" s="187"/>
      <c r="G359" s="187"/>
      <c r="H359" s="243"/>
      <c r="I359" s="246"/>
      <c r="J359" s="243"/>
      <c r="K359" s="230"/>
      <c r="L359" s="227"/>
      <c r="M359" s="230"/>
      <c r="N359" s="230"/>
      <c r="O359" s="230"/>
      <c r="P359" s="230"/>
    </row>
    <row r="360" spans="1:16" ht="21">
      <c r="A360" s="224"/>
      <c r="B360" s="67" t="s">
        <v>207</v>
      </c>
      <c r="C360" s="187"/>
      <c r="D360" s="187"/>
      <c r="E360" s="187"/>
      <c r="F360" s="187"/>
      <c r="G360" s="187"/>
      <c r="H360" s="243"/>
      <c r="I360" s="246"/>
      <c r="J360" s="243"/>
      <c r="K360" s="230"/>
      <c r="L360" s="227"/>
      <c r="M360" s="230"/>
      <c r="N360" s="230"/>
      <c r="O360" s="230"/>
      <c r="P360" s="230"/>
    </row>
    <row r="361" spans="1:16">
      <c r="A361" s="224"/>
      <c r="B361" s="67" t="s">
        <v>208</v>
      </c>
      <c r="C361" s="187"/>
      <c r="D361" s="187"/>
      <c r="E361" s="187"/>
      <c r="F361" s="187"/>
      <c r="G361" s="187"/>
      <c r="H361" s="243"/>
      <c r="I361" s="246"/>
      <c r="J361" s="243"/>
      <c r="K361" s="230"/>
      <c r="L361" s="227"/>
      <c r="M361" s="230"/>
      <c r="N361" s="230"/>
      <c r="O361" s="230"/>
      <c r="P361" s="230"/>
    </row>
    <row r="362" spans="1:16" ht="31.5">
      <c r="A362" s="224"/>
      <c r="B362" s="67" t="s">
        <v>209</v>
      </c>
      <c r="C362" s="187"/>
      <c r="D362" s="187"/>
      <c r="E362" s="187"/>
      <c r="F362" s="187"/>
      <c r="G362" s="187"/>
      <c r="H362" s="243"/>
      <c r="I362" s="246"/>
      <c r="J362" s="243"/>
      <c r="K362" s="230"/>
      <c r="L362" s="227"/>
      <c r="M362" s="230"/>
      <c r="N362" s="230"/>
      <c r="O362" s="230"/>
      <c r="P362" s="230"/>
    </row>
    <row r="363" spans="1:16" ht="69" customHeight="1">
      <c r="A363" s="224"/>
      <c r="B363" s="67" t="s">
        <v>210</v>
      </c>
      <c r="C363" s="187"/>
      <c r="D363" s="187"/>
      <c r="E363" s="187"/>
      <c r="F363" s="187"/>
      <c r="G363" s="187"/>
      <c r="H363" s="243"/>
      <c r="I363" s="246"/>
      <c r="J363" s="243"/>
      <c r="K363" s="230"/>
      <c r="L363" s="227"/>
      <c r="M363" s="230"/>
      <c r="N363" s="230"/>
      <c r="O363" s="230"/>
      <c r="P363" s="230"/>
    </row>
    <row r="364" spans="1:16" ht="186" customHeight="1">
      <c r="A364" s="225"/>
      <c r="B364" s="67" t="s">
        <v>211</v>
      </c>
      <c r="C364" s="188"/>
      <c r="D364" s="188"/>
      <c r="E364" s="188"/>
      <c r="F364" s="188"/>
      <c r="G364" s="188"/>
      <c r="H364" s="244"/>
      <c r="I364" s="247"/>
      <c r="J364" s="244"/>
      <c r="K364" s="231"/>
      <c r="L364" s="228"/>
      <c r="M364" s="231"/>
      <c r="N364" s="231"/>
      <c r="O364" s="231"/>
      <c r="P364" s="231"/>
    </row>
    <row r="365" spans="1:16">
      <c r="A365" s="223" t="s">
        <v>26</v>
      </c>
      <c r="B365" s="71" t="s">
        <v>174</v>
      </c>
      <c r="C365" s="73"/>
      <c r="D365" s="73"/>
      <c r="E365" s="73"/>
      <c r="F365" s="73"/>
      <c r="G365" s="73"/>
      <c r="H365" s="74"/>
      <c r="I365" s="75"/>
      <c r="J365" s="74"/>
      <c r="K365" s="76"/>
      <c r="L365" s="77"/>
      <c r="M365" s="76"/>
      <c r="N365" s="76"/>
      <c r="O365" s="76"/>
      <c r="P365" s="76"/>
    </row>
    <row r="366" spans="1:16" ht="78.75" customHeight="1">
      <c r="A366" s="224"/>
      <c r="B366" s="67" t="s">
        <v>182</v>
      </c>
      <c r="C366" s="186" t="s">
        <v>74</v>
      </c>
      <c r="D366" s="186"/>
      <c r="E366" s="186"/>
      <c r="F366" s="186"/>
      <c r="G366" s="186"/>
      <c r="H366" s="242">
        <v>180</v>
      </c>
      <c r="I366" s="245">
        <v>600</v>
      </c>
      <c r="J366" s="242">
        <v>300</v>
      </c>
      <c r="K366" s="229"/>
      <c r="L366" s="226"/>
      <c r="M366" s="229">
        <f>ROUND(I366*K366,2)</f>
        <v>0</v>
      </c>
      <c r="N366" s="229">
        <f>ROUND(M366+M366*L366,2)</f>
        <v>0</v>
      </c>
      <c r="O366" s="229">
        <f>ROUND(J366*K366,2)</f>
        <v>0</v>
      </c>
      <c r="P366" s="229">
        <f>ROUND(O366+O366*L366,2)</f>
        <v>0</v>
      </c>
    </row>
    <row r="367" spans="1:16" ht="21">
      <c r="A367" s="224"/>
      <c r="B367" s="67" t="s">
        <v>120</v>
      </c>
      <c r="C367" s="187"/>
      <c r="D367" s="187"/>
      <c r="E367" s="187"/>
      <c r="F367" s="187"/>
      <c r="G367" s="187"/>
      <c r="H367" s="243"/>
      <c r="I367" s="246"/>
      <c r="J367" s="243"/>
      <c r="K367" s="230"/>
      <c r="L367" s="227"/>
      <c r="M367" s="230"/>
      <c r="N367" s="230"/>
      <c r="O367" s="230"/>
      <c r="P367" s="230"/>
    </row>
    <row r="368" spans="1:16" ht="100.5" customHeight="1">
      <c r="A368" s="224"/>
      <c r="B368" s="67" t="s">
        <v>183</v>
      </c>
      <c r="C368" s="187"/>
      <c r="D368" s="187"/>
      <c r="E368" s="187"/>
      <c r="F368" s="187"/>
      <c r="G368" s="187"/>
      <c r="H368" s="243"/>
      <c r="I368" s="246"/>
      <c r="J368" s="243"/>
      <c r="K368" s="230"/>
      <c r="L368" s="227"/>
      <c r="M368" s="230"/>
      <c r="N368" s="230"/>
      <c r="O368" s="230"/>
      <c r="P368" s="230"/>
    </row>
    <row r="369" spans="1:16" ht="69" customHeight="1">
      <c r="A369" s="224"/>
      <c r="B369" s="67" t="s">
        <v>94</v>
      </c>
      <c r="C369" s="187"/>
      <c r="D369" s="187"/>
      <c r="E369" s="187"/>
      <c r="F369" s="187"/>
      <c r="G369" s="187"/>
      <c r="H369" s="243"/>
      <c r="I369" s="246"/>
      <c r="J369" s="243"/>
      <c r="K369" s="230"/>
      <c r="L369" s="227"/>
      <c r="M369" s="230"/>
      <c r="N369" s="230"/>
      <c r="O369" s="230"/>
      <c r="P369" s="230"/>
    </row>
    <row r="370" spans="1:16" ht="21">
      <c r="A370" s="224"/>
      <c r="B370" s="67" t="s">
        <v>184</v>
      </c>
      <c r="C370" s="187"/>
      <c r="D370" s="187"/>
      <c r="E370" s="187"/>
      <c r="F370" s="187"/>
      <c r="G370" s="187"/>
      <c r="H370" s="243"/>
      <c r="I370" s="246"/>
      <c r="J370" s="243"/>
      <c r="K370" s="230"/>
      <c r="L370" s="227"/>
      <c r="M370" s="230"/>
      <c r="N370" s="230"/>
      <c r="O370" s="230"/>
      <c r="P370" s="230"/>
    </row>
    <row r="371" spans="1:16" ht="180" customHeight="1">
      <c r="A371" s="224"/>
      <c r="B371" s="67" t="s">
        <v>128</v>
      </c>
      <c r="C371" s="187"/>
      <c r="D371" s="187"/>
      <c r="E371" s="187"/>
      <c r="F371" s="187"/>
      <c r="G371" s="187"/>
      <c r="H371" s="243"/>
      <c r="I371" s="246"/>
      <c r="J371" s="243"/>
      <c r="K371" s="230"/>
      <c r="L371" s="227"/>
      <c r="M371" s="230"/>
      <c r="N371" s="230"/>
      <c r="O371" s="230"/>
      <c r="P371" s="230"/>
    </row>
    <row r="372" spans="1:16" ht="177" customHeight="1">
      <c r="A372" s="224"/>
      <c r="B372" s="67" t="s">
        <v>212</v>
      </c>
      <c r="C372" s="187"/>
      <c r="D372" s="187"/>
      <c r="E372" s="187"/>
      <c r="F372" s="187"/>
      <c r="G372" s="187"/>
      <c r="H372" s="243"/>
      <c r="I372" s="246"/>
      <c r="J372" s="243"/>
      <c r="K372" s="230"/>
      <c r="L372" s="227"/>
      <c r="M372" s="230"/>
      <c r="N372" s="230"/>
      <c r="O372" s="230"/>
      <c r="P372" s="230"/>
    </row>
    <row r="373" spans="1:16">
      <c r="A373" s="224"/>
      <c r="B373" s="67" t="s">
        <v>98</v>
      </c>
      <c r="C373" s="187"/>
      <c r="D373" s="187"/>
      <c r="E373" s="187"/>
      <c r="F373" s="187"/>
      <c r="G373" s="187"/>
      <c r="H373" s="243"/>
      <c r="I373" s="246"/>
      <c r="J373" s="243"/>
      <c r="K373" s="230"/>
      <c r="L373" s="227"/>
      <c r="M373" s="230"/>
      <c r="N373" s="230"/>
      <c r="O373" s="230"/>
      <c r="P373" s="230"/>
    </row>
    <row r="374" spans="1:16" ht="21">
      <c r="A374" s="224"/>
      <c r="B374" s="67" t="s">
        <v>99</v>
      </c>
      <c r="C374" s="187"/>
      <c r="D374" s="187"/>
      <c r="E374" s="187"/>
      <c r="F374" s="187"/>
      <c r="G374" s="187"/>
      <c r="H374" s="243"/>
      <c r="I374" s="246"/>
      <c r="J374" s="243"/>
      <c r="K374" s="230"/>
      <c r="L374" s="227"/>
      <c r="M374" s="230"/>
      <c r="N374" s="230"/>
      <c r="O374" s="230"/>
      <c r="P374" s="230"/>
    </row>
    <row r="375" spans="1:16">
      <c r="A375" s="224"/>
      <c r="B375" s="67" t="s">
        <v>100</v>
      </c>
      <c r="C375" s="187"/>
      <c r="D375" s="187"/>
      <c r="E375" s="187"/>
      <c r="F375" s="187"/>
      <c r="G375" s="187"/>
      <c r="H375" s="243"/>
      <c r="I375" s="246"/>
      <c r="J375" s="243"/>
      <c r="K375" s="230"/>
      <c r="L375" s="227"/>
      <c r="M375" s="230"/>
      <c r="N375" s="230"/>
      <c r="O375" s="230"/>
      <c r="P375" s="230"/>
    </row>
    <row r="376" spans="1:16">
      <c r="A376" s="224"/>
      <c r="B376" s="67" t="s">
        <v>97</v>
      </c>
      <c r="C376" s="187"/>
      <c r="D376" s="187"/>
      <c r="E376" s="187"/>
      <c r="F376" s="187"/>
      <c r="G376" s="187"/>
      <c r="H376" s="243"/>
      <c r="I376" s="246"/>
      <c r="J376" s="243"/>
      <c r="K376" s="230"/>
      <c r="L376" s="227"/>
      <c r="M376" s="230"/>
      <c r="N376" s="230"/>
      <c r="O376" s="230"/>
      <c r="P376" s="230"/>
    </row>
    <row r="377" spans="1:16">
      <c r="A377" s="224"/>
      <c r="B377" s="67" t="s">
        <v>213</v>
      </c>
      <c r="C377" s="187"/>
      <c r="D377" s="187"/>
      <c r="E377" s="187"/>
      <c r="F377" s="187"/>
      <c r="G377" s="187"/>
      <c r="H377" s="243"/>
      <c r="I377" s="246"/>
      <c r="J377" s="243"/>
      <c r="K377" s="230"/>
      <c r="L377" s="227"/>
      <c r="M377" s="230"/>
      <c r="N377" s="230"/>
      <c r="O377" s="230"/>
      <c r="P377" s="230"/>
    </row>
    <row r="378" spans="1:16">
      <c r="A378" s="224"/>
      <c r="B378" s="67" t="s">
        <v>186</v>
      </c>
      <c r="C378" s="187"/>
      <c r="D378" s="187"/>
      <c r="E378" s="187"/>
      <c r="F378" s="187"/>
      <c r="G378" s="187"/>
      <c r="H378" s="243"/>
      <c r="I378" s="246"/>
      <c r="J378" s="243"/>
      <c r="K378" s="230"/>
      <c r="L378" s="227"/>
      <c r="M378" s="230"/>
      <c r="N378" s="230"/>
      <c r="O378" s="230"/>
      <c r="P378" s="230"/>
    </row>
    <row r="379" spans="1:16">
      <c r="A379" s="224"/>
      <c r="B379" s="67" t="s">
        <v>107</v>
      </c>
      <c r="C379" s="187"/>
      <c r="D379" s="187"/>
      <c r="E379" s="187"/>
      <c r="F379" s="187"/>
      <c r="G379" s="187"/>
      <c r="H379" s="243"/>
      <c r="I379" s="246"/>
      <c r="J379" s="243"/>
      <c r="K379" s="230"/>
      <c r="L379" s="227"/>
      <c r="M379" s="230"/>
      <c r="N379" s="230"/>
      <c r="O379" s="230"/>
      <c r="P379" s="230"/>
    </row>
    <row r="380" spans="1:16">
      <c r="A380" s="224"/>
      <c r="B380" s="67" t="s">
        <v>190</v>
      </c>
      <c r="C380" s="187"/>
      <c r="D380" s="187"/>
      <c r="E380" s="187"/>
      <c r="F380" s="187"/>
      <c r="G380" s="187"/>
      <c r="H380" s="243"/>
      <c r="I380" s="246"/>
      <c r="J380" s="243"/>
      <c r="K380" s="230"/>
      <c r="L380" s="227"/>
      <c r="M380" s="230"/>
      <c r="N380" s="230"/>
      <c r="O380" s="230"/>
      <c r="P380" s="230"/>
    </row>
    <row r="381" spans="1:16">
      <c r="A381" s="224"/>
      <c r="B381" s="67" t="s">
        <v>135</v>
      </c>
      <c r="C381" s="187"/>
      <c r="D381" s="187"/>
      <c r="E381" s="187"/>
      <c r="F381" s="187"/>
      <c r="G381" s="187"/>
      <c r="H381" s="243"/>
      <c r="I381" s="246"/>
      <c r="J381" s="243"/>
      <c r="K381" s="230"/>
      <c r="L381" s="227"/>
      <c r="M381" s="230"/>
      <c r="N381" s="230"/>
      <c r="O381" s="230"/>
      <c r="P381" s="230"/>
    </row>
    <row r="382" spans="1:16">
      <c r="A382" s="224"/>
      <c r="B382" s="67" t="s">
        <v>191</v>
      </c>
      <c r="C382" s="187"/>
      <c r="D382" s="187"/>
      <c r="E382" s="187"/>
      <c r="F382" s="187"/>
      <c r="G382" s="187"/>
      <c r="H382" s="243"/>
      <c r="I382" s="246"/>
      <c r="J382" s="243"/>
      <c r="K382" s="230"/>
      <c r="L382" s="227"/>
      <c r="M382" s="230"/>
      <c r="N382" s="230"/>
      <c r="O382" s="230"/>
      <c r="P382" s="230"/>
    </row>
    <row r="383" spans="1:16" ht="46.5" customHeight="1">
      <c r="A383" s="224"/>
      <c r="B383" s="67" t="s">
        <v>163</v>
      </c>
      <c r="C383" s="187"/>
      <c r="D383" s="187"/>
      <c r="E383" s="187"/>
      <c r="F383" s="187"/>
      <c r="G383" s="187"/>
      <c r="H383" s="243"/>
      <c r="I383" s="246"/>
      <c r="J383" s="243"/>
      <c r="K383" s="230"/>
      <c r="L383" s="227"/>
      <c r="M383" s="230"/>
      <c r="N383" s="230"/>
      <c r="O383" s="230"/>
      <c r="P383" s="230"/>
    </row>
    <row r="384" spans="1:16" ht="27" customHeight="1">
      <c r="A384" s="224"/>
      <c r="B384" s="67" t="s">
        <v>126</v>
      </c>
      <c r="C384" s="187"/>
      <c r="D384" s="187"/>
      <c r="E384" s="187"/>
      <c r="F384" s="187"/>
      <c r="G384" s="187"/>
      <c r="H384" s="243"/>
      <c r="I384" s="246"/>
      <c r="J384" s="243"/>
      <c r="K384" s="230"/>
      <c r="L384" s="227"/>
      <c r="M384" s="230"/>
      <c r="N384" s="230"/>
      <c r="O384" s="230"/>
      <c r="P384" s="230"/>
    </row>
    <row r="385" spans="1:16" ht="23.25" customHeight="1">
      <c r="A385" s="224"/>
      <c r="B385" s="67" t="s">
        <v>196</v>
      </c>
      <c r="C385" s="187"/>
      <c r="D385" s="187"/>
      <c r="E385" s="187"/>
      <c r="F385" s="187"/>
      <c r="G385" s="187"/>
      <c r="H385" s="243"/>
      <c r="I385" s="246"/>
      <c r="J385" s="243"/>
      <c r="K385" s="230"/>
      <c r="L385" s="227"/>
      <c r="M385" s="230"/>
      <c r="N385" s="230"/>
      <c r="O385" s="230"/>
      <c r="P385" s="230"/>
    </row>
    <row r="386" spans="1:16" ht="29.25" customHeight="1">
      <c r="A386" s="224"/>
      <c r="B386" s="67" t="s">
        <v>112</v>
      </c>
      <c r="C386" s="187"/>
      <c r="D386" s="187"/>
      <c r="E386" s="187"/>
      <c r="F386" s="187"/>
      <c r="G386" s="187"/>
      <c r="H386" s="243"/>
      <c r="I386" s="246"/>
      <c r="J386" s="243"/>
      <c r="K386" s="230"/>
      <c r="L386" s="227"/>
      <c r="M386" s="230"/>
      <c r="N386" s="230"/>
      <c r="O386" s="230"/>
      <c r="P386" s="230"/>
    </row>
    <row r="387" spans="1:16" ht="15.75" customHeight="1">
      <c r="A387" s="224"/>
      <c r="B387" s="67" t="s">
        <v>208</v>
      </c>
      <c r="C387" s="187"/>
      <c r="D387" s="187"/>
      <c r="E387" s="187"/>
      <c r="F387" s="187"/>
      <c r="G387" s="187"/>
      <c r="H387" s="243"/>
      <c r="I387" s="246"/>
      <c r="J387" s="243"/>
      <c r="K387" s="230"/>
      <c r="L387" s="227"/>
      <c r="M387" s="230"/>
      <c r="N387" s="230"/>
      <c r="O387" s="230"/>
      <c r="P387" s="230"/>
    </row>
    <row r="388" spans="1:16" ht="36.75" customHeight="1">
      <c r="A388" s="224"/>
      <c r="B388" s="67" t="s">
        <v>209</v>
      </c>
      <c r="C388" s="187"/>
      <c r="D388" s="187"/>
      <c r="E388" s="187"/>
      <c r="F388" s="187"/>
      <c r="G388" s="187"/>
      <c r="H388" s="243"/>
      <c r="I388" s="246"/>
      <c r="J388" s="243"/>
      <c r="K388" s="230"/>
      <c r="L388" s="227"/>
      <c r="M388" s="230"/>
      <c r="N388" s="230"/>
      <c r="O388" s="230"/>
      <c r="P388" s="230"/>
    </row>
    <row r="389" spans="1:16" ht="59.25" customHeight="1">
      <c r="A389" s="224"/>
      <c r="B389" s="67" t="s">
        <v>115</v>
      </c>
      <c r="C389" s="187"/>
      <c r="D389" s="187"/>
      <c r="E389" s="187"/>
      <c r="F389" s="187"/>
      <c r="G389" s="187"/>
      <c r="H389" s="243"/>
      <c r="I389" s="246"/>
      <c r="J389" s="243"/>
      <c r="K389" s="230"/>
      <c r="L389" s="227"/>
      <c r="M389" s="230"/>
      <c r="N389" s="230"/>
      <c r="O389" s="230"/>
      <c r="P389" s="230"/>
    </row>
    <row r="390" spans="1:16" ht="57.75" customHeight="1">
      <c r="A390" s="224"/>
      <c r="B390" s="67" t="s">
        <v>116</v>
      </c>
      <c r="C390" s="187"/>
      <c r="D390" s="187"/>
      <c r="E390" s="187"/>
      <c r="F390" s="187"/>
      <c r="G390" s="187"/>
      <c r="H390" s="243"/>
      <c r="I390" s="246"/>
      <c r="J390" s="243"/>
      <c r="K390" s="230"/>
      <c r="L390" s="227"/>
      <c r="M390" s="230"/>
      <c r="N390" s="230"/>
      <c r="O390" s="230"/>
      <c r="P390" s="230"/>
    </row>
    <row r="391" spans="1:16" ht="60" customHeight="1">
      <c r="A391" s="224"/>
      <c r="B391" s="67" t="s">
        <v>117</v>
      </c>
      <c r="C391" s="187"/>
      <c r="D391" s="187"/>
      <c r="E391" s="187"/>
      <c r="F391" s="187"/>
      <c r="G391" s="187"/>
      <c r="H391" s="243"/>
      <c r="I391" s="246"/>
      <c r="J391" s="243"/>
      <c r="K391" s="230"/>
      <c r="L391" s="227"/>
      <c r="M391" s="230"/>
      <c r="N391" s="230"/>
      <c r="O391" s="230"/>
      <c r="P391" s="230"/>
    </row>
    <row r="392" spans="1:16" ht="189.75" customHeight="1">
      <c r="A392" s="225"/>
      <c r="B392" s="67" t="s">
        <v>214</v>
      </c>
      <c r="C392" s="188"/>
      <c r="D392" s="188"/>
      <c r="E392" s="188"/>
      <c r="F392" s="188"/>
      <c r="G392" s="188"/>
      <c r="H392" s="244"/>
      <c r="I392" s="247"/>
      <c r="J392" s="244"/>
      <c r="K392" s="231"/>
      <c r="L392" s="228"/>
      <c r="M392" s="231"/>
      <c r="N392" s="231"/>
      <c r="O392" s="231"/>
      <c r="P392" s="231"/>
    </row>
    <row r="393" spans="1:16" ht="17.25" customHeight="1">
      <c r="A393" s="223" t="s">
        <v>54</v>
      </c>
      <c r="B393" s="71" t="s">
        <v>215</v>
      </c>
      <c r="C393" s="73"/>
      <c r="D393" s="73"/>
      <c r="E393" s="73"/>
      <c r="F393" s="73"/>
      <c r="G393" s="73"/>
      <c r="H393" s="74"/>
      <c r="I393" s="75"/>
      <c r="J393" s="74"/>
      <c r="K393" s="76"/>
      <c r="L393" s="77"/>
      <c r="M393" s="76"/>
      <c r="N393" s="76"/>
      <c r="O393" s="76"/>
      <c r="P393" s="76"/>
    </row>
    <row r="394" spans="1:16" ht="84" customHeight="1">
      <c r="A394" s="224"/>
      <c r="B394" s="67" t="s">
        <v>182</v>
      </c>
      <c r="C394" s="186" t="s">
        <v>74</v>
      </c>
      <c r="D394" s="186"/>
      <c r="E394" s="186"/>
      <c r="F394" s="186"/>
      <c r="G394" s="186"/>
      <c r="H394" s="242">
        <v>240</v>
      </c>
      <c r="I394" s="245">
        <v>800</v>
      </c>
      <c r="J394" s="242">
        <v>400</v>
      </c>
      <c r="K394" s="229"/>
      <c r="L394" s="226"/>
      <c r="M394" s="229">
        <f>ROUND(I394*K394,2)</f>
        <v>0</v>
      </c>
      <c r="N394" s="229">
        <f>ROUND(M394+M394*L394,2)</f>
        <v>0</v>
      </c>
      <c r="O394" s="229">
        <f>ROUND(J394*K394,2)</f>
        <v>0</v>
      </c>
      <c r="P394" s="229">
        <f>ROUND(O394+O394*L394,2)</f>
        <v>0</v>
      </c>
    </row>
    <row r="395" spans="1:16" ht="30" customHeight="1">
      <c r="A395" s="224"/>
      <c r="B395" s="67" t="s">
        <v>120</v>
      </c>
      <c r="C395" s="187"/>
      <c r="D395" s="187"/>
      <c r="E395" s="187"/>
      <c r="F395" s="187"/>
      <c r="G395" s="187"/>
      <c r="H395" s="243"/>
      <c r="I395" s="246"/>
      <c r="J395" s="243"/>
      <c r="K395" s="230"/>
      <c r="L395" s="227"/>
      <c r="M395" s="230"/>
      <c r="N395" s="230"/>
      <c r="O395" s="230"/>
      <c r="P395" s="230"/>
    </row>
    <row r="396" spans="1:16" ht="91.5" customHeight="1">
      <c r="A396" s="224"/>
      <c r="B396" s="67" t="s">
        <v>216</v>
      </c>
      <c r="C396" s="187"/>
      <c r="D396" s="187"/>
      <c r="E396" s="187"/>
      <c r="F396" s="187"/>
      <c r="G396" s="187"/>
      <c r="H396" s="243"/>
      <c r="I396" s="246"/>
      <c r="J396" s="243"/>
      <c r="K396" s="230"/>
      <c r="L396" s="227"/>
      <c r="M396" s="230"/>
      <c r="N396" s="230"/>
      <c r="O396" s="230"/>
      <c r="P396" s="230"/>
    </row>
    <row r="397" spans="1:16" ht="64.5" customHeight="1">
      <c r="A397" s="224"/>
      <c r="B397" s="67" t="s">
        <v>94</v>
      </c>
      <c r="C397" s="187"/>
      <c r="D397" s="187"/>
      <c r="E397" s="187"/>
      <c r="F397" s="187"/>
      <c r="G397" s="187"/>
      <c r="H397" s="243"/>
      <c r="I397" s="246"/>
      <c r="J397" s="243"/>
      <c r="K397" s="230"/>
      <c r="L397" s="227"/>
      <c r="M397" s="230"/>
      <c r="N397" s="230"/>
      <c r="O397" s="230"/>
      <c r="P397" s="230"/>
    </row>
    <row r="398" spans="1:16" ht="30" customHeight="1">
      <c r="A398" s="224"/>
      <c r="B398" s="67" t="s">
        <v>155</v>
      </c>
      <c r="C398" s="187"/>
      <c r="D398" s="187"/>
      <c r="E398" s="187"/>
      <c r="F398" s="187"/>
      <c r="G398" s="187"/>
      <c r="H398" s="243"/>
      <c r="I398" s="246"/>
      <c r="J398" s="243"/>
      <c r="K398" s="230"/>
      <c r="L398" s="227"/>
      <c r="M398" s="230"/>
      <c r="N398" s="230"/>
      <c r="O398" s="230"/>
      <c r="P398" s="230"/>
    </row>
    <row r="399" spans="1:16" ht="91.5" customHeight="1">
      <c r="A399" s="224"/>
      <c r="B399" s="67" t="s">
        <v>216</v>
      </c>
      <c r="C399" s="187"/>
      <c r="D399" s="187"/>
      <c r="E399" s="187"/>
      <c r="F399" s="187"/>
      <c r="G399" s="187"/>
      <c r="H399" s="243"/>
      <c r="I399" s="246"/>
      <c r="J399" s="243"/>
      <c r="K399" s="230"/>
      <c r="L399" s="227"/>
      <c r="M399" s="230"/>
      <c r="N399" s="230"/>
      <c r="O399" s="230"/>
      <c r="P399" s="230"/>
    </row>
    <row r="400" spans="1:16" ht="89.25" customHeight="1">
      <c r="A400" s="224"/>
      <c r="B400" s="67" t="s">
        <v>95</v>
      </c>
      <c r="C400" s="187"/>
      <c r="D400" s="187"/>
      <c r="E400" s="187"/>
      <c r="F400" s="187"/>
      <c r="G400" s="187"/>
      <c r="H400" s="243"/>
      <c r="I400" s="246"/>
      <c r="J400" s="243"/>
      <c r="K400" s="230"/>
      <c r="L400" s="227"/>
      <c r="M400" s="230"/>
      <c r="N400" s="230"/>
      <c r="O400" s="230"/>
      <c r="P400" s="230"/>
    </row>
    <row r="401" spans="1:16" ht="16.5" customHeight="1">
      <c r="A401" s="224"/>
      <c r="B401" s="67" t="s">
        <v>98</v>
      </c>
      <c r="C401" s="187"/>
      <c r="D401" s="187"/>
      <c r="E401" s="187"/>
      <c r="F401" s="187"/>
      <c r="G401" s="187"/>
      <c r="H401" s="243"/>
      <c r="I401" s="246"/>
      <c r="J401" s="243"/>
      <c r="K401" s="230"/>
      <c r="L401" s="227"/>
      <c r="M401" s="230"/>
      <c r="N401" s="230"/>
      <c r="O401" s="230"/>
      <c r="P401" s="230"/>
    </row>
    <row r="402" spans="1:16" ht="27.75" customHeight="1">
      <c r="A402" s="224"/>
      <c r="B402" s="67" t="s">
        <v>99</v>
      </c>
      <c r="C402" s="187"/>
      <c r="D402" s="187"/>
      <c r="E402" s="187"/>
      <c r="F402" s="187"/>
      <c r="G402" s="187"/>
      <c r="H402" s="243"/>
      <c r="I402" s="246"/>
      <c r="J402" s="243"/>
      <c r="K402" s="230"/>
      <c r="L402" s="227"/>
      <c r="M402" s="230"/>
      <c r="N402" s="230"/>
      <c r="O402" s="230"/>
      <c r="P402" s="230"/>
    </row>
    <row r="403" spans="1:16">
      <c r="A403" s="224"/>
      <c r="B403" s="67" t="s">
        <v>100</v>
      </c>
      <c r="C403" s="187"/>
      <c r="D403" s="187"/>
      <c r="E403" s="187"/>
      <c r="F403" s="187"/>
      <c r="G403" s="187"/>
      <c r="H403" s="243"/>
      <c r="I403" s="246"/>
      <c r="J403" s="243"/>
      <c r="K403" s="230"/>
      <c r="L403" s="227"/>
      <c r="M403" s="230"/>
      <c r="N403" s="230"/>
      <c r="O403" s="230"/>
      <c r="P403" s="230"/>
    </row>
    <row r="404" spans="1:16">
      <c r="A404" s="224"/>
      <c r="B404" s="67" t="s">
        <v>186</v>
      </c>
      <c r="C404" s="187"/>
      <c r="D404" s="187"/>
      <c r="E404" s="187"/>
      <c r="F404" s="187"/>
      <c r="G404" s="187"/>
      <c r="H404" s="243"/>
      <c r="I404" s="246"/>
      <c r="J404" s="243"/>
      <c r="K404" s="230"/>
      <c r="L404" s="227"/>
      <c r="M404" s="230"/>
      <c r="N404" s="230"/>
      <c r="O404" s="230"/>
      <c r="P404" s="230"/>
    </row>
    <row r="405" spans="1:16">
      <c r="A405" s="224"/>
      <c r="B405" s="67" t="s">
        <v>107</v>
      </c>
      <c r="C405" s="187"/>
      <c r="D405" s="187"/>
      <c r="E405" s="187"/>
      <c r="F405" s="187"/>
      <c r="G405" s="187"/>
      <c r="H405" s="243"/>
      <c r="I405" s="246"/>
      <c r="J405" s="243"/>
      <c r="K405" s="230"/>
      <c r="L405" s="227"/>
      <c r="M405" s="230"/>
      <c r="N405" s="230"/>
      <c r="O405" s="230"/>
      <c r="P405" s="230"/>
    </row>
    <row r="406" spans="1:16">
      <c r="A406" s="224"/>
      <c r="B406" s="67" t="s">
        <v>217</v>
      </c>
      <c r="C406" s="187"/>
      <c r="D406" s="187"/>
      <c r="E406" s="187"/>
      <c r="F406" s="187"/>
      <c r="G406" s="187"/>
      <c r="H406" s="243"/>
      <c r="I406" s="246"/>
      <c r="J406" s="243"/>
      <c r="K406" s="230"/>
      <c r="L406" s="227"/>
      <c r="M406" s="230"/>
      <c r="N406" s="230"/>
      <c r="O406" s="230"/>
      <c r="P406" s="230"/>
    </row>
    <row r="407" spans="1:16">
      <c r="A407" s="224"/>
      <c r="B407" s="67" t="s">
        <v>218</v>
      </c>
      <c r="C407" s="187"/>
      <c r="D407" s="187"/>
      <c r="E407" s="187"/>
      <c r="F407" s="187"/>
      <c r="G407" s="187"/>
      <c r="H407" s="243"/>
      <c r="I407" s="246"/>
      <c r="J407" s="243"/>
      <c r="K407" s="230"/>
      <c r="L407" s="227"/>
      <c r="M407" s="230"/>
      <c r="N407" s="230"/>
      <c r="O407" s="230"/>
      <c r="P407" s="230"/>
    </row>
    <row r="408" spans="1:16" ht="54.75" customHeight="1">
      <c r="A408" s="224"/>
      <c r="B408" s="67" t="s">
        <v>219</v>
      </c>
      <c r="C408" s="187"/>
      <c r="D408" s="187"/>
      <c r="E408" s="187"/>
      <c r="F408" s="187"/>
      <c r="G408" s="187"/>
      <c r="H408" s="243"/>
      <c r="I408" s="246"/>
      <c r="J408" s="243"/>
      <c r="K408" s="230"/>
      <c r="L408" s="227"/>
      <c r="M408" s="230"/>
      <c r="N408" s="230"/>
      <c r="O408" s="230"/>
      <c r="P408" s="230"/>
    </row>
    <row r="409" spans="1:16" ht="176.25" customHeight="1">
      <c r="A409" s="225"/>
      <c r="B409" s="67" t="s">
        <v>220</v>
      </c>
      <c r="C409" s="188"/>
      <c r="D409" s="188"/>
      <c r="E409" s="188"/>
      <c r="F409" s="188"/>
      <c r="G409" s="188"/>
      <c r="H409" s="244"/>
      <c r="I409" s="247"/>
      <c r="J409" s="244"/>
      <c r="K409" s="231"/>
      <c r="L409" s="228"/>
      <c r="M409" s="231"/>
      <c r="N409" s="231"/>
      <c r="O409" s="231"/>
      <c r="P409" s="231"/>
    </row>
    <row r="410" spans="1:16">
      <c r="A410" s="223" t="s">
        <v>61</v>
      </c>
      <c r="B410" s="71" t="s">
        <v>169</v>
      </c>
      <c r="C410" s="73"/>
      <c r="D410" s="73"/>
      <c r="E410" s="73"/>
      <c r="F410" s="73"/>
      <c r="G410" s="73"/>
      <c r="H410" s="74"/>
      <c r="I410" s="75"/>
      <c r="J410" s="74"/>
      <c r="K410" s="76"/>
      <c r="L410" s="77"/>
      <c r="M410" s="76"/>
      <c r="N410" s="76"/>
      <c r="O410" s="76"/>
      <c r="P410" s="76"/>
    </row>
    <row r="411" spans="1:16" ht="81" customHeight="1">
      <c r="A411" s="224"/>
      <c r="B411" s="67" t="s">
        <v>170</v>
      </c>
      <c r="C411" s="186" t="s">
        <v>74</v>
      </c>
      <c r="D411" s="186"/>
      <c r="E411" s="186"/>
      <c r="F411" s="186"/>
      <c r="G411" s="186"/>
      <c r="H411" s="242">
        <v>120</v>
      </c>
      <c r="I411" s="245">
        <v>400</v>
      </c>
      <c r="J411" s="242">
        <v>200</v>
      </c>
      <c r="K411" s="229"/>
      <c r="L411" s="226"/>
      <c r="M411" s="229">
        <f>ROUND(I411*K411,2)</f>
        <v>0</v>
      </c>
      <c r="N411" s="229">
        <f>ROUND(M411+M411*L411,2)</f>
        <v>0</v>
      </c>
      <c r="O411" s="229">
        <f>ROUND(J411*K411,2)</f>
        <v>0</v>
      </c>
      <c r="P411" s="229">
        <f>ROUND(O411+O411*L411,2)</f>
        <v>0</v>
      </c>
    </row>
    <row r="412" spans="1:16" ht="30" customHeight="1">
      <c r="A412" s="224"/>
      <c r="B412" s="67" t="s">
        <v>171</v>
      </c>
      <c r="C412" s="187"/>
      <c r="D412" s="187"/>
      <c r="E412" s="187"/>
      <c r="F412" s="187"/>
      <c r="G412" s="187"/>
      <c r="H412" s="243"/>
      <c r="I412" s="246"/>
      <c r="J412" s="243"/>
      <c r="K412" s="230"/>
      <c r="L412" s="227"/>
      <c r="M412" s="230"/>
      <c r="N412" s="230"/>
      <c r="O412" s="230"/>
      <c r="P412" s="230"/>
    </row>
    <row r="413" spans="1:16" ht="69.75" customHeight="1">
      <c r="A413" s="224"/>
      <c r="B413" s="67" t="s">
        <v>172</v>
      </c>
      <c r="C413" s="187"/>
      <c r="D413" s="187"/>
      <c r="E413" s="187"/>
      <c r="F413" s="187"/>
      <c r="G413" s="187"/>
      <c r="H413" s="243"/>
      <c r="I413" s="246"/>
      <c r="J413" s="243"/>
      <c r="K413" s="230"/>
      <c r="L413" s="227"/>
      <c r="M413" s="230"/>
      <c r="N413" s="230"/>
      <c r="O413" s="230"/>
      <c r="P413" s="230"/>
    </row>
    <row r="414" spans="1:16" ht="39" customHeight="1">
      <c r="A414" s="224"/>
      <c r="B414" s="67" t="s">
        <v>221</v>
      </c>
      <c r="C414" s="187"/>
      <c r="D414" s="187"/>
      <c r="E414" s="187"/>
      <c r="F414" s="187"/>
      <c r="G414" s="187"/>
      <c r="H414" s="243"/>
      <c r="I414" s="246"/>
      <c r="J414" s="243"/>
      <c r="K414" s="230"/>
      <c r="L414" s="227"/>
      <c r="M414" s="230"/>
      <c r="N414" s="230"/>
      <c r="O414" s="230"/>
      <c r="P414" s="230"/>
    </row>
    <row r="415" spans="1:16" ht="79.5" customHeight="1">
      <c r="A415" s="224"/>
      <c r="B415" s="67" t="s">
        <v>199</v>
      </c>
      <c r="C415" s="187"/>
      <c r="D415" s="187"/>
      <c r="E415" s="187"/>
      <c r="F415" s="187"/>
      <c r="G415" s="187"/>
      <c r="H415" s="243"/>
      <c r="I415" s="246"/>
      <c r="J415" s="243"/>
      <c r="K415" s="230"/>
      <c r="L415" s="227"/>
      <c r="M415" s="230"/>
      <c r="N415" s="230"/>
      <c r="O415" s="230"/>
      <c r="P415" s="230"/>
    </row>
    <row r="416" spans="1:16" ht="103.5" customHeight="1">
      <c r="A416" s="225"/>
      <c r="B416" s="67" t="s">
        <v>222</v>
      </c>
      <c r="C416" s="188"/>
      <c r="D416" s="188"/>
      <c r="E416" s="188"/>
      <c r="F416" s="188"/>
      <c r="G416" s="188"/>
      <c r="H416" s="244"/>
      <c r="I416" s="247"/>
      <c r="J416" s="244"/>
      <c r="K416" s="231"/>
      <c r="L416" s="228"/>
      <c r="M416" s="231"/>
      <c r="N416" s="231"/>
      <c r="O416" s="231"/>
      <c r="P416" s="231"/>
    </row>
    <row r="417" spans="1:16">
      <c r="A417" s="223" t="s">
        <v>63</v>
      </c>
      <c r="B417" s="71" t="s">
        <v>223</v>
      </c>
      <c r="C417" s="73"/>
      <c r="D417" s="73"/>
      <c r="E417" s="73"/>
      <c r="F417" s="73"/>
      <c r="G417" s="73"/>
      <c r="H417" s="74"/>
      <c r="I417" s="75"/>
      <c r="J417" s="74"/>
      <c r="K417" s="76"/>
      <c r="L417" s="77"/>
      <c r="M417" s="76"/>
      <c r="N417" s="76"/>
      <c r="O417" s="76"/>
      <c r="P417" s="76"/>
    </row>
    <row r="418" spans="1:16" ht="78.75" customHeight="1">
      <c r="A418" s="224"/>
      <c r="B418" s="67" t="s">
        <v>170</v>
      </c>
      <c r="C418" s="186" t="s">
        <v>74</v>
      </c>
      <c r="D418" s="186"/>
      <c r="E418" s="186"/>
      <c r="F418" s="186"/>
      <c r="G418" s="186"/>
      <c r="H418" s="242">
        <v>150</v>
      </c>
      <c r="I418" s="245">
        <v>500</v>
      </c>
      <c r="J418" s="242">
        <v>250</v>
      </c>
      <c r="K418" s="229"/>
      <c r="L418" s="226"/>
      <c r="M418" s="229">
        <f>ROUND(I418*K418,2)</f>
        <v>0</v>
      </c>
      <c r="N418" s="229">
        <f>ROUND(M418+M418*L418,2)</f>
        <v>0</v>
      </c>
      <c r="O418" s="229">
        <f>ROUND(J418*K418,2)</f>
        <v>0</v>
      </c>
      <c r="P418" s="229">
        <f>ROUND(O418+O418*L418,2)</f>
        <v>0</v>
      </c>
    </row>
    <row r="419" spans="1:16" ht="27.75" customHeight="1">
      <c r="A419" s="224"/>
      <c r="B419" s="67" t="s">
        <v>224</v>
      </c>
      <c r="C419" s="187"/>
      <c r="D419" s="187"/>
      <c r="E419" s="187"/>
      <c r="F419" s="187"/>
      <c r="G419" s="187"/>
      <c r="H419" s="243"/>
      <c r="I419" s="246"/>
      <c r="J419" s="243"/>
      <c r="K419" s="230"/>
      <c r="L419" s="227"/>
      <c r="M419" s="230"/>
      <c r="N419" s="230"/>
      <c r="O419" s="230"/>
      <c r="P419" s="230"/>
    </row>
    <row r="420" spans="1:16">
      <c r="A420" s="224"/>
      <c r="B420" s="67" t="s">
        <v>175</v>
      </c>
      <c r="C420" s="187"/>
      <c r="D420" s="187"/>
      <c r="E420" s="187"/>
      <c r="F420" s="187"/>
      <c r="G420" s="187"/>
      <c r="H420" s="243"/>
      <c r="I420" s="246"/>
      <c r="J420" s="243"/>
      <c r="K420" s="230"/>
      <c r="L420" s="227"/>
      <c r="M420" s="230"/>
      <c r="N420" s="230"/>
      <c r="O420" s="230"/>
      <c r="P420" s="230"/>
    </row>
    <row r="421" spans="1:16" ht="31.5">
      <c r="A421" s="224"/>
      <c r="B421" s="67" t="s">
        <v>221</v>
      </c>
      <c r="C421" s="187"/>
      <c r="D421" s="187"/>
      <c r="E421" s="187"/>
      <c r="F421" s="187"/>
      <c r="G421" s="187"/>
      <c r="H421" s="243"/>
      <c r="I421" s="246"/>
      <c r="J421" s="243"/>
      <c r="K421" s="230"/>
      <c r="L421" s="227"/>
      <c r="M421" s="230"/>
      <c r="N421" s="230"/>
      <c r="O421" s="230"/>
      <c r="P421" s="230"/>
    </row>
    <row r="422" spans="1:16" ht="48.75" customHeight="1">
      <c r="A422" s="224"/>
      <c r="B422" s="67" t="s">
        <v>225</v>
      </c>
      <c r="C422" s="187"/>
      <c r="D422" s="187"/>
      <c r="E422" s="187"/>
      <c r="F422" s="187"/>
      <c r="G422" s="187"/>
      <c r="H422" s="243"/>
      <c r="I422" s="246"/>
      <c r="J422" s="243"/>
      <c r="K422" s="230"/>
      <c r="L422" s="227"/>
      <c r="M422" s="230"/>
      <c r="N422" s="230"/>
      <c r="O422" s="230"/>
      <c r="P422" s="230"/>
    </row>
    <row r="423" spans="1:16" ht="101.25" customHeight="1" thickBot="1">
      <c r="A423" s="225"/>
      <c r="B423" s="67" t="s">
        <v>222</v>
      </c>
      <c r="C423" s="188"/>
      <c r="D423" s="188"/>
      <c r="E423" s="188"/>
      <c r="F423" s="188"/>
      <c r="G423" s="188"/>
      <c r="H423" s="244"/>
      <c r="I423" s="247"/>
      <c r="J423" s="244"/>
      <c r="K423" s="231"/>
      <c r="L423" s="228"/>
      <c r="M423" s="231"/>
      <c r="N423" s="231"/>
      <c r="O423" s="231"/>
      <c r="P423" s="231"/>
    </row>
    <row r="424" spans="1:16" ht="11.25" thickBot="1">
      <c r="L424" s="20" t="s">
        <v>2</v>
      </c>
      <c r="M424" s="21">
        <f>SUM(M314:M423)</f>
        <v>0</v>
      </c>
      <c r="N424" s="21">
        <f>SUM(N314:N423)</f>
        <v>0</v>
      </c>
      <c r="O424" s="21">
        <f>SUM(O314:O423)</f>
        <v>0</v>
      </c>
      <c r="P424" s="22">
        <f>SUM(P314:P423)</f>
        <v>0</v>
      </c>
    </row>
    <row r="425" spans="1:16" ht="11.25" thickBot="1">
      <c r="L425" s="24"/>
      <c r="M425" s="13"/>
    </row>
    <row r="426" spans="1:16" ht="11.25" thickBot="1">
      <c r="K426" s="170">
        <f>COUNTIF($N$7:N426,"PAKIET")</f>
        <v>10</v>
      </c>
      <c r="L426" s="171"/>
      <c r="M426" s="171"/>
      <c r="N426" s="172" t="s">
        <v>28</v>
      </c>
      <c r="O426" s="172"/>
      <c r="P426" s="173"/>
    </row>
    <row r="427" spans="1:16" ht="32.25" thickBot="1">
      <c r="K427" s="41" t="s">
        <v>29</v>
      </c>
      <c r="L427" s="41" t="s">
        <v>30</v>
      </c>
      <c r="M427" s="42" t="s">
        <v>19</v>
      </c>
      <c r="N427" s="41" t="s">
        <v>31</v>
      </c>
      <c r="O427" s="42" t="s">
        <v>32</v>
      </c>
      <c r="P427" s="42" t="s">
        <v>33</v>
      </c>
    </row>
    <row r="428" spans="1:16" ht="11.25" thickBot="1">
      <c r="K428" s="27">
        <f>M424</f>
        <v>0</v>
      </c>
      <c r="L428" s="28">
        <f>N424</f>
        <v>0</v>
      </c>
      <c r="M428" s="28">
        <f>O424</f>
        <v>0</v>
      </c>
      <c r="N428" s="28">
        <f>P424</f>
        <v>0</v>
      </c>
      <c r="O428" s="28">
        <f>ROUND(K428+M428,2)</f>
        <v>0</v>
      </c>
      <c r="P428" s="29">
        <f>ROUND(L428+N428,2)</f>
        <v>0</v>
      </c>
    </row>
    <row r="433" spans="1:16" ht="32.25" thickBot="1">
      <c r="A433" s="1" t="s">
        <v>8</v>
      </c>
      <c r="B433" s="2" t="s">
        <v>7</v>
      </c>
      <c r="C433" s="3" t="s">
        <v>0</v>
      </c>
      <c r="D433" s="4" t="s">
        <v>9</v>
      </c>
      <c r="E433" s="5" t="s">
        <v>10</v>
      </c>
      <c r="F433" s="6" t="s">
        <v>11</v>
      </c>
      <c r="G433" s="7" t="s">
        <v>12</v>
      </c>
      <c r="H433" s="8" t="s">
        <v>13</v>
      </c>
      <c r="I433" s="78" t="s">
        <v>14</v>
      </c>
      <c r="J433" s="9" t="s">
        <v>15</v>
      </c>
      <c r="K433" s="10" t="s">
        <v>16</v>
      </c>
      <c r="L433" s="7" t="s">
        <v>1</v>
      </c>
      <c r="M433" s="11" t="s">
        <v>17</v>
      </c>
      <c r="N433" s="11" t="s">
        <v>18</v>
      </c>
      <c r="O433" s="12" t="s">
        <v>19</v>
      </c>
      <c r="P433" s="12" t="s">
        <v>20</v>
      </c>
    </row>
    <row r="434" spans="1:16" ht="11.25" thickBot="1">
      <c r="A434" s="155">
        <f>COUNTIF($A$7:A433,"Lp.")</f>
        <v>11</v>
      </c>
      <c r="B434" s="168" t="s">
        <v>28</v>
      </c>
      <c r="C434" s="168"/>
      <c r="D434" s="168"/>
      <c r="E434" s="168"/>
      <c r="F434" s="168"/>
      <c r="G434" s="168"/>
      <c r="H434" s="168"/>
      <c r="I434" s="168"/>
      <c r="J434" s="168"/>
      <c r="K434" s="168"/>
      <c r="L434" s="168"/>
      <c r="M434" s="168"/>
      <c r="N434" s="168"/>
      <c r="O434" s="168"/>
      <c r="P434" s="169"/>
    </row>
    <row r="435" spans="1:16">
      <c r="A435" s="198" t="s">
        <v>22</v>
      </c>
      <c r="B435" s="59" t="s">
        <v>226</v>
      </c>
      <c r="C435" s="79"/>
      <c r="D435" s="80"/>
      <c r="E435" s="80"/>
      <c r="F435" s="79"/>
      <c r="G435" s="79"/>
      <c r="H435" s="81"/>
      <c r="I435" s="82"/>
      <c r="J435" s="81"/>
      <c r="K435" s="83"/>
      <c r="L435" s="84"/>
      <c r="M435" s="83"/>
      <c r="N435" s="83"/>
      <c r="O435" s="83"/>
      <c r="P435" s="83"/>
    </row>
    <row r="436" spans="1:16" ht="83.25" customHeight="1">
      <c r="A436" s="199"/>
      <c r="B436" s="67" t="s">
        <v>170</v>
      </c>
      <c r="C436" s="183" t="s">
        <v>74</v>
      </c>
      <c r="D436" s="186"/>
      <c r="E436" s="186"/>
      <c r="F436" s="183"/>
      <c r="G436" s="183"/>
      <c r="H436" s="189">
        <v>300</v>
      </c>
      <c r="I436" s="220">
        <v>1000</v>
      </c>
      <c r="J436" s="189">
        <v>500</v>
      </c>
      <c r="K436" s="177"/>
      <c r="L436" s="195"/>
      <c r="M436" s="177">
        <f>ROUND(K436*I436,2)</f>
        <v>0</v>
      </c>
      <c r="N436" s="177">
        <f>ROUND(M436+M436*L436,2)</f>
        <v>0</v>
      </c>
      <c r="O436" s="177">
        <f>ROUND(J436*K436,2)</f>
        <v>0</v>
      </c>
      <c r="P436" s="177">
        <f>ROUND(O436+O436*L436,2)</f>
        <v>0</v>
      </c>
    </row>
    <row r="437" spans="1:16" ht="27" customHeight="1">
      <c r="A437" s="199"/>
      <c r="B437" s="67" t="s">
        <v>227</v>
      </c>
      <c r="C437" s="184"/>
      <c r="D437" s="187"/>
      <c r="E437" s="187"/>
      <c r="F437" s="184"/>
      <c r="G437" s="184"/>
      <c r="H437" s="190"/>
      <c r="I437" s="221"/>
      <c r="J437" s="190"/>
      <c r="K437" s="178"/>
      <c r="L437" s="196"/>
      <c r="M437" s="178"/>
      <c r="N437" s="178"/>
      <c r="O437" s="178"/>
      <c r="P437" s="178"/>
    </row>
    <row r="438" spans="1:16" ht="105">
      <c r="A438" s="199"/>
      <c r="B438" s="67" t="s">
        <v>228</v>
      </c>
      <c r="C438" s="184"/>
      <c r="D438" s="187"/>
      <c r="E438" s="187"/>
      <c r="F438" s="184"/>
      <c r="G438" s="184"/>
      <c r="H438" s="190"/>
      <c r="I438" s="221"/>
      <c r="J438" s="190"/>
      <c r="K438" s="178"/>
      <c r="L438" s="196"/>
      <c r="M438" s="178"/>
      <c r="N438" s="178"/>
      <c r="O438" s="178"/>
      <c r="P438" s="178"/>
    </row>
    <row r="439" spans="1:16" ht="71.25" customHeight="1">
      <c r="A439" s="199"/>
      <c r="B439" s="67" t="s">
        <v>172</v>
      </c>
      <c r="C439" s="184"/>
      <c r="D439" s="187"/>
      <c r="E439" s="187"/>
      <c r="F439" s="184"/>
      <c r="G439" s="184"/>
      <c r="H439" s="190"/>
      <c r="I439" s="221"/>
      <c r="J439" s="190"/>
      <c r="K439" s="178"/>
      <c r="L439" s="196"/>
      <c r="M439" s="178"/>
      <c r="N439" s="178"/>
      <c r="O439" s="178"/>
      <c r="P439" s="178"/>
    </row>
    <row r="440" spans="1:16" ht="105">
      <c r="A440" s="199"/>
      <c r="B440" s="67" t="s">
        <v>144</v>
      </c>
      <c r="C440" s="184"/>
      <c r="D440" s="187"/>
      <c r="E440" s="187"/>
      <c r="F440" s="184"/>
      <c r="G440" s="184"/>
      <c r="H440" s="190"/>
      <c r="I440" s="221"/>
      <c r="J440" s="190"/>
      <c r="K440" s="178"/>
      <c r="L440" s="196"/>
      <c r="M440" s="178"/>
      <c r="N440" s="178"/>
      <c r="O440" s="178"/>
      <c r="P440" s="178"/>
    </row>
    <row r="441" spans="1:16">
      <c r="A441" s="199"/>
      <c r="B441" s="67" t="s">
        <v>121</v>
      </c>
      <c r="C441" s="184"/>
      <c r="D441" s="187"/>
      <c r="E441" s="187"/>
      <c r="F441" s="184"/>
      <c r="G441" s="184"/>
      <c r="H441" s="190"/>
      <c r="I441" s="221"/>
      <c r="J441" s="190"/>
      <c r="K441" s="178"/>
      <c r="L441" s="196"/>
      <c r="M441" s="178"/>
      <c r="N441" s="178"/>
      <c r="O441" s="178"/>
      <c r="P441" s="178"/>
    </row>
    <row r="442" spans="1:16">
      <c r="A442" s="199"/>
      <c r="B442" s="67" t="s">
        <v>229</v>
      </c>
      <c r="C442" s="184"/>
      <c r="D442" s="187"/>
      <c r="E442" s="187"/>
      <c r="F442" s="184"/>
      <c r="G442" s="184"/>
      <c r="H442" s="190"/>
      <c r="I442" s="221"/>
      <c r="J442" s="190"/>
      <c r="K442" s="178"/>
      <c r="L442" s="196"/>
      <c r="M442" s="178"/>
      <c r="N442" s="178"/>
      <c r="O442" s="178"/>
      <c r="P442" s="178"/>
    </row>
    <row r="443" spans="1:16">
      <c r="A443" s="199"/>
      <c r="B443" s="67" t="s">
        <v>230</v>
      </c>
      <c r="C443" s="184"/>
      <c r="D443" s="187"/>
      <c r="E443" s="187"/>
      <c r="F443" s="184"/>
      <c r="G443" s="184"/>
      <c r="H443" s="190"/>
      <c r="I443" s="221"/>
      <c r="J443" s="190"/>
      <c r="K443" s="178"/>
      <c r="L443" s="196"/>
      <c r="M443" s="178"/>
      <c r="N443" s="178"/>
      <c r="O443" s="178"/>
      <c r="P443" s="178"/>
    </row>
    <row r="444" spans="1:16">
      <c r="A444" s="199"/>
      <c r="B444" s="67" t="s">
        <v>231</v>
      </c>
      <c r="C444" s="184"/>
      <c r="D444" s="187"/>
      <c r="E444" s="187"/>
      <c r="F444" s="184"/>
      <c r="G444" s="184"/>
      <c r="H444" s="190"/>
      <c r="I444" s="221"/>
      <c r="J444" s="190"/>
      <c r="K444" s="178"/>
      <c r="L444" s="196"/>
      <c r="M444" s="178"/>
      <c r="N444" s="178"/>
      <c r="O444" s="178"/>
      <c r="P444" s="178"/>
    </row>
    <row r="445" spans="1:16">
      <c r="A445" s="199"/>
      <c r="B445" s="67" t="s">
        <v>232</v>
      </c>
      <c r="C445" s="184"/>
      <c r="D445" s="187"/>
      <c r="E445" s="187"/>
      <c r="F445" s="184"/>
      <c r="G445" s="184"/>
      <c r="H445" s="190"/>
      <c r="I445" s="221"/>
      <c r="J445" s="190"/>
      <c r="K445" s="178"/>
      <c r="L445" s="196"/>
      <c r="M445" s="178"/>
      <c r="N445" s="178"/>
      <c r="O445" s="178"/>
      <c r="P445" s="178"/>
    </row>
    <row r="446" spans="1:16" ht="23.25" customHeight="1">
      <c r="A446" s="199"/>
      <c r="B446" s="67" t="s">
        <v>233</v>
      </c>
      <c r="C446" s="184"/>
      <c r="D446" s="187"/>
      <c r="E446" s="187"/>
      <c r="F446" s="184"/>
      <c r="G446" s="184"/>
      <c r="H446" s="190"/>
      <c r="I446" s="221"/>
      <c r="J446" s="190"/>
      <c r="K446" s="178"/>
      <c r="L446" s="196"/>
      <c r="M446" s="178"/>
      <c r="N446" s="178"/>
      <c r="O446" s="178"/>
      <c r="P446" s="178"/>
    </row>
    <row r="447" spans="1:16">
      <c r="A447" s="199"/>
      <c r="B447" s="67" t="s">
        <v>175</v>
      </c>
      <c r="C447" s="184"/>
      <c r="D447" s="187"/>
      <c r="E447" s="187"/>
      <c r="F447" s="184"/>
      <c r="G447" s="184"/>
      <c r="H447" s="190"/>
      <c r="I447" s="221"/>
      <c r="J447" s="190"/>
      <c r="K447" s="178"/>
      <c r="L447" s="196"/>
      <c r="M447" s="178"/>
      <c r="N447" s="178"/>
      <c r="O447" s="178"/>
      <c r="P447" s="178"/>
    </row>
    <row r="448" spans="1:16">
      <c r="A448" s="199"/>
      <c r="B448" s="67" t="s">
        <v>208</v>
      </c>
      <c r="C448" s="184"/>
      <c r="D448" s="187"/>
      <c r="E448" s="187"/>
      <c r="F448" s="184"/>
      <c r="G448" s="184"/>
      <c r="H448" s="190"/>
      <c r="I448" s="221"/>
      <c r="J448" s="190"/>
      <c r="K448" s="178"/>
      <c r="L448" s="196"/>
      <c r="M448" s="178"/>
      <c r="N448" s="178"/>
      <c r="O448" s="178"/>
      <c r="P448" s="178"/>
    </row>
    <row r="449" spans="1:16" ht="54" customHeight="1">
      <c r="A449" s="199"/>
      <c r="B449" s="67" t="s">
        <v>234</v>
      </c>
      <c r="C449" s="184"/>
      <c r="D449" s="187"/>
      <c r="E449" s="187"/>
      <c r="F449" s="184"/>
      <c r="G449" s="184"/>
      <c r="H449" s="190"/>
      <c r="I449" s="221"/>
      <c r="J449" s="190"/>
      <c r="K449" s="178"/>
      <c r="L449" s="196"/>
      <c r="M449" s="178"/>
      <c r="N449" s="178"/>
      <c r="O449" s="178"/>
      <c r="P449" s="178"/>
    </row>
    <row r="450" spans="1:16">
      <c r="A450" s="199"/>
      <c r="B450" s="67" t="s">
        <v>206</v>
      </c>
      <c r="C450" s="184"/>
      <c r="D450" s="187"/>
      <c r="E450" s="187"/>
      <c r="F450" s="184"/>
      <c r="G450" s="184"/>
      <c r="H450" s="190"/>
      <c r="I450" s="221"/>
      <c r="J450" s="190"/>
      <c r="K450" s="178"/>
      <c r="L450" s="196"/>
      <c r="M450" s="178"/>
      <c r="N450" s="178"/>
      <c r="O450" s="178"/>
      <c r="P450" s="178"/>
    </row>
    <row r="451" spans="1:16">
      <c r="A451" s="199"/>
      <c r="B451" s="67" t="s">
        <v>235</v>
      </c>
      <c r="C451" s="184"/>
      <c r="D451" s="187"/>
      <c r="E451" s="187"/>
      <c r="F451" s="184"/>
      <c r="G451" s="184"/>
      <c r="H451" s="190"/>
      <c r="I451" s="221"/>
      <c r="J451" s="190"/>
      <c r="K451" s="178"/>
      <c r="L451" s="196"/>
      <c r="M451" s="178"/>
      <c r="N451" s="178"/>
      <c r="O451" s="178"/>
      <c r="P451" s="178"/>
    </row>
    <row r="452" spans="1:16">
      <c r="A452" s="199"/>
      <c r="B452" s="67" t="s">
        <v>103</v>
      </c>
      <c r="C452" s="184"/>
      <c r="D452" s="187"/>
      <c r="E452" s="187"/>
      <c r="F452" s="184"/>
      <c r="G452" s="184"/>
      <c r="H452" s="190"/>
      <c r="I452" s="221"/>
      <c r="J452" s="190"/>
      <c r="K452" s="178"/>
      <c r="L452" s="196"/>
      <c r="M452" s="178"/>
      <c r="N452" s="178"/>
      <c r="O452" s="178"/>
      <c r="P452" s="178"/>
    </row>
    <row r="453" spans="1:16">
      <c r="A453" s="199"/>
      <c r="B453" s="67" t="s">
        <v>236</v>
      </c>
      <c r="C453" s="184"/>
      <c r="D453" s="187"/>
      <c r="E453" s="187"/>
      <c r="F453" s="184"/>
      <c r="G453" s="184"/>
      <c r="H453" s="190"/>
      <c r="I453" s="221"/>
      <c r="J453" s="190"/>
      <c r="K453" s="178"/>
      <c r="L453" s="196"/>
      <c r="M453" s="178"/>
      <c r="N453" s="178"/>
      <c r="O453" s="178"/>
      <c r="P453" s="178"/>
    </row>
    <row r="454" spans="1:16">
      <c r="A454" s="199"/>
      <c r="B454" s="67" t="s">
        <v>237</v>
      </c>
      <c r="C454" s="184"/>
      <c r="D454" s="187"/>
      <c r="E454" s="187"/>
      <c r="F454" s="184"/>
      <c r="G454" s="184"/>
      <c r="H454" s="190"/>
      <c r="I454" s="221"/>
      <c r="J454" s="190"/>
      <c r="K454" s="178"/>
      <c r="L454" s="196"/>
      <c r="M454" s="178"/>
      <c r="N454" s="178"/>
      <c r="O454" s="178"/>
      <c r="P454" s="178"/>
    </row>
    <row r="455" spans="1:16">
      <c r="A455" s="199"/>
      <c r="B455" s="67" t="s">
        <v>238</v>
      </c>
      <c r="C455" s="184"/>
      <c r="D455" s="187"/>
      <c r="E455" s="187"/>
      <c r="F455" s="184"/>
      <c r="G455" s="184"/>
      <c r="H455" s="190"/>
      <c r="I455" s="221"/>
      <c r="J455" s="190"/>
      <c r="K455" s="178"/>
      <c r="L455" s="196"/>
      <c r="M455" s="178"/>
      <c r="N455" s="178"/>
      <c r="O455" s="178"/>
      <c r="P455" s="178"/>
    </row>
    <row r="456" spans="1:16">
      <c r="A456" s="199"/>
      <c r="B456" s="67" t="s">
        <v>239</v>
      </c>
      <c r="C456" s="184"/>
      <c r="D456" s="187"/>
      <c r="E456" s="187"/>
      <c r="F456" s="184"/>
      <c r="G456" s="184"/>
      <c r="H456" s="190"/>
      <c r="I456" s="221"/>
      <c r="J456" s="190"/>
      <c r="K456" s="178"/>
      <c r="L456" s="196"/>
      <c r="M456" s="178"/>
      <c r="N456" s="178"/>
      <c r="O456" s="178"/>
      <c r="P456" s="178"/>
    </row>
    <row r="457" spans="1:16">
      <c r="A457" s="199"/>
      <c r="B457" s="67" t="s">
        <v>240</v>
      </c>
      <c r="C457" s="184"/>
      <c r="D457" s="187"/>
      <c r="E457" s="187"/>
      <c r="F457" s="184"/>
      <c r="G457" s="184"/>
      <c r="H457" s="190"/>
      <c r="I457" s="221"/>
      <c r="J457" s="190"/>
      <c r="K457" s="178"/>
      <c r="L457" s="196"/>
      <c r="M457" s="178"/>
      <c r="N457" s="178"/>
      <c r="O457" s="178"/>
      <c r="P457" s="178"/>
    </row>
    <row r="458" spans="1:16">
      <c r="A458" s="199"/>
      <c r="B458" s="67" t="s">
        <v>241</v>
      </c>
      <c r="C458" s="184"/>
      <c r="D458" s="187"/>
      <c r="E458" s="187"/>
      <c r="F458" s="184"/>
      <c r="G458" s="184"/>
      <c r="H458" s="190"/>
      <c r="I458" s="221"/>
      <c r="J458" s="190"/>
      <c r="K458" s="178"/>
      <c r="L458" s="196"/>
      <c r="M458" s="178"/>
      <c r="N458" s="178"/>
      <c r="O458" s="178"/>
      <c r="P458" s="178"/>
    </row>
    <row r="459" spans="1:16">
      <c r="A459" s="199"/>
      <c r="B459" s="67" t="s">
        <v>242</v>
      </c>
      <c r="C459" s="184"/>
      <c r="D459" s="187"/>
      <c r="E459" s="187"/>
      <c r="F459" s="184"/>
      <c r="G459" s="184"/>
      <c r="H459" s="190"/>
      <c r="I459" s="221"/>
      <c r="J459" s="190"/>
      <c r="K459" s="178"/>
      <c r="L459" s="196"/>
      <c r="M459" s="178"/>
      <c r="N459" s="178"/>
      <c r="O459" s="178"/>
      <c r="P459" s="178"/>
    </row>
    <row r="460" spans="1:16">
      <c r="A460" s="199"/>
      <c r="B460" s="67" t="s">
        <v>243</v>
      </c>
      <c r="C460" s="184"/>
      <c r="D460" s="187"/>
      <c r="E460" s="187"/>
      <c r="F460" s="184"/>
      <c r="G460" s="184"/>
      <c r="H460" s="190"/>
      <c r="I460" s="221"/>
      <c r="J460" s="190"/>
      <c r="K460" s="178"/>
      <c r="L460" s="196"/>
      <c r="M460" s="178"/>
      <c r="N460" s="178"/>
      <c r="O460" s="178"/>
      <c r="P460" s="178"/>
    </row>
    <row r="461" spans="1:16">
      <c r="A461" s="199"/>
      <c r="B461" s="67" t="s">
        <v>244</v>
      </c>
      <c r="C461" s="184"/>
      <c r="D461" s="187"/>
      <c r="E461" s="187"/>
      <c r="F461" s="184"/>
      <c r="G461" s="184"/>
      <c r="H461" s="190"/>
      <c r="I461" s="221"/>
      <c r="J461" s="190"/>
      <c r="K461" s="178"/>
      <c r="L461" s="196"/>
      <c r="M461" s="178"/>
      <c r="N461" s="178"/>
      <c r="O461" s="178"/>
      <c r="P461" s="178"/>
    </row>
    <row r="462" spans="1:16">
      <c r="A462" s="199"/>
      <c r="B462" s="67" t="s">
        <v>245</v>
      </c>
      <c r="C462" s="184"/>
      <c r="D462" s="187"/>
      <c r="E462" s="187"/>
      <c r="F462" s="184"/>
      <c r="G462" s="184"/>
      <c r="H462" s="190"/>
      <c r="I462" s="221"/>
      <c r="J462" s="190"/>
      <c r="K462" s="178"/>
      <c r="L462" s="196"/>
      <c r="M462" s="178"/>
      <c r="N462" s="178"/>
      <c r="O462" s="178"/>
      <c r="P462" s="178"/>
    </row>
    <row r="463" spans="1:16">
      <c r="A463" s="199"/>
      <c r="B463" s="67" t="s">
        <v>246</v>
      </c>
      <c r="C463" s="184"/>
      <c r="D463" s="187"/>
      <c r="E463" s="187"/>
      <c r="F463" s="184"/>
      <c r="G463" s="184"/>
      <c r="H463" s="190"/>
      <c r="I463" s="221"/>
      <c r="J463" s="190"/>
      <c r="K463" s="178"/>
      <c r="L463" s="196"/>
      <c r="M463" s="178"/>
      <c r="N463" s="178"/>
      <c r="O463" s="178"/>
      <c r="P463" s="178"/>
    </row>
    <row r="464" spans="1:16">
      <c r="A464" s="199"/>
      <c r="B464" s="67" t="s">
        <v>247</v>
      </c>
      <c r="C464" s="184"/>
      <c r="D464" s="187"/>
      <c r="E464" s="187"/>
      <c r="F464" s="184"/>
      <c r="G464" s="184"/>
      <c r="H464" s="190"/>
      <c r="I464" s="221"/>
      <c r="J464" s="190"/>
      <c r="K464" s="178"/>
      <c r="L464" s="196"/>
      <c r="M464" s="178"/>
      <c r="N464" s="178"/>
      <c r="O464" s="178"/>
      <c r="P464" s="178"/>
    </row>
    <row r="465" spans="1:16">
      <c r="A465" s="199"/>
      <c r="B465" s="67" t="s">
        <v>248</v>
      </c>
      <c r="C465" s="184"/>
      <c r="D465" s="187"/>
      <c r="E465" s="187"/>
      <c r="F465" s="184"/>
      <c r="G465" s="184"/>
      <c r="H465" s="190"/>
      <c r="I465" s="221"/>
      <c r="J465" s="190"/>
      <c r="K465" s="178"/>
      <c r="L465" s="196"/>
      <c r="M465" s="178"/>
      <c r="N465" s="178"/>
      <c r="O465" s="178"/>
      <c r="P465" s="178"/>
    </row>
    <row r="466" spans="1:16" ht="64.5" customHeight="1">
      <c r="A466" s="199"/>
      <c r="B466" s="67" t="s">
        <v>115</v>
      </c>
      <c r="C466" s="184"/>
      <c r="D466" s="187"/>
      <c r="E466" s="187"/>
      <c r="F466" s="184"/>
      <c r="G466" s="184"/>
      <c r="H466" s="190"/>
      <c r="I466" s="221"/>
      <c r="J466" s="190"/>
      <c r="K466" s="178"/>
      <c r="L466" s="196"/>
      <c r="M466" s="178"/>
      <c r="N466" s="178"/>
      <c r="O466" s="178"/>
      <c r="P466" s="178"/>
    </row>
    <row r="467" spans="1:16" ht="63" customHeight="1">
      <c r="A467" s="199"/>
      <c r="B467" s="67" t="s">
        <v>249</v>
      </c>
      <c r="C467" s="184"/>
      <c r="D467" s="187"/>
      <c r="E467" s="187"/>
      <c r="F467" s="184"/>
      <c r="G467" s="184"/>
      <c r="H467" s="190"/>
      <c r="I467" s="221"/>
      <c r="J467" s="190"/>
      <c r="K467" s="178"/>
      <c r="L467" s="196"/>
      <c r="M467" s="178"/>
      <c r="N467" s="178"/>
      <c r="O467" s="178"/>
      <c r="P467" s="178"/>
    </row>
    <row r="468" spans="1:16" ht="168" customHeight="1">
      <c r="A468" s="200"/>
      <c r="B468" s="67" t="s">
        <v>250</v>
      </c>
      <c r="C468" s="185"/>
      <c r="D468" s="188"/>
      <c r="E468" s="188"/>
      <c r="F468" s="185"/>
      <c r="G468" s="185"/>
      <c r="H468" s="191"/>
      <c r="I468" s="222"/>
      <c r="J468" s="191"/>
      <c r="K468" s="179"/>
      <c r="L468" s="197"/>
      <c r="M468" s="179"/>
      <c r="N468" s="179"/>
      <c r="O468" s="179"/>
      <c r="P468" s="179"/>
    </row>
    <row r="469" spans="1:16">
      <c r="A469" s="223" t="s">
        <v>24</v>
      </c>
      <c r="B469" s="71" t="s">
        <v>251</v>
      </c>
      <c r="C469" s="85"/>
      <c r="D469" s="85"/>
      <c r="E469" s="85"/>
      <c r="F469" s="85"/>
      <c r="G469" s="85"/>
      <c r="H469" s="86"/>
      <c r="I469" s="87"/>
      <c r="J469" s="86"/>
      <c r="K469" s="85"/>
      <c r="L469" s="85"/>
      <c r="M469" s="88"/>
      <c r="N469" s="85"/>
      <c r="O469" s="85"/>
      <c r="P469" s="85"/>
    </row>
    <row r="470" spans="1:16" ht="81.75" customHeight="1">
      <c r="A470" s="224"/>
      <c r="B470" s="67" t="s">
        <v>252</v>
      </c>
      <c r="C470" s="183" t="s">
        <v>74</v>
      </c>
      <c r="D470" s="186"/>
      <c r="E470" s="186"/>
      <c r="F470" s="183"/>
      <c r="G470" s="183"/>
      <c r="H470" s="189">
        <v>45</v>
      </c>
      <c r="I470" s="220">
        <v>150</v>
      </c>
      <c r="J470" s="189">
        <v>75</v>
      </c>
      <c r="K470" s="177"/>
      <c r="L470" s="195"/>
      <c r="M470" s="177">
        <f>ROUND(K470*I470,2)</f>
        <v>0</v>
      </c>
      <c r="N470" s="177">
        <f>ROUND(M470+M470*L470,2)</f>
        <v>0</v>
      </c>
      <c r="O470" s="177">
        <f>ROUND(J470*K470,2)</f>
        <v>0</v>
      </c>
      <c r="P470" s="177">
        <f>ROUND(O470+O470*L470,2)</f>
        <v>0</v>
      </c>
    </row>
    <row r="471" spans="1:16" ht="21">
      <c r="A471" s="224"/>
      <c r="B471" s="67" t="s">
        <v>227</v>
      </c>
      <c r="C471" s="184"/>
      <c r="D471" s="187"/>
      <c r="E471" s="187"/>
      <c r="F471" s="184"/>
      <c r="G471" s="184"/>
      <c r="H471" s="190"/>
      <c r="I471" s="221"/>
      <c r="J471" s="190"/>
      <c r="K471" s="178"/>
      <c r="L471" s="196"/>
      <c r="M471" s="178"/>
      <c r="N471" s="178"/>
      <c r="O471" s="178"/>
      <c r="P471" s="178"/>
    </row>
    <row r="472" spans="1:16" ht="105">
      <c r="A472" s="224"/>
      <c r="B472" s="67" t="s">
        <v>228</v>
      </c>
      <c r="C472" s="184"/>
      <c r="D472" s="187"/>
      <c r="E472" s="187"/>
      <c r="F472" s="184"/>
      <c r="G472" s="184"/>
      <c r="H472" s="190"/>
      <c r="I472" s="221"/>
      <c r="J472" s="190"/>
      <c r="K472" s="178"/>
      <c r="L472" s="196"/>
      <c r="M472" s="178"/>
      <c r="N472" s="178"/>
      <c r="O472" s="178"/>
      <c r="P472" s="178"/>
    </row>
    <row r="473" spans="1:16" ht="69.75" customHeight="1">
      <c r="A473" s="224"/>
      <c r="B473" s="67" t="s">
        <v>253</v>
      </c>
      <c r="C473" s="184"/>
      <c r="D473" s="187"/>
      <c r="E473" s="187"/>
      <c r="F473" s="184"/>
      <c r="G473" s="184"/>
      <c r="H473" s="190"/>
      <c r="I473" s="221"/>
      <c r="J473" s="190"/>
      <c r="K473" s="178"/>
      <c r="L473" s="196"/>
      <c r="M473" s="178"/>
      <c r="N473" s="178"/>
      <c r="O473" s="178"/>
      <c r="P473" s="178"/>
    </row>
    <row r="474" spans="1:16" ht="105">
      <c r="A474" s="224"/>
      <c r="B474" s="67" t="s">
        <v>144</v>
      </c>
      <c r="C474" s="184"/>
      <c r="D474" s="187"/>
      <c r="E474" s="187"/>
      <c r="F474" s="184"/>
      <c r="G474" s="184"/>
      <c r="H474" s="190"/>
      <c r="I474" s="221"/>
      <c r="J474" s="190"/>
      <c r="K474" s="178"/>
      <c r="L474" s="196"/>
      <c r="M474" s="178"/>
      <c r="N474" s="178"/>
      <c r="O474" s="178"/>
      <c r="P474" s="178"/>
    </row>
    <row r="475" spans="1:16">
      <c r="A475" s="224"/>
      <c r="B475" s="67" t="s">
        <v>121</v>
      </c>
      <c r="C475" s="184"/>
      <c r="D475" s="187"/>
      <c r="E475" s="187"/>
      <c r="F475" s="184"/>
      <c r="G475" s="184"/>
      <c r="H475" s="190"/>
      <c r="I475" s="221"/>
      <c r="J475" s="190"/>
      <c r="K475" s="178"/>
      <c r="L475" s="196"/>
      <c r="M475" s="178"/>
      <c r="N475" s="178"/>
      <c r="O475" s="178"/>
      <c r="P475" s="178"/>
    </row>
    <row r="476" spans="1:16">
      <c r="A476" s="224"/>
      <c r="B476" s="67" t="s">
        <v>229</v>
      </c>
      <c r="C476" s="184"/>
      <c r="D476" s="187"/>
      <c r="E476" s="187"/>
      <c r="F476" s="184"/>
      <c r="G476" s="184"/>
      <c r="H476" s="190"/>
      <c r="I476" s="221"/>
      <c r="J476" s="190"/>
      <c r="K476" s="178"/>
      <c r="L476" s="196"/>
      <c r="M476" s="178"/>
      <c r="N476" s="178"/>
      <c r="O476" s="178"/>
      <c r="P476" s="178"/>
    </row>
    <row r="477" spans="1:16">
      <c r="A477" s="224"/>
      <c r="B477" s="67" t="s">
        <v>230</v>
      </c>
      <c r="C477" s="184"/>
      <c r="D477" s="187"/>
      <c r="E477" s="187"/>
      <c r="F477" s="184"/>
      <c r="G477" s="184"/>
      <c r="H477" s="190"/>
      <c r="I477" s="221"/>
      <c r="J477" s="190"/>
      <c r="K477" s="178"/>
      <c r="L477" s="196"/>
      <c r="M477" s="178"/>
      <c r="N477" s="178"/>
      <c r="O477" s="178"/>
      <c r="P477" s="178"/>
    </row>
    <row r="478" spans="1:16">
      <c r="A478" s="224"/>
      <c r="B478" s="67" t="s">
        <v>231</v>
      </c>
      <c r="C478" s="184"/>
      <c r="D478" s="187"/>
      <c r="E478" s="187"/>
      <c r="F478" s="184"/>
      <c r="G478" s="184"/>
      <c r="H478" s="190"/>
      <c r="I478" s="221"/>
      <c r="J478" s="190"/>
      <c r="K478" s="178"/>
      <c r="L478" s="196"/>
      <c r="M478" s="178"/>
      <c r="N478" s="178"/>
      <c r="O478" s="178"/>
      <c r="P478" s="178"/>
    </row>
    <row r="479" spans="1:16">
      <c r="A479" s="224"/>
      <c r="B479" s="67" t="s">
        <v>232</v>
      </c>
      <c r="C479" s="184"/>
      <c r="D479" s="187"/>
      <c r="E479" s="187"/>
      <c r="F479" s="184"/>
      <c r="G479" s="184"/>
      <c r="H479" s="190"/>
      <c r="I479" s="221"/>
      <c r="J479" s="190"/>
      <c r="K479" s="178"/>
      <c r="L479" s="196"/>
      <c r="M479" s="178"/>
      <c r="N479" s="178"/>
      <c r="O479" s="178"/>
      <c r="P479" s="178"/>
    </row>
    <row r="480" spans="1:16">
      <c r="A480" s="224"/>
      <c r="B480" s="67" t="s">
        <v>121</v>
      </c>
      <c r="C480" s="184"/>
      <c r="D480" s="187"/>
      <c r="E480" s="187"/>
      <c r="F480" s="184"/>
      <c r="G480" s="184"/>
      <c r="H480" s="190"/>
      <c r="I480" s="221"/>
      <c r="J480" s="190"/>
      <c r="K480" s="178"/>
      <c r="L480" s="196"/>
      <c r="M480" s="178"/>
      <c r="N480" s="178"/>
      <c r="O480" s="178"/>
      <c r="P480" s="178"/>
    </row>
    <row r="481" spans="1:16">
      <c r="A481" s="224"/>
      <c r="B481" s="67" t="s">
        <v>229</v>
      </c>
      <c r="C481" s="184"/>
      <c r="D481" s="187"/>
      <c r="E481" s="187"/>
      <c r="F481" s="184"/>
      <c r="G481" s="184"/>
      <c r="H481" s="190"/>
      <c r="I481" s="221"/>
      <c r="J481" s="190"/>
      <c r="K481" s="178"/>
      <c r="L481" s="196"/>
      <c r="M481" s="178"/>
      <c r="N481" s="178"/>
      <c r="O481" s="178"/>
      <c r="P481" s="178"/>
    </row>
    <row r="482" spans="1:16">
      <c r="A482" s="224"/>
      <c r="B482" s="67" t="s">
        <v>230</v>
      </c>
      <c r="C482" s="184"/>
      <c r="D482" s="187"/>
      <c r="E482" s="187"/>
      <c r="F482" s="184"/>
      <c r="G482" s="184"/>
      <c r="H482" s="190"/>
      <c r="I482" s="221"/>
      <c r="J482" s="190"/>
      <c r="K482" s="178"/>
      <c r="L482" s="196"/>
      <c r="M482" s="178"/>
      <c r="N482" s="178"/>
      <c r="O482" s="178"/>
      <c r="P482" s="178"/>
    </row>
    <row r="483" spans="1:16">
      <c r="A483" s="224"/>
      <c r="B483" s="67" t="s">
        <v>231</v>
      </c>
      <c r="C483" s="184"/>
      <c r="D483" s="187"/>
      <c r="E483" s="187"/>
      <c r="F483" s="184"/>
      <c r="G483" s="184"/>
      <c r="H483" s="190"/>
      <c r="I483" s="221"/>
      <c r="J483" s="190"/>
      <c r="K483" s="178"/>
      <c r="L483" s="196"/>
      <c r="M483" s="178"/>
      <c r="N483" s="178"/>
      <c r="O483" s="178"/>
      <c r="P483" s="178"/>
    </row>
    <row r="484" spans="1:16">
      <c r="A484" s="224"/>
      <c r="B484" s="67" t="s">
        <v>232</v>
      </c>
      <c r="C484" s="184"/>
      <c r="D484" s="187"/>
      <c r="E484" s="187"/>
      <c r="F484" s="184"/>
      <c r="G484" s="184"/>
      <c r="H484" s="190"/>
      <c r="I484" s="221"/>
      <c r="J484" s="190"/>
      <c r="K484" s="178"/>
      <c r="L484" s="196"/>
      <c r="M484" s="178"/>
      <c r="N484" s="178"/>
      <c r="O484" s="178"/>
      <c r="P484" s="178"/>
    </row>
    <row r="485" spans="1:16" ht="21">
      <c r="A485" s="224"/>
      <c r="B485" s="67" t="s">
        <v>254</v>
      </c>
      <c r="C485" s="184"/>
      <c r="D485" s="187"/>
      <c r="E485" s="187"/>
      <c r="F485" s="184"/>
      <c r="G485" s="184"/>
      <c r="H485" s="190"/>
      <c r="I485" s="221"/>
      <c r="J485" s="190"/>
      <c r="K485" s="178"/>
      <c r="L485" s="196"/>
      <c r="M485" s="178"/>
      <c r="N485" s="178"/>
      <c r="O485" s="178"/>
      <c r="P485" s="178"/>
    </row>
    <row r="486" spans="1:16">
      <c r="A486" s="224"/>
      <c r="B486" s="67" t="s">
        <v>255</v>
      </c>
      <c r="C486" s="184"/>
      <c r="D486" s="187"/>
      <c r="E486" s="187"/>
      <c r="F486" s="184"/>
      <c r="G486" s="184"/>
      <c r="H486" s="190"/>
      <c r="I486" s="221"/>
      <c r="J486" s="190"/>
      <c r="K486" s="178"/>
      <c r="L486" s="196"/>
      <c r="M486" s="178"/>
      <c r="N486" s="178"/>
      <c r="O486" s="178"/>
      <c r="P486" s="178"/>
    </row>
    <row r="487" spans="1:16">
      <c r="A487" s="224"/>
      <c r="B487" s="67" t="s">
        <v>208</v>
      </c>
      <c r="C487" s="184"/>
      <c r="D487" s="187"/>
      <c r="E487" s="187"/>
      <c r="F487" s="184"/>
      <c r="G487" s="184"/>
      <c r="H487" s="190"/>
      <c r="I487" s="221"/>
      <c r="J487" s="190"/>
      <c r="K487" s="178"/>
      <c r="L487" s="196"/>
      <c r="M487" s="178"/>
      <c r="N487" s="178"/>
      <c r="O487" s="178"/>
      <c r="P487" s="178"/>
    </row>
    <row r="488" spans="1:16" ht="51.75" customHeight="1">
      <c r="A488" s="224"/>
      <c r="B488" s="67" t="s">
        <v>234</v>
      </c>
      <c r="C488" s="184"/>
      <c r="D488" s="187"/>
      <c r="E488" s="187"/>
      <c r="F488" s="184"/>
      <c r="G488" s="184"/>
      <c r="H488" s="190"/>
      <c r="I488" s="221"/>
      <c r="J488" s="190"/>
      <c r="K488" s="178"/>
      <c r="L488" s="196"/>
      <c r="M488" s="178"/>
      <c r="N488" s="178"/>
      <c r="O488" s="178"/>
      <c r="P488" s="178"/>
    </row>
    <row r="489" spans="1:16">
      <c r="A489" s="224"/>
      <c r="B489" s="67" t="s">
        <v>206</v>
      </c>
      <c r="C489" s="184"/>
      <c r="D489" s="187"/>
      <c r="E489" s="187"/>
      <c r="F489" s="184"/>
      <c r="G489" s="184"/>
      <c r="H489" s="190"/>
      <c r="I489" s="221"/>
      <c r="J489" s="190"/>
      <c r="K489" s="178"/>
      <c r="L489" s="196"/>
      <c r="M489" s="178"/>
      <c r="N489" s="178"/>
      <c r="O489" s="178"/>
      <c r="P489" s="178"/>
    </row>
    <row r="490" spans="1:16">
      <c r="A490" s="224"/>
      <c r="B490" s="67" t="s">
        <v>256</v>
      </c>
      <c r="C490" s="184"/>
      <c r="D490" s="187"/>
      <c r="E490" s="187"/>
      <c r="F490" s="184"/>
      <c r="G490" s="184"/>
      <c r="H490" s="190"/>
      <c r="I490" s="221"/>
      <c r="J490" s="190"/>
      <c r="K490" s="178"/>
      <c r="L490" s="196"/>
      <c r="M490" s="178"/>
      <c r="N490" s="178"/>
      <c r="O490" s="178"/>
      <c r="P490" s="178"/>
    </row>
    <row r="491" spans="1:16">
      <c r="A491" s="224"/>
      <c r="B491" s="67" t="s">
        <v>257</v>
      </c>
      <c r="C491" s="184"/>
      <c r="D491" s="187"/>
      <c r="E491" s="187"/>
      <c r="F491" s="184"/>
      <c r="G491" s="184"/>
      <c r="H491" s="190"/>
      <c r="I491" s="221"/>
      <c r="J491" s="190"/>
      <c r="K491" s="178"/>
      <c r="L491" s="196"/>
      <c r="M491" s="178"/>
      <c r="N491" s="178"/>
      <c r="O491" s="178"/>
      <c r="P491" s="178"/>
    </row>
    <row r="492" spans="1:16">
      <c r="A492" s="224"/>
      <c r="B492" s="67" t="s">
        <v>258</v>
      </c>
      <c r="C492" s="184"/>
      <c r="D492" s="187"/>
      <c r="E492" s="187"/>
      <c r="F492" s="184"/>
      <c r="G492" s="184"/>
      <c r="H492" s="190"/>
      <c r="I492" s="221"/>
      <c r="J492" s="190"/>
      <c r="K492" s="178"/>
      <c r="L492" s="196"/>
      <c r="M492" s="178"/>
      <c r="N492" s="178"/>
      <c r="O492" s="178"/>
      <c r="P492" s="178"/>
    </row>
    <row r="493" spans="1:16">
      <c r="A493" s="224"/>
      <c r="B493" s="67" t="s">
        <v>259</v>
      </c>
      <c r="C493" s="184"/>
      <c r="D493" s="187"/>
      <c r="E493" s="187"/>
      <c r="F493" s="184"/>
      <c r="G493" s="184"/>
      <c r="H493" s="190"/>
      <c r="I493" s="221"/>
      <c r="J493" s="190"/>
      <c r="K493" s="178"/>
      <c r="L493" s="196"/>
      <c r="M493" s="178"/>
      <c r="N493" s="178"/>
      <c r="O493" s="178"/>
      <c r="P493" s="178"/>
    </row>
    <row r="494" spans="1:16">
      <c r="A494" s="224"/>
      <c r="B494" s="67" t="s">
        <v>260</v>
      </c>
      <c r="C494" s="184"/>
      <c r="D494" s="187"/>
      <c r="E494" s="187"/>
      <c r="F494" s="184"/>
      <c r="G494" s="184"/>
      <c r="H494" s="190"/>
      <c r="I494" s="221"/>
      <c r="J494" s="190"/>
      <c r="K494" s="178"/>
      <c r="L494" s="196"/>
      <c r="M494" s="178"/>
      <c r="N494" s="178"/>
      <c r="O494" s="178"/>
      <c r="P494" s="178"/>
    </row>
    <row r="495" spans="1:16">
      <c r="A495" s="224"/>
      <c r="B495" s="67" t="s">
        <v>261</v>
      </c>
      <c r="C495" s="184"/>
      <c r="D495" s="187"/>
      <c r="E495" s="187"/>
      <c r="F495" s="184"/>
      <c r="G495" s="184"/>
      <c r="H495" s="190"/>
      <c r="I495" s="221"/>
      <c r="J495" s="190"/>
      <c r="K495" s="178"/>
      <c r="L495" s="196"/>
      <c r="M495" s="178"/>
      <c r="N495" s="178"/>
      <c r="O495" s="178"/>
      <c r="P495" s="178"/>
    </row>
    <row r="496" spans="1:16">
      <c r="A496" s="224"/>
      <c r="B496" s="67" t="s">
        <v>262</v>
      </c>
      <c r="C496" s="184"/>
      <c r="D496" s="187"/>
      <c r="E496" s="187"/>
      <c r="F496" s="184"/>
      <c r="G496" s="184"/>
      <c r="H496" s="190"/>
      <c r="I496" s="221"/>
      <c r="J496" s="190"/>
      <c r="K496" s="178"/>
      <c r="L496" s="196"/>
      <c r="M496" s="178"/>
      <c r="N496" s="178"/>
      <c r="O496" s="178"/>
      <c r="P496" s="178"/>
    </row>
    <row r="497" spans="1:16">
      <c r="A497" s="224"/>
      <c r="B497" s="67" t="s">
        <v>101</v>
      </c>
      <c r="C497" s="184"/>
      <c r="D497" s="187"/>
      <c r="E497" s="187"/>
      <c r="F497" s="184"/>
      <c r="G497" s="184"/>
      <c r="H497" s="190"/>
      <c r="I497" s="221"/>
      <c r="J497" s="190"/>
      <c r="K497" s="178"/>
      <c r="L497" s="196"/>
      <c r="M497" s="178"/>
      <c r="N497" s="178"/>
      <c r="O497" s="178"/>
      <c r="P497" s="178"/>
    </row>
    <row r="498" spans="1:16">
      <c r="A498" s="224"/>
      <c r="B498" s="67" t="s">
        <v>263</v>
      </c>
      <c r="C498" s="184"/>
      <c r="D498" s="187"/>
      <c r="E498" s="187"/>
      <c r="F498" s="184"/>
      <c r="G498" s="184"/>
      <c r="H498" s="190"/>
      <c r="I498" s="221"/>
      <c r="J498" s="190"/>
      <c r="K498" s="178"/>
      <c r="L498" s="196"/>
      <c r="M498" s="178"/>
      <c r="N498" s="178"/>
      <c r="O498" s="178"/>
      <c r="P498" s="178"/>
    </row>
    <row r="499" spans="1:16">
      <c r="A499" s="224"/>
      <c r="B499" s="67" t="s">
        <v>264</v>
      </c>
      <c r="C499" s="184"/>
      <c r="D499" s="187"/>
      <c r="E499" s="187"/>
      <c r="F499" s="184"/>
      <c r="G499" s="184"/>
      <c r="H499" s="190"/>
      <c r="I499" s="221"/>
      <c r="J499" s="190"/>
      <c r="K499" s="178"/>
      <c r="L499" s="196"/>
      <c r="M499" s="178"/>
      <c r="N499" s="178"/>
      <c r="O499" s="178"/>
      <c r="P499" s="178"/>
    </row>
    <row r="500" spans="1:16">
      <c r="A500" s="224"/>
      <c r="B500" s="67" t="s">
        <v>265</v>
      </c>
      <c r="C500" s="184"/>
      <c r="D500" s="187"/>
      <c r="E500" s="187"/>
      <c r="F500" s="184"/>
      <c r="G500" s="184"/>
      <c r="H500" s="190"/>
      <c r="I500" s="221"/>
      <c r="J500" s="190"/>
      <c r="K500" s="178"/>
      <c r="L500" s="196"/>
      <c r="M500" s="178"/>
      <c r="N500" s="178"/>
      <c r="O500" s="178"/>
      <c r="P500" s="178"/>
    </row>
    <row r="501" spans="1:16">
      <c r="A501" s="224"/>
      <c r="B501" s="67" t="s">
        <v>241</v>
      </c>
      <c r="C501" s="184"/>
      <c r="D501" s="187"/>
      <c r="E501" s="187"/>
      <c r="F501" s="184"/>
      <c r="G501" s="184"/>
      <c r="H501" s="190"/>
      <c r="I501" s="221"/>
      <c r="J501" s="190"/>
      <c r="K501" s="178"/>
      <c r="L501" s="196"/>
      <c r="M501" s="178"/>
      <c r="N501" s="178"/>
      <c r="O501" s="178"/>
      <c r="P501" s="178"/>
    </row>
    <row r="502" spans="1:16">
      <c r="A502" s="224"/>
      <c r="B502" s="67" t="s">
        <v>266</v>
      </c>
      <c r="C502" s="184"/>
      <c r="D502" s="187"/>
      <c r="E502" s="187"/>
      <c r="F502" s="184"/>
      <c r="G502" s="184"/>
      <c r="H502" s="190"/>
      <c r="I502" s="221"/>
      <c r="J502" s="190"/>
      <c r="K502" s="178"/>
      <c r="L502" s="196"/>
      <c r="M502" s="178"/>
      <c r="N502" s="178"/>
      <c r="O502" s="178"/>
      <c r="P502" s="178"/>
    </row>
    <row r="503" spans="1:16">
      <c r="A503" s="224"/>
      <c r="B503" s="67" t="s">
        <v>267</v>
      </c>
      <c r="C503" s="184"/>
      <c r="D503" s="187"/>
      <c r="E503" s="187"/>
      <c r="F503" s="184"/>
      <c r="G503" s="184"/>
      <c r="H503" s="190"/>
      <c r="I503" s="221"/>
      <c r="J503" s="190"/>
      <c r="K503" s="178"/>
      <c r="L503" s="196"/>
      <c r="M503" s="178"/>
      <c r="N503" s="178"/>
      <c r="O503" s="178"/>
      <c r="P503" s="178"/>
    </row>
    <row r="504" spans="1:16">
      <c r="A504" s="224"/>
      <c r="B504" s="67" t="s">
        <v>245</v>
      </c>
      <c r="C504" s="184"/>
      <c r="D504" s="187"/>
      <c r="E504" s="187"/>
      <c r="F504" s="184"/>
      <c r="G504" s="184"/>
      <c r="H504" s="190"/>
      <c r="I504" s="221"/>
      <c r="J504" s="190"/>
      <c r="K504" s="178"/>
      <c r="L504" s="196"/>
      <c r="M504" s="178"/>
      <c r="N504" s="178"/>
      <c r="O504" s="178"/>
      <c r="P504" s="178"/>
    </row>
    <row r="505" spans="1:16">
      <c r="A505" s="224"/>
      <c r="B505" s="67" t="s">
        <v>246</v>
      </c>
      <c r="C505" s="184"/>
      <c r="D505" s="187"/>
      <c r="E505" s="187"/>
      <c r="F505" s="184"/>
      <c r="G505" s="184"/>
      <c r="H505" s="190"/>
      <c r="I505" s="221"/>
      <c r="J505" s="190"/>
      <c r="K505" s="178"/>
      <c r="L505" s="196"/>
      <c r="M505" s="178"/>
      <c r="N505" s="178"/>
      <c r="O505" s="178"/>
      <c r="P505" s="178"/>
    </row>
    <row r="506" spans="1:16">
      <c r="A506" s="224"/>
      <c r="B506" s="67" t="s">
        <v>268</v>
      </c>
      <c r="C506" s="184"/>
      <c r="D506" s="187"/>
      <c r="E506" s="187"/>
      <c r="F506" s="184"/>
      <c r="G506" s="184"/>
      <c r="H506" s="190"/>
      <c r="I506" s="221"/>
      <c r="J506" s="190"/>
      <c r="K506" s="178"/>
      <c r="L506" s="196"/>
      <c r="M506" s="178"/>
      <c r="N506" s="178"/>
      <c r="O506" s="178"/>
      <c r="P506" s="178"/>
    </row>
    <row r="507" spans="1:16">
      <c r="A507" s="224"/>
      <c r="B507" s="67" t="s">
        <v>269</v>
      </c>
      <c r="C507" s="184"/>
      <c r="D507" s="187"/>
      <c r="E507" s="187"/>
      <c r="F507" s="184"/>
      <c r="G507" s="184"/>
      <c r="H507" s="190"/>
      <c r="I507" s="221"/>
      <c r="J507" s="190"/>
      <c r="K507" s="178"/>
      <c r="L507" s="196"/>
      <c r="M507" s="178"/>
      <c r="N507" s="178"/>
      <c r="O507" s="178"/>
      <c r="P507" s="178"/>
    </row>
    <row r="508" spans="1:16">
      <c r="A508" s="224"/>
      <c r="B508" s="67" t="s">
        <v>247</v>
      </c>
      <c r="C508" s="184"/>
      <c r="D508" s="187"/>
      <c r="E508" s="187"/>
      <c r="F508" s="184"/>
      <c r="G508" s="184"/>
      <c r="H508" s="190"/>
      <c r="I508" s="221"/>
      <c r="J508" s="190"/>
      <c r="K508" s="178"/>
      <c r="L508" s="196"/>
      <c r="M508" s="178"/>
      <c r="N508" s="178"/>
      <c r="O508" s="178"/>
      <c r="P508" s="178"/>
    </row>
    <row r="509" spans="1:16" ht="21">
      <c r="A509" s="224"/>
      <c r="B509" s="67" t="s">
        <v>270</v>
      </c>
      <c r="C509" s="184"/>
      <c r="D509" s="187"/>
      <c r="E509" s="187"/>
      <c r="F509" s="184"/>
      <c r="G509" s="184"/>
      <c r="H509" s="190"/>
      <c r="I509" s="221"/>
      <c r="J509" s="190"/>
      <c r="K509" s="178"/>
      <c r="L509" s="196"/>
      <c r="M509" s="178"/>
      <c r="N509" s="178"/>
      <c r="O509" s="178"/>
      <c r="P509" s="178"/>
    </row>
    <row r="510" spans="1:16" ht="21">
      <c r="A510" s="224"/>
      <c r="B510" s="67" t="s">
        <v>112</v>
      </c>
      <c r="C510" s="184"/>
      <c r="D510" s="187"/>
      <c r="E510" s="187"/>
      <c r="F510" s="184"/>
      <c r="G510" s="184"/>
      <c r="H510" s="190"/>
      <c r="I510" s="221"/>
      <c r="J510" s="190"/>
      <c r="K510" s="178"/>
      <c r="L510" s="196"/>
      <c r="M510" s="178"/>
      <c r="N510" s="178"/>
      <c r="O510" s="178"/>
      <c r="P510" s="178"/>
    </row>
    <row r="511" spans="1:16" ht="57.75" customHeight="1">
      <c r="A511" s="224"/>
      <c r="B511" s="67" t="s">
        <v>271</v>
      </c>
      <c r="C511" s="184"/>
      <c r="D511" s="187"/>
      <c r="E511" s="187"/>
      <c r="F511" s="184"/>
      <c r="G511" s="184"/>
      <c r="H511" s="190"/>
      <c r="I511" s="221"/>
      <c r="J511" s="190"/>
      <c r="K511" s="178"/>
      <c r="L511" s="196"/>
      <c r="M511" s="178"/>
      <c r="N511" s="178"/>
      <c r="O511" s="178"/>
      <c r="P511" s="178"/>
    </row>
    <row r="512" spans="1:16" ht="61.5" customHeight="1">
      <c r="A512" s="224"/>
      <c r="B512" s="67" t="s">
        <v>249</v>
      </c>
      <c r="C512" s="184"/>
      <c r="D512" s="187"/>
      <c r="E512" s="187"/>
      <c r="F512" s="184"/>
      <c r="G512" s="184"/>
      <c r="H512" s="190"/>
      <c r="I512" s="221"/>
      <c r="J512" s="190"/>
      <c r="K512" s="178"/>
      <c r="L512" s="196"/>
      <c r="M512" s="178"/>
      <c r="N512" s="178"/>
      <c r="O512" s="178"/>
      <c r="P512" s="178"/>
    </row>
    <row r="513" spans="1:16" ht="166.5" customHeight="1">
      <c r="A513" s="225"/>
      <c r="B513" s="67" t="s">
        <v>272</v>
      </c>
      <c r="C513" s="185"/>
      <c r="D513" s="188"/>
      <c r="E513" s="188"/>
      <c r="F513" s="185"/>
      <c r="G513" s="185"/>
      <c r="H513" s="191"/>
      <c r="I513" s="222"/>
      <c r="J513" s="191"/>
      <c r="K513" s="179"/>
      <c r="L513" s="197"/>
      <c r="M513" s="179"/>
      <c r="N513" s="179"/>
      <c r="O513" s="179"/>
      <c r="P513" s="179"/>
    </row>
    <row r="514" spans="1:16">
      <c r="A514" s="223" t="s">
        <v>26</v>
      </c>
      <c r="B514" s="71" t="s">
        <v>273</v>
      </c>
      <c r="C514" s="85"/>
      <c r="D514" s="85"/>
      <c r="E514" s="85"/>
      <c r="F514" s="85"/>
      <c r="G514" s="85"/>
      <c r="H514" s="86"/>
      <c r="I514" s="87"/>
      <c r="J514" s="86"/>
      <c r="K514" s="85"/>
      <c r="L514" s="85"/>
      <c r="M514" s="88"/>
      <c r="N514" s="85"/>
      <c r="O514" s="85"/>
      <c r="P514" s="85"/>
    </row>
    <row r="515" spans="1:16" ht="82.5" customHeight="1">
      <c r="A515" s="224"/>
      <c r="B515" s="67" t="s">
        <v>170</v>
      </c>
      <c r="C515" s="183" t="s">
        <v>74</v>
      </c>
      <c r="D515" s="186"/>
      <c r="E515" s="186"/>
      <c r="F515" s="183"/>
      <c r="G515" s="183"/>
      <c r="H515" s="189">
        <v>75</v>
      </c>
      <c r="I515" s="220">
        <v>250</v>
      </c>
      <c r="J515" s="189">
        <v>125</v>
      </c>
      <c r="K515" s="177"/>
      <c r="L515" s="195"/>
      <c r="M515" s="177">
        <f>ROUND(K515*I515,2)</f>
        <v>0</v>
      </c>
      <c r="N515" s="177">
        <f>ROUND(M515+M515*L515,2)</f>
        <v>0</v>
      </c>
      <c r="O515" s="177">
        <f>ROUND(J515*K515,2)</f>
        <v>0</v>
      </c>
      <c r="P515" s="177">
        <f>ROUND(O515+O515*L515,2)</f>
        <v>0</v>
      </c>
    </row>
    <row r="516" spans="1:16" ht="28.5" customHeight="1">
      <c r="A516" s="224"/>
      <c r="B516" s="67" t="s">
        <v>227</v>
      </c>
      <c r="C516" s="184"/>
      <c r="D516" s="187"/>
      <c r="E516" s="187"/>
      <c r="F516" s="184"/>
      <c r="G516" s="184"/>
      <c r="H516" s="190"/>
      <c r="I516" s="221"/>
      <c r="J516" s="190"/>
      <c r="K516" s="178"/>
      <c r="L516" s="196"/>
      <c r="M516" s="178"/>
      <c r="N516" s="178"/>
      <c r="O516" s="178"/>
      <c r="P516" s="178"/>
    </row>
    <row r="517" spans="1:16" ht="90.75" customHeight="1">
      <c r="A517" s="224"/>
      <c r="B517" s="67" t="s">
        <v>216</v>
      </c>
      <c r="C517" s="184"/>
      <c r="D517" s="187"/>
      <c r="E517" s="187"/>
      <c r="F517" s="184"/>
      <c r="G517" s="184"/>
      <c r="H517" s="190"/>
      <c r="I517" s="221"/>
      <c r="J517" s="190"/>
      <c r="K517" s="178"/>
      <c r="L517" s="196"/>
      <c r="M517" s="178"/>
      <c r="N517" s="178"/>
      <c r="O517" s="178"/>
      <c r="P517" s="178"/>
    </row>
    <row r="518" spans="1:16" ht="71.25" customHeight="1">
      <c r="A518" s="224"/>
      <c r="B518" s="67" t="s">
        <v>172</v>
      </c>
      <c r="C518" s="184"/>
      <c r="D518" s="187"/>
      <c r="E518" s="187"/>
      <c r="F518" s="184"/>
      <c r="G518" s="184"/>
      <c r="H518" s="190"/>
      <c r="I518" s="221"/>
      <c r="J518" s="190"/>
      <c r="K518" s="178"/>
      <c r="L518" s="196"/>
      <c r="M518" s="178"/>
      <c r="N518" s="178"/>
      <c r="O518" s="178"/>
      <c r="P518" s="178"/>
    </row>
    <row r="519" spans="1:16" ht="134.25" customHeight="1">
      <c r="A519" s="224"/>
      <c r="B519" s="67" t="s">
        <v>274</v>
      </c>
      <c r="C519" s="184"/>
      <c r="D519" s="187"/>
      <c r="E519" s="187"/>
      <c r="F519" s="184"/>
      <c r="G519" s="184"/>
      <c r="H519" s="190"/>
      <c r="I519" s="221"/>
      <c r="J519" s="190"/>
      <c r="K519" s="178"/>
      <c r="L519" s="196"/>
      <c r="M519" s="178"/>
      <c r="N519" s="178"/>
      <c r="O519" s="178"/>
      <c r="P519" s="178"/>
    </row>
    <row r="520" spans="1:16" ht="139.5" customHeight="1">
      <c r="A520" s="224"/>
      <c r="B520" s="67" t="s">
        <v>275</v>
      </c>
      <c r="C520" s="184"/>
      <c r="D520" s="187"/>
      <c r="E520" s="187"/>
      <c r="F520" s="184"/>
      <c r="G520" s="184"/>
      <c r="H520" s="190"/>
      <c r="I520" s="221"/>
      <c r="J520" s="190"/>
      <c r="K520" s="178"/>
      <c r="L520" s="196"/>
      <c r="M520" s="178"/>
      <c r="N520" s="178"/>
      <c r="O520" s="178"/>
      <c r="P520" s="178"/>
    </row>
    <row r="521" spans="1:16">
      <c r="A521" s="224"/>
      <c r="B521" s="67" t="s">
        <v>121</v>
      </c>
      <c r="C521" s="184"/>
      <c r="D521" s="187"/>
      <c r="E521" s="187"/>
      <c r="F521" s="184"/>
      <c r="G521" s="184"/>
      <c r="H521" s="190"/>
      <c r="I521" s="221"/>
      <c r="J521" s="190"/>
      <c r="K521" s="178"/>
      <c r="L521" s="196"/>
      <c r="M521" s="178"/>
      <c r="N521" s="178"/>
      <c r="O521" s="178"/>
      <c r="P521" s="178"/>
    </row>
    <row r="522" spans="1:16">
      <c r="A522" s="224"/>
      <c r="B522" s="67" t="s">
        <v>229</v>
      </c>
      <c r="C522" s="184"/>
      <c r="D522" s="187"/>
      <c r="E522" s="187"/>
      <c r="F522" s="184"/>
      <c r="G522" s="184"/>
      <c r="H522" s="190"/>
      <c r="I522" s="221"/>
      <c r="J522" s="190"/>
      <c r="K522" s="178"/>
      <c r="L522" s="196"/>
      <c r="M522" s="178"/>
      <c r="N522" s="178"/>
      <c r="O522" s="178"/>
      <c r="P522" s="178"/>
    </row>
    <row r="523" spans="1:16">
      <c r="A523" s="224"/>
      <c r="B523" s="67" t="s">
        <v>230</v>
      </c>
      <c r="C523" s="184"/>
      <c r="D523" s="187"/>
      <c r="E523" s="187"/>
      <c r="F523" s="184"/>
      <c r="G523" s="184"/>
      <c r="H523" s="190"/>
      <c r="I523" s="221"/>
      <c r="J523" s="190"/>
      <c r="K523" s="178"/>
      <c r="L523" s="196"/>
      <c r="M523" s="178"/>
      <c r="N523" s="178"/>
      <c r="O523" s="178"/>
      <c r="P523" s="178"/>
    </row>
    <row r="524" spans="1:16">
      <c r="A524" s="224"/>
      <c r="B524" s="67" t="s">
        <v>231</v>
      </c>
      <c r="C524" s="184"/>
      <c r="D524" s="187"/>
      <c r="E524" s="187"/>
      <c r="F524" s="184"/>
      <c r="G524" s="184"/>
      <c r="H524" s="190"/>
      <c r="I524" s="221"/>
      <c r="J524" s="190"/>
      <c r="K524" s="178"/>
      <c r="L524" s="196"/>
      <c r="M524" s="178"/>
      <c r="N524" s="178"/>
      <c r="O524" s="178"/>
      <c r="P524" s="178"/>
    </row>
    <row r="525" spans="1:16">
      <c r="A525" s="224"/>
      <c r="B525" s="67" t="s">
        <v>232</v>
      </c>
      <c r="C525" s="184"/>
      <c r="D525" s="187"/>
      <c r="E525" s="187"/>
      <c r="F525" s="184"/>
      <c r="G525" s="184"/>
      <c r="H525" s="190"/>
      <c r="I525" s="221"/>
      <c r="J525" s="190"/>
      <c r="K525" s="178"/>
      <c r="L525" s="196"/>
      <c r="M525" s="178"/>
      <c r="N525" s="178"/>
      <c r="O525" s="178"/>
      <c r="P525" s="178"/>
    </row>
    <row r="526" spans="1:16">
      <c r="A526" s="224"/>
      <c r="B526" s="67" t="s">
        <v>208</v>
      </c>
      <c r="C526" s="184"/>
      <c r="D526" s="187"/>
      <c r="E526" s="187"/>
      <c r="F526" s="184"/>
      <c r="G526" s="184"/>
      <c r="H526" s="190"/>
      <c r="I526" s="221"/>
      <c r="J526" s="190"/>
      <c r="K526" s="178"/>
      <c r="L526" s="196"/>
      <c r="M526" s="178"/>
      <c r="N526" s="178"/>
      <c r="O526" s="178"/>
      <c r="P526" s="178"/>
    </row>
    <row r="527" spans="1:16" ht="51" customHeight="1">
      <c r="A527" s="224"/>
      <c r="B527" s="67" t="s">
        <v>234</v>
      </c>
      <c r="C527" s="184"/>
      <c r="D527" s="187"/>
      <c r="E527" s="187"/>
      <c r="F527" s="184"/>
      <c r="G527" s="184"/>
      <c r="H527" s="190"/>
      <c r="I527" s="221"/>
      <c r="J527" s="190"/>
      <c r="K527" s="178"/>
      <c r="L527" s="196"/>
      <c r="M527" s="178"/>
      <c r="N527" s="178"/>
      <c r="O527" s="178"/>
      <c r="P527" s="178"/>
    </row>
    <row r="528" spans="1:16">
      <c r="A528" s="224"/>
      <c r="B528" s="67" t="s">
        <v>276</v>
      </c>
      <c r="C528" s="184"/>
      <c r="D528" s="187"/>
      <c r="E528" s="187"/>
      <c r="F528" s="184"/>
      <c r="G528" s="184"/>
      <c r="H528" s="190"/>
      <c r="I528" s="221"/>
      <c r="J528" s="190"/>
      <c r="K528" s="178"/>
      <c r="L528" s="196"/>
      <c r="M528" s="178"/>
      <c r="N528" s="178"/>
      <c r="O528" s="178"/>
      <c r="P528" s="178"/>
    </row>
    <row r="529" spans="1:16">
      <c r="A529" s="224"/>
      <c r="B529" s="67" t="s">
        <v>277</v>
      </c>
      <c r="C529" s="184"/>
      <c r="D529" s="187"/>
      <c r="E529" s="187"/>
      <c r="F529" s="184"/>
      <c r="G529" s="184"/>
      <c r="H529" s="190"/>
      <c r="I529" s="221"/>
      <c r="J529" s="190"/>
      <c r="K529" s="178"/>
      <c r="L529" s="196"/>
      <c r="M529" s="178"/>
      <c r="N529" s="178"/>
      <c r="O529" s="178"/>
      <c r="P529" s="178"/>
    </row>
    <row r="530" spans="1:16">
      <c r="A530" s="224"/>
      <c r="B530" s="67" t="s">
        <v>236</v>
      </c>
      <c r="C530" s="184"/>
      <c r="D530" s="187"/>
      <c r="E530" s="187"/>
      <c r="F530" s="184"/>
      <c r="G530" s="184"/>
      <c r="H530" s="190"/>
      <c r="I530" s="221"/>
      <c r="J530" s="190"/>
      <c r="K530" s="178"/>
      <c r="L530" s="196"/>
      <c r="M530" s="178"/>
      <c r="N530" s="178"/>
      <c r="O530" s="178"/>
      <c r="P530" s="178"/>
    </row>
    <row r="531" spans="1:16">
      <c r="A531" s="224"/>
      <c r="B531" s="67" t="s">
        <v>278</v>
      </c>
      <c r="C531" s="184"/>
      <c r="D531" s="187"/>
      <c r="E531" s="187"/>
      <c r="F531" s="184"/>
      <c r="G531" s="184"/>
      <c r="H531" s="190"/>
      <c r="I531" s="221"/>
      <c r="J531" s="190"/>
      <c r="K531" s="178"/>
      <c r="L531" s="196"/>
      <c r="M531" s="178"/>
      <c r="N531" s="178"/>
      <c r="O531" s="178"/>
      <c r="P531" s="178"/>
    </row>
    <row r="532" spans="1:16">
      <c r="A532" s="224"/>
      <c r="B532" s="67" t="s">
        <v>239</v>
      </c>
      <c r="C532" s="184"/>
      <c r="D532" s="187"/>
      <c r="E532" s="187"/>
      <c r="F532" s="184"/>
      <c r="G532" s="184"/>
      <c r="H532" s="190"/>
      <c r="I532" s="221"/>
      <c r="J532" s="190"/>
      <c r="K532" s="178"/>
      <c r="L532" s="196"/>
      <c r="M532" s="178"/>
      <c r="N532" s="178"/>
      <c r="O532" s="178"/>
      <c r="P532" s="178"/>
    </row>
    <row r="533" spans="1:16">
      <c r="A533" s="224"/>
      <c r="B533" s="67" t="s">
        <v>279</v>
      </c>
      <c r="C533" s="184"/>
      <c r="D533" s="187"/>
      <c r="E533" s="187"/>
      <c r="F533" s="184"/>
      <c r="G533" s="184"/>
      <c r="H533" s="190"/>
      <c r="I533" s="221"/>
      <c r="J533" s="190"/>
      <c r="K533" s="178"/>
      <c r="L533" s="196"/>
      <c r="M533" s="178"/>
      <c r="N533" s="178"/>
      <c r="O533" s="178"/>
      <c r="P533" s="178"/>
    </row>
    <row r="534" spans="1:16">
      <c r="A534" s="224"/>
      <c r="B534" s="67" t="s">
        <v>280</v>
      </c>
      <c r="C534" s="184"/>
      <c r="D534" s="187"/>
      <c r="E534" s="187"/>
      <c r="F534" s="184"/>
      <c r="G534" s="184"/>
      <c r="H534" s="190"/>
      <c r="I534" s="221"/>
      <c r="J534" s="190"/>
      <c r="K534" s="178"/>
      <c r="L534" s="196"/>
      <c r="M534" s="178"/>
      <c r="N534" s="178"/>
      <c r="O534" s="178"/>
      <c r="P534" s="178"/>
    </row>
    <row r="535" spans="1:16" ht="21">
      <c r="A535" s="224"/>
      <c r="B535" s="67" t="s">
        <v>281</v>
      </c>
      <c r="C535" s="184"/>
      <c r="D535" s="187"/>
      <c r="E535" s="187"/>
      <c r="F535" s="184"/>
      <c r="G535" s="184"/>
      <c r="H535" s="190"/>
      <c r="I535" s="221"/>
      <c r="J535" s="190"/>
      <c r="K535" s="178"/>
      <c r="L535" s="196"/>
      <c r="M535" s="178"/>
      <c r="N535" s="178"/>
      <c r="O535" s="178"/>
      <c r="P535" s="178"/>
    </row>
    <row r="536" spans="1:16" ht="59.25" customHeight="1">
      <c r="A536" s="224"/>
      <c r="B536" s="67" t="s">
        <v>115</v>
      </c>
      <c r="C536" s="184"/>
      <c r="D536" s="187"/>
      <c r="E536" s="187"/>
      <c r="F536" s="184"/>
      <c r="G536" s="184"/>
      <c r="H536" s="190"/>
      <c r="I536" s="221"/>
      <c r="J536" s="190"/>
      <c r="K536" s="178"/>
      <c r="L536" s="196"/>
      <c r="M536" s="178"/>
      <c r="N536" s="178"/>
      <c r="O536" s="178"/>
      <c r="P536" s="178"/>
    </row>
    <row r="537" spans="1:16" ht="52.5">
      <c r="A537" s="224"/>
      <c r="B537" s="67" t="s">
        <v>249</v>
      </c>
      <c r="C537" s="184"/>
      <c r="D537" s="187"/>
      <c r="E537" s="187"/>
      <c r="F537" s="184"/>
      <c r="G537" s="184"/>
      <c r="H537" s="190"/>
      <c r="I537" s="221"/>
      <c r="J537" s="190"/>
      <c r="K537" s="178"/>
      <c r="L537" s="196"/>
      <c r="M537" s="178"/>
      <c r="N537" s="178"/>
      <c r="O537" s="178"/>
      <c r="P537" s="178"/>
    </row>
    <row r="538" spans="1:16" ht="165.75" customHeight="1">
      <c r="A538" s="225"/>
      <c r="B538" s="67" t="s">
        <v>250</v>
      </c>
      <c r="C538" s="185"/>
      <c r="D538" s="188"/>
      <c r="E538" s="188"/>
      <c r="F538" s="185"/>
      <c r="G538" s="185"/>
      <c r="H538" s="191"/>
      <c r="I538" s="222"/>
      <c r="J538" s="191"/>
      <c r="K538" s="179"/>
      <c r="L538" s="197"/>
      <c r="M538" s="179"/>
      <c r="N538" s="179"/>
      <c r="O538" s="179"/>
      <c r="P538" s="179"/>
    </row>
    <row r="539" spans="1:16">
      <c r="A539" s="223" t="s">
        <v>54</v>
      </c>
      <c r="B539" s="71" t="s">
        <v>282</v>
      </c>
      <c r="C539" s="85"/>
      <c r="D539" s="85"/>
      <c r="E539" s="85"/>
      <c r="F539" s="85"/>
      <c r="G539" s="85"/>
      <c r="H539" s="86"/>
      <c r="I539" s="87"/>
      <c r="J539" s="86"/>
      <c r="K539" s="85"/>
      <c r="L539" s="85"/>
      <c r="M539" s="88"/>
      <c r="N539" s="85"/>
      <c r="O539" s="85"/>
      <c r="P539" s="85"/>
    </row>
    <row r="540" spans="1:16" ht="76.5" customHeight="1">
      <c r="A540" s="224"/>
      <c r="B540" s="67" t="s">
        <v>170</v>
      </c>
      <c r="C540" s="183" t="s">
        <v>74</v>
      </c>
      <c r="D540" s="186"/>
      <c r="E540" s="186"/>
      <c r="F540" s="183"/>
      <c r="G540" s="183"/>
      <c r="H540" s="189">
        <v>75</v>
      </c>
      <c r="I540" s="220">
        <v>250</v>
      </c>
      <c r="J540" s="189">
        <v>125</v>
      </c>
      <c r="K540" s="177"/>
      <c r="L540" s="195"/>
      <c r="M540" s="177">
        <f>ROUND(K540*I540,2)</f>
        <v>0</v>
      </c>
      <c r="N540" s="177">
        <f>ROUND(M540+M540*L540,2)</f>
        <v>0</v>
      </c>
      <c r="O540" s="177">
        <f>ROUND(J540*K540,2)</f>
        <v>0</v>
      </c>
      <c r="P540" s="177">
        <f>ROUND(O540+O540*L540,2)</f>
        <v>0</v>
      </c>
    </row>
    <row r="541" spans="1:16" ht="21">
      <c r="A541" s="224"/>
      <c r="B541" s="67" t="s">
        <v>227</v>
      </c>
      <c r="C541" s="184"/>
      <c r="D541" s="187"/>
      <c r="E541" s="187"/>
      <c r="F541" s="184"/>
      <c r="G541" s="184"/>
      <c r="H541" s="190"/>
      <c r="I541" s="221"/>
      <c r="J541" s="190"/>
      <c r="K541" s="178"/>
      <c r="L541" s="196"/>
      <c r="M541" s="178"/>
      <c r="N541" s="178"/>
      <c r="O541" s="178"/>
      <c r="P541" s="178"/>
    </row>
    <row r="542" spans="1:16" ht="105">
      <c r="A542" s="224"/>
      <c r="B542" s="67" t="s">
        <v>143</v>
      </c>
      <c r="C542" s="184"/>
      <c r="D542" s="187"/>
      <c r="E542" s="187"/>
      <c r="F542" s="184"/>
      <c r="G542" s="184"/>
      <c r="H542" s="190"/>
      <c r="I542" s="221"/>
      <c r="J542" s="190"/>
      <c r="K542" s="178"/>
      <c r="L542" s="196"/>
      <c r="M542" s="178"/>
      <c r="N542" s="178"/>
      <c r="O542" s="178"/>
      <c r="P542" s="178"/>
    </row>
    <row r="543" spans="1:16" ht="133.5" customHeight="1">
      <c r="A543" s="224"/>
      <c r="B543" s="67" t="s">
        <v>274</v>
      </c>
      <c r="C543" s="184"/>
      <c r="D543" s="187"/>
      <c r="E543" s="187"/>
      <c r="F543" s="184"/>
      <c r="G543" s="184"/>
      <c r="H543" s="190"/>
      <c r="I543" s="221"/>
      <c r="J543" s="190"/>
      <c r="K543" s="178"/>
      <c r="L543" s="196"/>
      <c r="M543" s="178"/>
      <c r="N543" s="178"/>
      <c r="O543" s="178"/>
      <c r="P543" s="178"/>
    </row>
    <row r="544" spans="1:16" ht="134.25" customHeight="1">
      <c r="A544" s="224"/>
      <c r="B544" s="67" t="s">
        <v>275</v>
      </c>
      <c r="C544" s="184"/>
      <c r="D544" s="187"/>
      <c r="E544" s="187"/>
      <c r="F544" s="184"/>
      <c r="G544" s="184"/>
      <c r="H544" s="190"/>
      <c r="I544" s="221"/>
      <c r="J544" s="190"/>
      <c r="K544" s="178"/>
      <c r="L544" s="196"/>
      <c r="M544" s="178"/>
      <c r="N544" s="178"/>
      <c r="O544" s="178"/>
      <c r="P544" s="178"/>
    </row>
    <row r="545" spans="1:16" ht="51.75" customHeight="1">
      <c r="A545" s="224"/>
      <c r="B545" s="67" t="s">
        <v>283</v>
      </c>
      <c r="C545" s="184"/>
      <c r="D545" s="187"/>
      <c r="E545" s="187"/>
      <c r="F545" s="184"/>
      <c r="G545" s="184"/>
      <c r="H545" s="190"/>
      <c r="I545" s="221"/>
      <c r="J545" s="190"/>
      <c r="K545" s="178"/>
      <c r="L545" s="196"/>
      <c r="M545" s="178"/>
      <c r="N545" s="178"/>
      <c r="O545" s="178"/>
      <c r="P545" s="178"/>
    </row>
    <row r="546" spans="1:16">
      <c r="A546" s="224"/>
      <c r="B546" s="67" t="s">
        <v>121</v>
      </c>
      <c r="C546" s="184"/>
      <c r="D546" s="187"/>
      <c r="E546" s="187"/>
      <c r="F546" s="184"/>
      <c r="G546" s="184"/>
      <c r="H546" s="190"/>
      <c r="I546" s="221"/>
      <c r="J546" s="190"/>
      <c r="K546" s="178"/>
      <c r="L546" s="196"/>
      <c r="M546" s="178"/>
      <c r="N546" s="178"/>
      <c r="O546" s="178"/>
      <c r="P546" s="178"/>
    </row>
    <row r="547" spans="1:16">
      <c r="A547" s="224"/>
      <c r="B547" s="67" t="s">
        <v>231</v>
      </c>
      <c r="C547" s="184"/>
      <c r="D547" s="187"/>
      <c r="E547" s="187"/>
      <c r="F547" s="184"/>
      <c r="G547" s="184"/>
      <c r="H547" s="190"/>
      <c r="I547" s="221"/>
      <c r="J547" s="190"/>
      <c r="K547" s="178"/>
      <c r="L547" s="196"/>
      <c r="M547" s="178"/>
      <c r="N547" s="178"/>
      <c r="O547" s="178"/>
      <c r="P547" s="178"/>
    </row>
    <row r="548" spans="1:16">
      <c r="A548" s="224"/>
      <c r="B548" s="67" t="s">
        <v>232</v>
      </c>
      <c r="C548" s="184"/>
      <c r="D548" s="187"/>
      <c r="E548" s="187"/>
      <c r="F548" s="184"/>
      <c r="G548" s="184"/>
      <c r="H548" s="190"/>
      <c r="I548" s="221"/>
      <c r="J548" s="190"/>
      <c r="K548" s="178"/>
      <c r="L548" s="196"/>
      <c r="M548" s="178"/>
      <c r="N548" s="178"/>
      <c r="O548" s="178"/>
      <c r="P548" s="178"/>
    </row>
    <row r="549" spans="1:16">
      <c r="A549" s="224"/>
      <c r="B549" s="67" t="s">
        <v>284</v>
      </c>
      <c r="C549" s="184"/>
      <c r="D549" s="187"/>
      <c r="E549" s="187"/>
      <c r="F549" s="184"/>
      <c r="G549" s="184"/>
      <c r="H549" s="190"/>
      <c r="I549" s="221"/>
      <c r="J549" s="190"/>
      <c r="K549" s="178"/>
      <c r="L549" s="196"/>
      <c r="M549" s="178"/>
      <c r="N549" s="178"/>
      <c r="O549" s="178"/>
      <c r="P549" s="178"/>
    </row>
    <row r="550" spans="1:16">
      <c r="A550" s="224"/>
      <c r="B550" s="67" t="s">
        <v>186</v>
      </c>
      <c r="C550" s="184"/>
      <c r="D550" s="187"/>
      <c r="E550" s="187"/>
      <c r="F550" s="184"/>
      <c r="G550" s="184"/>
      <c r="H550" s="190"/>
      <c r="I550" s="221"/>
      <c r="J550" s="190"/>
      <c r="K550" s="178"/>
      <c r="L550" s="196"/>
      <c r="M550" s="178"/>
      <c r="N550" s="178"/>
      <c r="O550" s="178"/>
      <c r="P550" s="178"/>
    </row>
    <row r="551" spans="1:16">
      <c r="A551" s="224"/>
      <c r="B551" s="67" t="s">
        <v>277</v>
      </c>
      <c r="C551" s="184"/>
      <c r="D551" s="187"/>
      <c r="E551" s="187"/>
      <c r="F551" s="184"/>
      <c r="G551" s="184"/>
      <c r="H551" s="190"/>
      <c r="I551" s="221"/>
      <c r="J551" s="190"/>
      <c r="K551" s="178"/>
      <c r="L551" s="196"/>
      <c r="M551" s="178"/>
      <c r="N551" s="178"/>
      <c r="O551" s="178"/>
      <c r="P551" s="178"/>
    </row>
    <row r="552" spans="1:16">
      <c r="A552" s="224"/>
      <c r="B552" s="67" t="s">
        <v>236</v>
      </c>
      <c r="C552" s="184"/>
      <c r="D552" s="187"/>
      <c r="E552" s="187"/>
      <c r="F552" s="184"/>
      <c r="G552" s="184"/>
      <c r="H552" s="190"/>
      <c r="I552" s="221"/>
      <c r="J552" s="190"/>
      <c r="K552" s="178"/>
      <c r="L552" s="196"/>
      <c r="M552" s="178"/>
      <c r="N552" s="178"/>
      <c r="O552" s="178"/>
      <c r="P552" s="178"/>
    </row>
    <row r="553" spans="1:16">
      <c r="A553" s="224"/>
      <c r="B553" s="67" t="s">
        <v>237</v>
      </c>
      <c r="C553" s="184"/>
      <c r="D553" s="187"/>
      <c r="E553" s="187"/>
      <c r="F553" s="184"/>
      <c r="G553" s="184"/>
      <c r="H553" s="190"/>
      <c r="I553" s="221"/>
      <c r="J553" s="190"/>
      <c r="K553" s="178"/>
      <c r="L553" s="196"/>
      <c r="M553" s="178"/>
      <c r="N553" s="178"/>
      <c r="O553" s="178"/>
      <c r="P553" s="178"/>
    </row>
    <row r="554" spans="1:16">
      <c r="A554" s="224"/>
      <c r="B554" s="67" t="s">
        <v>285</v>
      </c>
      <c r="C554" s="184"/>
      <c r="D554" s="187"/>
      <c r="E554" s="187"/>
      <c r="F554" s="184"/>
      <c r="G554" s="184"/>
      <c r="H554" s="190"/>
      <c r="I554" s="221"/>
      <c r="J554" s="190"/>
      <c r="K554" s="178"/>
      <c r="L554" s="196"/>
      <c r="M554" s="178"/>
      <c r="N554" s="178"/>
      <c r="O554" s="178"/>
      <c r="P554" s="178"/>
    </row>
    <row r="555" spans="1:16">
      <c r="A555" s="224"/>
      <c r="B555" s="67" t="s">
        <v>241</v>
      </c>
      <c r="C555" s="184"/>
      <c r="D555" s="187"/>
      <c r="E555" s="187"/>
      <c r="F555" s="184"/>
      <c r="G555" s="184"/>
      <c r="H555" s="190"/>
      <c r="I555" s="221"/>
      <c r="J555" s="190"/>
      <c r="K555" s="178"/>
      <c r="L555" s="196"/>
      <c r="M555" s="178"/>
      <c r="N555" s="178"/>
      <c r="O555" s="178"/>
      <c r="P555" s="178"/>
    </row>
    <row r="556" spans="1:16">
      <c r="A556" s="224"/>
      <c r="B556" s="67" t="s">
        <v>243</v>
      </c>
      <c r="C556" s="184"/>
      <c r="D556" s="187"/>
      <c r="E556" s="187"/>
      <c r="F556" s="184"/>
      <c r="G556" s="184"/>
      <c r="H556" s="190"/>
      <c r="I556" s="221"/>
      <c r="J556" s="190"/>
      <c r="K556" s="178"/>
      <c r="L556" s="196"/>
      <c r="M556" s="178"/>
      <c r="N556" s="178"/>
      <c r="O556" s="178"/>
      <c r="P556" s="178"/>
    </row>
    <row r="557" spans="1:16">
      <c r="A557" s="224"/>
      <c r="B557" s="67" t="s">
        <v>244</v>
      </c>
      <c r="C557" s="184"/>
      <c r="D557" s="187"/>
      <c r="E557" s="187"/>
      <c r="F557" s="184"/>
      <c r="G557" s="184"/>
      <c r="H557" s="190"/>
      <c r="I557" s="221"/>
      <c r="J557" s="190"/>
      <c r="K557" s="178"/>
      <c r="L557" s="196"/>
      <c r="M557" s="178"/>
      <c r="N557" s="178"/>
      <c r="O557" s="178"/>
      <c r="P557" s="178"/>
    </row>
    <row r="558" spans="1:16">
      <c r="A558" s="224"/>
      <c r="B558" s="67" t="s">
        <v>286</v>
      </c>
      <c r="C558" s="184"/>
      <c r="D558" s="187"/>
      <c r="E558" s="187"/>
      <c r="F558" s="184"/>
      <c r="G558" s="184"/>
      <c r="H558" s="190"/>
      <c r="I558" s="221"/>
      <c r="J558" s="190"/>
      <c r="K558" s="178"/>
      <c r="L558" s="196"/>
      <c r="M558" s="178"/>
      <c r="N558" s="178"/>
      <c r="O558" s="178"/>
      <c r="P558" s="178"/>
    </row>
    <row r="559" spans="1:16" ht="47.25" customHeight="1">
      <c r="A559" s="224"/>
      <c r="B559" s="67" t="s">
        <v>234</v>
      </c>
      <c r="C559" s="184"/>
      <c r="D559" s="187"/>
      <c r="E559" s="187"/>
      <c r="F559" s="184"/>
      <c r="G559" s="184"/>
      <c r="H559" s="190"/>
      <c r="I559" s="221"/>
      <c r="J559" s="190"/>
      <c r="K559" s="178"/>
      <c r="L559" s="196"/>
      <c r="M559" s="178"/>
      <c r="N559" s="178"/>
      <c r="O559" s="178"/>
      <c r="P559" s="178"/>
    </row>
    <row r="560" spans="1:16">
      <c r="A560" s="224"/>
      <c r="B560" s="67" t="s">
        <v>248</v>
      </c>
      <c r="C560" s="184"/>
      <c r="D560" s="187"/>
      <c r="E560" s="187"/>
      <c r="F560" s="184"/>
      <c r="G560" s="184"/>
      <c r="H560" s="190"/>
      <c r="I560" s="221"/>
      <c r="J560" s="190"/>
      <c r="K560" s="178"/>
      <c r="L560" s="196"/>
      <c r="M560" s="178"/>
      <c r="N560" s="178"/>
      <c r="O560" s="178"/>
      <c r="P560" s="178"/>
    </row>
    <row r="561" spans="1:16" ht="31.5">
      <c r="A561" s="224"/>
      <c r="B561" s="67" t="s">
        <v>287</v>
      </c>
      <c r="C561" s="184"/>
      <c r="D561" s="187"/>
      <c r="E561" s="187"/>
      <c r="F561" s="184"/>
      <c r="G561" s="184"/>
      <c r="H561" s="190"/>
      <c r="I561" s="221"/>
      <c r="J561" s="190"/>
      <c r="K561" s="178"/>
      <c r="L561" s="196"/>
      <c r="M561" s="178"/>
      <c r="N561" s="178"/>
      <c r="O561" s="178"/>
      <c r="P561" s="178"/>
    </row>
    <row r="562" spans="1:16" ht="31.5">
      <c r="A562" s="224"/>
      <c r="B562" s="67" t="s">
        <v>288</v>
      </c>
      <c r="C562" s="184"/>
      <c r="D562" s="187"/>
      <c r="E562" s="187"/>
      <c r="F562" s="184"/>
      <c r="G562" s="184"/>
      <c r="H562" s="190"/>
      <c r="I562" s="221"/>
      <c r="J562" s="190"/>
      <c r="K562" s="178"/>
      <c r="L562" s="196"/>
      <c r="M562" s="178"/>
      <c r="N562" s="178"/>
      <c r="O562" s="178"/>
      <c r="P562" s="178"/>
    </row>
    <row r="563" spans="1:16" ht="167.25" customHeight="1" thickBot="1">
      <c r="A563" s="225"/>
      <c r="B563" s="67" t="s">
        <v>250</v>
      </c>
      <c r="C563" s="185"/>
      <c r="D563" s="188"/>
      <c r="E563" s="188"/>
      <c r="F563" s="185"/>
      <c r="G563" s="185"/>
      <c r="H563" s="191"/>
      <c r="I563" s="222"/>
      <c r="J563" s="191"/>
      <c r="K563" s="179"/>
      <c r="L563" s="197"/>
      <c r="M563" s="179"/>
      <c r="N563" s="179"/>
      <c r="O563" s="179"/>
      <c r="P563" s="179"/>
    </row>
    <row r="564" spans="1:16" ht="11.25" thickBot="1">
      <c r="L564" s="20" t="s">
        <v>2</v>
      </c>
      <c r="M564" s="21">
        <f>SUM(M436:M563)</f>
        <v>0</v>
      </c>
      <c r="N564" s="21">
        <f>SUM(N436:N563)</f>
        <v>0</v>
      </c>
      <c r="O564" s="21">
        <f>SUM(O436:O563)</f>
        <v>0</v>
      </c>
      <c r="P564" s="22">
        <f>SUM(P436:P563)</f>
        <v>0</v>
      </c>
    </row>
    <row r="565" spans="1:16" ht="11.25" thickBot="1">
      <c r="B565" s="40"/>
      <c r="L565" s="24"/>
      <c r="M565" s="13"/>
    </row>
    <row r="566" spans="1:16" ht="11.25" thickBot="1">
      <c r="K566" s="170">
        <f>COUNTIF($N$7:N566,"PAKIET")</f>
        <v>11</v>
      </c>
      <c r="L566" s="171"/>
      <c r="M566" s="171"/>
      <c r="N566" s="172" t="s">
        <v>28</v>
      </c>
      <c r="O566" s="172"/>
      <c r="P566" s="173"/>
    </row>
    <row r="567" spans="1:16" ht="32.25" thickBot="1">
      <c r="K567" s="41" t="s">
        <v>29</v>
      </c>
      <c r="L567" s="41" t="s">
        <v>30</v>
      </c>
      <c r="M567" s="42" t="s">
        <v>19</v>
      </c>
      <c r="N567" s="41" t="s">
        <v>31</v>
      </c>
      <c r="O567" s="42" t="s">
        <v>32</v>
      </c>
      <c r="P567" s="42" t="s">
        <v>33</v>
      </c>
    </row>
    <row r="568" spans="1:16" ht="11.25" thickBot="1">
      <c r="K568" s="27">
        <f>M564</f>
        <v>0</v>
      </c>
      <c r="L568" s="28">
        <f>N564</f>
        <v>0</v>
      </c>
      <c r="M568" s="28">
        <f>O564</f>
        <v>0</v>
      </c>
      <c r="N568" s="28">
        <f>P564</f>
        <v>0</v>
      </c>
      <c r="O568" s="28">
        <f>ROUND(K568+M568,2)</f>
        <v>0</v>
      </c>
      <c r="P568" s="29">
        <f>ROUND(L568+N568,2)</f>
        <v>0</v>
      </c>
    </row>
    <row r="573" spans="1:16" ht="32.25" thickBot="1">
      <c r="A573" s="1" t="s">
        <v>8</v>
      </c>
      <c r="B573" s="2" t="s">
        <v>7</v>
      </c>
      <c r="C573" s="3" t="s">
        <v>0</v>
      </c>
      <c r="D573" s="4" t="s">
        <v>9</v>
      </c>
      <c r="E573" s="5" t="s">
        <v>10</v>
      </c>
      <c r="F573" s="6" t="s">
        <v>11</v>
      </c>
      <c r="G573" s="7" t="s">
        <v>12</v>
      </c>
      <c r="H573" s="8" t="s">
        <v>13</v>
      </c>
      <c r="I573" s="78" t="s">
        <v>14</v>
      </c>
      <c r="J573" s="9" t="s">
        <v>15</v>
      </c>
      <c r="K573" s="10" t="s">
        <v>16</v>
      </c>
      <c r="L573" s="7" t="s">
        <v>1</v>
      </c>
      <c r="M573" s="11" t="s">
        <v>17</v>
      </c>
      <c r="N573" s="11" t="s">
        <v>18</v>
      </c>
      <c r="O573" s="12" t="s">
        <v>19</v>
      </c>
      <c r="P573" s="12" t="s">
        <v>20</v>
      </c>
    </row>
    <row r="574" spans="1:16" ht="11.25" thickBot="1">
      <c r="A574" s="155">
        <f>COUNTIF($A$7:A573,"Lp.")</f>
        <v>12</v>
      </c>
      <c r="B574" s="168" t="s">
        <v>28</v>
      </c>
      <c r="C574" s="168"/>
      <c r="D574" s="168"/>
      <c r="E574" s="168"/>
      <c r="F574" s="168"/>
      <c r="G574" s="168"/>
      <c r="H574" s="168"/>
      <c r="I574" s="168"/>
      <c r="J574" s="168"/>
      <c r="K574" s="168"/>
      <c r="L574" s="168"/>
      <c r="M574" s="168"/>
      <c r="N574" s="168"/>
      <c r="O574" s="168"/>
      <c r="P574" s="169"/>
    </row>
    <row r="575" spans="1:16">
      <c r="A575" s="238" t="s">
        <v>22</v>
      </c>
      <c r="B575" s="59" t="s">
        <v>289</v>
      </c>
      <c r="C575" s="32"/>
      <c r="D575" s="32"/>
      <c r="E575" s="32"/>
      <c r="F575" s="32"/>
      <c r="G575" s="32"/>
      <c r="H575" s="89"/>
      <c r="I575" s="90"/>
      <c r="J575" s="89"/>
      <c r="K575" s="91"/>
      <c r="L575" s="92"/>
      <c r="M575" s="91"/>
      <c r="N575" s="91"/>
      <c r="O575" s="91"/>
      <c r="P575" s="91"/>
    </row>
    <row r="576" spans="1:16" ht="75.75" customHeight="1">
      <c r="A576" s="239"/>
      <c r="B576" s="67" t="s">
        <v>182</v>
      </c>
      <c r="C576" s="186" t="s">
        <v>74</v>
      </c>
      <c r="D576" s="186"/>
      <c r="E576" s="186"/>
      <c r="F576" s="186"/>
      <c r="G576" s="186"/>
      <c r="H576" s="235">
        <v>180</v>
      </c>
      <c r="I576" s="232">
        <v>600</v>
      </c>
      <c r="J576" s="235">
        <v>300</v>
      </c>
      <c r="K576" s="229"/>
      <c r="L576" s="226"/>
      <c r="M576" s="229">
        <f>ROUND(K576*I576,2)</f>
        <v>0</v>
      </c>
      <c r="N576" s="229">
        <f>ROUND(M576+M576*L576,2)</f>
        <v>0</v>
      </c>
      <c r="O576" s="229">
        <f>ROUND(J576*K576,2)</f>
        <v>0</v>
      </c>
      <c r="P576" s="229">
        <f>ROUND(O576+O576*L576,2)</f>
        <v>0</v>
      </c>
    </row>
    <row r="577" spans="1:16" ht="88.5" customHeight="1">
      <c r="A577" s="239"/>
      <c r="B577" s="67" t="s">
        <v>290</v>
      </c>
      <c r="C577" s="187"/>
      <c r="D577" s="187"/>
      <c r="E577" s="187"/>
      <c r="F577" s="187"/>
      <c r="G577" s="187"/>
      <c r="H577" s="236"/>
      <c r="I577" s="233"/>
      <c r="J577" s="236"/>
      <c r="K577" s="230"/>
      <c r="L577" s="227"/>
      <c r="M577" s="230"/>
      <c r="N577" s="230"/>
      <c r="O577" s="230"/>
      <c r="P577" s="230"/>
    </row>
    <row r="578" spans="1:16" ht="67.5" customHeight="1">
      <c r="A578" s="239"/>
      <c r="B578" s="67" t="s">
        <v>94</v>
      </c>
      <c r="C578" s="187"/>
      <c r="D578" s="187"/>
      <c r="E578" s="187"/>
      <c r="F578" s="187"/>
      <c r="G578" s="187"/>
      <c r="H578" s="236"/>
      <c r="I578" s="233"/>
      <c r="J578" s="236"/>
      <c r="K578" s="230"/>
      <c r="L578" s="227"/>
      <c r="M578" s="230"/>
      <c r="N578" s="230"/>
      <c r="O578" s="230"/>
      <c r="P578" s="230"/>
    </row>
    <row r="579" spans="1:16">
      <c r="A579" s="239"/>
      <c r="B579" s="67" t="s">
        <v>98</v>
      </c>
      <c r="C579" s="187"/>
      <c r="D579" s="187"/>
      <c r="E579" s="187"/>
      <c r="F579" s="187"/>
      <c r="G579" s="187"/>
      <c r="H579" s="236"/>
      <c r="I579" s="233"/>
      <c r="J579" s="236"/>
      <c r="K579" s="230"/>
      <c r="L579" s="227"/>
      <c r="M579" s="230"/>
      <c r="N579" s="230"/>
      <c r="O579" s="230"/>
      <c r="P579" s="230"/>
    </row>
    <row r="580" spans="1:16">
      <c r="A580" s="239"/>
      <c r="B580" s="67" t="s">
        <v>229</v>
      </c>
      <c r="C580" s="187"/>
      <c r="D580" s="187"/>
      <c r="E580" s="187"/>
      <c r="F580" s="187"/>
      <c r="G580" s="187"/>
      <c r="H580" s="236"/>
      <c r="I580" s="233"/>
      <c r="J580" s="236"/>
      <c r="K580" s="230"/>
      <c r="L580" s="227"/>
      <c r="M580" s="230"/>
      <c r="N580" s="230"/>
      <c r="O580" s="230"/>
      <c r="P580" s="230"/>
    </row>
    <row r="581" spans="1:16" ht="21">
      <c r="A581" s="239"/>
      <c r="B581" s="67" t="s">
        <v>99</v>
      </c>
      <c r="C581" s="187"/>
      <c r="D581" s="187"/>
      <c r="E581" s="187"/>
      <c r="F581" s="187"/>
      <c r="G581" s="187"/>
      <c r="H581" s="236"/>
      <c r="I581" s="233"/>
      <c r="J581" s="236"/>
      <c r="K581" s="230"/>
      <c r="L581" s="227"/>
      <c r="M581" s="230"/>
      <c r="N581" s="230"/>
      <c r="O581" s="230"/>
      <c r="P581" s="230"/>
    </row>
    <row r="582" spans="1:16">
      <c r="A582" s="239"/>
      <c r="B582" s="67" t="s">
        <v>100</v>
      </c>
      <c r="C582" s="187"/>
      <c r="D582" s="187"/>
      <c r="E582" s="187"/>
      <c r="F582" s="187"/>
      <c r="G582" s="187"/>
      <c r="H582" s="236"/>
      <c r="I582" s="233"/>
      <c r="J582" s="236"/>
      <c r="K582" s="230"/>
      <c r="L582" s="227"/>
      <c r="M582" s="230"/>
      <c r="N582" s="230"/>
      <c r="O582" s="230"/>
      <c r="P582" s="230"/>
    </row>
    <row r="583" spans="1:16">
      <c r="A583" s="239"/>
      <c r="B583" s="67" t="s">
        <v>291</v>
      </c>
      <c r="C583" s="187"/>
      <c r="D583" s="187"/>
      <c r="E583" s="187"/>
      <c r="F583" s="187"/>
      <c r="G583" s="187"/>
      <c r="H583" s="236"/>
      <c r="I583" s="233"/>
      <c r="J583" s="236"/>
      <c r="K583" s="230"/>
      <c r="L583" s="227"/>
      <c r="M583" s="230"/>
      <c r="N583" s="230"/>
      <c r="O583" s="230"/>
      <c r="P583" s="230"/>
    </row>
    <row r="584" spans="1:16">
      <c r="A584" s="239"/>
      <c r="B584" s="67" t="s">
        <v>292</v>
      </c>
      <c r="C584" s="187"/>
      <c r="D584" s="187"/>
      <c r="E584" s="187"/>
      <c r="F584" s="187"/>
      <c r="G584" s="187"/>
      <c r="H584" s="236"/>
      <c r="I584" s="233"/>
      <c r="J584" s="236"/>
      <c r="K584" s="230"/>
      <c r="L584" s="227"/>
      <c r="M584" s="230"/>
      <c r="N584" s="230"/>
      <c r="O584" s="230"/>
      <c r="P584" s="230"/>
    </row>
    <row r="585" spans="1:16">
      <c r="A585" s="239"/>
      <c r="B585" s="67" t="s">
        <v>293</v>
      </c>
      <c r="C585" s="187"/>
      <c r="D585" s="187"/>
      <c r="E585" s="187"/>
      <c r="F585" s="187"/>
      <c r="G585" s="187"/>
      <c r="H585" s="236"/>
      <c r="I585" s="233"/>
      <c r="J585" s="236"/>
      <c r="K585" s="230"/>
      <c r="L585" s="227"/>
      <c r="M585" s="230"/>
      <c r="N585" s="230"/>
      <c r="O585" s="230"/>
      <c r="P585" s="230"/>
    </row>
    <row r="586" spans="1:16">
      <c r="A586" s="239"/>
      <c r="B586" s="67" t="s">
        <v>277</v>
      </c>
      <c r="C586" s="187"/>
      <c r="D586" s="187"/>
      <c r="E586" s="187"/>
      <c r="F586" s="187"/>
      <c r="G586" s="187"/>
      <c r="H586" s="236"/>
      <c r="I586" s="233"/>
      <c r="J586" s="236"/>
      <c r="K586" s="230"/>
      <c r="L586" s="227"/>
      <c r="M586" s="230"/>
      <c r="N586" s="230"/>
      <c r="O586" s="230"/>
      <c r="P586" s="230"/>
    </row>
    <row r="587" spans="1:16">
      <c r="A587" s="239"/>
      <c r="B587" s="67" t="s">
        <v>135</v>
      </c>
      <c r="C587" s="187"/>
      <c r="D587" s="187"/>
      <c r="E587" s="187"/>
      <c r="F587" s="187"/>
      <c r="G587" s="187"/>
      <c r="H587" s="236"/>
      <c r="I587" s="233"/>
      <c r="J587" s="236"/>
      <c r="K587" s="230"/>
      <c r="L587" s="227"/>
      <c r="M587" s="230"/>
      <c r="N587" s="230"/>
      <c r="O587" s="230"/>
      <c r="P587" s="230"/>
    </row>
    <row r="588" spans="1:16" ht="21">
      <c r="A588" s="239"/>
      <c r="B588" s="67" t="s">
        <v>294</v>
      </c>
      <c r="C588" s="187"/>
      <c r="D588" s="187"/>
      <c r="E588" s="187"/>
      <c r="F588" s="187"/>
      <c r="G588" s="187"/>
      <c r="H588" s="236"/>
      <c r="I588" s="233"/>
      <c r="J588" s="236"/>
      <c r="K588" s="230"/>
      <c r="L588" s="227"/>
      <c r="M588" s="230"/>
      <c r="N588" s="230"/>
      <c r="O588" s="230"/>
      <c r="P588" s="230"/>
    </row>
    <row r="589" spans="1:16" ht="31.5">
      <c r="A589" s="239"/>
      <c r="B589" s="67" t="s">
        <v>209</v>
      </c>
      <c r="C589" s="187"/>
      <c r="D589" s="187"/>
      <c r="E589" s="187"/>
      <c r="F589" s="187"/>
      <c r="G589" s="187"/>
      <c r="H589" s="236"/>
      <c r="I589" s="233"/>
      <c r="J589" s="236"/>
      <c r="K589" s="230"/>
      <c r="L589" s="227"/>
      <c r="M589" s="230"/>
      <c r="N589" s="230"/>
      <c r="O589" s="230"/>
      <c r="P589" s="230"/>
    </row>
    <row r="590" spans="1:16" ht="57" customHeight="1">
      <c r="A590" s="239"/>
      <c r="B590" s="67" t="s">
        <v>295</v>
      </c>
      <c r="C590" s="187"/>
      <c r="D590" s="187"/>
      <c r="E590" s="187"/>
      <c r="F590" s="187"/>
      <c r="G590" s="187"/>
      <c r="H590" s="236"/>
      <c r="I590" s="233"/>
      <c r="J590" s="236"/>
      <c r="K590" s="230"/>
      <c r="L590" s="227"/>
      <c r="M590" s="230"/>
      <c r="N590" s="230"/>
      <c r="O590" s="230"/>
      <c r="P590" s="230"/>
    </row>
    <row r="591" spans="1:16" ht="85.5" customHeight="1">
      <c r="A591" s="239"/>
      <c r="B591" s="67" t="s">
        <v>296</v>
      </c>
      <c r="C591" s="187"/>
      <c r="D591" s="187"/>
      <c r="E591" s="187"/>
      <c r="F591" s="187"/>
      <c r="G591" s="187"/>
      <c r="H591" s="236"/>
      <c r="I591" s="233"/>
      <c r="J591" s="236"/>
      <c r="K591" s="230"/>
      <c r="L591" s="227"/>
      <c r="M591" s="230"/>
      <c r="N591" s="230"/>
      <c r="O591" s="230"/>
      <c r="P591" s="230"/>
    </row>
    <row r="592" spans="1:16" ht="166.5" customHeight="1">
      <c r="A592" s="240"/>
      <c r="B592" s="67" t="s">
        <v>297</v>
      </c>
      <c r="C592" s="188"/>
      <c r="D592" s="188"/>
      <c r="E592" s="188"/>
      <c r="F592" s="188"/>
      <c r="G592" s="188"/>
      <c r="H592" s="237"/>
      <c r="I592" s="234"/>
      <c r="J592" s="237"/>
      <c r="K592" s="231"/>
      <c r="L592" s="228"/>
      <c r="M592" s="231"/>
      <c r="N592" s="231"/>
      <c r="O592" s="231"/>
      <c r="P592" s="231"/>
    </row>
    <row r="593" spans="1:16">
      <c r="A593" s="241" t="s">
        <v>24</v>
      </c>
      <c r="B593" s="71" t="s">
        <v>298</v>
      </c>
      <c r="C593" s="73"/>
      <c r="D593" s="73"/>
      <c r="E593" s="73"/>
      <c r="F593" s="73"/>
      <c r="G593" s="73"/>
      <c r="H593" s="93"/>
      <c r="I593" s="94"/>
      <c r="J593" s="93"/>
      <c r="K593" s="76"/>
      <c r="L593" s="77"/>
      <c r="M593" s="76"/>
      <c r="N593" s="76"/>
      <c r="O593" s="76"/>
      <c r="P593" s="76"/>
    </row>
    <row r="594" spans="1:16" ht="81" customHeight="1">
      <c r="A594" s="239"/>
      <c r="B594" s="67" t="s">
        <v>182</v>
      </c>
      <c r="C594" s="186" t="s">
        <v>74</v>
      </c>
      <c r="D594" s="186"/>
      <c r="E594" s="186"/>
      <c r="F594" s="186"/>
      <c r="G594" s="186"/>
      <c r="H594" s="235">
        <v>120</v>
      </c>
      <c r="I594" s="232">
        <v>400</v>
      </c>
      <c r="J594" s="235">
        <v>200</v>
      </c>
      <c r="K594" s="229"/>
      <c r="L594" s="226"/>
      <c r="M594" s="229">
        <f>ROUND(K594*I594,2)</f>
        <v>0</v>
      </c>
      <c r="N594" s="229">
        <f>ROUND(M594+M594*L594,2)</f>
        <v>0</v>
      </c>
      <c r="O594" s="229">
        <f>ROUND(J594*K594,2)</f>
        <v>0</v>
      </c>
      <c r="P594" s="229">
        <f>ROUND(O594+O594*L594,2)</f>
        <v>0</v>
      </c>
    </row>
    <row r="595" spans="1:16" ht="93.75" customHeight="1">
      <c r="A595" s="239"/>
      <c r="B595" s="67" t="s">
        <v>290</v>
      </c>
      <c r="C595" s="187"/>
      <c r="D595" s="187"/>
      <c r="E595" s="187"/>
      <c r="F595" s="187"/>
      <c r="G595" s="187"/>
      <c r="H595" s="236"/>
      <c r="I595" s="233"/>
      <c r="J595" s="236"/>
      <c r="K595" s="230"/>
      <c r="L595" s="227"/>
      <c r="M595" s="230"/>
      <c r="N595" s="230"/>
      <c r="O595" s="230"/>
      <c r="P595" s="230"/>
    </row>
    <row r="596" spans="1:16" ht="72" customHeight="1">
      <c r="A596" s="239"/>
      <c r="B596" s="67" t="s">
        <v>94</v>
      </c>
      <c r="C596" s="187"/>
      <c r="D596" s="187"/>
      <c r="E596" s="187"/>
      <c r="F596" s="187"/>
      <c r="G596" s="187"/>
      <c r="H596" s="236"/>
      <c r="I596" s="233"/>
      <c r="J596" s="236"/>
      <c r="K596" s="230"/>
      <c r="L596" s="227"/>
      <c r="M596" s="230"/>
      <c r="N596" s="230"/>
      <c r="O596" s="230"/>
      <c r="P596" s="230"/>
    </row>
    <row r="597" spans="1:16">
      <c r="A597" s="239"/>
      <c r="B597" s="67" t="s">
        <v>98</v>
      </c>
      <c r="C597" s="187"/>
      <c r="D597" s="187"/>
      <c r="E597" s="187"/>
      <c r="F597" s="187"/>
      <c r="G597" s="187"/>
      <c r="H597" s="236"/>
      <c r="I597" s="233"/>
      <c r="J597" s="236"/>
      <c r="K597" s="230"/>
      <c r="L597" s="227"/>
      <c r="M597" s="230"/>
      <c r="N597" s="230"/>
      <c r="O597" s="230"/>
      <c r="P597" s="230"/>
    </row>
    <row r="598" spans="1:16">
      <c r="A598" s="239"/>
      <c r="B598" s="67" t="s">
        <v>229</v>
      </c>
      <c r="C598" s="187"/>
      <c r="D598" s="187"/>
      <c r="E598" s="187"/>
      <c r="F598" s="187"/>
      <c r="G598" s="187"/>
      <c r="H598" s="236"/>
      <c r="I598" s="233"/>
      <c r="J598" s="236"/>
      <c r="K598" s="230"/>
      <c r="L598" s="227"/>
      <c r="M598" s="230"/>
      <c r="N598" s="230"/>
      <c r="O598" s="230"/>
      <c r="P598" s="230"/>
    </row>
    <row r="599" spans="1:16" ht="21">
      <c r="A599" s="239"/>
      <c r="B599" s="67" t="s">
        <v>99</v>
      </c>
      <c r="C599" s="187"/>
      <c r="D599" s="187"/>
      <c r="E599" s="187"/>
      <c r="F599" s="187"/>
      <c r="G599" s="187"/>
      <c r="H599" s="236"/>
      <c r="I599" s="233"/>
      <c r="J599" s="236"/>
      <c r="K599" s="230"/>
      <c r="L599" s="227"/>
      <c r="M599" s="230"/>
      <c r="N599" s="230"/>
      <c r="O599" s="230"/>
      <c r="P599" s="230"/>
    </row>
    <row r="600" spans="1:16">
      <c r="A600" s="239"/>
      <c r="B600" s="67" t="s">
        <v>100</v>
      </c>
      <c r="C600" s="187"/>
      <c r="D600" s="187"/>
      <c r="E600" s="187"/>
      <c r="F600" s="187"/>
      <c r="G600" s="187"/>
      <c r="H600" s="236"/>
      <c r="I600" s="233"/>
      <c r="J600" s="236"/>
      <c r="K600" s="230"/>
      <c r="L600" s="227"/>
      <c r="M600" s="230"/>
      <c r="N600" s="230"/>
      <c r="O600" s="230"/>
      <c r="P600" s="230"/>
    </row>
    <row r="601" spans="1:16">
      <c r="A601" s="239"/>
      <c r="B601" s="67" t="s">
        <v>277</v>
      </c>
      <c r="C601" s="187"/>
      <c r="D601" s="187"/>
      <c r="E601" s="187"/>
      <c r="F601" s="187"/>
      <c r="G601" s="187"/>
      <c r="H601" s="236"/>
      <c r="I601" s="233"/>
      <c r="J601" s="236"/>
      <c r="K601" s="230"/>
      <c r="L601" s="227"/>
      <c r="M601" s="230"/>
      <c r="N601" s="230"/>
      <c r="O601" s="230"/>
      <c r="P601" s="230"/>
    </row>
    <row r="602" spans="1:16">
      <c r="A602" s="239"/>
      <c r="B602" s="67" t="s">
        <v>293</v>
      </c>
      <c r="C602" s="187"/>
      <c r="D602" s="187"/>
      <c r="E602" s="187"/>
      <c r="F602" s="187"/>
      <c r="G602" s="187"/>
      <c r="H602" s="236"/>
      <c r="I602" s="233"/>
      <c r="J602" s="236"/>
      <c r="K602" s="230"/>
      <c r="L602" s="227"/>
      <c r="M602" s="230"/>
      <c r="N602" s="230"/>
      <c r="O602" s="230"/>
      <c r="P602" s="230"/>
    </row>
    <row r="603" spans="1:16">
      <c r="A603" s="239"/>
      <c r="B603" s="67" t="s">
        <v>299</v>
      </c>
      <c r="C603" s="187"/>
      <c r="D603" s="187"/>
      <c r="E603" s="187"/>
      <c r="F603" s="187"/>
      <c r="G603" s="187"/>
      <c r="H603" s="236"/>
      <c r="I603" s="233"/>
      <c r="J603" s="236"/>
      <c r="K603" s="230"/>
      <c r="L603" s="227"/>
      <c r="M603" s="230"/>
      <c r="N603" s="230"/>
      <c r="O603" s="230"/>
      <c r="P603" s="230"/>
    </row>
    <row r="604" spans="1:16">
      <c r="A604" s="239"/>
      <c r="B604" s="67" t="s">
        <v>135</v>
      </c>
      <c r="C604" s="187"/>
      <c r="D604" s="187"/>
      <c r="E604" s="187"/>
      <c r="F604" s="187"/>
      <c r="G604" s="187"/>
      <c r="H604" s="236"/>
      <c r="I604" s="233"/>
      <c r="J604" s="236"/>
      <c r="K604" s="230"/>
      <c r="L604" s="227"/>
      <c r="M604" s="230"/>
      <c r="N604" s="230"/>
      <c r="O604" s="230"/>
      <c r="P604" s="230"/>
    </row>
    <row r="605" spans="1:16" ht="26.25" customHeight="1">
      <c r="A605" s="239"/>
      <c r="B605" s="67" t="s">
        <v>300</v>
      </c>
      <c r="C605" s="187"/>
      <c r="D605" s="187"/>
      <c r="E605" s="187"/>
      <c r="F605" s="187"/>
      <c r="G605" s="187"/>
      <c r="H605" s="236"/>
      <c r="I605" s="233"/>
      <c r="J605" s="236"/>
      <c r="K605" s="230"/>
      <c r="L605" s="227"/>
      <c r="M605" s="230"/>
      <c r="N605" s="230"/>
      <c r="O605" s="230"/>
      <c r="P605" s="230"/>
    </row>
    <row r="606" spans="1:16" ht="27.75" customHeight="1">
      <c r="A606" s="239"/>
      <c r="B606" s="67" t="s">
        <v>301</v>
      </c>
      <c r="C606" s="187"/>
      <c r="D606" s="187"/>
      <c r="E606" s="187"/>
      <c r="F606" s="187"/>
      <c r="G606" s="187"/>
      <c r="H606" s="236"/>
      <c r="I606" s="233"/>
      <c r="J606" s="236"/>
      <c r="K606" s="230"/>
      <c r="L606" s="227"/>
      <c r="M606" s="230"/>
      <c r="N606" s="230"/>
      <c r="O606" s="230"/>
      <c r="P606" s="230"/>
    </row>
    <row r="607" spans="1:16" ht="27" customHeight="1">
      <c r="A607" s="239"/>
      <c r="B607" s="67" t="s">
        <v>294</v>
      </c>
      <c r="C607" s="187"/>
      <c r="D607" s="187"/>
      <c r="E607" s="187"/>
      <c r="F607" s="187"/>
      <c r="G607" s="187"/>
      <c r="H607" s="236"/>
      <c r="I607" s="233"/>
      <c r="J607" s="236"/>
      <c r="K607" s="230"/>
      <c r="L607" s="227"/>
      <c r="M607" s="230"/>
      <c r="N607" s="230"/>
      <c r="O607" s="230"/>
      <c r="P607" s="230"/>
    </row>
    <row r="608" spans="1:16" ht="36" customHeight="1">
      <c r="A608" s="239"/>
      <c r="B608" s="67" t="s">
        <v>209</v>
      </c>
      <c r="C608" s="187"/>
      <c r="D608" s="187"/>
      <c r="E608" s="187"/>
      <c r="F608" s="187"/>
      <c r="G608" s="187"/>
      <c r="H608" s="236"/>
      <c r="I608" s="233"/>
      <c r="J608" s="236"/>
      <c r="K608" s="230"/>
      <c r="L608" s="227"/>
      <c r="M608" s="230"/>
      <c r="N608" s="230"/>
      <c r="O608" s="230"/>
      <c r="P608" s="230"/>
    </row>
    <row r="609" spans="1:16" ht="59.25" customHeight="1">
      <c r="A609" s="239"/>
      <c r="B609" s="67" t="s">
        <v>295</v>
      </c>
      <c r="C609" s="187"/>
      <c r="D609" s="187"/>
      <c r="E609" s="187"/>
      <c r="F609" s="187"/>
      <c r="G609" s="187"/>
      <c r="H609" s="236"/>
      <c r="I609" s="233"/>
      <c r="J609" s="236"/>
      <c r="K609" s="230"/>
      <c r="L609" s="227"/>
      <c r="M609" s="230"/>
      <c r="N609" s="230"/>
      <c r="O609" s="230"/>
      <c r="P609" s="230"/>
    </row>
    <row r="610" spans="1:16" ht="85.5" customHeight="1">
      <c r="A610" s="239"/>
      <c r="B610" s="67" t="s">
        <v>296</v>
      </c>
      <c r="C610" s="187"/>
      <c r="D610" s="187"/>
      <c r="E610" s="187"/>
      <c r="F610" s="187"/>
      <c r="G610" s="187"/>
      <c r="H610" s="236"/>
      <c r="I610" s="233"/>
      <c r="J610" s="236"/>
      <c r="K610" s="230"/>
      <c r="L610" s="227"/>
      <c r="M610" s="230"/>
      <c r="N610" s="230"/>
      <c r="O610" s="230"/>
      <c r="P610" s="230"/>
    </row>
    <row r="611" spans="1:16" ht="165" customHeight="1">
      <c r="A611" s="240"/>
      <c r="B611" s="67" t="s">
        <v>302</v>
      </c>
      <c r="C611" s="188"/>
      <c r="D611" s="188"/>
      <c r="E611" s="188"/>
      <c r="F611" s="188"/>
      <c r="G611" s="188"/>
      <c r="H611" s="237"/>
      <c r="I611" s="234"/>
      <c r="J611" s="237"/>
      <c r="K611" s="231"/>
      <c r="L611" s="228"/>
      <c r="M611" s="231"/>
      <c r="N611" s="231"/>
      <c r="O611" s="231"/>
      <c r="P611" s="231"/>
    </row>
    <row r="612" spans="1:16">
      <c r="A612" s="223" t="s">
        <v>26</v>
      </c>
      <c r="B612" s="71" t="s">
        <v>303</v>
      </c>
      <c r="C612" s="73"/>
      <c r="D612" s="73"/>
      <c r="E612" s="73"/>
      <c r="F612" s="73"/>
      <c r="G612" s="73"/>
      <c r="H612" s="74"/>
      <c r="I612" s="75"/>
      <c r="J612" s="74"/>
      <c r="K612" s="73"/>
      <c r="L612" s="73"/>
      <c r="M612" s="73"/>
      <c r="N612" s="73"/>
      <c r="O612" s="73"/>
      <c r="P612" s="73"/>
    </row>
    <row r="613" spans="1:16" ht="82.5" customHeight="1">
      <c r="A613" s="224"/>
      <c r="B613" s="67" t="s">
        <v>182</v>
      </c>
      <c r="C613" s="186" t="s">
        <v>74</v>
      </c>
      <c r="D613" s="186"/>
      <c r="E613" s="186"/>
      <c r="F613" s="186"/>
      <c r="G613" s="186"/>
      <c r="H613" s="235">
        <v>450</v>
      </c>
      <c r="I613" s="232">
        <v>1500</v>
      </c>
      <c r="J613" s="235">
        <v>750</v>
      </c>
      <c r="K613" s="229"/>
      <c r="L613" s="226"/>
      <c r="M613" s="229">
        <f>ROUND(K613*I613,2)</f>
        <v>0</v>
      </c>
      <c r="N613" s="229">
        <f>ROUND(M613+M613*L613,2)</f>
        <v>0</v>
      </c>
      <c r="O613" s="229">
        <f>ROUND(J613*K613,2)</f>
        <v>0</v>
      </c>
      <c r="P613" s="229">
        <f>ROUND(O613+O613*L613,2)</f>
        <v>0</v>
      </c>
    </row>
    <row r="614" spans="1:16" ht="90.75" customHeight="1">
      <c r="A614" s="224"/>
      <c r="B614" s="67" t="s">
        <v>216</v>
      </c>
      <c r="C614" s="187"/>
      <c r="D614" s="187"/>
      <c r="E614" s="187"/>
      <c r="F614" s="187"/>
      <c r="G614" s="187"/>
      <c r="H614" s="236"/>
      <c r="I614" s="233"/>
      <c r="J614" s="236"/>
      <c r="K614" s="230"/>
      <c r="L614" s="227"/>
      <c r="M614" s="230"/>
      <c r="N614" s="230"/>
      <c r="O614" s="230"/>
      <c r="P614" s="230"/>
    </row>
    <row r="615" spans="1:16" ht="67.5" customHeight="1">
      <c r="A615" s="224"/>
      <c r="B615" s="67" t="s">
        <v>94</v>
      </c>
      <c r="C615" s="187"/>
      <c r="D615" s="187"/>
      <c r="E615" s="187"/>
      <c r="F615" s="187"/>
      <c r="G615" s="187"/>
      <c r="H615" s="236"/>
      <c r="I615" s="233"/>
      <c r="J615" s="236"/>
      <c r="K615" s="230"/>
      <c r="L615" s="227"/>
      <c r="M615" s="230"/>
      <c r="N615" s="230"/>
      <c r="O615" s="230"/>
      <c r="P615" s="230"/>
    </row>
    <row r="616" spans="1:16">
      <c r="A616" s="224"/>
      <c r="B616" s="67" t="s">
        <v>98</v>
      </c>
      <c r="C616" s="187"/>
      <c r="D616" s="187"/>
      <c r="E616" s="187"/>
      <c r="F616" s="187"/>
      <c r="G616" s="187"/>
      <c r="H616" s="236"/>
      <c r="I616" s="233"/>
      <c r="J616" s="236"/>
      <c r="K616" s="230"/>
      <c r="L616" s="227"/>
      <c r="M616" s="230"/>
      <c r="N616" s="230"/>
      <c r="O616" s="230"/>
      <c r="P616" s="230"/>
    </row>
    <row r="617" spans="1:16">
      <c r="A617" s="224"/>
      <c r="B617" s="67" t="s">
        <v>304</v>
      </c>
      <c r="C617" s="187"/>
      <c r="D617" s="187"/>
      <c r="E617" s="187"/>
      <c r="F617" s="187"/>
      <c r="G617" s="187"/>
      <c r="H617" s="236"/>
      <c r="I617" s="233"/>
      <c r="J617" s="236"/>
      <c r="K617" s="230"/>
      <c r="L617" s="227"/>
      <c r="M617" s="230"/>
      <c r="N617" s="230"/>
      <c r="O617" s="230"/>
      <c r="P617" s="230"/>
    </row>
    <row r="618" spans="1:16">
      <c r="A618" s="224"/>
      <c r="B618" s="67" t="s">
        <v>305</v>
      </c>
      <c r="C618" s="187"/>
      <c r="D618" s="187"/>
      <c r="E618" s="187"/>
      <c r="F618" s="187"/>
      <c r="G618" s="187"/>
      <c r="H618" s="236"/>
      <c r="I618" s="233"/>
      <c r="J618" s="236"/>
      <c r="K618" s="230"/>
      <c r="L618" s="227"/>
      <c r="M618" s="230"/>
      <c r="N618" s="230"/>
      <c r="O618" s="230"/>
      <c r="P618" s="230"/>
    </row>
    <row r="619" spans="1:16" ht="21">
      <c r="A619" s="224"/>
      <c r="B619" s="67" t="s">
        <v>99</v>
      </c>
      <c r="C619" s="187"/>
      <c r="D619" s="187"/>
      <c r="E619" s="187"/>
      <c r="F619" s="187"/>
      <c r="G619" s="187"/>
      <c r="H619" s="236"/>
      <c r="I619" s="233"/>
      <c r="J619" s="236"/>
      <c r="K619" s="230"/>
      <c r="L619" s="227"/>
      <c r="M619" s="230"/>
      <c r="N619" s="230"/>
      <c r="O619" s="230"/>
      <c r="P619" s="230"/>
    </row>
    <row r="620" spans="1:16">
      <c r="A620" s="224"/>
      <c r="B620" s="67" t="s">
        <v>100</v>
      </c>
      <c r="C620" s="187"/>
      <c r="D620" s="187"/>
      <c r="E620" s="187"/>
      <c r="F620" s="187"/>
      <c r="G620" s="187"/>
      <c r="H620" s="236"/>
      <c r="I620" s="233"/>
      <c r="J620" s="236"/>
      <c r="K620" s="230"/>
      <c r="L620" s="227"/>
      <c r="M620" s="230"/>
      <c r="N620" s="230"/>
      <c r="O620" s="230"/>
      <c r="P620" s="230"/>
    </row>
    <row r="621" spans="1:16">
      <c r="A621" s="224"/>
      <c r="B621" s="67" t="s">
        <v>293</v>
      </c>
      <c r="C621" s="187"/>
      <c r="D621" s="187"/>
      <c r="E621" s="187"/>
      <c r="F621" s="187"/>
      <c r="G621" s="187"/>
      <c r="H621" s="236"/>
      <c r="I621" s="233"/>
      <c r="J621" s="236"/>
      <c r="K621" s="230"/>
      <c r="L621" s="227"/>
      <c r="M621" s="230"/>
      <c r="N621" s="230"/>
      <c r="O621" s="230"/>
      <c r="P621" s="230"/>
    </row>
    <row r="622" spans="1:16" ht="21">
      <c r="A622" s="224"/>
      <c r="B622" s="67" t="s">
        <v>294</v>
      </c>
      <c r="C622" s="187"/>
      <c r="D622" s="187"/>
      <c r="E622" s="187"/>
      <c r="F622" s="187"/>
      <c r="G622" s="187"/>
      <c r="H622" s="236"/>
      <c r="I622" s="233"/>
      <c r="J622" s="236"/>
      <c r="K622" s="230"/>
      <c r="L622" s="227"/>
      <c r="M622" s="230"/>
      <c r="N622" s="230"/>
      <c r="O622" s="230"/>
      <c r="P622" s="230"/>
    </row>
    <row r="623" spans="1:16">
      <c r="A623" s="224"/>
      <c r="B623" s="67" t="s">
        <v>162</v>
      </c>
      <c r="C623" s="187"/>
      <c r="D623" s="187"/>
      <c r="E623" s="187"/>
      <c r="F623" s="187"/>
      <c r="G623" s="187"/>
      <c r="H623" s="236"/>
      <c r="I623" s="233"/>
      <c r="J623" s="236"/>
      <c r="K623" s="230"/>
      <c r="L623" s="227"/>
      <c r="M623" s="230"/>
      <c r="N623" s="230"/>
      <c r="O623" s="230"/>
      <c r="P623" s="230"/>
    </row>
    <row r="624" spans="1:16" ht="39" customHeight="1">
      <c r="A624" s="224"/>
      <c r="B624" s="67" t="s">
        <v>209</v>
      </c>
      <c r="C624" s="187"/>
      <c r="D624" s="187"/>
      <c r="E624" s="187"/>
      <c r="F624" s="187"/>
      <c r="G624" s="187"/>
      <c r="H624" s="236"/>
      <c r="I624" s="233"/>
      <c r="J624" s="236"/>
      <c r="K624" s="230"/>
      <c r="L624" s="227"/>
      <c r="M624" s="230"/>
      <c r="N624" s="230"/>
      <c r="O624" s="230"/>
      <c r="P624" s="230"/>
    </row>
    <row r="625" spans="1:16" ht="59.25" customHeight="1">
      <c r="A625" s="224"/>
      <c r="B625" s="67" t="s">
        <v>295</v>
      </c>
      <c r="C625" s="187"/>
      <c r="D625" s="187"/>
      <c r="E625" s="187"/>
      <c r="F625" s="187"/>
      <c r="G625" s="187"/>
      <c r="H625" s="236"/>
      <c r="I625" s="233"/>
      <c r="J625" s="236"/>
      <c r="K625" s="230"/>
      <c r="L625" s="227"/>
      <c r="M625" s="230"/>
      <c r="N625" s="230"/>
      <c r="O625" s="230"/>
      <c r="P625" s="230"/>
    </row>
    <row r="626" spans="1:16" ht="80.25" customHeight="1">
      <c r="A626" s="224"/>
      <c r="B626" s="67" t="s">
        <v>296</v>
      </c>
      <c r="C626" s="187"/>
      <c r="D626" s="187"/>
      <c r="E626" s="187"/>
      <c r="F626" s="187"/>
      <c r="G626" s="187"/>
      <c r="H626" s="236"/>
      <c r="I626" s="233"/>
      <c r="J626" s="236"/>
      <c r="K626" s="230"/>
      <c r="L626" s="227"/>
      <c r="M626" s="230"/>
      <c r="N626" s="230"/>
      <c r="O626" s="230"/>
      <c r="P626" s="230"/>
    </row>
    <row r="627" spans="1:16" ht="152.25" customHeight="1">
      <c r="A627" s="225"/>
      <c r="B627" s="67" t="s">
        <v>306</v>
      </c>
      <c r="C627" s="188"/>
      <c r="D627" s="188"/>
      <c r="E627" s="188"/>
      <c r="F627" s="188"/>
      <c r="G627" s="188"/>
      <c r="H627" s="237"/>
      <c r="I627" s="234"/>
      <c r="J627" s="237"/>
      <c r="K627" s="231"/>
      <c r="L627" s="228"/>
      <c r="M627" s="231"/>
      <c r="N627" s="231"/>
      <c r="O627" s="231"/>
      <c r="P627" s="231"/>
    </row>
    <row r="628" spans="1:16">
      <c r="A628" s="223" t="s">
        <v>54</v>
      </c>
      <c r="B628" s="71" t="s">
        <v>307</v>
      </c>
      <c r="C628" s="73"/>
      <c r="D628" s="73"/>
      <c r="E628" s="73"/>
      <c r="F628" s="73"/>
      <c r="G628" s="73"/>
      <c r="H628" s="74"/>
      <c r="I628" s="75"/>
      <c r="J628" s="74"/>
      <c r="K628" s="73"/>
      <c r="L628" s="73"/>
      <c r="M628" s="73"/>
      <c r="N628" s="73"/>
      <c r="O628" s="73"/>
      <c r="P628" s="73"/>
    </row>
    <row r="629" spans="1:16" ht="76.5" customHeight="1">
      <c r="A629" s="224"/>
      <c r="B629" s="67" t="s">
        <v>308</v>
      </c>
      <c r="C629" s="186" t="s">
        <v>74</v>
      </c>
      <c r="D629" s="186"/>
      <c r="E629" s="186"/>
      <c r="F629" s="186"/>
      <c r="G629" s="186"/>
      <c r="H629" s="235">
        <v>150</v>
      </c>
      <c r="I629" s="232">
        <v>500</v>
      </c>
      <c r="J629" s="235">
        <v>250</v>
      </c>
      <c r="K629" s="229"/>
      <c r="L629" s="226"/>
      <c r="M629" s="229">
        <f>ROUND(K629*I629,2)</f>
        <v>0</v>
      </c>
      <c r="N629" s="229">
        <f>ROUND(M629+M629*L629,2)</f>
        <v>0</v>
      </c>
      <c r="O629" s="229">
        <f>ROUND(J629*K629,2)</f>
        <v>0</v>
      </c>
      <c r="P629" s="229">
        <f>ROUND(O629+O629*L629,2)</f>
        <v>0</v>
      </c>
    </row>
    <row r="630" spans="1:16">
      <c r="A630" s="224"/>
      <c r="B630" s="67" t="s">
        <v>135</v>
      </c>
      <c r="C630" s="187"/>
      <c r="D630" s="187"/>
      <c r="E630" s="187"/>
      <c r="F630" s="187"/>
      <c r="G630" s="187"/>
      <c r="H630" s="236"/>
      <c r="I630" s="233"/>
      <c r="J630" s="236"/>
      <c r="K630" s="230"/>
      <c r="L630" s="227"/>
      <c r="M630" s="230"/>
      <c r="N630" s="230"/>
      <c r="O630" s="230"/>
      <c r="P630" s="230"/>
    </row>
    <row r="631" spans="1:16" ht="21">
      <c r="A631" s="224"/>
      <c r="B631" s="67" t="s">
        <v>294</v>
      </c>
      <c r="C631" s="187"/>
      <c r="D631" s="187"/>
      <c r="E631" s="187"/>
      <c r="F631" s="187"/>
      <c r="G631" s="187"/>
      <c r="H631" s="236"/>
      <c r="I631" s="233"/>
      <c r="J631" s="236"/>
      <c r="K631" s="230"/>
      <c r="L631" s="227"/>
      <c r="M631" s="230"/>
      <c r="N631" s="230"/>
      <c r="O631" s="230"/>
      <c r="P631" s="230"/>
    </row>
    <row r="632" spans="1:16">
      <c r="A632" s="224"/>
      <c r="B632" s="67" t="s">
        <v>309</v>
      </c>
      <c r="C632" s="187"/>
      <c r="D632" s="187"/>
      <c r="E632" s="187"/>
      <c r="F632" s="187"/>
      <c r="G632" s="187"/>
      <c r="H632" s="236"/>
      <c r="I632" s="233"/>
      <c r="J632" s="236"/>
      <c r="K632" s="230"/>
      <c r="L632" s="227"/>
      <c r="M632" s="230"/>
      <c r="N632" s="230"/>
      <c r="O632" s="230"/>
      <c r="P632" s="230"/>
    </row>
    <row r="633" spans="1:16" ht="31.5">
      <c r="A633" s="224"/>
      <c r="B633" s="67" t="s">
        <v>209</v>
      </c>
      <c r="C633" s="187"/>
      <c r="D633" s="187"/>
      <c r="E633" s="187"/>
      <c r="F633" s="187"/>
      <c r="G633" s="187"/>
      <c r="H633" s="236"/>
      <c r="I633" s="233"/>
      <c r="J633" s="236"/>
      <c r="K633" s="230"/>
      <c r="L633" s="227"/>
      <c r="M633" s="230"/>
      <c r="N633" s="230"/>
      <c r="O633" s="230"/>
      <c r="P633" s="230"/>
    </row>
    <row r="634" spans="1:16" ht="55.5" customHeight="1">
      <c r="A634" s="224"/>
      <c r="B634" s="67" t="s">
        <v>310</v>
      </c>
      <c r="C634" s="187"/>
      <c r="D634" s="187"/>
      <c r="E634" s="187"/>
      <c r="F634" s="187"/>
      <c r="G634" s="187"/>
      <c r="H634" s="236"/>
      <c r="I634" s="233"/>
      <c r="J634" s="236"/>
      <c r="K634" s="230"/>
      <c r="L634" s="227"/>
      <c r="M634" s="230"/>
      <c r="N634" s="230"/>
      <c r="O634" s="230"/>
      <c r="P634" s="230"/>
    </row>
    <row r="635" spans="1:16" ht="162" customHeight="1">
      <c r="A635" s="225"/>
      <c r="B635" s="67" t="s">
        <v>306</v>
      </c>
      <c r="C635" s="188"/>
      <c r="D635" s="188"/>
      <c r="E635" s="188"/>
      <c r="F635" s="188"/>
      <c r="G635" s="188"/>
      <c r="H635" s="237"/>
      <c r="I635" s="234"/>
      <c r="J635" s="237"/>
      <c r="K635" s="231"/>
      <c r="L635" s="228"/>
      <c r="M635" s="231"/>
      <c r="N635" s="231"/>
      <c r="O635" s="231"/>
      <c r="P635" s="231"/>
    </row>
    <row r="636" spans="1:16" ht="19.5" customHeight="1">
      <c r="A636" s="223" t="s">
        <v>61</v>
      </c>
      <c r="B636" s="71" t="s">
        <v>311</v>
      </c>
      <c r="C636" s="73"/>
      <c r="D636" s="73"/>
      <c r="E636" s="73"/>
      <c r="F636" s="73"/>
      <c r="G636" s="73"/>
      <c r="H636" s="74"/>
      <c r="I636" s="75"/>
      <c r="J636" s="74"/>
      <c r="K636" s="73"/>
      <c r="L636" s="73"/>
      <c r="M636" s="73"/>
      <c r="N636" s="73"/>
      <c r="O636" s="73"/>
      <c r="P636" s="73"/>
    </row>
    <row r="637" spans="1:16" ht="83.25" customHeight="1">
      <c r="A637" s="224"/>
      <c r="B637" s="67" t="s">
        <v>182</v>
      </c>
      <c r="C637" s="186" t="s">
        <v>74</v>
      </c>
      <c r="D637" s="186"/>
      <c r="E637" s="186"/>
      <c r="F637" s="186"/>
      <c r="G637" s="186"/>
      <c r="H637" s="235">
        <v>180</v>
      </c>
      <c r="I637" s="232">
        <v>600</v>
      </c>
      <c r="J637" s="235">
        <v>300</v>
      </c>
      <c r="K637" s="229"/>
      <c r="L637" s="226"/>
      <c r="M637" s="229">
        <f>ROUND(K637*I637,2)</f>
        <v>0</v>
      </c>
      <c r="N637" s="229">
        <f>ROUND(M637+M637*L637,2)</f>
        <v>0</v>
      </c>
      <c r="O637" s="229">
        <f>ROUND(J637*K637,2)</f>
        <v>0</v>
      </c>
      <c r="P637" s="229">
        <f>ROUND(O637+O637*L637,2)</f>
        <v>0</v>
      </c>
    </row>
    <row r="638" spans="1:16" ht="30" customHeight="1">
      <c r="A638" s="224"/>
      <c r="B638" s="67" t="s">
        <v>171</v>
      </c>
      <c r="C638" s="187"/>
      <c r="D638" s="187"/>
      <c r="E638" s="187"/>
      <c r="F638" s="187"/>
      <c r="G638" s="187"/>
      <c r="H638" s="236"/>
      <c r="I638" s="233"/>
      <c r="J638" s="236"/>
      <c r="K638" s="230"/>
      <c r="L638" s="227"/>
      <c r="M638" s="230"/>
      <c r="N638" s="230"/>
      <c r="O638" s="230"/>
      <c r="P638" s="230"/>
    </row>
    <row r="639" spans="1:16" ht="75" customHeight="1">
      <c r="A639" s="224"/>
      <c r="B639" s="67" t="s">
        <v>94</v>
      </c>
      <c r="C639" s="187"/>
      <c r="D639" s="187"/>
      <c r="E639" s="187"/>
      <c r="F639" s="187"/>
      <c r="G639" s="187"/>
      <c r="H639" s="236"/>
      <c r="I639" s="233"/>
      <c r="J639" s="236"/>
      <c r="K639" s="230"/>
      <c r="L639" s="227"/>
      <c r="M639" s="230"/>
      <c r="N639" s="230"/>
      <c r="O639" s="230"/>
      <c r="P639" s="230"/>
    </row>
    <row r="640" spans="1:16" ht="54.75" customHeight="1">
      <c r="A640" s="224"/>
      <c r="B640" s="67" t="s">
        <v>288</v>
      </c>
      <c r="C640" s="187"/>
      <c r="D640" s="187"/>
      <c r="E640" s="187"/>
      <c r="F640" s="187"/>
      <c r="G640" s="187"/>
      <c r="H640" s="236"/>
      <c r="I640" s="233"/>
      <c r="J640" s="236"/>
      <c r="K640" s="230"/>
      <c r="L640" s="227"/>
      <c r="M640" s="230"/>
      <c r="N640" s="230"/>
      <c r="O640" s="230"/>
      <c r="P640" s="230"/>
    </row>
    <row r="641" spans="1:16" ht="67.5" customHeight="1">
      <c r="A641" s="224"/>
      <c r="B641" s="67" t="s">
        <v>312</v>
      </c>
      <c r="C641" s="187"/>
      <c r="D641" s="187"/>
      <c r="E641" s="187"/>
      <c r="F641" s="187"/>
      <c r="G641" s="187"/>
      <c r="H641" s="236"/>
      <c r="I641" s="233"/>
      <c r="J641" s="236"/>
      <c r="K641" s="230"/>
      <c r="L641" s="227"/>
      <c r="M641" s="230"/>
      <c r="N641" s="230"/>
      <c r="O641" s="230"/>
      <c r="P641" s="230"/>
    </row>
    <row r="642" spans="1:16" ht="113.25" customHeight="1">
      <c r="A642" s="225"/>
      <c r="B642" s="67" t="s">
        <v>313</v>
      </c>
      <c r="C642" s="188"/>
      <c r="D642" s="188"/>
      <c r="E642" s="188"/>
      <c r="F642" s="188"/>
      <c r="G642" s="188"/>
      <c r="H642" s="237"/>
      <c r="I642" s="234"/>
      <c r="J642" s="237"/>
      <c r="K642" s="231"/>
      <c r="L642" s="228"/>
      <c r="M642" s="231"/>
      <c r="N642" s="231"/>
      <c r="O642" s="231"/>
      <c r="P642" s="231"/>
    </row>
    <row r="643" spans="1:16" ht="61.5" customHeight="1" thickBot="1">
      <c r="A643" s="95" t="s">
        <v>63</v>
      </c>
      <c r="B643" s="67" t="s">
        <v>314</v>
      </c>
      <c r="C643" s="48" t="s">
        <v>315</v>
      </c>
      <c r="D643" s="48"/>
      <c r="E643" s="48"/>
      <c r="F643" s="48"/>
      <c r="G643" s="48"/>
      <c r="H643" s="96">
        <v>300</v>
      </c>
      <c r="I643" s="97">
        <v>1000</v>
      </c>
      <c r="J643" s="96">
        <v>500</v>
      </c>
      <c r="K643" s="98"/>
      <c r="L643" s="99"/>
      <c r="M643" s="98">
        <f>ROUND(K643*I643,2)</f>
        <v>0</v>
      </c>
      <c r="N643" s="98">
        <f>ROUND(M643+M643*L643,2)</f>
        <v>0</v>
      </c>
      <c r="O643" s="98">
        <f>ROUND(J643*K643,2)</f>
        <v>0</v>
      </c>
      <c r="P643" s="98">
        <f>ROUND(O643+O643*L643,2)</f>
        <v>0</v>
      </c>
    </row>
    <row r="644" spans="1:16" ht="11.25" thickBot="1">
      <c r="L644" s="20" t="s">
        <v>2</v>
      </c>
      <c r="M644" s="21">
        <f>SUM(M576:M643)</f>
        <v>0</v>
      </c>
      <c r="N644" s="21">
        <f>SUM(N576:N643)</f>
        <v>0</v>
      </c>
      <c r="O644" s="21">
        <f t="shared" ref="O644:P644" si="16">SUM(O576:O643)</f>
        <v>0</v>
      </c>
      <c r="P644" s="21">
        <f t="shared" si="16"/>
        <v>0</v>
      </c>
    </row>
    <row r="645" spans="1:16" ht="11.25" thickBot="1">
      <c r="L645" s="24"/>
      <c r="M645" s="13"/>
    </row>
    <row r="646" spans="1:16" ht="11.25" thickBot="1">
      <c r="K646" s="170">
        <f>COUNTIF($N$7:N646,"PAKIET")</f>
        <v>12</v>
      </c>
      <c r="L646" s="171"/>
      <c r="M646" s="171"/>
      <c r="N646" s="172" t="s">
        <v>28</v>
      </c>
      <c r="O646" s="172"/>
      <c r="P646" s="173"/>
    </row>
    <row r="647" spans="1:16" ht="32.25" thickBot="1">
      <c r="K647" s="41" t="s">
        <v>29</v>
      </c>
      <c r="L647" s="41" t="s">
        <v>30</v>
      </c>
      <c r="M647" s="42" t="s">
        <v>19</v>
      </c>
      <c r="N647" s="41" t="s">
        <v>31</v>
      </c>
      <c r="O647" s="42" t="s">
        <v>32</v>
      </c>
      <c r="P647" s="42" t="s">
        <v>33</v>
      </c>
    </row>
    <row r="648" spans="1:16" ht="11.25" thickBot="1">
      <c r="K648" s="27">
        <f>M644</f>
        <v>0</v>
      </c>
      <c r="L648" s="28">
        <f>N644</f>
        <v>0</v>
      </c>
      <c r="M648" s="28">
        <f>O644</f>
        <v>0</v>
      </c>
      <c r="N648" s="28">
        <f>P644</f>
        <v>0</v>
      </c>
      <c r="O648" s="28">
        <f>ROUND(K648+M648,2)</f>
        <v>0</v>
      </c>
      <c r="P648" s="29">
        <f>ROUND(L648+N648,2)</f>
        <v>0</v>
      </c>
    </row>
    <row r="653" spans="1:16" ht="32.25" thickBot="1">
      <c r="A653" s="1" t="s">
        <v>8</v>
      </c>
      <c r="B653" s="2" t="s">
        <v>7</v>
      </c>
      <c r="C653" s="3" t="s">
        <v>0</v>
      </c>
      <c r="D653" s="4" t="s">
        <v>9</v>
      </c>
      <c r="E653" s="5" t="s">
        <v>10</v>
      </c>
      <c r="F653" s="6" t="s">
        <v>11</v>
      </c>
      <c r="G653" s="7" t="s">
        <v>12</v>
      </c>
      <c r="H653" s="8" t="s">
        <v>13</v>
      </c>
      <c r="I653" s="78" t="s">
        <v>14</v>
      </c>
      <c r="J653" s="9" t="s">
        <v>15</v>
      </c>
      <c r="K653" s="10" t="s">
        <v>16</v>
      </c>
      <c r="L653" s="7" t="s">
        <v>1</v>
      </c>
      <c r="M653" s="11" t="s">
        <v>17</v>
      </c>
      <c r="N653" s="11" t="s">
        <v>18</v>
      </c>
      <c r="O653" s="12" t="s">
        <v>19</v>
      </c>
      <c r="P653" s="12" t="s">
        <v>20</v>
      </c>
    </row>
    <row r="654" spans="1:16" ht="11.25" thickBot="1">
      <c r="A654" s="155">
        <f>COUNTIF($A$7:A653,"Lp.")</f>
        <v>13</v>
      </c>
      <c r="B654" s="168" t="s">
        <v>28</v>
      </c>
      <c r="C654" s="168"/>
      <c r="D654" s="168"/>
      <c r="E654" s="168"/>
      <c r="F654" s="168"/>
      <c r="G654" s="168"/>
      <c r="H654" s="168"/>
      <c r="I654" s="168"/>
      <c r="J654" s="168"/>
      <c r="K654" s="168"/>
      <c r="L654" s="168"/>
      <c r="M654" s="168"/>
      <c r="N654" s="168"/>
      <c r="O654" s="168"/>
      <c r="P654" s="169"/>
    </row>
    <row r="655" spans="1:16">
      <c r="A655" s="238" t="s">
        <v>22</v>
      </c>
      <c r="B655" s="59" t="s">
        <v>316</v>
      </c>
      <c r="C655" s="32"/>
      <c r="D655" s="32"/>
      <c r="E655" s="32"/>
      <c r="F655" s="32"/>
      <c r="G655" s="32"/>
      <c r="H655" s="89"/>
      <c r="I655" s="90"/>
      <c r="J655" s="89"/>
      <c r="K655" s="91"/>
      <c r="L655" s="92"/>
      <c r="M655" s="91"/>
      <c r="N655" s="91"/>
      <c r="O655" s="91"/>
      <c r="P655" s="91"/>
    </row>
    <row r="656" spans="1:16" ht="69" customHeight="1">
      <c r="A656" s="239"/>
      <c r="B656" s="37" t="s">
        <v>317</v>
      </c>
      <c r="C656" s="186" t="s">
        <v>74</v>
      </c>
      <c r="D656" s="186"/>
      <c r="E656" s="186"/>
      <c r="F656" s="186"/>
      <c r="G656" s="186"/>
      <c r="H656" s="235">
        <v>60</v>
      </c>
      <c r="I656" s="232">
        <v>200</v>
      </c>
      <c r="J656" s="235">
        <v>200</v>
      </c>
      <c r="K656" s="229"/>
      <c r="L656" s="226"/>
      <c r="M656" s="229">
        <f>ROUND(K656*I656,2)</f>
        <v>0</v>
      </c>
      <c r="N656" s="229">
        <f>ROUND(M656+M656*L656,2)</f>
        <v>0</v>
      </c>
      <c r="O656" s="229">
        <f>ROUND(J656*K656,2)</f>
        <v>0</v>
      </c>
      <c r="P656" s="229">
        <f>ROUND(O656+O656*L656,2)</f>
        <v>0</v>
      </c>
    </row>
    <row r="657" spans="1:16" ht="105">
      <c r="A657" s="239"/>
      <c r="B657" s="37" t="s">
        <v>318</v>
      </c>
      <c r="C657" s="187"/>
      <c r="D657" s="187"/>
      <c r="E657" s="187"/>
      <c r="F657" s="187"/>
      <c r="G657" s="187"/>
      <c r="H657" s="236"/>
      <c r="I657" s="233"/>
      <c r="J657" s="236"/>
      <c r="K657" s="230"/>
      <c r="L657" s="227"/>
      <c r="M657" s="230"/>
      <c r="N657" s="230"/>
      <c r="O657" s="230"/>
      <c r="P657" s="230"/>
    </row>
    <row r="658" spans="1:16" ht="67.5" customHeight="1">
      <c r="A658" s="239"/>
      <c r="B658" s="37" t="s">
        <v>319</v>
      </c>
      <c r="C658" s="187"/>
      <c r="D658" s="187"/>
      <c r="E658" s="187"/>
      <c r="F658" s="187"/>
      <c r="G658" s="187"/>
      <c r="H658" s="236"/>
      <c r="I658" s="233"/>
      <c r="J658" s="236"/>
      <c r="K658" s="230"/>
      <c r="L658" s="227"/>
      <c r="M658" s="230"/>
      <c r="N658" s="230"/>
      <c r="O658" s="230"/>
      <c r="P658" s="230"/>
    </row>
    <row r="659" spans="1:16" ht="105">
      <c r="A659" s="239"/>
      <c r="B659" s="37" t="s">
        <v>320</v>
      </c>
      <c r="C659" s="187"/>
      <c r="D659" s="187"/>
      <c r="E659" s="187"/>
      <c r="F659" s="187"/>
      <c r="G659" s="187"/>
      <c r="H659" s="236"/>
      <c r="I659" s="233"/>
      <c r="J659" s="236"/>
      <c r="K659" s="230"/>
      <c r="L659" s="227"/>
      <c r="M659" s="230"/>
      <c r="N659" s="230"/>
      <c r="O659" s="230"/>
      <c r="P659" s="230"/>
    </row>
    <row r="660" spans="1:16" ht="122.25" customHeight="1">
      <c r="A660" s="239"/>
      <c r="B660" s="37" t="s">
        <v>321</v>
      </c>
      <c r="C660" s="187"/>
      <c r="D660" s="187"/>
      <c r="E660" s="187"/>
      <c r="F660" s="187"/>
      <c r="G660" s="187"/>
      <c r="H660" s="236"/>
      <c r="I660" s="233"/>
      <c r="J660" s="236"/>
      <c r="K660" s="230"/>
      <c r="L660" s="227"/>
      <c r="M660" s="230"/>
      <c r="N660" s="230"/>
      <c r="O660" s="230"/>
      <c r="P660" s="230"/>
    </row>
    <row r="661" spans="1:16">
      <c r="A661" s="239"/>
      <c r="B661" s="37" t="s">
        <v>322</v>
      </c>
      <c r="C661" s="187"/>
      <c r="D661" s="187"/>
      <c r="E661" s="187"/>
      <c r="F661" s="187"/>
      <c r="G661" s="187"/>
      <c r="H661" s="236"/>
      <c r="I661" s="233"/>
      <c r="J661" s="236"/>
      <c r="K661" s="230"/>
      <c r="L661" s="227"/>
      <c r="M661" s="230"/>
      <c r="N661" s="230"/>
      <c r="O661" s="230"/>
      <c r="P661" s="230"/>
    </row>
    <row r="662" spans="1:16" ht="26.25" customHeight="1">
      <c r="A662" s="239"/>
      <c r="B662" s="37" t="s">
        <v>323</v>
      </c>
      <c r="C662" s="187"/>
      <c r="D662" s="187"/>
      <c r="E662" s="187"/>
      <c r="F662" s="187"/>
      <c r="G662" s="187"/>
      <c r="H662" s="236"/>
      <c r="I662" s="233"/>
      <c r="J662" s="236"/>
      <c r="K662" s="230"/>
      <c r="L662" s="227"/>
      <c r="M662" s="230"/>
      <c r="N662" s="230"/>
      <c r="O662" s="230"/>
      <c r="P662" s="230"/>
    </row>
    <row r="663" spans="1:16">
      <c r="A663" s="239"/>
      <c r="B663" s="37" t="s">
        <v>324</v>
      </c>
      <c r="C663" s="187"/>
      <c r="D663" s="187"/>
      <c r="E663" s="187"/>
      <c r="F663" s="187"/>
      <c r="G663" s="187"/>
      <c r="H663" s="236"/>
      <c r="I663" s="233"/>
      <c r="J663" s="236"/>
      <c r="K663" s="230"/>
      <c r="L663" s="227"/>
      <c r="M663" s="230"/>
      <c r="N663" s="230"/>
      <c r="O663" s="230"/>
      <c r="P663" s="230"/>
    </row>
    <row r="664" spans="1:16">
      <c r="A664" s="239"/>
      <c r="B664" s="37" t="s">
        <v>100</v>
      </c>
      <c r="C664" s="187"/>
      <c r="D664" s="187"/>
      <c r="E664" s="187"/>
      <c r="F664" s="187"/>
      <c r="G664" s="187"/>
      <c r="H664" s="236"/>
      <c r="I664" s="233"/>
      <c r="J664" s="236"/>
      <c r="K664" s="230"/>
      <c r="L664" s="227"/>
      <c r="M664" s="230"/>
      <c r="N664" s="230"/>
      <c r="O664" s="230"/>
      <c r="P664" s="230"/>
    </row>
    <row r="665" spans="1:16">
      <c r="A665" s="239"/>
      <c r="B665" s="37" t="s">
        <v>325</v>
      </c>
      <c r="C665" s="187"/>
      <c r="D665" s="187"/>
      <c r="E665" s="187"/>
      <c r="F665" s="187"/>
      <c r="G665" s="187"/>
      <c r="H665" s="236"/>
      <c r="I665" s="233"/>
      <c r="J665" s="236"/>
      <c r="K665" s="230"/>
      <c r="L665" s="227"/>
      <c r="M665" s="230"/>
      <c r="N665" s="230"/>
      <c r="O665" s="230"/>
      <c r="P665" s="230"/>
    </row>
    <row r="666" spans="1:16">
      <c r="A666" s="239"/>
      <c r="B666" s="37" t="s">
        <v>326</v>
      </c>
      <c r="C666" s="187"/>
      <c r="D666" s="187"/>
      <c r="E666" s="187"/>
      <c r="F666" s="187"/>
      <c r="G666" s="187"/>
      <c r="H666" s="236"/>
      <c r="I666" s="233"/>
      <c r="J666" s="236"/>
      <c r="K666" s="230"/>
      <c r="L666" s="227"/>
      <c r="M666" s="230"/>
      <c r="N666" s="230"/>
      <c r="O666" s="230"/>
      <c r="P666" s="230"/>
    </row>
    <row r="667" spans="1:16">
      <c r="A667" s="239"/>
      <c r="B667" s="37" t="s">
        <v>239</v>
      </c>
      <c r="C667" s="187"/>
      <c r="D667" s="187"/>
      <c r="E667" s="187"/>
      <c r="F667" s="187"/>
      <c r="G667" s="187"/>
      <c r="H667" s="236"/>
      <c r="I667" s="233"/>
      <c r="J667" s="236"/>
      <c r="K667" s="230"/>
      <c r="L667" s="227"/>
      <c r="M667" s="230"/>
      <c r="N667" s="230"/>
      <c r="O667" s="230"/>
      <c r="P667" s="230"/>
    </row>
    <row r="668" spans="1:16">
      <c r="A668" s="239"/>
      <c r="B668" s="37" t="s">
        <v>98</v>
      </c>
      <c r="C668" s="187"/>
      <c r="D668" s="187"/>
      <c r="E668" s="187"/>
      <c r="F668" s="187"/>
      <c r="G668" s="187"/>
      <c r="H668" s="236"/>
      <c r="I668" s="233"/>
      <c r="J668" s="236"/>
      <c r="K668" s="230"/>
      <c r="L668" s="227"/>
      <c r="M668" s="230"/>
      <c r="N668" s="230"/>
      <c r="O668" s="230"/>
      <c r="P668" s="230"/>
    </row>
    <row r="669" spans="1:16">
      <c r="A669" s="239"/>
      <c r="B669" s="37" t="s">
        <v>97</v>
      </c>
      <c r="C669" s="187"/>
      <c r="D669" s="187"/>
      <c r="E669" s="187"/>
      <c r="F669" s="187"/>
      <c r="G669" s="187"/>
      <c r="H669" s="236"/>
      <c r="I669" s="233"/>
      <c r="J669" s="236"/>
      <c r="K669" s="230"/>
      <c r="L669" s="227"/>
      <c r="M669" s="230"/>
      <c r="N669" s="230"/>
      <c r="O669" s="230"/>
      <c r="P669" s="230"/>
    </row>
    <row r="670" spans="1:16">
      <c r="A670" s="239"/>
      <c r="B670" s="37" t="s">
        <v>327</v>
      </c>
      <c r="C670" s="187"/>
      <c r="D670" s="187"/>
      <c r="E670" s="187"/>
      <c r="F670" s="187"/>
      <c r="G670" s="187"/>
      <c r="H670" s="236"/>
      <c r="I670" s="233"/>
      <c r="J670" s="236"/>
      <c r="K670" s="230"/>
      <c r="L670" s="227"/>
      <c r="M670" s="230"/>
      <c r="N670" s="230"/>
      <c r="O670" s="230"/>
      <c r="P670" s="230"/>
    </row>
    <row r="671" spans="1:16" ht="21">
      <c r="A671" s="239"/>
      <c r="B671" s="37" t="s">
        <v>328</v>
      </c>
      <c r="C671" s="187"/>
      <c r="D671" s="187"/>
      <c r="E671" s="187"/>
      <c r="F671" s="187"/>
      <c r="G671" s="187"/>
      <c r="H671" s="236"/>
      <c r="I671" s="233"/>
      <c r="J671" s="236"/>
      <c r="K671" s="230"/>
      <c r="L671" s="227"/>
      <c r="M671" s="230"/>
      <c r="N671" s="230"/>
      <c r="O671" s="230"/>
      <c r="P671" s="230"/>
    </row>
    <row r="672" spans="1:16">
      <c r="A672" s="239"/>
      <c r="B672" s="37" t="s">
        <v>231</v>
      </c>
      <c r="C672" s="187"/>
      <c r="D672" s="187"/>
      <c r="E672" s="187"/>
      <c r="F672" s="187"/>
      <c r="G672" s="187"/>
      <c r="H672" s="236"/>
      <c r="I672" s="233"/>
      <c r="J672" s="236"/>
      <c r="K672" s="230"/>
      <c r="L672" s="227"/>
      <c r="M672" s="230"/>
      <c r="N672" s="230"/>
      <c r="O672" s="230"/>
      <c r="P672" s="230"/>
    </row>
    <row r="673" spans="1:16" ht="26.25" customHeight="1">
      <c r="A673" s="239"/>
      <c r="B673" s="37" t="s">
        <v>329</v>
      </c>
      <c r="C673" s="187"/>
      <c r="D673" s="187"/>
      <c r="E673" s="187"/>
      <c r="F673" s="187"/>
      <c r="G673" s="187"/>
      <c r="H673" s="236"/>
      <c r="I673" s="233"/>
      <c r="J673" s="236"/>
      <c r="K673" s="230"/>
      <c r="L673" s="227"/>
      <c r="M673" s="230"/>
      <c r="N673" s="230"/>
      <c r="O673" s="230"/>
      <c r="P673" s="230"/>
    </row>
    <row r="674" spans="1:16" ht="68.25" customHeight="1">
      <c r="A674" s="239"/>
      <c r="B674" s="37" t="s">
        <v>330</v>
      </c>
      <c r="C674" s="187"/>
      <c r="D674" s="187"/>
      <c r="E674" s="187"/>
      <c r="F674" s="187"/>
      <c r="G674" s="187"/>
      <c r="H674" s="236"/>
      <c r="I674" s="233"/>
      <c r="J674" s="236"/>
      <c r="K674" s="230"/>
      <c r="L674" s="227"/>
      <c r="M674" s="230"/>
      <c r="N674" s="230"/>
      <c r="O674" s="230"/>
      <c r="P674" s="230"/>
    </row>
    <row r="675" spans="1:16" ht="170.25" customHeight="1">
      <c r="A675" s="240"/>
      <c r="B675" s="37" t="s">
        <v>331</v>
      </c>
      <c r="C675" s="188"/>
      <c r="D675" s="188"/>
      <c r="E675" s="188"/>
      <c r="F675" s="188"/>
      <c r="G675" s="188"/>
      <c r="H675" s="237"/>
      <c r="I675" s="234"/>
      <c r="J675" s="237"/>
      <c r="K675" s="231"/>
      <c r="L675" s="228"/>
      <c r="M675" s="231"/>
      <c r="N675" s="231"/>
      <c r="O675" s="231"/>
      <c r="P675" s="231"/>
    </row>
    <row r="676" spans="1:16">
      <c r="A676" s="223" t="s">
        <v>24</v>
      </c>
      <c r="B676" s="72" t="s">
        <v>332</v>
      </c>
      <c r="C676" s="85"/>
      <c r="D676" s="85"/>
      <c r="E676" s="85"/>
      <c r="F676" s="85"/>
      <c r="G676" s="85"/>
      <c r="H676" s="86"/>
      <c r="I676" s="87"/>
      <c r="J676" s="86"/>
      <c r="K676" s="85"/>
      <c r="L676" s="85"/>
      <c r="M676" s="88"/>
      <c r="N676" s="85"/>
      <c r="O676" s="85"/>
      <c r="P676" s="85"/>
    </row>
    <row r="677" spans="1:16" ht="79.5" customHeight="1">
      <c r="A677" s="224"/>
      <c r="B677" s="37" t="s">
        <v>170</v>
      </c>
      <c r="C677" s="186" t="s">
        <v>74</v>
      </c>
      <c r="D677" s="186"/>
      <c r="E677" s="186"/>
      <c r="F677" s="186"/>
      <c r="G677" s="186"/>
      <c r="H677" s="235">
        <v>150</v>
      </c>
      <c r="I677" s="232">
        <v>500</v>
      </c>
      <c r="J677" s="235">
        <v>500</v>
      </c>
      <c r="K677" s="229"/>
      <c r="L677" s="226"/>
      <c r="M677" s="229">
        <f>ROUND(K677*I677,2)</f>
        <v>0</v>
      </c>
      <c r="N677" s="229">
        <f>ROUND(M677+M677*L677,2)</f>
        <v>0</v>
      </c>
      <c r="O677" s="229">
        <f>ROUND(J677*K677,2)</f>
        <v>0</v>
      </c>
      <c r="P677" s="229">
        <f>ROUND(O677+O677*L677,2)</f>
        <v>0</v>
      </c>
    </row>
    <row r="678" spans="1:16">
      <c r="A678" s="224"/>
      <c r="B678" s="37" t="s">
        <v>333</v>
      </c>
      <c r="C678" s="187"/>
      <c r="D678" s="187"/>
      <c r="E678" s="187"/>
      <c r="F678" s="187"/>
      <c r="G678" s="187"/>
      <c r="H678" s="236"/>
      <c r="I678" s="233"/>
      <c r="J678" s="236"/>
      <c r="K678" s="230"/>
      <c r="L678" s="227"/>
      <c r="M678" s="230"/>
      <c r="N678" s="230"/>
      <c r="O678" s="230"/>
      <c r="P678" s="230"/>
    </row>
    <row r="679" spans="1:16" ht="70.5" customHeight="1">
      <c r="A679" s="224"/>
      <c r="B679" s="37" t="s">
        <v>334</v>
      </c>
      <c r="C679" s="187"/>
      <c r="D679" s="187"/>
      <c r="E679" s="187"/>
      <c r="F679" s="187"/>
      <c r="G679" s="187"/>
      <c r="H679" s="236"/>
      <c r="I679" s="233"/>
      <c r="J679" s="236"/>
      <c r="K679" s="230"/>
      <c r="L679" s="227"/>
      <c r="M679" s="230"/>
      <c r="N679" s="230"/>
      <c r="O679" s="230"/>
      <c r="P679" s="230"/>
    </row>
    <row r="680" spans="1:16" ht="57" customHeight="1">
      <c r="A680" s="225"/>
      <c r="B680" s="37" t="s">
        <v>335</v>
      </c>
      <c r="C680" s="188"/>
      <c r="D680" s="188"/>
      <c r="E680" s="188"/>
      <c r="F680" s="188"/>
      <c r="G680" s="188"/>
      <c r="H680" s="237"/>
      <c r="I680" s="234"/>
      <c r="J680" s="237"/>
      <c r="K680" s="231"/>
      <c r="L680" s="228"/>
      <c r="M680" s="231"/>
      <c r="N680" s="231"/>
      <c r="O680" s="231"/>
      <c r="P680" s="231"/>
    </row>
    <row r="681" spans="1:16">
      <c r="A681" s="223" t="s">
        <v>26</v>
      </c>
      <c r="B681" s="72" t="s">
        <v>223</v>
      </c>
      <c r="C681" s="85"/>
      <c r="D681" s="85"/>
      <c r="E681" s="85"/>
      <c r="F681" s="85"/>
      <c r="G681" s="85"/>
      <c r="H681" s="86"/>
      <c r="I681" s="87"/>
      <c r="J681" s="86"/>
      <c r="K681" s="85"/>
      <c r="L681" s="85"/>
      <c r="M681" s="88"/>
      <c r="N681" s="85"/>
      <c r="O681" s="85"/>
      <c r="P681" s="85"/>
    </row>
    <row r="682" spans="1:16" ht="81" customHeight="1">
      <c r="A682" s="224"/>
      <c r="B682" s="37" t="s">
        <v>170</v>
      </c>
      <c r="C682" s="186" t="s">
        <v>74</v>
      </c>
      <c r="D682" s="186"/>
      <c r="E682" s="186"/>
      <c r="F682" s="186"/>
      <c r="G682" s="186"/>
      <c r="H682" s="235">
        <v>45</v>
      </c>
      <c r="I682" s="232">
        <v>150</v>
      </c>
      <c r="J682" s="235">
        <v>150</v>
      </c>
      <c r="K682" s="229"/>
      <c r="L682" s="226"/>
      <c r="M682" s="229">
        <f>ROUND(K682*I682,2)</f>
        <v>0</v>
      </c>
      <c r="N682" s="229">
        <f>ROUND(M682+M682*L682,2)</f>
        <v>0</v>
      </c>
      <c r="O682" s="229">
        <f>ROUND(J682*K682,2)</f>
        <v>0</v>
      </c>
      <c r="P682" s="229">
        <f>ROUND(O682+O682*L682,2)</f>
        <v>0</v>
      </c>
    </row>
    <row r="683" spans="1:16" ht="24" customHeight="1">
      <c r="A683" s="224"/>
      <c r="B683" s="37" t="s">
        <v>224</v>
      </c>
      <c r="C683" s="187"/>
      <c r="D683" s="187"/>
      <c r="E683" s="187"/>
      <c r="F683" s="187"/>
      <c r="G683" s="187"/>
      <c r="H683" s="236"/>
      <c r="I683" s="233"/>
      <c r="J683" s="236"/>
      <c r="K683" s="230"/>
      <c r="L683" s="227"/>
      <c r="M683" s="230"/>
      <c r="N683" s="230"/>
      <c r="O683" s="230"/>
      <c r="P683" s="230"/>
    </row>
    <row r="684" spans="1:16" ht="13.5" customHeight="1">
      <c r="A684" s="224"/>
      <c r="B684" s="37" t="s">
        <v>175</v>
      </c>
      <c r="C684" s="187"/>
      <c r="D684" s="187"/>
      <c r="E684" s="187"/>
      <c r="F684" s="187"/>
      <c r="G684" s="187"/>
      <c r="H684" s="236"/>
      <c r="I684" s="233"/>
      <c r="J684" s="236"/>
      <c r="K684" s="230"/>
      <c r="L684" s="227"/>
      <c r="M684" s="230"/>
      <c r="N684" s="230"/>
      <c r="O684" s="230"/>
      <c r="P684" s="230"/>
    </row>
    <row r="685" spans="1:16" ht="33.75" customHeight="1">
      <c r="A685" s="224"/>
      <c r="B685" s="37" t="s">
        <v>221</v>
      </c>
      <c r="C685" s="187"/>
      <c r="D685" s="187"/>
      <c r="E685" s="187"/>
      <c r="F685" s="187"/>
      <c r="G685" s="187"/>
      <c r="H685" s="236"/>
      <c r="I685" s="233"/>
      <c r="J685" s="236"/>
      <c r="K685" s="230"/>
      <c r="L685" s="227"/>
      <c r="M685" s="230"/>
      <c r="N685" s="230"/>
      <c r="O685" s="230"/>
      <c r="P685" s="230"/>
    </row>
    <row r="686" spans="1:16" ht="49.5" customHeight="1">
      <c r="A686" s="224"/>
      <c r="B686" s="37" t="s">
        <v>225</v>
      </c>
      <c r="C686" s="187"/>
      <c r="D686" s="187"/>
      <c r="E686" s="187"/>
      <c r="F686" s="187"/>
      <c r="G686" s="187"/>
      <c r="H686" s="236"/>
      <c r="I686" s="233"/>
      <c r="J686" s="236"/>
      <c r="K686" s="230"/>
      <c r="L686" s="227"/>
      <c r="M686" s="230"/>
      <c r="N686" s="230"/>
      <c r="O686" s="230"/>
      <c r="P686" s="230"/>
    </row>
    <row r="687" spans="1:16" ht="102" customHeight="1">
      <c r="A687" s="225"/>
      <c r="B687" s="37" t="s">
        <v>222</v>
      </c>
      <c r="C687" s="188"/>
      <c r="D687" s="188"/>
      <c r="E687" s="188"/>
      <c r="F687" s="188"/>
      <c r="G687" s="188"/>
      <c r="H687" s="237"/>
      <c r="I687" s="234"/>
      <c r="J687" s="237"/>
      <c r="K687" s="231"/>
      <c r="L687" s="228"/>
      <c r="M687" s="231"/>
      <c r="N687" s="231"/>
      <c r="O687" s="231"/>
      <c r="P687" s="231"/>
    </row>
    <row r="688" spans="1:16">
      <c r="A688" s="216" t="s">
        <v>54</v>
      </c>
      <c r="B688" s="72" t="s">
        <v>336</v>
      </c>
      <c r="C688" s="160"/>
      <c r="D688" s="160"/>
      <c r="E688" s="85"/>
      <c r="F688" s="85"/>
      <c r="G688" s="85"/>
      <c r="H688" s="86"/>
      <c r="I688" s="87"/>
      <c r="J688" s="86"/>
      <c r="K688" s="85"/>
      <c r="L688" s="85"/>
      <c r="M688" s="88"/>
      <c r="N688" s="85"/>
      <c r="O688" s="85"/>
      <c r="P688" s="85"/>
    </row>
    <row r="689" spans="1:16" ht="79.5" customHeight="1">
      <c r="A689" s="216"/>
      <c r="B689" s="37" t="s">
        <v>337</v>
      </c>
      <c r="C689" s="218" t="s">
        <v>74</v>
      </c>
      <c r="D689" s="218"/>
      <c r="E689" s="186"/>
      <c r="F689" s="186"/>
      <c r="G689" s="186"/>
      <c r="H689" s="235">
        <v>9</v>
      </c>
      <c r="I689" s="232">
        <v>30</v>
      </c>
      <c r="J689" s="235">
        <v>30</v>
      </c>
      <c r="K689" s="229"/>
      <c r="L689" s="226"/>
      <c r="M689" s="229">
        <f>ROUND(K689*I689,2)</f>
        <v>0</v>
      </c>
      <c r="N689" s="229">
        <f>ROUND(M689+M689*L689,2)</f>
        <v>0</v>
      </c>
      <c r="O689" s="229">
        <f>ROUND(J689*K689,2)</f>
        <v>0</v>
      </c>
      <c r="P689" s="229">
        <f>ROUND(O689+O689*L689,2)</f>
        <v>0</v>
      </c>
    </row>
    <row r="690" spans="1:16">
      <c r="A690" s="216"/>
      <c r="B690" s="37" t="s">
        <v>338</v>
      </c>
      <c r="C690" s="218"/>
      <c r="D690" s="218"/>
      <c r="E690" s="187"/>
      <c r="F690" s="187"/>
      <c r="G690" s="187"/>
      <c r="H690" s="236"/>
      <c r="I690" s="233"/>
      <c r="J690" s="236"/>
      <c r="K690" s="230"/>
      <c r="L690" s="227"/>
      <c r="M690" s="230"/>
      <c r="N690" s="230"/>
      <c r="O690" s="230"/>
      <c r="P690" s="230"/>
    </row>
    <row r="691" spans="1:16" ht="48.75" customHeight="1">
      <c r="A691" s="216"/>
      <c r="B691" s="37" t="s">
        <v>339</v>
      </c>
      <c r="C691" s="218"/>
      <c r="D691" s="218"/>
      <c r="E691" s="187"/>
      <c r="F691" s="187"/>
      <c r="G691" s="187"/>
      <c r="H691" s="236"/>
      <c r="I691" s="233"/>
      <c r="J691" s="236"/>
      <c r="K691" s="230"/>
      <c r="L691" s="227"/>
      <c r="M691" s="230"/>
      <c r="N691" s="230"/>
      <c r="O691" s="230"/>
      <c r="P691" s="230"/>
    </row>
    <row r="692" spans="1:16">
      <c r="A692" s="216"/>
      <c r="B692" s="214" t="s">
        <v>340</v>
      </c>
      <c r="C692" s="218"/>
      <c r="D692" s="218"/>
      <c r="E692" s="187"/>
      <c r="F692" s="187"/>
      <c r="G692" s="187"/>
      <c r="H692" s="236"/>
      <c r="I692" s="233"/>
      <c r="J692" s="236"/>
      <c r="K692" s="230"/>
      <c r="L692" s="227"/>
      <c r="M692" s="230"/>
      <c r="N692" s="230"/>
      <c r="O692" s="230"/>
      <c r="P692" s="230"/>
    </row>
    <row r="693" spans="1:16" ht="50.25" customHeight="1">
      <c r="A693" s="217"/>
      <c r="B693" s="215"/>
      <c r="C693" s="217"/>
      <c r="D693" s="217"/>
      <c r="E693" s="263"/>
      <c r="F693" s="263"/>
      <c r="G693" s="263"/>
      <c r="H693" s="263"/>
      <c r="I693" s="263"/>
      <c r="J693" s="263"/>
      <c r="K693" s="263"/>
      <c r="L693" s="263"/>
      <c r="M693" s="263"/>
      <c r="N693" s="263"/>
      <c r="O693" s="263"/>
      <c r="P693" s="263"/>
    </row>
    <row r="694" spans="1:16" ht="11.25" thickBot="1">
      <c r="L694" s="144" t="s">
        <v>2</v>
      </c>
      <c r="M694" s="145">
        <f>SUM(M656:M693)</f>
        <v>0</v>
      </c>
      <c r="N694" s="145">
        <f>SUM(N656:N693)</f>
        <v>0</v>
      </c>
      <c r="O694" s="145">
        <f>SUM(O656:O693)</f>
        <v>0</v>
      </c>
      <c r="P694" s="159">
        <f>SUM(P656:P693)</f>
        <v>0</v>
      </c>
    </row>
    <row r="695" spans="1:16" ht="11.25" thickBot="1">
      <c r="B695" s="40"/>
      <c r="L695" s="24"/>
      <c r="M695" s="13"/>
    </row>
    <row r="696" spans="1:16" ht="11.25" thickBot="1">
      <c r="K696" s="170">
        <f>COUNTIF($N$7:N696,"PAKIET")</f>
        <v>13</v>
      </c>
      <c r="L696" s="171"/>
      <c r="M696" s="171"/>
      <c r="N696" s="172" t="s">
        <v>28</v>
      </c>
      <c r="O696" s="172"/>
      <c r="P696" s="173"/>
    </row>
    <row r="697" spans="1:16" ht="32.25" thickBot="1">
      <c r="K697" s="41" t="s">
        <v>29</v>
      </c>
      <c r="L697" s="41" t="s">
        <v>30</v>
      </c>
      <c r="M697" s="42" t="s">
        <v>19</v>
      </c>
      <c r="N697" s="41" t="s">
        <v>31</v>
      </c>
      <c r="O697" s="42" t="s">
        <v>32</v>
      </c>
      <c r="P697" s="42" t="s">
        <v>33</v>
      </c>
    </row>
    <row r="698" spans="1:16" ht="11.25" thickBot="1">
      <c r="K698" s="27">
        <f>M694</f>
        <v>0</v>
      </c>
      <c r="L698" s="28">
        <f>N694</f>
        <v>0</v>
      </c>
      <c r="M698" s="28">
        <f>O694</f>
        <v>0</v>
      </c>
      <c r="N698" s="28">
        <f>P694</f>
        <v>0</v>
      </c>
      <c r="O698" s="28">
        <f>ROUND(K698+M698,2)</f>
        <v>0</v>
      </c>
      <c r="P698" s="29">
        <f>ROUND(L698+N698,2)</f>
        <v>0</v>
      </c>
    </row>
    <row r="703" spans="1:16" ht="32.25" thickBot="1">
      <c r="A703" s="1" t="s">
        <v>8</v>
      </c>
      <c r="B703" s="2" t="s">
        <v>7</v>
      </c>
      <c r="C703" s="3" t="s">
        <v>0</v>
      </c>
      <c r="D703" s="4" t="s">
        <v>9</v>
      </c>
      <c r="E703" s="5" t="s">
        <v>10</v>
      </c>
      <c r="F703" s="6" t="s">
        <v>11</v>
      </c>
      <c r="G703" s="7" t="s">
        <v>12</v>
      </c>
      <c r="H703" s="8" t="s">
        <v>13</v>
      </c>
      <c r="I703" s="78" t="s">
        <v>14</v>
      </c>
      <c r="J703" s="9" t="s">
        <v>15</v>
      </c>
      <c r="K703" s="10" t="s">
        <v>16</v>
      </c>
      <c r="L703" s="7" t="s">
        <v>1</v>
      </c>
      <c r="M703" s="11" t="s">
        <v>17</v>
      </c>
      <c r="N703" s="11" t="s">
        <v>18</v>
      </c>
      <c r="O703" s="12" t="s">
        <v>19</v>
      </c>
      <c r="P703" s="12" t="s">
        <v>20</v>
      </c>
    </row>
    <row r="704" spans="1:16" ht="11.25" thickBot="1">
      <c r="A704" s="155">
        <f>COUNTIF($A$7:A703,"Lp.")</f>
        <v>14</v>
      </c>
      <c r="B704" s="168" t="s">
        <v>28</v>
      </c>
      <c r="C704" s="168"/>
      <c r="D704" s="168"/>
      <c r="E704" s="168"/>
      <c r="F704" s="168"/>
      <c r="G704" s="168"/>
      <c r="H704" s="168"/>
      <c r="I704" s="168"/>
      <c r="J704" s="168"/>
      <c r="K704" s="168"/>
      <c r="L704" s="168"/>
      <c r="M704" s="168"/>
      <c r="N704" s="168"/>
      <c r="O704" s="168"/>
      <c r="P704" s="169"/>
    </row>
    <row r="705" spans="1:17">
      <c r="A705" s="212" t="s">
        <v>22</v>
      </c>
      <c r="B705" s="59" t="s">
        <v>341</v>
      </c>
      <c r="C705" s="100"/>
      <c r="D705" s="101"/>
      <c r="E705" s="101"/>
      <c r="F705" s="100"/>
      <c r="G705" s="100"/>
      <c r="H705" s="102"/>
      <c r="I705" s="103"/>
      <c r="J705" s="102"/>
      <c r="K705" s="104"/>
      <c r="L705" s="105"/>
      <c r="M705" s="104"/>
      <c r="N705" s="104"/>
      <c r="O705" s="104"/>
      <c r="P705" s="104"/>
    </row>
    <row r="706" spans="1:17" ht="45" customHeight="1">
      <c r="A706" s="181"/>
      <c r="B706" s="15" t="s">
        <v>342</v>
      </c>
      <c r="C706" s="183" t="s">
        <v>74</v>
      </c>
      <c r="D706" s="186"/>
      <c r="E706" s="186"/>
      <c r="F706" s="183"/>
      <c r="G706" s="183"/>
      <c r="H706" s="189">
        <v>60</v>
      </c>
      <c r="I706" s="220">
        <v>200</v>
      </c>
      <c r="J706" s="189">
        <v>100</v>
      </c>
      <c r="K706" s="177"/>
      <c r="L706" s="195"/>
      <c r="M706" s="177">
        <f>ROUND(K706*I706,2)</f>
        <v>0</v>
      </c>
      <c r="N706" s="177">
        <f>ROUND(M706+M706*L706,2)</f>
        <v>0</v>
      </c>
      <c r="O706" s="177">
        <f>ROUND(J706*K706,2)</f>
        <v>0</v>
      </c>
      <c r="P706" s="177">
        <f>ROUND(O706+O706*L706,2)</f>
        <v>0</v>
      </c>
      <c r="Q706" s="158"/>
    </row>
    <row r="707" spans="1:17" ht="47.25" customHeight="1">
      <c r="A707" s="181"/>
      <c r="B707" s="106" t="s">
        <v>343</v>
      </c>
      <c r="C707" s="184"/>
      <c r="D707" s="187"/>
      <c r="E707" s="187"/>
      <c r="F707" s="184"/>
      <c r="G707" s="184"/>
      <c r="H707" s="190"/>
      <c r="I707" s="221"/>
      <c r="J707" s="190"/>
      <c r="K707" s="178"/>
      <c r="L707" s="196"/>
      <c r="M707" s="178"/>
      <c r="N707" s="178"/>
      <c r="O707" s="178"/>
      <c r="P707" s="178"/>
      <c r="Q707" s="158"/>
    </row>
    <row r="708" spans="1:17">
      <c r="A708" s="181"/>
      <c r="B708" s="67" t="s">
        <v>344</v>
      </c>
      <c r="C708" s="184"/>
      <c r="D708" s="187"/>
      <c r="E708" s="187"/>
      <c r="F708" s="184"/>
      <c r="G708" s="184"/>
      <c r="H708" s="190"/>
      <c r="I708" s="221"/>
      <c r="J708" s="190"/>
      <c r="K708" s="178"/>
      <c r="L708" s="196"/>
      <c r="M708" s="178"/>
      <c r="N708" s="178"/>
      <c r="O708" s="178"/>
      <c r="P708" s="178"/>
      <c r="Q708" s="158"/>
    </row>
    <row r="709" spans="1:17" ht="143.25" customHeight="1">
      <c r="A709" s="181"/>
      <c r="B709" s="67" t="s">
        <v>345</v>
      </c>
      <c r="C709" s="184"/>
      <c r="D709" s="187"/>
      <c r="E709" s="187"/>
      <c r="F709" s="184"/>
      <c r="G709" s="184"/>
      <c r="H709" s="190"/>
      <c r="I709" s="221"/>
      <c r="J709" s="190"/>
      <c r="K709" s="178"/>
      <c r="L709" s="196"/>
      <c r="M709" s="178"/>
      <c r="N709" s="178"/>
      <c r="O709" s="178"/>
      <c r="P709" s="178"/>
      <c r="Q709" s="158"/>
    </row>
    <row r="710" spans="1:17">
      <c r="A710" s="181"/>
      <c r="B710" s="67" t="s">
        <v>346</v>
      </c>
      <c r="C710" s="184"/>
      <c r="D710" s="187"/>
      <c r="E710" s="187"/>
      <c r="F710" s="184"/>
      <c r="G710" s="184"/>
      <c r="H710" s="190"/>
      <c r="I710" s="221"/>
      <c r="J710" s="190"/>
      <c r="K710" s="178"/>
      <c r="L710" s="196"/>
      <c r="M710" s="178"/>
      <c r="N710" s="178"/>
      <c r="O710" s="178"/>
      <c r="P710" s="178"/>
      <c r="Q710" s="158"/>
    </row>
    <row r="711" spans="1:17">
      <c r="A711" s="181"/>
      <c r="B711" s="67" t="s">
        <v>347</v>
      </c>
      <c r="C711" s="184"/>
      <c r="D711" s="187"/>
      <c r="E711" s="187"/>
      <c r="F711" s="184"/>
      <c r="G711" s="184"/>
      <c r="H711" s="190"/>
      <c r="I711" s="221"/>
      <c r="J711" s="190"/>
      <c r="K711" s="178"/>
      <c r="L711" s="196"/>
      <c r="M711" s="178"/>
      <c r="N711" s="178"/>
      <c r="O711" s="178"/>
      <c r="P711" s="178"/>
      <c r="Q711" s="158"/>
    </row>
    <row r="712" spans="1:17">
      <c r="A712" s="181"/>
      <c r="B712" s="67" t="s">
        <v>348</v>
      </c>
      <c r="C712" s="184"/>
      <c r="D712" s="187"/>
      <c r="E712" s="187"/>
      <c r="F712" s="184"/>
      <c r="G712" s="184"/>
      <c r="H712" s="190"/>
      <c r="I712" s="221"/>
      <c r="J712" s="190"/>
      <c r="K712" s="178"/>
      <c r="L712" s="196"/>
      <c r="M712" s="178"/>
      <c r="N712" s="178"/>
      <c r="O712" s="178"/>
      <c r="P712" s="178"/>
      <c r="Q712" s="158"/>
    </row>
    <row r="713" spans="1:17">
      <c r="A713" s="181"/>
      <c r="B713" s="67" t="s">
        <v>349</v>
      </c>
      <c r="C713" s="184"/>
      <c r="D713" s="187"/>
      <c r="E713" s="187"/>
      <c r="F713" s="184"/>
      <c r="G713" s="184"/>
      <c r="H713" s="190"/>
      <c r="I713" s="221"/>
      <c r="J713" s="190"/>
      <c r="K713" s="178"/>
      <c r="L713" s="196"/>
      <c r="M713" s="178"/>
      <c r="N713" s="178"/>
      <c r="O713" s="178"/>
      <c r="P713" s="178"/>
      <c r="Q713" s="158"/>
    </row>
    <row r="714" spans="1:17">
      <c r="A714" s="181"/>
      <c r="B714" s="67" t="s">
        <v>350</v>
      </c>
      <c r="C714" s="184"/>
      <c r="D714" s="187"/>
      <c r="E714" s="187"/>
      <c r="F714" s="184"/>
      <c r="G714" s="184"/>
      <c r="H714" s="190"/>
      <c r="I714" s="221"/>
      <c r="J714" s="190"/>
      <c r="K714" s="178"/>
      <c r="L714" s="196"/>
      <c r="M714" s="178"/>
      <c r="N714" s="178"/>
      <c r="O714" s="178"/>
      <c r="P714" s="178"/>
      <c r="Q714" s="158"/>
    </row>
    <row r="715" spans="1:17">
      <c r="A715" s="181"/>
      <c r="B715" s="67" t="s">
        <v>351</v>
      </c>
      <c r="C715" s="184"/>
      <c r="D715" s="187"/>
      <c r="E715" s="187"/>
      <c r="F715" s="184"/>
      <c r="G715" s="184"/>
      <c r="H715" s="190"/>
      <c r="I715" s="221"/>
      <c r="J715" s="190"/>
      <c r="K715" s="178"/>
      <c r="L715" s="196"/>
      <c r="M715" s="178"/>
      <c r="N715" s="178"/>
      <c r="O715" s="178"/>
      <c r="P715" s="178"/>
      <c r="Q715" s="158"/>
    </row>
    <row r="716" spans="1:17">
      <c r="A716" s="181"/>
      <c r="B716" s="67" t="s">
        <v>352</v>
      </c>
      <c r="C716" s="184"/>
      <c r="D716" s="187"/>
      <c r="E716" s="187"/>
      <c r="F716" s="184"/>
      <c r="G716" s="184"/>
      <c r="H716" s="190"/>
      <c r="I716" s="221"/>
      <c r="J716" s="190"/>
      <c r="K716" s="178"/>
      <c r="L716" s="196"/>
      <c r="M716" s="178"/>
      <c r="N716" s="178"/>
      <c r="O716" s="178"/>
      <c r="P716" s="178"/>
      <c r="Q716" s="158"/>
    </row>
    <row r="717" spans="1:17">
      <c r="A717" s="181"/>
      <c r="B717" s="67" t="s">
        <v>353</v>
      </c>
      <c r="C717" s="184"/>
      <c r="D717" s="187"/>
      <c r="E717" s="187"/>
      <c r="F717" s="184"/>
      <c r="G717" s="184"/>
      <c r="H717" s="190"/>
      <c r="I717" s="221"/>
      <c r="J717" s="190"/>
      <c r="K717" s="178"/>
      <c r="L717" s="196"/>
      <c r="M717" s="178"/>
      <c r="N717" s="178"/>
      <c r="O717" s="178"/>
      <c r="P717" s="178"/>
      <c r="Q717" s="158"/>
    </row>
    <row r="718" spans="1:17" ht="21">
      <c r="A718" s="181"/>
      <c r="B718" s="67" t="s">
        <v>354</v>
      </c>
      <c r="C718" s="184"/>
      <c r="D718" s="187"/>
      <c r="E718" s="187"/>
      <c r="F718" s="184"/>
      <c r="G718" s="184"/>
      <c r="H718" s="190"/>
      <c r="I718" s="221"/>
      <c r="J718" s="190"/>
      <c r="K718" s="178"/>
      <c r="L718" s="196"/>
      <c r="M718" s="178"/>
      <c r="N718" s="178"/>
      <c r="O718" s="178"/>
      <c r="P718" s="178"/>
      <c r="Q718" s="158"/>
    </row>
    <row r="719" spans="1:17" ht="21">
      <c r="A719" s="181"/>
      <c r="B719" s="67" t="s">
        <v>355</v>
      </c>
      <c r="C719" s="184"/>
      <c r="D719" s="187"/>
      <c r="E719" s="187"/>
      <c r="F719" s="184"/>
      <c r="G719" s="184"/>
      <c r="H719" s="190"/>
      <c r="I719" s="221"/>
      <c r="J719" s="190"/>
      <c r="K719" s="178"/>
      <c r="L719" s="196"/>
      <c r="M719" s="178"/>
      <c r="N719" s="178"/>
      <c r="O719" s="178"/>
      <c r="P719" s="178"/>
      <c r="Q719" s="158"/>
    </row>
    <row r="720" spans="1:17">
      <c r="A720" s="181"/>
      <c r="B720" s="67" t="s">
        <v>356</v>
      </c>
      <c r="C720" s="184"/>
      <c r="D720" s="187"/>
      <c r="E720" s="187"/>
      <c r="F720" s="184"/>
      <c r="G720" s="184"/>
      <c r="H720" s="190"/>
      <c r="I720" s="221"/>
      <c r="J720" s="190"/>
      <c r="K720" s="178"/>
      <c r="L720" s="196"/>
      <c r="M720" s="178"/>
      <c r="N720" s="178"/>
      <c r="O720" s="178"/>
      <c r="P720" s="178"/>
      <c r="Q720" s="158"/>
    </row>
    <row r="721" spans="1:17">
      <c r="A721" s="181"/>
      <c r="B721" s="67" t="s">
        <v>357</v>
      </c>
      <c r="C721" s="184"/>
      <c r="D721" s="187"/>
      <c r="E721" s="187"/>
      <c r="F721" s="184"/>
      <c r="G721" s="184"/>
      <c r="H721" s="190"/>
      <c r="I721" s="221"/>
      <c r="J721" s="190"/>
      <c r="K721" s="178"/>
      <c r="L721" s="196"/>
      <c r="M721" s="178"/>
      <c r="N721" s="178"/>
      <c r="O721" s="178"/>
      <c r="P721" s="178"/>
      <c r="Q721" s="158"/>
    </row>
    <row r="722" spans="1:17" ht="21">
      <c r="A722" s="181"/>
      <c r="B722" s="67" t="s">
        <v>358</v>
      </c>
      <c r="C722" s="184"/>
      <c r="D722" s="187"/>
      <c r="E722" s="187"/>
      <c r="F722" s="184"/>
      <c r="G722" s="184"/>
      <c r="H722" s="190"/>
      <c r="I722" s="221"/>
      <c r="J722" s="190"/>
      <c r="K722" s="178"/>
      <c r="L722" s="196"/>
      <c r="M722" s="178"/>
      <c r="N722" s="178"/>
      <c r="O722" s="178"/>
      <c r="P722" s="178"/>
      <c r="Q722" s="158"/>
    </row>
    <row r="723" spans="1:17" ht="48" customHeight="1">
      <c r="A723" s="182"/>
      <c r="B723" s="67" t="s">
        <v>359</v>
      </c>
      <c r="C723" s="185"/>
      <c r="D723" s="188"/>
      <c r="E723" s="188"/>
      <c r="F723" s="185"/>
      <c r="G723" s="185"/>
      <c r="H723" s="191"/>
      <c r="I723" s="222"/>
      <c r="J723" s="191"/>
      <c r="K723" s="179"/>
      <c r="L723" s="197"/>
      <c r="M723" s="179"/>
      <c r="N723" s="179"/>
      <c r="O723" s="179"/>
      <c r="P723" s="179"/>
      <c r="Q723" s="158"/>
    </row>
    <row r="724" spans="1:17">
      <c r="A724" s="219" t="s">
        <v>24</v>
      </c>
      <c r="B724" s="71" t="s">
        <v>360</v>
      </c>
      <c r="C724" s="108"/>
      <c r="D724" s="73"/>
      <c r="E724" s="73"/>
      <c r="F724" s="108"/>
      <c r="G724" s="108"/>
      <c r="H724" s="109"/>
      <c r="I724" s="110"/>
      <c r="J724" s="109"/>
      <c r="K724" s="111"/>
      <c r="L724" s="112"/>
      <c r="M724" s="111"/>
      <c r="N724" s="111"/>
      <c r="O724" s="111"/>
      <c r="P724" s="111"/>
    </row>
    <row r="725" spans="1:17" ht="34.5" customHeight="1">
      <c r="A725" s="219"/>
      <c r="B725" s="67" t="s">
        <v>361</v>
      </c>
      <c r="C725" s="183" t="s">
        <v>74</v>
      </c>
      <c r="D725" s="186"/>
      <c r="E725" s="186"/>
      <c r="F725" s="183"/>
      <c r="G725" s="183"/>
      <c r="H725" s="189">
        <v>45</v>
      </c>
      <c r="I725" s="220">
        <v>150</v>
      </c>
      <c r="J725" s="189">
        <v>75</v>
      </c>
      <c r="K725" s="177"/>
      <c r="L725" s="195"/>
      <c r="M725" s="177">
        <f>ROUND(K725*I725,2)</f>
        <v>0</v>
      </c>
      <c r="N725" s="177">
        <f>ROUND(M725+M725*L725,2)</f>
        <v>0</v>
      </c>
      <c r="O725" s="177">
        <f>ROUND(J725*K725,2)</f>
        <v>0</v>
      </c>
      <c r="P725" s="177">
        <f>ROUND(O725+O725*L725,2)</f>
        <v>0</v>
      </c>
    </row>
    <row r="726" spans="1:17">
      <c r="A726" s="219"/>
      <c r="B726" s="67" t="s">
        <v>362</v>
      </c>
      <c r="C726" s="184"/>
      <c r="D726" s="187"/>
      <c r="E726" s="187"/>
      <c r="F726" s="184"/>
      <c r="G726" s="184"/>
      <c r="H726" s="190"/>
      <c r="I726" s="221"/>
      <c r="J726" s="190"/>
      <c r="K726" s="178"/>
      <c r="L726" s="196"/>
      <c r="M726" s="178"/>
      <c r="N726" s="178"/>
      <c r="O726" s="178"/>
      <c r="P726" s="178"/>
    </row>
    <row r="727" spans="1:17">
      <c r="A727" s="219"/>
      <c r="B727" s="67" t="s">
        <v>363</v>
      </c>
      <c r="C727" s="184"/>
      <c r="D727" s="187"/>
      <c r="E727" s="187"/>
      <c r="F727" s="184"/>
      <c r="G727" s="184"/>
      <c r="H727" s="190"/>
      <c r="I727" s="221"/>
      <c r="J727" s="190"/>
      <c r="K727" s="178"/>
      <c r="L727" s="196"/>
      <c r="M727" s="178"/>
      <c r="N727" s="178"/>
      <c r="O727" s="178"/>
      <c r="P727" s="178"/>
    </row>
    <row r="728" spans="1:17">
      <c r="A728" s="219"/>
      <c r="B728" s="67" t="s">
        <v>364</v>
      </c>
      <c r="C728" s="184"/>
      <c r="D728" s="187"/>
      <c r="E728" s="187"/>
      <c r="F728" s="184"/>
      <c r="G728" s="184"/>
      <c r="H728" s="190"/>
      <c r="I728" s="221"/>
      <c r="J728" s="190"/>
      <c r="K728" s="178"/>
      <c r="L728" s="196"/>
      <c r="M728" s="178"/>
      <c r="N728" s="178"/>
      <c r="O728" s="178"/>
      <c r="P728" s="178"/>
    </row>
    <row r="729" spans="1:17" ht="21">
      <c r="A729" s="219"/>
      <c r="B729" s="67" t="s">
        <v>365</v>
      </c>
      <c r="C729" s="184"/>
      <c r="D729" s="187"/>
      <c r="E729" s="187"/>
      <c r="F729" s="184"/>
      <c r="G729" s="184"/>
      <c r="H729" s="190"/>
      <c r="I729" s="221"/>
      <c r="J729" s="190"/>
      <c r="K729" s="178"/>
      <c r="L729" s="196"/>
      <c r="M729" s="178"/>
      <c r="N729" s="178"/>
      <c r="O729" s="178"/>
      <c r="P729" s="178"/>
    </row>
    <row r="730" spans="1:17" ht="66" customHeight="1" thickBot="1">
      <c r="A730" s="219"/>
      <c r="B730" s="67" t="s">
        <v>366</v>
      </c>
      <c r="C730" s="185"/>
      <c r="D730" s="188"/>
      <c r="E730" s="188"/>
      <c r="F730" s="185"/>
      <c r="G730" s="185"/>
      <c r="H730" s="191"/>
      <c r="I730" s="222"/>
      <c r="J730" s="191"/>
      <c r="K730" s="179"/>
      <c r="L730" s="197"/>
      <c r="M730" s="179"/>
      <c r="N730" s="179"/>
      <c r="O730" s="179"/>
      <c r="P730" s="179"/>
    </row>
    <row r="731" spans="1:17" ht="11.25" thickBot="1">
      <c r="L731" s="20" t="s">
        <v>2</v>
      </c>
      <c r="M731" s="21">
        <f>SUM(M706:M730)</f>
        <v>0</v>
      </c>
      <c r="N731" s="21">
        <f t="shared" ref="N731:P731" si="17">SUM(N706:N730)</f>
        <v>0</v>
      </c>
      <c r="O731" s="21">
        <f t="shared" si="17"/>
        <v>0</v>
      </c>
      <c r="P731" s="22">
        <f t="shared" si="17"/>
        <v>0</v>
      </c>
    </row>
    <row r="732" spans="1:17" ht="11.25" thickBot="1">
      <c r="L732" s="24"/>
      <c r="M732" s="13"/>
    </row>
    <row r="733" spans="1:17" ht="11.25" thickBot="1">
      <c r="K733" s="170">
        <f>COUNTIF($N$7:N733,"PAKIET")</f>
        <v>14</v>
      </c>
      <c r="L733" s="171"/>
      <c r="M733" s="171"/>
      <c r="N733" s="172" t="s">
        <v>28</v>
      </c>
      <c r="O733" s="172"/>
      <c r="P733" s="173"/>
    </row>
    <row r="734" spans="1:17" ht="32.25" thickBot="1">
      <c r="K734" s="41" t="s">
        <v>29</v>
      </c>
      <c r="L734" s="41" t="s">
        <v>30</v>
      </c>
      <c r="M734" s="42" t="s">
        <v>19</v>
      </c>
      <c r="N734" s="41" t="s">
        <v>31</v>
      </c>
      <c r="O734" s="42" t="s">
        <v>32</v>
      </c>
      <c r="P734" s="42" t="s">
        <v>33</v>
      </c>
    </row>
    <row r="735" spans="1:17" ht="11.25" thickBot="1">
      <c r="K735" s="27">
        <f>M731</f>
        <v>0</v>
      </c>
      <c r="L735" s="28">
        <f>N731</f>
        <v>0</v>
      </c>
      <c r="M735" s="28">
        <f>O731</f>
        <v>0</v>
      </c>
      <c r="N735" s="28">
        <f>P731</f>
        <v>0</v>
      </c>
      <c r="O735" s="28">
        <f>ROUND(K735+M735,2)</f>
        <v>0</v>
      </c>
      <c r="P735" s="29">
        <f>ROUND(L735+N735,2)</f>
        <v>0</v>
      </c>
    </row>
    <row r="738" spans="1:16">
      <c r="M738" s="13"/>
    </row>
    <row r="739" spans="1:16">
      <c r="M739" s="13"/>
    </row>
    <row r="740" spans="1:16" ht="32.25" thickBot="1">
      <c r="A740" s="1" t="s">
        <v>8</v>
      </c>
      <c r="B740" s="2" t="s">
        <v>7</v>
      </c>
      <c r="C740" s="3" t="s">
        <v>0</v>
      </c>
      <c r="D740" s="4" t="s">
        <v>9</v>
      </c>
      <c r="E740" s="5" t="s">
        <v>10</v>
      </c>
      <c r="F740" s="6" t="s">
        <v>11</v>
      </c>
      <c r="G740" s="7" t="s">
        <v>12</v>
      </c>
      <c r="H740" s="8" t="s">
        <v>13</v>
      </c>
      <c r="I740" s="78" t="s">
        <v>14</v>
      </c>
      <c r="J740" s="9" t="s">
        <v>15</v>
      </c>
      <c r="K740" s="10" t="s">
        <v>16</v>
      </c>
      <c r="L740" s="7" t="s">
        <v>1</v>
      </c>
      <c r="M740" s="11" t="s">
        <v>17</v>
      </c>
      <c r="N740" s="11" t="s">
        <v>18</v>
      </c>
      <c r="O740" s="12" t="s">
        <v>19</v>
      </c>
      <c r="P740" s="12" t="s">
        <v>20</v>
      </c>
    </row>
    <row r="741" spans="1:16" ht="11.25" thickBot="1">
      <c r="A741" s="155">
        <f>COUNTIF($A$7:A740,"Lp.")</f>
        <v>15</v>
      </c>
      <c r="B741" s="168" t="s">
        <v>28</v>
      </c>
      <c r="C741" s="168"/>
      <c r="D741" s="168"/>
      <c r="E741" s="168"/>
      <c r="F741" s="168"/>
      <c r="G741" s="168"/>
      <c r="H741" s="168"/>
      <c r="I741" s="168"/>
      <c r="J741" s="168"/>
      <c r="K741" s="168"/>
      <c r="L741" s="168"/>
      <c r="M741" s="168"/>
      <c r="N741" s="168"/>
      <c r="O741" s="168"/>
      <c r="P741" s="169"/>
    </row>
    <row r="742" spans="1:16" ht="63">
      <c r="A742" s="107" t="s">
        <v>22</v>
      </c>
      <c r="B742" s="14" t="s">
        <v>367</v>
      </c>
      <c r="C742" s="45" t="s">
        <v>315</v>
      </c>
      <c r="D742" s="44"/>
      <c r="E742" s="44"/>
      <c r="F742" s="45"/>
      <c r="G742" s="45"/>
      <c r="H742" s="50">
        <v>30</v>
      </c>
      <c r="I742" s="51">
        <v>100</v>
      </c>
      <c r="J742" s="50">
        <v>50</v>
      </c>
      <c r="K742" s="47"/>
      <c r="L742" s="46"/>
      <c r="M742" s="47">
        <f>ROUND(K742*I742,2)</f>
        <v>0</v>
      </c>
      <c r="N742" s="47">
        <f>ROUND(M742+M742*L742,2)</f>
        <v>0</v>
      </c>
      <c r="O742" s="47">
        <f>ROUND(J742*K742,2)</f>
        <v>0</v>
      </c>
      <c r="P742" s="47">
        <f>ROUND(O742+O742*L742,2)</f>
        <v>0</v>
      </c>
    </row>
    <row r="743" spans="1:16" ht="76.5" customHeight="1">
      <c r="A743" s="70" t="s">
        <v>24</v>
      </c>
      <c r="B743" s="15" t="s">
        <v>368</v>
      </c>
      <c r="C743" s="49" t="s">
        <v>315</v>
      </c>
      <c r="D743" s="48"/>
      <c r="E743" s="48"/>
      <c r="F743" s="49"/>
      <c r="G743" s="49"/>
      <c r="H743" s="38">
        <v>4500</v>
      </c>
      <c r="I743" s="16">
        <v>15000</v>
      </c>
      <c r="J743" s="38">
        <v>7500</v>
      </c>
      <c r="K743" s="53"/>
      <c r="L743" s="52"/>
      <c r="M743" s="53">
        <f>ROUND(K743*I743,2)</f>
        <v>0</v>
      </c>
      <c r="N743" s="53">
        <f>ROUND(M743+M743*L743,2)</f>
        <v>0</v>
      </c>
      <c r="O743" s="53">
        <f>ROUND(J743*K743,2)</f>
        <v>0</v>
      </c>
      <c r="P743" s="53">
        <f>ROUND(O743+O743*L743,2)</f>
        <v>0</v>
      </c>
    </row>
    <row r="744" spans="1:16" ht="96.75" customHeight="1" thickBot="1">
      <c r="A744" s="70" t="s">
        <v>26</v>
      </c>
      <c r="B744" s="37" t="s">
        <v>369</v>
      </c>
      <c r="C744" s="49" t="s">
        <v>315</v>
      </c>
      <c r="D744" s="48"/>
      <c r="E744" s="48"/>
      <c r="F744" s="49"/>
      <c r="G744" s="49"/>
      <c r="H744" s="38">
        <v>120</v>
      </c>
      <c r="I744" s="16">
        <v>400</v>
      </c>
      <c r="J744" s="38">
        <v>200</v>
      </c>
      <c r="K744" s="53"/>
      <c r="L744" s="52"/>
      <c r="M744" s="53">
        <f>ROUND(K744*I744,2)</f>
        <v>0</v>
      </c>
      <c r="N744" s="53">
        <f>ROUND(M744+M744*L744,2)</f>
        <v>0</v>
      </c>
      <c r="O744" s="53">
        <f>ROUND(J744*K744,2)</f>
        <v>0</v>
      </c>
      <c r="P744" s="53">
        <f>ROUND(O744+O744*L744,2)</f>
        <v>0</v>
      </c>
    </row>
    <row r="745" spans="1:16" ht="11.25" thickBot="1">
      <c r="L745" s="20" t="s">
        <v>2</v>
      </c>
      <c r="M745" s="21">
        <f>SUM(M742:M744)</f>
        <v>0</v>
      </c>
      <c r="N745" s="21">
        <f t="shared" ref="N745:P745" si="18">SUM(N742:N744)</f>
        <v>0</v>
      </c>
      <c r="O745" s="21">
        <f t="shared" si="18"/>
        <v>0</v>
      </c>
      <c r="P745" s="22">
        <f t="shared" si="18"/>
        <v>0</v>
      </c>
    </row>
    <row r="746" spans="1:16" ht="11.25" thickBot="1">
      <c r="B746" s="213" t="s">
        <v>370</v>
      </c>
      <c r="C746" s="213"/>
      <c r="D746" s="213"/>
      <c r="E746" s="213"/>
      <c r="F746" s="213"/>
      <c r="G746" s="213"/>
      <c r="H746" s="213"/>
      <c r="I746" s="213"/>
      <c r="J746" s="213"/>
      <c r="L746" s="24"/>
      <c r="M746" s="13"/>
    </row>
    <row r="747" spans="1:16" ht="11.25" thickBot="1">
      <c r="B747" s="213"/>
      <c r="C747" s="213"/>
      <c r="D747" s="213"/>
      <c r="E747" s="213"/>
      <c r="F747" s="213"/>
      <c r="G747" s="213"/>
      <c r="H747" s="213"/>
      <c r="I747" s="213"/>
      <c r="J747" s="213"/>
      <c r="K747" s="170">
        <f>COUNTIF($N$7:N747,"PAKIET")</f>
        <v>15</v>
      </c>
      <c r="L747" s="171"/>
      <c r="M747" s="171"/>
      <c r="N747" s="172" t="s">
        <v>28</v>
      </c>
      <c r="O747" s="172"/>
      <c r="P747" s="173"/>
    </row>
    <row r="748" spans="1:16" ht="32.25" thickBot="1">
      <c r="B748" s="113"/>
      <c r="C748" s="113"/>
      <c r="D748" s="113"/>
      <c r="E748" s="113"/>
      <c r="F748" s="113"/>
      <c r="G748" s="113"/>
      <c r="H748" s="113"/>
      <c r="I748" s="113"/>
      <c r="J748" s="113"/>
      <c r="K748" s="41" t="s">
        <v>29</v>
      </c>
      <c r="L748" s="41" t="s">
        <v>30</v>
      </c>
      <c r="M748" s="42" t="s">
        <v>19</v>
      </c>
      <c r="N748" s="41" t="s">
        <v>31</v>
      </c>
      <c r="O748" s="42" t="s">
        <v>32</v>
      </c>
      <c r="P748" s="42" t="s">
        <v>33</v>
      </c>
    </row>
    <row r="749" spans="1:16" ht="11.25" thickBot="1">
      <c r="K749" s="27">
        <f>M745</f>
        <v>0</v>
      </c>
      <c r="L749" s="28">
        <f>N745</f>
        <v>0</v>
      </c>
      <c r="M749" s="28">
        <f>O745</f>
        <v>0</v>
      </c>
      <c r="N749" s="28">
        <f>P745</f>
        <v>0</v>
      </c>
      <c r="O749" s="28">
        <f>ROUND(K749+M749,2)</f>
        <v>0</v>
      </c>
      <c r="P749" s="29">
        <f>ROUND(L749+N749,2)</f>
        <v>0</v>
      </c>
    </row>
    <row r="754" spans="1:16" ht="32.25" thickBot="1">
      <c r="A754" s="1" t="s">
        <v>8</v>
      </c>
      <c r="B754" s="2" t="s">
        <v>7</v>
      </c>
      <c r="C754" s="3" t="s">
        <v>0</v>
      </c>
      <c r="D754" s="4" t="s">
        <v>9</v>
      </c>
      <c r="E754" s="5" t="s">
        <v>10</v>
      </c>
      <c r="F754" s="6" t="s">
        <v>11</v>
      </c>
      <c r="G754" s="7" t="s">
        <v>12</v>
      </c>
      <c r="H754" s="8" t="s">
        <v>13</v>
      </c>
      <c r="I754" s="78" t="s">
        <v>14</v>
      </c>
      <c r="J754" s="9" t="s">
        <v>15</v>
      </c>
      <c r="K754" s="10" t="s">
        <v>16</v>
      </c>
      <c r="L754" s="7" t="s">
        <v>1</v>
      </c>
      <c r="M754" s="11" t="s">
        <v>17</v>
      </c>
      <c r="N754" s="11" t="s">
        <v>18</v>
      </c>
      <c r="O754" s="12" t="s">
        <v>19</v>
      </c>
      <c r="P754" s="12" t="s">
        <v>20</v>
      </c>
    </row>
    <row r="755" spans="1:16" ht="11.25" thickBot="1">
      <c r="A755" s="155">
        <f>COUNTIF($A$7:A754,"Lp.")</f>
        <v>16</v>
      </c>
      <c r="B755" s="168" t="s">
        <v>28</v>
      </c>
      <c r="C755" s="168"/>
      <c r="D755" s="168"/>
      <c r="E755" s="168"/>
      <c r="F755" s="168"/>
      <c r="G755" s="168"/>
      <c r="H755" s="168"/>
      <c r="I755" s="168"/>
      <c r="J755" s="168"/>
      <c r="K755" s="168"/>
      <c r="L755" s="168"/>
      <c r="M755" s="168"/>
      <c r="N755" s="168"/>
      <c r="O755" s="168"/>
      <c r="P755" s="169"/>
    </row>
    <row r="756" spans="1:16" ht="115.5">
      <c r="A756" s="107" t="s">
        <v>22</v>
      </c>
      <c r="B756" s="14" t="s">
        <v>371</v>
      </c>
      <c r="C756" s="45" t="s">
        <v>6</v>
      </c>
      <c r="D756" s="44"/>
      <c r="E756" s="44"/>
      <c r="F756" s="45"/>
      <c r="G756" s="45"/>
      <c r="H756" s="50">
        <v>90</v>
      </c>
      <c r="I756" s="51">
        <v>300</v>
      </c>
      <c r="J756" s="50">
        <v>150</v>
      </c>
      <c r="K756" s="47"/>
      <c r="L756" s="46"/>
      <c r="M756" s="47">
        <f>ROUND(K756*I756,2)</f>
        <v>0</v>
      </c>
      <c r="N756" s="47">
        <f>ROUND(M756+M756*L756,2)</f>
        <v>0</v>
      </c>
      <c r="O756" s="47">
        <f>ROUND(J756*K756,2)</f>
        <v>0</v>
      </c>
      <c r="P756" s="47">
        <f>ROUND(O756+O756*L756,2)</f>
        <v>0</v>
      </c>
    </row>
    <row r="757" spans="1:16" ht="115.5">
      <c r="A757" s="70" t="s">
        <v>24</v>
      </c>
      <c r="B757" s="15" t="s">
        <v>372</v>
      </c>
      <c r="C757" s="49" t="s">
        <v>6</v>
      </c>
      <c r="D757" s="48"/>
      <c r="E757" s="48"/>
      <c r="F757" s="49"/>
      <c r="G757" s="49"/>
      <c r="H757" s="38">
        <v>90</v>
      </c>
      <c r="I757" s="16">
        <v>300</v>
      </c>
      <c r="J757" s="38">
        <v>150</v>
      </c>
      <c r="K757" s="47"/>
      <c r="L757" s="52"/>
      <c r="M757" s="53">
        <f>ROUND(K757*I757,2)</f>
        <v>0</v>
      </c>
      <c r="N757" s="53">
        <f>ROUND(M757+M757*L757,2)</f>
        <v>0</v>
      </c>
      <c r="O757" s="53">
        <f>ROUND(J757*K757,2)</f>
        <v>0</v>
      </c>
      <c r="P757" s="53">
        <f>ROUND(O757+O757*L757,2)</f>
        <v>0</v>
      </c>
    </row>
    <row r="758" spans="1:16" ht="169.5" customHeight="1">
      <c r="A758" s="107" t="s">
        <v>26</v>
      </c>
      <c r="B758" s="14" t="s">
        <v>373</v>
      </c>
      <c r="C758" s="45" t="s">
        <v>74</v>
      </c>
      <c r="D758" s="44"/>
      <c r="E758" s="44"/>
      <c r="F758" s="45"/>
      <c r="G758" s="45"/>
      <c r="H758" s="50">
        <v>2850</v>
      </c>
      <c r="I758" s="51">
        <v>9500</v>
      </c>
      <c r="J758" s="50">
        <v>4750</v>
      </c>
      <c r="K758" s="47"/>
      <c r="L758" s="46"/>
      <c r="M758" s="47">
        <f>ROUND(K758*I758,2)</f>
        <v>0</v>
      </c>
      <c r="N758" s="47">
        <f>ROUND(M758+M758*L758,2)</f>
        <v>0</v>
      </c>
      <c r="O758" s="47">
        <f>ROUND(J758*K758,2)</f>
        <v>0</v>
      </c>
      <c r="P758" s="47">
        <f>ROUND(O758+O758*L758,2)</f>
        <v>0</v>
      </c>
    </row>
    <row r="759" spans="1:16" ht="104.25" customHeight="1">
      <c r="A759" s="107" t="s">
        <v>54</v>
      </c>
      <c r="B759" s="14" t="s">
        <v>374</v>
      </c>
      <c r="C759" s="45" t="s">
        <v>6</v>
      </c>
      <c r="D759" s="44"/>
      <c r="E759" s="44"/>
      <c r="F759" s="45"/>
      <c r="G759" s="45"/>
      <c r="H759" s="50">
        <v>90</v>
      </c>
      <c r="I759" s="51">
        <v>300</v>
      </c>
      <c r="J759" s="50">
        <v>150</v>
      </c>
      <c r="K759" s="47"/>
      <c r="L759" s="46"/>
      <c r="M759" s="47">
        <f>ROUND(K759*I759,2)</f>
        <v>0</v>
      </c>
      <c r="N759" s="47">
        <f>ROUND(M759+M759*L759,2)</f>
        <v>0</v>
      </c>
      <c r="O759" s="47">
        <f>ROUND(J759*K759,2)</f>
        <v>0</v>
      </c>
      <c r="P759" s="47">
        <f>ROUND(O759+O759*L759,2)</f>
        <v>0</v>
      </c>
    </row>
    <row r="760" spans="1:16" ht="66.75" customHeight="1" thickBot="1">
      <c r="A760" s="70" t="s">
        <v>61</v>
      </c>
      <c r="B760" s="37" t="s">
        <v>375</v>
      </c>
      <c r="C760" s="45" t="s">
        <v>6</v>
      </c>
      <c r="D760" s="44"/>
      <c r="E760" s="44"/>
      <c r="F760" s="114"/>
      <c r="G760" s="45"/>
      <c r="H760" s="50">
        <v>450</v>
      </c>
      <c r="I760" s="51">
        <v>1500</v>
      </c>
      <c r="J760" s="50">
        <v>750</v>
      </c>
      <c r="K760" s="47"/>
      <c r="L760" s="46"/>
      <c r="M760" s="47">
        <f>ROUND(K760*I760,2)</f>
        <v>0</v>
      </c>
      <c r="N760" s="47">
        <f>ROUND(M760+M760*L760,2)</f>
        <v>0</v>
      </c>
      <c r="O760" s="47">
        <f>ROUND(J760*K760,2)</f>
        <v>0</v>
      </c>
      <c r="P760" s="47">
        <f>ROUND(O760+O760*L760,2)</f>
        <v>0</v>
      </c>
    </row>
    <row r="761" spans="1:16" ht="11.25" thickBot="1">
      <c r="L761" s="20" t="s">
        <v>2</v>
      </c>
      <c r="M761" s="21">
        <f>SUM(M756:M760)</f>
        <v>0</v>
      </c>
      <c r="N761" s="21">
        <f t="shared" ref="N761:P761" si="19">SUM(N756:N760)</f>
        <v>0</v>
      </c>
      <c r="O761" s="21">
        <f t="shared" si="19"/>
        <v>0</v>
      </c>
      <c r="P761" s="22">
        <f t="shared" si="19"/>
        <v>0</v>
      </c>
    </row>
    <row r="762" spans="1:16" ht="11.25" thickBot="1">
      <c r="B762" s="115"/>
      <c r="C762" s="115"/>
      <c r="D762" s="115"/>
      <c r="E762" s="115"/>
      <c r="F762" s="115"/>
      <c r="G762" s="115"/>
      <c r="H762" s="115"/>
      <c r="I762" s="115"/>
      <c r="J762" s="115"/>
      <c r="L762" s="24"/>
      <c r="M762" s="13"/>
    </row>
    <row r="763" spans="1:16" ht="11.25" thickBot="1">
      <c r="B763" s="115"/>
      <c r="C763" s="115"/>
      <c r="D763" s="115"/>
      <c r="E763" s="115"/>
      <c r="F763" s="115"/>
      <c r="G763" s="115"/>
      <c r="H763" s="115"/>
      <c r="I763" s="115"/>
      <c r="J763" s="115"/>
      <c r="K763" s="170">
        <f>COUNTIF($N$7:N763,"PAKIET")</f>
        <v>16</v>
      </c>
      <c r="L763" s="171"/>
      <c r="M763" s="171"/>
      <c r="N763" s="172" t="s">
        <v>28</v>
      </c>
      <c r="O763" s="172"/>
      <c r="P763" s="173"/>
    </row>
    <row r="764" spans="1:16" ht="32.25" thickBot="1">
      <c r="B764" s="113"/>
      <c r="C764" s="113"/>
      <c r="D764" s="113"/>
      <c r="E764" s="113"/>
      <c r="F764" s="113"/>
      <c r="G764" s="113"/>
      <c r="H764" s="113"/>
      <c r="I764" s="113"/>
      <c r="J764" s="113"/>
      <c r="K764" s="41" t="s">
        <v>29</v>
      </c>
      <c r="L764" s="41" t="s">
        <v>30</v>
      </c>
      <c r="M764" s="42" t="s">
        <v>19</v>
      </c>
      <c r="N764" s="41" t="s">
        <v>31</v>
      </c>
      <c r="O764" s="42" t="s">
        <v>32</v>
      </c>
      <c r="P764" s="42" t="s">
        <v>33</v>
      </c>
    </row>
    <row r="765" spans="1:16" ht="11.25" thickBot="1">
      <c r="K765" s="27">
        <f>M761</f>
        <v>0</v>
      </c>
      <c r="L765" s="28">
        <f>N761</f>
        <v>0</v>
      </c>
      <c r="M765" s="28">
        <f>O761</f>
        <v>0</v>
      </c>
      <c r="N765" s="28">
        <f>P761</f>
        <v>0</v>
      </c>
      <c r="O765" s="28">
        <f>ROUND(K765+M765,2)</f>
        <v>0</v>
      </c>
      <c r="P765" s="29">
        <f>ROUND(L765+N765,2)</f>
        <v>0</v>
      </c>
    </row>
    <row r="770" spans="1:16" ht="32.25" thickBot="1">
      <c r="A770" s="1" t="s">
        <v>8</v>
      </c>
      <c r="B770" s="2" t="s">
        <v>7</v>
      </c>
      <c r="C770" s="3" t="s">
        <v>0</v>
      </c>
      <c r="D770" s="4" t="s">
        <v>9</v>
      </c>
      <c r="E770" s="5" t="s">
        <v>10</v>
      </c>
      <c r="F770" s="6" t="s">
        <v>11</v>
      </c>
      <c r="G770" s="7" t="s">
        <v>12</v>
      </c>
      <c r="H770" s="8" t="s">
        <v>13</v>
      </c>
      <c r="I770" s="78" t="s">
        <v>14</v>
      </c>
      <c r="J770" s="9" t="s">
        <v>15</v>
      </c>
      <c r="K770" s="10" t="s">
        <v>16</v>
      </c>
      <c r="L770" s="7" t="s">
        <v>1</v>
      </c>
      <c r="M770" s="11" t="s">
        <v>17</v>
      </c>
      <c r="N770" s="11" t="s">
        <v>18</v>
      </c>
      <c r="O770" s="12" t="s">
        <v>19</v>
      </c>
      <c r="P770" s="12" t="s">
        <v>20</v>
      </c>
    </row>
    <row r="771" spans="1:16" ht="11.25" thickBot="1">
      <c r="A771" s="155">
        <f>COUNTIF($A$7:A770,"Lp.")</f>
        <v>17</v>
      </c>
      <c r="B771" s="168" t="s">
        <v>28</v>
      </c>
      <c r="C771" s="168"/>
      <c r="D771" s="168"/>
      <c r="E771" s="168"/>
      <c r="F771" s="168"/>
      <c r="G771" s="168"/>
      <c r="H771" s="168"/>
      <c r="I771" s="168"/>
      <c r="J771" s="168"/>
      <c r="K771" s="168"/>
      <c r="L771" s="168"/>
      <c r="M771" s="168"/>
      <c r="N771" s="168"/>
      <c r="O771" s="168"/>
      <c r="P771" s="169"/>
    </row>
    <row r="772" spans="1:16" ht="137.25" customHeight="1" thickBot="1">
      <c r="A772" s="70" t="s">
        <v>22</v>
      </c>
      <c r="B772" s="37" t="s">
        <v>376</v>
      </c>
      <c r="C772" s="49" t="s">
        <v>6</v>
      </c>
      <c r="D772" s="48"/>
      <c r="E772" s="48"/>
      <c r="F772" s="49"/>
      <c r="G772" s="49"/>
      <c r="H772" s="38">
        <v>9000</v>
      </c>
      <c r="I772" s="16">
        <v>30000</v>
      </c>
      <c r="J772" s="38">
        <v>15000</v>
      </c>
      <c r="K772" s="47"/>
      <c r="L772" s="52"/>
      <c r="M772" s="53">
        <f>ROUND(K772*I772,2)</f>
        <v>0</v>
      </c>
      <c r="N772" s="53">
        <f>ROUND(M772+M772*L772,2)</f>
        <v>0</v>
      </c>
      <c r="O772" s="53">
        <f>ROUND(J772*K772,2)</f>
        <v>0</v>
      </c>
      <c r="P772" s="53">
        <f>ROUND(O772+O772*L772,2)</f>
        <v>0</v>
      </c>
    </row>
    <row r="773" spans="1:16" ht="11.25" thickBot="1">
      <c r="L773" s="20" t="s">
        <v>2</v>
      </c>
      <c r="M773" s="21">
        <f>SUM(M772)</f>
        <v>0</v>
      </c>
      <c r="N773" s="21">
        <f t="shared" ref="N773:P773" si="20">SUM(N772)</f>
        <v>0</v>
      </c>
      <c r="O773" s="21">
        <f t="shared" si="20"/>
        <v>0</v>
      </c>
      <c r="P773" s="22">
        <f t="shared" si="20"/>
        <v>0</v>
      </c>
    </row>
    <row r="774" spans="1:16" ht="11.25" thickBot="1">
      <c r="B774" s="115"/>
      <c r="C774" s="113"/>
      <c r="D774" s="113"/>
      <c r="E774" s="113"/>
      <c r="F774" s="113"/>
      <c r="G774" s="113"/>
      <c r="H774" s="113"/>
      <c r="I774" s="113"/>
      <c r="J774" s="113"/>
      <c r="L774" s="24"/>
      <c r="M774" s="13"/>
    </row>
    <row r="775" spans="1:16" ht="11.25" thickBot="1">
      <c r="B775" s="113"/>
      <c r="C775" s="113"/>
      <c r="D775" s="113"/>
      <c r="E775" s="113"/>
      <c r="F775" s="113"/>
      <c r="G775" s="113"/>
      <c r="H775" s="113"/>
      <c r="I775" s="113"/>
      <c r="J775" s="113"/>
      <c r="K775" s="170">
        <f>COUNTIF($N$7:N775,"PAKIET")</f>
        <v>17</v>
      </c>
      <c r="L775" s="171"/>
      <c r="M775" s="171"/>
      <c r="N775" s="172" t="s">
        <v>28</v>
      </c>
      <c r="O775" s="172"/>
      <c r="P775" s="173"/>
    </row>
    <row r="776" spans="1:16" ht="32.25" thickBot="1">
      <c r="B776" s="113"/>
      <c r="C776" s="113"/>
      <c r="D776" s="113"/>
      <c r="E776" s="113"/>
      <c r="F776" s="113"/>
      <c r="G776" s="113"/>
      <c r="H776" s="113"/>
      <c r="I776" s="113"/>
      <c r="J776" s="113"/>
      <c r="K776" s="41" t="s">
        <v>29</v>
      </c>
      <c r="L776" s="41" t="s">
        <v>30</v>
      </c>
      <c r="M776" s="42" t="s">
        <v>19</v>
      </c>
      <c r="N776" s="41" t="s">
        <v>31</v>
      </c>
      <c r="O776" s="42" t="s">
        <v>32</v>
      </c>
      <c r="P776" s="42" t="s">
        <v>33</v>
      </c>
    </row>
    <row r="777" spans="1:16" ht="11.25" thickBot="1">
      <c r="K777" s="27">
        <f>M773</f>
        <v>0</v>
      </c>
      <c r="L777" s="28">
        <f>N773</f>
        <v>0</v>
      </c>
      <c r="M777" s="28">
        <f>O773</f>
        <v>0</v>
      </c>
      <c r="N777" s="28">
        <f>P773</f>
        <v>0</v>
      </c>
      <c r="O777" s="28">
        <f>ROUND(K777+M777,2)</f>
        <v>0</v>
      </c>
      <c r="P777" s="29">
        <f>ROUND(L777+N777,2)</f>
        <v>0</v>
      </c>
    </row>
    <row r="782" spans="1:16" ht="32.25" thickBot="1">
      <c r="A782" s="1" t="s">
        <v>8</v>
      </c>
      <c r="B782" s="2" t="s">
        <v>7</v>
      </c>
      <c r="C782" s="3" t="s">
        <v>0</v>
      </c>
      <c r="D782" s="4" t="s">
        <v>9</v>
      </c>
      <c r="E782" s="5" t="s">
        <v>10</v>
      </c>
      <c r="F782" s="6" t="s">
        <v>11</v>
      </c>
      <c r="G782" s="7" t="s">
        <v>12</v>
      </c>
      <c r="H782" s="8" t="s">
        <v>13</v>
      </c>
      <c r="I782" s="78" t="s">
        <v>14</v>
      </c>
      <c r="J782" s="9" t="s">
        <v>15</v>
      </c>
      <c r="K782" s="10" t="s">
        <v>16</v>
      </c>
      <c r="L782" s="7" t="s">
        <v>1</v>
      </c>
      <c r="M782" s="11" t="s">
        <v>17</v>
      </c>
      <c r="N782" s="11" t="s">
        <v>18</v>
      </c>
      <c r="O782" s="12" t="s">
        <v>19</v>
      </c>
      <c r="P782" s="12" t="s">
        <v>20</v>
      </c>
    </row>
    <row r="783" spans="1:16" ht="11.25" thickBot="1">
      <c r="A783" s="155">
        <f>COUNTIF($A$7:A782,"Lp.")</f>
        <v>18</v>
      </c>
      <c r="B783" s="168" t="s">
        <v>28</v>
      </c>
      <c r="C783" s="168"/>
      <c r="D783" s="168"/>
      <c r="E783" s="168"/>
      <c r="F783" s="168"/>
      <c r="G783" s="168"/>
      <c r="H783" s="168"/>
      <c r="I783" s="168"/>
      <c r="J783" s="168"/>
      <c r="K783" s="168"/>
      <c r="L783" s="168"/>
      <c r="M783" s="168"/>
      <c r="N783" s="168"/>
      <c r="O783" s="168"/>
      <c r="P783" s="169"/>
    </row>
    <row r="784" spans="1:16" ht="168.75" customHeight="1" thickBot="1">
      <c r="A784" s="107" t="s">
        <v>22</v>
      </c>
      <c r="B784" s="14" t="s">
        <v>377</v>
      </c>
      <c r="C784" s="45" t="s">
        <v>6</v>
      </c>
      <c r="D784" s="44"/>
      <c r="E784" s="44"/>
      <c r="F784" s="45"/>
      <c r="G784" s="45"/>
      <c r="H784" s="50">
        <v>1350</v>
      </c>
      <c r="I784" s="51">
        <v>4500</v>
      </c>
      <c r="J784" s="50">
        <v>2250</v>
      </c>
      <c r="K784" s="47"/>
      <c r="L784" s="46"/>
      <c r="M784" s="47">
        <f>ROUND(K784*I784,2)</f>
        <v>0</v>
      </c>
      <c r="N784" s="47">
        <f>ROUND(M784+M784*L784,2)</f>
        <v>0</v>
      </c>
      <c r="O784" s="47">
        <f>ROUND(J784*K784,2)</f>
        <v>0</v>
      </c>
      <c r="P784" s="47">
        <f>ROUND(O784+O784*L784,2)</f>
        <v>0</v>
      </c>
    </row>
    <row r="785" spans="1:16" ht="11.25" thickBot="1">
      <c r="L785" s="20" t="s">
        <v>2</v>
      </c>
      <c r="M785" s="21">
        <f>SUM(M784:M784)</f>
        <v>0</v>
      </c>
      <c r="N785" s="21">
        <f>SUM(N784:N784)</f>
        <v>0</v>
      </c>
      <c r="O785" s="21">
        <f>SUM(O784:O784)</f>
        <v>0</v>
      </c>
      <c r="P785" s="22">
        <f>SUM(P784:P784)</f>
        <v>0</v>
      </c>
    </row>
    <row r="786" spans="1:16" ht="11.25" thickBot="1">
      <c r="B786" s="113"/>
      <c r="C786" s="113"/>
      <c r="D786" s="113"/>
      <c r="E786" s="113"/>
      <c r="F786" s="113"/>
      <c r="G786" s="113"/>
      <c r="H786" s="113"/>
      <c r="I786" s="113"/>
      <c r="J786" s="113"/>
      <c r="L786" s="24"/>
      <c r="M786" s="13"/>
    </row>
    <row r="787" spans="1:16" ht="11.25" thickBot="1">
      <c r="B787" s="113"/>
      <c r="C787" s="113"/>
      <c r="D787" s="113"/>
      <c r="E787" s="113"/>
      <c r="F787" s="113"/>
      <c r="G787" s="113"/>
      <c r="H787" s="113"/>
      <c r="I787" s="113"/>
      <c r="J787" s="113"/>
      <c r="K787" s="170">
        <f>COUNTIF($N$7:N787,"PAKIET")</f>
        <v>18</v>
      </c>
      <c r="L787" s="171"/>
      <c r="M787" s="171"/>
      <c r="N787" s="172" t="s">
        <v>28</v>
      </c>
      <c r="O787" s="172"/>
      <c r="P787" s="173"/>
    </row>
    <row r="788" spans="1:16" ht="32.25" thickBot="1">
      <c r="B788" s="113"/>
      <c r="C788" s="113"/>
      <c r="D788" s="113"/>
      <c r="E788" s="113"/>
      <c r="F788" s="113"/>
      <c r="G788" s="113"/>
      <c r="H788" s="113"/>
      <c r="I788" s="113"/>
      <c r="J788" s="113"/>
      <c r="K788" s="41" t="s">
        <v>29</v>
      </c>
      <c r="L788" s="41" t="s">
        <v>30</v>
      </c>
      <c r="M788" s="42" t="s">
        <v>19</v>
      </c>
      <c r="N788" s="41" t="s">
        <v>31</v>
      </c>
      <c r="O788" s="42" t="s">
        <v>32</v>
      </c>
      <c r="P788" s="42" t="s">
        <v>33</v>
      </c>
    </row>
    <row r="789" spans="1:16" ht="11.25" thickBot="1">
      <c r="K789" s="27">
        <f>M785</f>
        <v>0</v>
      </c>
      <c r="L789" s="28">
        <f>N785</f>
        <v>0</v>
      </c>
      <c r="M789" s="28">
        <f>O785</f>
        <v>0</v>
      </c>
      <c r="N789" s="28">
        <f>P785</f>
        <v>0</v>
      </c>
      <c r="O789" s="28">
        <f>ROUND(K789+M789,2)</f>
        <v>0</v>
      </c>
      <c r="P789" s="29">
        <f>ROUND(L789+N789,2)</f>
        <v>0</v>
      </c>
    </row>
    <row r="794" spans="1:16" ht="32.25" thickBot="1">
      <c r="A794" s="1" t="s">
        <v>8</v>
      </c>
      <c r="B794" s="2" t="s">
        <v>7</v>
      </c>
      <c r="C794" s="3" t="s">
        <v>0</v>
      </c>
      <c r="D794" s="4" t="s">
        <v>9</v>
      </c>
      <c r="E794" s="5" t="s">
        <v>10</v>
      </c>
      <c r="F794" s="6" t="s">
        <v>11</v>
      </c>
      <c r="G794" s="7" t="s">
        <v>12</v>
      </c>
      <c r="H794" s="8" t="s">
        <v>13</v>
      </c>
      <c r="I794" s="78" t="s">
        <v>14</v>
      </c>
      <c r="J794" s="9" t="s">
        <v>15</v>
      </c>
      <c r="K794" s="10" t="s">
        <v>16</v>
      </c>
      <c r="L794" s="7" t="s">
        <v>1</v>
      </c>
      <c r="M794" s="11" t="s">
        <v>17</v>
      </c>
      <c r="N794" s="11" t="s">
        <v>18</v>
      </c>
      <c r="O794" s="12" t="s">
        <v>19</v>
      </c>
      <c r="P794" s="12" t="s">
        <v>20</v>
      </c>
    </row>
    <row r="795" spans="1:16" ht="11.25" thickBot="1">
      <c r="A795" s="155">
        <f>COUNTIF($A$7:A794,"Lp.")</f>
        <v>19</v>
      </c>
      <c r="B795" s="168" t="s">
        <v>28</v>
      </c>
      <c r="C795" s="168"/>
      <c r="D795" s="168"/>
      <c r="E795" s="168"/>
      <c r="F795" s="168"/>
      <c r="G795" s="168"/>
      <c r="H795" s="168"/>
      <c r="I795" s="168"/>
      <c r="J795" s="168"/>
      <c r="K795" s="168"/>
      <c r="L795" s="168"/>
      <c r="M795" s="168"/>
      <c r="N795" s="168"/>
      <c r="O795" s="168"/>
      <c r="P795" s="169"/>
    </row>
    <row r="796" spans="1:16" ht="84.75" thickBot="1">
      <c r="A796" s="107" t="s">
        <v>22</v>
      </c>
      <c r="B796" s="30" t="s">
        <v>378</v>
      </c>
      <c r="C796" s="45" t="s">
        <v>74</v>
      </c>
      <c r="D796" s="44"/>
      <c r="E796" s="44"/>
      <c r="F796" s="45"/>
      <c r="G796" s="45"/>
      <c r="H796" s="50">
        <v>9</v>
      </c>
      <c r="I796" s="123">
        <v>30</v>
      </c>
      <c r="J796" s="50">
        <v>15</v>
      </c>
      <c r="K796" s="47"/>
      <c r="L796" s="46"/>
      <c r="M796" s="47">
        <f>ROUND(K796*I796,2)</f>
        <v>0</v>
      </c>
      <c r="N796" s="47">
        <f>ROUND(M796+M796*L796,2)</f>
        <v>0</v>
      </c>
      <c r="O796" s="47">
        <f>ROUND(J796*K796,2)</f>
        <v>0</v>
      </c>
      <c r="P796" s="47">
        <f>ROUND(O796+O796*L796,2)</f>
        <v>0</v>
      </c>
    </row>
    <row r="797" spans="1:16" ht="11.25" thickBot="1">
      <c r="L797" s="20" t="s">
        <v>2</v>
      </c>
      <c r="M797" s="21">
        <f>SUM(M796:M796)</f>
        <v>0</v>
      </c>
      <c r="N797" s="21">
        <f>SUM(N796:N796)</f>
        <v>0</v>
      </c>
      <c r="O797" s="21">
        <f>SUM(O796:O796)</f>
        <v>0</v>
      </c>
      <c r="P797" s="22">
        <f>SUM(P796:P796)</f>
        <v>0</v>
      </c>
    </row>
    <row r="798" spans="1:16" ht="11.25" thickBot="1">
      <c r="B798" s="113"/>
      <c r="C798" s="113"/>
      <c r="D798" s="113"/>
      <c r="E798" s="113"/>
      <c r="F798" s="113"/>
      <c r="G798" s="113"/>
      <c r="H798" s="113"/>
      <c r="I798" s="113"/>
      <c r="J798" s="113"/>
      <c r="L798" s="24"/>
      <c r="M798" s="13"/>
    </row>
    <row r="799" spans="1:16" ht="11.25" thickBot="1">
      <c r="B799" s="113"/>
      <c r="C799" s="113"/>
      <c r="D799" s="113"/>
      <c r="E799" s="113"/>
      <c r="F799" s="113"/>
      <c r="G799" s="113"/>
      <c r="H799" s="113"/>
      <c r="I799" s="113"/>
      <c r="J799" s="113"/>
      <c r="K799" s="170">
        <f>COUNTIF($N$7:N799,"PAKIET")</f>
        <v>19</v>
      </c>
      <c r="L799" s="171"/>
      <c r="M799" s="171"/>
      <c r="N799" s="172" t="s">
        <v>28</v>
      </c>
      <c r="O799" s="172"/>
      <c r="P799" s="173"/>
    </row>
    <row r="800" spans="1:16" ht="32.25" thickBot="1">
      <c r="B800" s="113"/>
      <c r="C800" s="113"/>
      <c r="D800" s="113"/>
      <c r="E800" s="113"/>
      <c r="F800" s="113"/>
      <c r="G800" s="113"/>
      <c r="H800" s="113"/>
      <c r="I800" s="113"/>
      <c r="J800" s="113"/>
      <c r="K800" s="41" t="s">
        <v>29</v>
      </c>
      <c r="L800" s="41" t="s">
        <v>30</v>
      </c>
      <c r="M800" s="42" t="s">
        <v>19</v>
      </c>
      <c r="N800" s="41" t="s">
        <v>31</v>
      </c>
      <c r="O800" s="42" t="s">
        <v>32</v>
      </c>
      <c r="P800" s="42" t="s">
        <v>33</v>
      </c>
    </row>
    <row r="801" spans="1:16" ht="11.25" thickBot="1">
      <c r="K801" s="27">
        <f>M797</f>
        <v>0</v>
      </c>
      <c r="L801" s="28">
        <f>N797</f>
        <v>0</v>
      </c>
      <c r="M801" s="28">
        <f>O797</f>
        <v>0</v>
      </c>
      <c r="N801" s="28">
        <f>P797</f>
        <v>0</v>
      </c>
      <c r="O801" s="28">
        <f>ROUND(K801+M801,2)</f>
        <v>0</v>
      </c>
      <c r="P801" s="29">
        <f>ROUND(L801+N801,2)</f>
        <v>0</v>
      </c>
    </row>
    <row r="806" spans="1:16" ht="32.25" thickBot="1">
      <c r="A806" s="1" t="s">
        <v>8</v>
      </c>
      <c r="B806" s="2" t="s">
        <v>7</v>
      </c>
      <c r="C806" s="3" t="s">
        <v>0</v>
      </c>
      <c r="D806" s="4" t="s">
        <v>9</v>
      </c>
      <c r="E806" s="5" t="s">
        <v>10</v>
      </c>
      <c r="F806" s="6" t="s">
        <v>11</v>
      </c>
      <c r="G806" s="7" t="s">
        <v>12</v>
      </c>
      <c r="H806" s="8" t="s">
        <v>13</v>
      </c>
      <c r="I806" s="78" t="s">
        <v>14</v>
      </c>
      <c r="J806" s="9" t="s">
        <v>15</v>
      </c>
      <c r="K806" s="10" t="s">
        <v>16</v>
      </c>
      <c r="L806" s="7" t="s">
        <v>1</v>
      </c>
      <c r="M806" s="11" t="s">
        <v>17</v>
      </c>
      <c r="N806" s="11" t="s">
        <v>18</v>
      </c>
      <c r="O806" s="12" t="s">
        <v>19</v>
      </c>
      <c r="P806" s="12" t="s">
        <v>20</v>
      </c>
    </row>
    <row r="807" spans="1:16" ht="11.25" thickBot="1">
      <c r="A807" s="155">
        <f>COUNTIF($A$7:A806,"Lp.")</f>
        <v>20</v>
      </c>
      <c r="B807" s="168" t="s">
        <v>28</v>
      </c>
      <c r="C807" s="168"/>
      <c r="D807" s="168"/>
      <c r="E807" s="168"/>
      <c r="F807" s="168"/>
      <c r="G807" s="168"/>
      <c r="H807" s="168"/>
      <c r="I807" s="168"/>
      <c r="J807" s="168"/>
      <c r="K807" s="168"/>
      <c r="L807" s="168"/>
      <c r="M807" s="168"/>
      <c r="N807" s="168"/>
      <c r="O807" s="168"/>
      <c r="P807" s="169"/>
    </row>
    <row r="808" spans="1:16">
      <c r="A808" s="107" t="s">
        <v>22</v>
      </c>
      <c r="B808" s="30" t="s">
        <v>379</v>
      </c>
      <c r="C808" s="45" t="s">
        <v>6</v>
      </c>
      <c r="D808" s="44"/>
      <c r="E808" s="44"/>
      <c r="F808" s="45"/>
      <c r="G808" s="45"/>
      <c r="H808" s="50">
        <v>210</v>
      </c>
      <c r="I808" s="123">
        <v>700</v>
      </c>
      <c r="J808" s="50">
        <v>350</v>
      </c>
      <c r="K808" s="47"/>
      <c r="L808" s="46"/>
      <c r="M808" s="47">
        <f>ROUND(K808*I808,2)</f>
        <v>0</v>
      </c>
      <c r="N808" s="47">
        <f>ROUND(M808+M808*L808,2)</f>
        <v>0</v>
      </c>
      <c r="O808" s="47">
        <f>ROUND(J808*K808,2)</f>
        <v>0</v>
      </c>
      <c r="P808" s="47">
        <f>ROUND(O808+O808*L808,2)</f>
        <v>0</v>
      </c>
    </row>
    <row r="809" spans="1:16">
      <c r="A809" s="107" t="s">
        <v>24</v>
      </c>
      <c r="B809" s="30" t="s">
        <v>380</v>
      </c>
      <c r="C809" s="45" t="s">
        <v>6</v>
      </c>
      <c r="D809" s="44"/>
      <c r="E809" s="44"/>
      <c r="F809" s="45"/>
      <c r="G809" s="45"/>
      <c r="H809" s="50">
        <v>150</v>
      </c>
      <c r="I809" s="123">
        <v>500</v>
      </c>
      <c r="J809" s="50">
        <v>250</v>
      </c>
      <c r="K809" s="47"/>
      <c r="L809" s="46"/>
      <c r="M809" s="47">
        <f>ROUND(K809*I809,2)</f>
        <v>0</v>
      </c>
      <c r="N809" s="47">
        <f>ROUND(M809+M809*L809,2)</f>
        <v>0</v>
      </c>
      <c r="O809" s="47">
        <f>ROUND(J809*K809,2)</f>
        <v>0</v>
      </c>
      <c r="P809" s="47">
        <f>ROUND(O809+O809*L809,2)</f>
        <v>0</v>
      </c>
    </row>
    <row r="810" spans="1:16" ht="11.25" thickBot="1">
      <c r="A810" s="107" t="s">
        <v>26</v>
      </c>
      <c r="B810" s="30" t="s">
        <v>381</v>
      </c>
      <c r="C810" s="45" t="s">
        <v>6</v>
      </c>
      <c r="D810" s="44"/>
      <c r="E810" s="44"/>
      <c r="F810" s="45"/>
      <c r="G810" s="45"/>
      <c r="H810" s="50">
        <v>3600</v>
      </c>
      <c r="I810" s="123">
        <v>12000</v>
      </c>
      <c r="J810" s="50">
        <v>6000</v>
      </c>
      <c r="K810" s="47"/>
      <c r="L810" s="46"/>
      <c r="M810" s="47">
        <f>ROUND(K810*I810,2)</f>
        <v>0</v>
      </c>
      <c r="N810" s="47">
        <f>ROUND(M810+M810*L810,2)</f>
        <v>0</v>
      </c>
      <c r="O810" s="47">
        <f>ROUND(J810*K810,2)</f>
        <v>0</v>
      </c>
      <c r="P810" s="47">
        <f>ROUND(O810+O810*L810,2)</f>
        <v>0</v>
      </c>
    </row>
    <row r="811" spans="1:16" ht="11.25" thickBot="1">
      <c r="L811" s="20" t="s">
        <v>2</v>
      </c>
      <c r="M811" s="21">
        <f>SUM(M808:M810)</f>
        <v>0</v>
      </c>
      <c r="N811" s="21">
        <f>SUM(N808:N810)</f>
        <v>0</v>
      </c>
      <c r="O811" s="21">
        <f>SUM(O808:O810)</f>
        <v>0</v>
      </c>
      <c r="P811" s="22">
        <f>SUM(P808:P810)</f>
        <v>0</v>
      </c>
    </row>
    <row r="812" spans="1:16" ht="11.25" thickBot="1">
      <c r="B812" s="113"/>
      <c r="C812" s="113"/>
      <c r="D812" s="113"/>
      <c r="E812" s="113"/>
      <c r="F812" s="113"/>
      <c r="G812" s="113"/>
      <c r="H812" s="113"/>
      <c r="I812" s="113"/>
      <c r="J812" s="113"/>
      <c r="L812" s="24"/>
      <c r="M812" s="13"/>
    </row>
    <row r="813" spans="1:16" ht="11.25" thickBot="1">
      <c r="B813" s="113"/>
      <c r="C813" s="113"/>
      <c r="D813" s="113"/>
      <c r="E813" s="113"/>
      <c r="F813" s="113"/>
      <c r="G813" s="113"/>
      <c r="H813" s="113"/>
      <c r="I813" s="113"/>
      <c r="J813" s="113"/>
      <c r="K813" s="170">
        <f>COUNTIF($N$7:N813,"PAKIET")</f>
        <v>20</v>
      </c>
      <c r="L813" s="171"/>
      <c r="M813" s="171"/>
      <c r="N813" s="172" t="s">
        <v>28</v>
      </c>
      <c r="O813" s="172"/>
      <c r="P813" s="173"/>
    </row>
    <row r="814" spans="1:16" ht="32.25" thickBot="1">
      <c r="B814" s="113"/>
      <c r="C814" s="113"/>
      <c r="D814" s="113"/>
      <c r="E814" s="113"/>
      <c r="F814" s="113"/>
      <c r="G814" s="113"/>
      <c r="H814" s="113"/>
      <c r="I814" s="113"/>
      <c r="J814" s="113"/>
      <c r="K814" s="41" t="s">
        <v>29</v>
      </c>
      <c r="L814" s="41" t="s">
        <v>30</v>
      </c>
      <c r="M814" s="42" t="s">
        <v>19</v>
      </c>
      <c r="N814" s="41" t="s">
        <v>31</v>
      </c>
      <c r="O814" s="42" t="s">
        <v>32</v>
      </c>
      <c r="P814" s="42" t="s">
        <v>33</v>
      </c>
    </row>
    <row r="815" spans="1:16" ht="11.25" thickBot="1">
      <c r="K815" s="27">
        <f>M811</f>
        <v>0</v>
      </c>
      <c r="L815" s="28">
        <f>N811</f>
        <v>0</v>
      </c>
      <c r="M815" s="28">
        <f>O811</f>
        <v>0</v>
      </c>
      <c r="N815" s="28">
        <f>P811</f>
        <v>0</v>
      </c>
      <c r="O815" s="28">
        <f>ROUND(K815+M815,2)</f>
        <v>0</v>
      </c>
      <c r="P815" s="29">
        <f>ROUND(L815+N815,2)</f>
        <v>0</v>
      </c>
    </row>
    <row r="820" spans="1:16" ht="32.25" thickBot="1">
      <c r="A820" s="1" t="s">
        <v>8</v>
      </c>
      <c r="B820" s="2" t="s">
        <v>7</v>
      </c>
      <c r="C820" s="3" t="s">
        <v>0</v>
      </c>
      <c r="D820" s="4" t="s">
        <v>9</v>
      </c>
      <c r="E820" s="5" t="s">
        <v>10</v>
      </c>
      <c r="F820" s="6" t="s">
        <v>11</v>
      </c>
      <c r="G820" s="7" t="s">
        <v>12</v>
      </c>
      <c r="H820" s="8" t="s">
        <v>13</v>
      </c>
      <c r="I820" s="78" t="s">
        <v>14</v>
      </c>
      <c r="J820" s="9" t="s">
        <v>15</v>
      </c>
      <c r="K820" s="10" t="s">
        <v>16</v>
      </c>
      <c r="L820" s="7" t="s">
        <v>1</v>
      </c>
      <c r="M820" s="11" t="s">
        <v>17</v>
      </c>
      <c r="N820" s="11" t="s">
        <v>18</v>
      </c>
      <c r="O820" s="12" t="s">
        <v>19</v>
      </c>
      <c r="P820" s="12" t="s">
        <v>20</v>
      </c>
    </row>
    <row r="821" spans="1:16" ht="11.25" thickBot="1">
      <c r="A821" s="155">
        <f>COUNTIF($A$7:A820,"Lp.")</f>
        <v>21</v>
      </c>
      <c r="B821" s="168" t="s">
        <v>28</v>
      </c>
      <c r="C821" s="168"/>
      <c r="D821" s="168"/>
      <c r="E821" s="168"/>
      <c r="F821" s="168"/>
      <c r="G821" s="168"/>
      <c r="H821" s="168"/>
      <c r="I821" s="168"/>
      <c r="J821" s="168"/>
      <c r="K821" s="168"/>
      <c r="L821" s="168"/>
      <c r="M821" s="168"/>
      <c r="N821" s="168"/>
      <c r="O821" s="168"/>
      <c r="P821" s="169"/>
    </row>
    <row r="822" spans="1:16" ht="189">
      <c r="A822" s="107" t="s">
        <v>22</v>
      </c>
      <c r="B822" s="30" t="s">
        <v>382</v>
      </c>
      <c r="C822" s="45" t="s">
        <v>74</v>
      </c>
      <c r="D822" s="44"/>
      <c r="E822" s="44"/>
      <c r="F822" s="45"/>
      <c r="G822" s="45"/>
      <c r="H822" s="50">
        <v>60</v>
      </c>
      <c r="I822" s="123">
        <v>200</v>
      </c>
      <c r="J822" s="50">
        <v>100</v>
      </c>
      <c r="K822" s="47"/>
      <c r="L822" s="46"/>
      <c r="M822" s="47">
        <f>ROUND(K822*I822,2)</f>
        <v>0</v>
      </c>
      <c r="N822" s="47">
        <f>ROUND(M822+M822*L822,2)</f>
        <v>0</v>
      </c>
      <c r="O822" s="47">
        <f>ROUND(J822*K822,2)</f>
        <v>0</v>
      </c>
      <c r="P822" s="47">
        <f>ROUND(O822+O822*L822,2)</f>
        <v>0</v>
      </c>
    </row>
    <row r="823" spans="1:16" ht="168">
      <c r="A823" s="107" t="s">
        <v>24</v>
      </c>
      <c r="B823" s="30" t="s">
        <v>383</v>
      </c>
      <c r="C823" s="45" t="s">
        <v>74</v>
      </c>
      <c r="D823" s="44"/>
      <c r="E823" s="44"/>
      <c r="F823" s="45"/>
      <c r="G823" s="45"/>
      <c r="H823" s="50">
        <v>90</v>
      </c>
      <c r="I823" s="123">
        <v>300</v>
      </c>
      <c r="J823" s="50">
        <v>150</v>
      </c>
      <c r="K823" s="47"/>
      <c r="L823" s="46"/>
      <c r="M823" s="47">
        <f>ROUND(K823*I823,2)</f>
        <v>0</v>
      </c>
      <c r="N823" s="47">
        <f>ROUND(M823+M823*L823,2)</f>
        <v>0</v>
      </c>
      <c r="O823" s="47">
        <f>ROUND(J823*K823,2)</f>
        <v>0</v>
      </c>
      <c r="P823" s="47">
        <f>ROUND(O823+O823*L823,2)</f>
        <v>0</v>
      </c>
    </row>
    <row r="824" spans="1:16" ht="168.75" thickBot="1">
      <c r="A824" s="107" t="s">
        <v>26</v>
      </c>
      <c r="B824" s="30" t="s">
        <v>384</v>
      </c>
      <c r="C824" s="45" t="s">
        <v>74</v>
      </c>
      <c r="D824" s="44"/>
      <c r="E824" s="44"/>
      <c r="F824" s="45"/>
      <c r="G824" s="45"/>
      <c r="H824" s="50">
        <v>90</v>
      </c>
      <c r="I824" s="123">
        <v>300</v>
      </c>
      <c r="J824" s="50">
        <v>150</v>
      </c>
      <c r="K824" s="47"/>
      <c r="L824" s="46"/>
      <c r="M824" s="47">
        <f>ROUND(K824*I824,2)</f>
        <v>0</v>
      </c>
      <c r="N824" s="47">
        <f>ROUND(M824+M824*L824,2)</f>
        <v>0</v>
      </c>
      <c r="O824" s="47">
        <f>ROUND(J824*K824,2)</f>
        <v>0</v>
      </c>
      <c r="P824" s="47">
        <f>ROUND(O824+O824*L824,2)</f>
        <v>0</v>
      </c>
    </row>
    <row r="825" spans="1:16" ht="11.25" thickBot="1">
      <c r="L825" s="20" t="s">
        <v>2</v>
      </c>
      <c r="M825" s="21">
        <f>SUM(M822:M824)</f>
        <v>0</v>
      </c>
      <c r="N825" s="21">
        <f t="shared" ref="N825:P825" si="21">SUM(N822:N824)</f>
        <v>0</v>
      </c>
      <c r="O825" s="21">
        <f t="shared" si="21"/>
        <v>0</v>
      </c>
      <c r="P825" s="22">
        <f t="shared" si="21"/>
        <v>0</v>
      </c>
    </row>
    <row r="826" spans="1:16" ht="11.25" thickBot="1">
      <c r="B826" s="258" t="s">
        <v>385</v>
      </c>
      <c r="C826" s="258"/>
      <c r="D826" s="258"/>
      <c r="E826" s="258"/>
      <c r="F826" s="258"/>
      <c r="G826" s="258"/>
      <c r="H826" s="258"/>
      <c r="I826" s="258"/>
      <c r="J826" s="258"/>
      <c r="L826" s="24"/>
      <c r="M826" s="13"/>
    </row>
    <row r="827" spans="1:16" ht="11.25" thickBot="1">
      <c r="B827" s="258"/>
      <c r="C827" s="258"/>
      <c r="D827" s="258"/>
      <c r="E827" s="258"/>
      <c r="F827" s="258"/>
      <c r="G827" s="258"/>
      <c r="H827" s="258"/>
      <c r="I827" s="258"/>
      <c r="J827" s="258"/>
      <c r="K827" s="170">
        <f>COUNTIF($N$7:N827,"PAKIET")</f>
        <v>21</v>
      </c>
      <c r="L827" s="171"/>
      <c r="M827" s="171"/>
      <c r="N827" s="172" t="s">
        <v>28</v>
      </c>
      <c r="O827" s="172"/>
      <c r="P827" s="173"/>
    </row>
    <row r="828" spans="1:16" ht="32.25" thickBot="1">
      <c r="B828" s="258"/>
      <c r="C828" s="258"/>
      <c r="D828" s="258"/>
      <c r="E828" s="258"/>
      <c r="F828" s="258"/>
      <c r="G828" s="258"/>
      <c r="H828" s="258"/>
      <c r="I828" s="258"/>
      <c r="J828" s="258"/>
      <c r="K828" s="41" t="s">
        <v>29</v>
      </c>
      <c r="L828" s="41" t="s">
        <v>30</v>
      </c>
      <c r="M828" s="42" t="s">
        <v>19</v>
      </c>
      <c r="N828" s="41" t="s">
        <v>31</v>
      </c>
      <c r="O828" s="42" t="s">
        <v>32</v>
      </c>
      <c r="P828" s="42" t="s">
        <v>33</v>
      </c>
    </row>
    <row r="829" spans="1:16" ht="11.25" thickBot="1">
      <c r="B829" s="258"/>
      <c r="C829" s="258"/>
      <c r="D829" s="258"/>
      <c r="E829" s="258"/>
      <c r="F829" s="258"/>
      <c r="G829" s="258"/>
      <c r="H829" s="258"/>
      <c r="I829" s="258"/>
      <c r="J829" s="258"/>
      <c r="K829" s="27">
        <f>M825</f>
        <v>0</v>
      </c>
      <c r="L829" s="28">
        <f>N825</f>
        <v>0</v>
      </c>
      <c r="M829" s="28">
        <f>O825</f>
        <v>0</v>
      </c>
      <c r="N829" s="28">
        <f>P825</f>
        <v>0</v>
      </c>
      <c r="O829" s="28">
        <f>ROUND(K829+M829,2)</f>
        <v>0</v>
      </c>
      <c r="P829" s="29">
        <f>ROUND(L829+N829,2)</f>
        <v>0</v>
      </c>
    </row>
    <row r="830" spans="1:16">
      <c r="B830" s="116"/>
      <c r="C830" s="116"/>
      <c r="D830" s="116"/>
      <c r="E830" s="116"/>
      <c r="F830" s="116"/>
      <c r="G830" s="116"/>
      <c r="H830" s="116"/>
      <c r="I830" s="113"/>
      <c r="J830" s="116"/>
    </row>
    <row r="834" spans="1:16" ht="32.25" thickBot="1">
      <c r="A834" s="1" t="s">
        <v>8</v>
      </c>
      <c r="B834" s="2" t="s">
        <v>7</v>
      </c>
      <c r="C834" s="3" t="s">
        <v>0</v>
      </c>
      <c r="D834" s="4" t="s">
        <v>9</v>
      </c>
      <c r="E834" s="5" t="s">
        <v>10</v>
      </c>
      <c r="F834" s="6" t="s">
        <v>11</v>
      </c>
      <c r="G834" s="7" t="s">
        <v>12</v>
      </c>
      <c r="H834" s="8" t="s">
        <v>13</v>
      </c>
      <c r="I834" s="78" t="s">
        <v>14</v>
      </c>
      <c r="J834" s="9" t="s">
        <v>15</v>
      </c>
      <c r="K834" s="10" t="s">
        <v>16</v>
      </c>
      <c r="L834" s="7" t="s">
        <v>1</v>
      </c>
      <c r="M834" s="11" t="s">
        <v>17</v>
      </c>
      <c r="N834" s="11" t="s">
        <v>18</v>
      </c>
      <c r="O834" s="12" t="s">
        <v>19</v>
      </c>
      <c r="P834" s="12" t="s">
        <v>20</v>
      </c>
    </row>
    <row r="835" spans="1:16" ht="11.25" thickBot="1">
      <c r="A835" s="155">
        <f>COUNTIF($A$7:A834,"Lp.")</f>
        <v>22</v>
      </c>
      <c r="B835" s="168" t="s">
        <v>28</v>
      </c>
      <c r="C835" s="168"/>
      <c r="D835" s="168"/>
      <c r="E835" s="168"/>
      <c r="F835" s="168"/>
      <c r="G835" s="168"/>
      <c r="H835" s="168"/>
      <c r="I835" s="168"/>
      <c r="J835" s="168"/>
      <c r="K835" s="168"/>
      <c r="L835" s="168"/>
      <c r="M835" s="168"/>
      <c r="N835" s="168"/>
      <c r="O835" s="168"/>
      <c r="P835" s="169"/>
    </row>
    <row r="836" spans="1:16" ht="99.75" customHeight="1" thickBot="1">
      <c r="A836" s="107" t="s">
        <v>22</v>
      </c>
      <c r="B836" s="30" t="s">
        <v>386</v>
      </c>
      <c r="C836" s="45" t="s">
        <v>74</v>
      </c>
      <c r="D836" s="44"/>
      <c r="E836" s="44"/>
      <c r="F836" s="45"/>
      <c r="G836" s="45"/>
      <c r="H836" s="50">
        <v>1140</v>
      </c>
      <c r="I836" s="123">
        <v>3800</v>
      </c>
      <c r="J836" s="50">
        <v>1900</v>
      </c>
      <c r="K836" s="47"/>
      <c r="L836" s="46"/>
      <c r="M836" s="47">
        <f>ROUND(K836*I836,2)</f>
        <v>0</v>
      </c>
      <c r="N836" s="47">
        <f>ROUND(M836+M836*L836,2)</f>
        <v>0</v>
      </c>
      <c r="O836" s="47">
        <f>ROUND(J836*K836,2)</f>
        <v>0</v>
      </c>
      <c r="P836" s="47">
        <f>ROUND(O836+O836*L836,2)</f>
        <v>0</v>
      </c>
    </row>
    <row r="837" spans="1:16" ht="11.25" thickBot="1">
      <c r="L837" s="20" t="s">
        <v>2</v>
      </c>
      <c r="M837" s="21">
        <f>SUM(M836:M836)</f>
        <v>0</v>
      </c>
      <c r="N837" s="21">
        <f>SUM(N836:N836)</f>
        <v>0</v>
      </c>
      <c r="O837" s="21">
        <f>SUM(O836:O836)</f>
        <v>0</v>
      </c>
      <c r="P837" s="22">
        <f>SUM(P836:P836)</f>
        <v>0</v>
      </c>
    </row>
    <row r="838" spans="1:16" ht="11.25" thickBot="1">
      <c r="B838" s="113"/>
      <c r="C838" s="113"/>
      <c r="D838" s="113"/>
      <c r="E838" s="113"/>
      <c r="F838" s="113"/>
      <c r="G838" s="113"/>
      <c r="H838" s="113"/>
      <c r="I838" s="113"/>
      <c r="J838" s="113"/>
      <c r="L838" s="24"/>
      <c r="M838" s="13"/>
    </row>
    <row r="839" spans="1:16" ht="11.25" thickBot="1">
      <c r="B839" s="113"/>
      <c r="C839" s="113"/>
      <c r="D839" s="113"/>
      <c r="E839" s="113"/>
      <c r="F839" s="113"/>
      <c r="G839" s="113"/>
      <c r="H839" s="113"/>
      <c r="I839" s="113"/>
      <c r="J839" s="113"/>
      <c r="K839" s="170">
        <f>COUNTIF($N$7:N839,"PAKIET")</f>
        <v>22</v>
      </c>
      <c r="L839" s="171"/>
      <c r="M839" s="171"/>
      <c r="N839" s="172" t="s">
        <v>28</v>
      </c>
      <c r="O839" s="172"/>
      <c r="P839" s="173"/>
    </row>
    <row r="840" spans="1:16" ht="32.25" thickBot="1">
      <c r="B840" s="113"/>
      <c r="C840" s="113"/>
      <c r="D840" s="113"/>
      <c r="E840" s="113"/>
      <c r="F840" s="113"/>
      <c r="G840" s="113"/>
      <c r="H840" s="113"/>
      <c r="I840" s="113"/>
      <c r="J840" s="113"/>
      <c r="K840" s="41" t="s">
        <v>29</v>
      </c>
      <c r="L840" s="41" t="s">
        <v>30</v>
      </c>
      <c r="M840" s="42" t="s">
        <v>19</v>
      </c>
      <c r="N840" s="41" t="s">
        <v>31</v>
      </c>
      <c r="O840" s="42" t="s">
        <v>32</v>
      </c>
      <c r="P840" s="42" t="s">
        <v>33</v>
      </c>
    </row>
    <row r="841" spans="1:16" ht="11.25" thickBot="1">
      <c r="K841" s="27">
        <f>M837</f>
        <v>0</v>
      </c>
      <c r="L841" s="28">
        <f>N837</f>
        <v>0</v>
      </c>
      <c r="M841" s="28">
        <f>O837</f>
        <v>0</v>
      </c>
      <c r="N841" s="28">
        <f>P837</f>
        <v>0</v>
      </c>
      <c r="O841" s="28">
        <f>ROUND(K841+M841,2)</f>
        <v>0</v>
      </c>
      <c r="P841" s="29">
        <f>ROUND(L841+N841,2)</f>
        <v>0</v>
      </c>
    </row>
    <row r="846" spans="1:16" ht="32.25" thickBot="1">
      <c r="A846" s="1" t="s">
        <v>8</v>
      </c>
      <c r="B846" s="2" t="s">
        <v>7</v>
      </c>
      <c r="C846" s="3" t="s">
        <v>0</v>
      </c>
      <c r="D846" s="4" t="s">
        <v>9</v>
      </c>
      <c r="E846" s="5" t="s">
        <v>10</v>
      </c>
      <c r="F846" s="6" t="s">
        <v>11</v>
      </c>
      <c r="G846" s="7" t="s">
        <v>12</v>
      </c>
      <c r="H846" s="8" t="s">
        <v>13</v>
      </c>
      <c r="I846" s="78" t="s">
        <v>14</v>
      </c>
      <c r="J846" s="9" t="s">
        <v>15</v>
      </c>
      <c r="K846" s="10" t="s">
        <v>16</v>
      </c>
      <c r="L846" s="7" t="s">
        <v>1</v>
      </c>
      <c r="M846" s="11" t="s">
        <v>17</v>
      </c>
      <c r="N846" s="11" t="s">
        <v>18</v>
      </c>
      <c r="O846" s="12" t="s">
        <v>19</v>
      </c>
      <c r="P846" s="12" t="s">
        <v>20</v>
      </c>
    </row>
    <row r="847" spans="1:16" ht="11.25" thickBot="1">
      <c r="A847" s="155">
        <f>COUNTIF($A$7:A846,"Lp.")</f>
        <v>23</v>
      </c>
      <c r="B847" s="168" t="s">
        <v>28</v>
      </c>
      <c r="C847" s="168"/>
      <c r="D847" s="168"/>
      <c r="E847" s="168"/>
      <c r="F847" s="168"/>
      <c r="G847" s="168"/>
      <c r="H847" s="168"/>
      <c r="I847" s="168"/>
      <c r="J847" s="168"/>
      <c r="K847" s="168"/>
      <c r="L847" s="168"/>
      <c r="M847" s="168"/>
      <c r="N847" s="168"/>
      <c r="O847" s="168"/>
      <c r="P847" s="169"/>
    </row>
    <row r="848" spans="1:16">
      <c r="A848" s="212" t="s">
        <v>22</v>
      </c>
      <c r="B848" s="117" t="s">
        <v>387</v>
      </c>
      <c r="C848" s="118"/>
      <c r="D848" s="119"/>
      <c r="E848" s="119"/>
      <c r="F848" s="120"/>
      <c r="G848" s="120"/>
      <c r="H848" s="33"/>
      <c r="I848" s="34"/>
      <c r="J848" s="33"/>
      <c r="K848" s="121"/>
      <c r="L848" s="122"/>
      <c r="M848" s="121"/>
      <c r="N848" s="121"/>
      <c r="O848" s="121"/>
      <c r="P848" s="121"/>
    </row>
    <row r="849" spans="1:16" ht="21">
      <c r="A849" s="181"/>
      <c r="B849" s="54" t="s">
        <v>388</v>
      </c>
      <c r="C849" s="183" t="s">
        <v>74</v>
      </c>
      <c r="D849" s="186"/>
      <c r="E849" s="186"/>
      <c r="F849" s="183"/>
      <c r="G849" s="183"/>
      <c r="H849" s="189">
        <v>60</v>
      </c>
      <c r="I849" s="192">
        <v>200</v>
      </c>
      <c r="J849" s="189">
        <v>100</v>
      </c>
      <c r="K849" s="177"/>
      <c r="L849" s="195"/>
      <c r="M849" s="177">
        <f>ROUND(K849*I849,2)</f>
        <v>0</v>
      </c>
      <c r="N849" s="177">
        <f>ROUND(M849+M849*L849,2)</f>
        <v>0</v>
      </c>
      <c r="O849" s="177">
        <f>ROUND(J849*K849,2)</f>
        <v>0</v>
      </c>
      <c r="P849" s="177">
        <f>ROUND(O849+O849*L849,2)</f>
        <v>0</v>
      </c>
    </row>
    <row r="850" spans="1:16" ht="51" customHeight="1">
      <c r="A850" s="181"/>
      <c r="B850" s="54" t="s">
        <v>389</v>
      </c>
      <c r="C850" s="184"/>
      <c r="D850" s="187"/>
      <c r="E850" s="187"/>
      <c r="F850" s="184"/>
      <c r="G850" s="184"/>
      <c r="H850" s="190"/>
      <c r="I850" s="193"/>
      <c r="J850" s="190"/>
      <c r="K850" s="178"/>
      <c r="L850" s="196"/>
      <c r="M850" s="178"/>
      <c r="N850" s="178"/>
      <c r="O850" s="178"/>
      <c r="P850" s="178"/>
    </row>
    <row r="851" spans="1:16" ht="42">
      <c r="A851" s="181"/>
      <c r="B851" s="54" t="s">
        <v>390</v>
      </c>
      <c r="C851" s="184"/>
      <c r="D851" s="187"/>
      <c r="E851" s="187"/>
      <c r="F851" s="184"/>
      <c r="G851" s="184"/>
      <c r="H851" s="190"/>
      <c r="I851" s="193"/>
      <c r="J851" s="190"/>
      <c r="K851" s="178"/>
      <c r="L851" s="196"/>
      <c r="M851" s="178"/>
      <c r="N851" s="178"/>
      <c r="O851" s="178"/>
      <c r="P851" s="178"/>
    </row>
    <row r="852" spans="1:16" ht="17.25" customHeight="1">
      <c r="A852" s="181"/>
      <c r="B852" s="54" t="s">
        <v>391</v>
      </c>
      <c r="C852" s="184"/>
      <c r="D852" s="187"/>
      <c r="E852" s="187"/>
      <c r="F852" s="184"/>
      <c r="G852" s="184"/>
      <c r="H852" s="190"/>
      <c r="I852" s="193"/>
      <c r="J852" s="190"/>
      <c r="K852" s="178"/>
      <c r="L852" s="196"/>
      <c r="M852" s="178"/>
      <c r="N852" s="178"/>
      <c r="O852" s="178"/>
      <c r="P852" s="178"/>
    </row>
    <row r="853" spans="1:16">
      <c r="A853" s="181"/>
      <c r="B853" s="54" t="s">
        <v>392</v>
      </c>
      <c r="C853" s="184"/>
      <c r="D853" s="187"/>
      <c r="E853" s="187"/>
      <c r="F853" s="184"/>
      <c r="G853" s="184"/>
      <c r="H853" s="190"/>
      <c r="I853" s="193"/>
      <c r="J853" s="190"/>
      <c r="K853" s="178"/>
      <c r="L853" s="196"/>
      <c r="M853" s="178"/>
      <c r="N853" s="178"/>
      <c r="O853" s="178"/>
      <c r="P853" s="178"/>
    </row>
    <row r="854" spans="1:16" ht="21">
      <c r="A854" s="181"/>
      <c r="B854" s="54" t="s">
        <v>393</v>
      </c>
      <c r="C854" s="184"/>
      <c r="D854" s="187"/>
      <c r="E854" s="187"/>
      <c r="F854" s="184"/>
      <c r="G854" s="184"/>
      <c r="H854" s="190"/>
      <c r="I854" s="193"/>
      <c r="J854" s="190"/>
      <c r="K854" s="178"/>
      <c r="L854" s="196"/>
      <c r="M854" s="178"/>
      <c r="N854" s="178"/>
      <c r="O854" s="178"/>
      <c r="P854" s="178"/>
    </row>
    <row r="855" spans="1:16">
      <c r="A855" s="181"/>
      <c r="B855" s="54" t="s">
        <v>394</v>
      </c>
      <c r="C855" s="184"/>
      <c r="D855" s="187"/>
      <c r="E855" s="187"/>
      <c r="F855" s="184"/>
      <c r="G855" s="184"/>
      <c r="H855" s="190"/>
      <c r="I855" s="193"/>
      <c r="J855" s="190"/>
      <c r="K855" s="178"/>
      <c r="L855" s="196"/>
      <c r="M855" s="178"/>
      <c r="N855" s="178"/>
      <c r="O855" s="178"/>
      <c r="P855" s="178"/>
    </row>
    <row r="856" spans="1:16">
      <c r="A856" s="181"/>
      <c r="B856" s="54" t="s">
        <v>395</v>
      </c>
      <c r="C856" s="184"/>
      <c r="D856" s="187"/>
      <c r="E856" s="187"/>
      <c r="F856" s="184"/>
      <c r="G856" s="184"/>
      <c r="H856" s="190"/>
      <c r="I856" s="193"/>
      <c r="J856" s="190"/>
      <c r="K856" s="178"/>
      <c r="L856" s="196"/>
      <c r="M856" s="178"/>
      <c r="N856" s="178"/>
      <c r="O856" s="178"/>
      <c r="P856" s="178"/>
    </row>
    <row r="857" spans="1:16" ht="108" customHeight="1">
      <c r="A857" s="181"/>
      <c r="B857" s="54" t="s">
        <v>396</v>
      </c>
      <c r="C857" s="184"/>
      <c r="D857" s="187"/>
      <c r="E857" s="187"/>
      <c r="F857" s="184"/>
      <c r="G857" s="184"/>
      <c r="H857" s="190"/>
      <c r="I857" s="193"/>
      <c r="J857" s="190"/>
      <c r="K857" s="178"/>
      <c r="L857" s="196"/>
      <c r="M857" s="178"/>
      <c r="N857" s="178"/>
      <c r="O857" s="178"/>
      <c r="P857" s="178"/>
    </row>
    <row r="858" spans="1:16" ht="71.25" customHeight="1" thickBot="1">
      <c r="A858" s="182"/>
      <c r="B858" s="30" t="s">
        <v>397</v>
      </c>
      <c r="C858" s="185"/>
      <c r="D858" s="188"/>
      <c r="E858" s="188"/>
      <c r="F858" s="185"/>
      <c r="G858" s="185"/>
      <c r="H858" s="191"/>
      <c r="I858" s="194"/>
      <c r="J858" s="191"/>
      <c r="K858" s="179"/>
      <c r="L858" s="210"/>
      <c r="M858" s="207"/>
      <c r="N858" s="207"/>
      <c r="O858" s="207"/>
      <c r="P858" s="207"/>
    </row>
    <row r="859" spans="1:16" ht="11.25" thickBot="1">
      <c r="L859" s="20" t="s">
        <v>2</v>
      </c>
      <c r="M859" s="21">
        <f>SUM(M849)</f>
        <v>0</v>
      </c>
      <c r="N859" s="21">
        <f t="shared" ref="N859:P859" si="22">SUM(N849)</f>
        <v>0</v>
      </c>
      <c r="O859" s="21">
        <f t="shared" si="22"/>
        <v>0</v>
      </c>
      <c r="P859" s="22">
        <f t="shared" si="22"/>
        <v>0</v>
      </c>
    </row>
    <row r="860" spans="1:16" ht="11.25" thickBot="1">
      <c r="B860" s="113"/>
      <c r="C860" s="113"/>
      <c r="D860" s="113"/>
      <c r="E860" s="113"/>
      <c r="F860" s="113"/>
      <c r="G860" s="113"/>
      <c r="H860" s="113"/>
      <c r="I860" s="113"/>
      <c r="J860" s="113"/>
      <c r="L860" s="24"/>
      <c r="M860" s="13"/>
    </row>
    <row r="861" spans="1:16" ht="11.25" thickBot="1">
      <c r="B861" s="113"/>
      <c r="C861" s="113"/>
      <c r="D861" s="113"/>
      <c r="E861" s="113"/>
      <c r="F861" s="113"/>
      <c r="G861" s="113"/>
      <c r="H861" s="113"/>
      <c r="I861" s="113"/>
      <c r="J861" s="113"/>
      <c r="K861" s="170">
        <f>COUNTIF($N$7:N861,"PAKIET")</f>
        <v>23</v>
      </c>
      <c r="L861" s="171"/>
      <c r="M861" s="171"/>
      <c r="N861" s="172" t="s">
        <v>28</v>
      </c>
      <c r="O861" s="172"/>
      <c r="P861" s="173"/>
    </row>
    <row r="862" spans="1:16" ht="32.25" thickBot="1">
      <c r="B862" s="113"/>
      <c r="C862" s="113"/>
      <c r="D862" s="113"/>
      <c r="E862" s="113"/>
      <c r="F862" s="113"/>
      <c r="G862" s="113"/>
      <c r="H862" s="113"/>
      <c r="I862" s="113"/>
      <c r="J862" s="113"/>
      <c r="K862" s="41" t="s">
        <v>29</v>
      </c>
      <c r="L862" s="41" t="s">
        <v>30</v>
      </c>
      <c r="M862" s="42" t="s">
        <v>19</v>
      </c>
      <c r="N862" s="41" t="s">
        <v>31</v>
      </c>
      <c r="O862" s="42" t="s">
        <v>32</v>
      </c>
      <c r="P862" s="42" t="s">
        <v>33</v>
      </c>
    </row>
    <row r="863" spans="1:16" ht="11.25" thickBot="1">
      <c r="K863" s="27">
        <f>M859</f>
        <v>0</v>
      </c>
      <c r="L863" s="28">
        <f>N859</f>
        <v>0</v>
      </c>
      <c r="M863" s="28">
        <f>O859</f>
        <v>0</v>
      </c>
      <c r="N863" s="28">
        <f>P859</f>
        <v>0</v>
      </c>
      <c r="O863" s="28">
        <f>ROUND(K863+M863,2)</f>
        <v>0</v>
      </c>
      <c r="P863" s="29">
        <f>ROUND(L863+N863,2)</f>
        <v>0</v>
      </c>
    </row>
    <row r="868" spans="1:16" ht="32.25" thickBot="1">
      <c r="A868" s="1" t="s">
        <v>8</v>
      </c>
      <c r="B868" s="2" t="s">
        <v>7</v>
      </c>
      <c r="C868" s="3" t="s">
        <v>0</v>
      </c>
      <c r="D868" s="4" t="s">
        <v>9</v>
      </c>
      <c r="E868" s="5" t="s">
        <v>10</v>
      </c>
      <c r="F868" s="6" t="s">
        <v>11</v>
      </c>
      <c r="G868" s="7" t="s">
        <v>12</v>
      </c>
      <c r="H868" s="8" t="s">
        <v>13</v>
      </c>
      <c r="I868" s="78" t="s">
        <v>14</v>
      </c>
      <c r="J868" s="9" t="s">
        <v>15</v>
      </c>
      <c r="K868" s="10" t="s">
        <v>16</v>
      </c>
      <c r="L868" s="7" t="s">
        <v>1</v>
      </c>
      <c r="M868" s="11" t="s">
        <v>17</v>
      </c>
      <c r="N868" s="11" t="s">
        <v>18</v>
      </c>
      <c r="O868" s="12" t="s">
        <v>19</v>
      </c>
      <c r="P868" s="12" t="s">
        <v>20</v>
      </c>
    </row>
    <row r="869" spans="1:16" ht="11.25" thickBot="1">
      <c r="A869" s="155">
        <f>COUNTIF($A$7:A868,"Lp.")</f>
        <v>24</v>
      </c>
      <c r="B869" s="168" t="s">
        <v>28</v>
      </c>
      <c r="C869" s="168"/>
      <c r="D869" s="168"/>
      <c r="E869" s="168"/>
      <c r="F869" s="168"/>
      <c r="G869" s="168"/>
      <c r="H869" s="168"/>
      <c r="I869" s="168"/>
      <c r="J869" s="168"/>
      <c r="K869" s="168"/>
      <c r="L869" s="168"/>
      <c r="M869" s="168"/>
      <c r="N869" s="168"/>
      <c r="O869" s="168"/>
      <c r="P869" s="169"/>
    </row>
    <row r="870" spans="1:16" ht="94.5" customHeight="1">
      <c r="A870" s="66" t="s">
        <v>22</v>
      </c>
      <c r="B870" s="37" t="s">
        <v>398</v>
      </c>
      <c r="C870" s="49" t="s">
        <v>6</v>
      </c>
      <c r="D870" s="48"/>
      <c r="E870" s="48"/>
      <c r="F870" s="49"/>
      <c r="G870" s="49"/>
      <c r="H870" s="38">
        <v>30</v>
      </c>
      <c r="I870" s="39">
        <v>100</v>
      </c>
      <c r="J870" s="38">
        <v>50</v>
      </c>
      <c r="K870" s="53"/>
      <c r="L870" s="52"/>
      <c r="M870" s="53">
        <f>ROUND(K870*I870,2)</f>
        <v>0</v>
      </c>
      <c r="N870" s="53">
        <f>ROUND(M870+M870*L870,2)</f>
        <v>0</v>
      </c>
      <c r="O870" s="53">
        <f>ROUND(J870*K870,2)</f>
        <v>0</v>
      </c>
      <c r="P870" s="53">
        <f>ROUND(O870+O870*L870,2)</f>
        <v>0</v>
      </c>
    </row>
    <row r="871" spans="1:16" ht="111.75" customHeight="1" thickBot="1">
      <c r="A871" s="66" t="s">
        <v>24</v>
      </c>
      <c r="B871" s="37" t="s">
        <v>399</v>
      </c>
      <c r="C871" s="49" t="s">
        <v>6</v>
      </c>
      <c r="D871" s="48"/>
      <c r="E871" s="48"/>
      <c r="F871" s="49"/>
      <c r="G871" s="49"/>
      <c r="H871" s="38">
        <v>90</v>
      </c>
      <c r="I871" s="39">
        <v>300</v>
      </c>
      <c r="J871" s="38">
        <v>150</v>
      </c>
      <c r="K871" s="53"/>
      <c r="L871" s="52"/>
      <c r="M871" s="53">
        <f>ROUND(K871*I871,2)</f>
        <v>0</v>
      </c>
      <c r="N871" s="53">
        <f>ROUND(M871+M871*L871,2)</f>
        <v>0</v>
      </c>
      <c r="O871" s="53">
        <f>ROUND(J871*K871,2)</f>
        <v>0</v>
      </c>
      <c r="P871" s="53">
        <f>ROUND(O871+O871*L871,2)</f>
        <v>0</v>
      </c>
    </row>
    <row r="872" spans="1:16" ht="11.25" thickBot="1">
      <c r="L872" s="20" t="s">
        <v>2</v>
      </c>
      <c r="M872" s="21">
        <f>SUM(M870:M871)</f>
        <v>0</v>
      </c>
      <c r="N872" s="21">
        <f t="shared" ref="N872:P872" si="23">SUM(N870:N871)</f>
        <v>0</v>
      </c>
      <c r="O872" s="21">
        <f t="shared" si="23"/>
        <v>0</v>
      </c>
      <c r="P872" s="22">
        <f t="shared" si="23"/>
        <v>0</v>
      </c>
    </row>
    <row r="873" spans="1:16" ht="11.25" thickBot="1">
      <c r="B873" s="116"/>
      <c r="C873" s="116"/>
      <c r="D873" s="116"/>
      <c r="E873" s="116"/>
      <c r="F873" s="116"/>
      <c r="G873" s="116"/>
      <c r="H873" s="116"/>
      <c r="I873" s="113"/>
      <c r="J873" s="116"/>
      <c r="L873" s="24"/>
      <c r="M873" s="13"/>
    </row>
    <row r="874" spans="1:16" ht="11.25" thickBot="1">
      <c r="B874" s="116"/>
      <c r="C874" s="116"/>
      <c r="D874" s="116"/>
      <c r="E874" s="116"/>
      <c r="F874" s="116"/>
      <c r="G874" s="116"/>
      <c r="H874" s="116"/>
      <c r="I874" s="113"/>
      <c r="J874" s="116"/>
      <c r="K874" s="170">
        <f>COUNTIF($N$7:N874,"PAKIET")</f>
        <v>24</v>
      </c>
      <c r="L874" s="171"/>
      <c r="M874" s="171"/>
      <c r="N874" s="172" t="s">
        <v>28</v>
      </c>
      <c r="O874" s="172"/>
      <c r="P874" s="173"/>
    </row>
    <row r="875" spans="1:16" ht="32.25" thickBot="1">
      <c r="B875" s="116"/>
      <c r="C875" s="116"/>
      <c r="D875" s="116"/>
      <c r="E875" s="116"/>
      <c r="F875" s="116"/>
      <c r="G875" s="116"/>
      <c r="H875" s="116"/>
      <c r="I875" s="113"/>
      <c r="J875" s="116"/>
      <c r="K875" s="41" t="s">
        <v>29</v>
      </c>
      <c r="L875" s="41" t="s">
        <v>30</v>
      </c>
      <c r="M875" s="42" t="s">
        <v>19</v>
      </c>
      <c r="N875" s="41" t="s">
        <v>31</v>
      </c>
      <c r="O875" s="42" t="s">
        <v>32</v>
      </c>
      <c r="P875" s="42" t="s">
        <v>33</v>
      </c>
    </row>
    <row r="876" spans="1:16" ht="11.25" thickBot="1">
      <c r="B876" s="116"/>
      <c r="C876" s="116"/>
      <c r="D876" s="116"/>
      <c r="E876" s="116"/>
      <c r="F876" s="116"/>
      <c r="G876" s="116"/>
      <c r="H876" s="116"/>
      <c r="I876" s="113"/>
      <c r="J876" s="116"/>
      <c r="K876" s="27">
        <f>M872</f>
        <v>0</v>
      </c>
      <c r="L876" s="28">
        <f>N872</f>
        <v>0</v>
      </c>
      <c r="M876" s="28">
        <f>O872</f>
        <v>0</v>
      </c>
      <c r="N876" s="28">
        <f>P872</f>
        <v>0</v>
      </c>
      <c r="O876" s="28">
        <f>ROUND(K876+M876,2)</f>
        <v>0</v>
      </c>
      <c r="P876" s="29">
        <f>ROUND(L876+N876,2)</f>
        <v>0</v>
      </c>
    </row>
    <row r="881" spans="1:16" ht="32.25" thickBot="1">
      <c r="A881" s="1" t="s">
        <v>8</v>
      </c>
      <c r="B881" s="2" t="s">
        <v>7</v>
      </c>
      <c r="C881" s="3" t="s">
        <v>0</v>
      </c>
      <c r="D881" s="4" t="s">
        <v>9</v>
      </c>
      <c r="E881" s="5" t="s">
        <v>10</v>
      </c>
      <c r="F881" s="6" t="s">
        <v>11</v>
      </c>
      <c r="G881" s="7" t="s">
        <v>12</v>
      </c>
      <c r="H881" s="8" t="s">
        <v>13</v>
      </c>
      <c r="I881" s="78" t="s">
        <v>14</v>
      </c>
      <c r="J881" s="9" t="s">
        <v>15</v>
      </c>
      <c r="K881" s="10" t="s">
        <v>16</v>
      </c>
      <c r="L881" s="7" t="s">
        <v>1</v>
      </c>
      <c r="M881" s="11" t="s">
        <v>17</v>
      </c>
      <c r="N881" s="11" t="s">
        <v>18</v>
      </c>
      <c r="O881" s="12" t="s">
        <v>19</v>
      </c>
      <c r="P881" s="12" t="s">
        <v>20</v>
      </c>
    </row>
    <row r="882" spans="1:16" ht="11.25" thickBot="1">
      <c r="A882" s="155">
        <f>COUNTIF($A$7:A881,"Lp.")</f>
        <v>25</v>
      </c>
      <c r="B882" s="168" t="s">
        <v>28</v>
      </c>
      <c r="C882" s="168"/>
      <c r="D882" s="168"/>
      <c r="E882" s="168"/>
      <c r="F882" s="168"/>
      <c r="G882" s="168"/>
      <c r="H882" s="168"/>
      <c r="I882" s="168"/>
      <c r="J882" s="168"/>
      <c r="K882" s="168"/>
      <c r="L882" s="168"/>
      <c r="M882" s="168"/>
      <c r="N882" s="168"/>
      <c r="O882" s="168"/>
      <c r="P882" s="169"/>
    </row>
    <row r="883" spans="1:16" ht="21">
      <c r="A883" s="211" t="s">
        <v>22</v>
      </c>
      <c r="B883" s="124" t="s">
        <v>400</v>
      </c>
      <c r="C883" s="125"/>
      <c r="D883" s="73"/>
      <c r="E883" s="73"/>
      <c r="F883" s="108"/>
      <c r="G883" s="108"/>
      <c r="H883" s="109"/>
      <c r="I883" s="126"/>
      <c r="J883" s="109"/>
      <c r="K883" s="111"/>
      <c r="L883" s="112"/>
      <c r="M883" s="111"/>
      <c r="N883" s="111"/>
      <c r="O883" s="111"/>
      <c r="P883" s="111"/>
    </row>
    <row r="884" spans="1:16" ht="255" customHeight="1" thickBot="1">
      <c r="A884" s="201"/>
      <c r="B884" s="30" t="s">
        <v>401</v>
      </c>
      <c r="C884" s="127" t="s">
        <v>6</v>
      </c>
      <c r="D884" s="48"/>
      <c r="E884" s="48"/>
      <c r="F884" s="49"/>
      <c r="G884" s="49"/>
      <c r="H884" s="38">
        <v>18</v>
      </c>
      <c r="I884" s="39">
        <v>60</v>
      </c>
      <c r="J884" s="38">
        <v>30</v>
      </c>
      <c r="K884" s="53"/>
      <c r="L884" s="52"/>
      <c r="M884" s="53">
        <f>ROUND(K884*I884,2)</f>
        <v>0</v>
      </c>
      <c r="N884" s="53">
        <f>ROUND(M884+M884*L884,2)</f>
        <v>0</v>
      </c>
      <c r="O884" s="53">
        <f>ROUND(J884*K884,2)</f>
        <v>0</v>
      </c>
      <c r="P884" s="53">
        <f>ROUND(O884+O884*L884,2)</f>
        <v>0</v>
      </c>
    </row>
    <row r="885" spans="1:16" ht="11.25" thickBot="1">
      <c r="L885" s="20" t="s">
        <v>2</v>
      </c>
      <c r="M885" s="21">
        <f>SUM(M883:M884)</f>
        <v>0</v>
      </c>
      <c r="N885" s="21">
        <f>SUM(N883:N884)</f>
        <v>0</v>
      </c>
      <c r="O885" s="21">
        <f>SUM(O883:O884)</f>
        <v>0</v>
      </c>
      <c r="P885" s="22">
        <f>SUM(P883:P884)</f>
        <v>0</v>
      </c>
    </row>
    <row r="886" spans="1:16" ht="11.25" thickBot="1">
      <c r="B886" s="116"/>
      <c r="C886" s="116"/>
      <c r="D886" s="116"/>
      <c r="E886" s="116"/>
      <c r="F886" s="116"/>
      <c r="G886" s="116"/>
      <c r="H886" s="116"/>
      <c r="I886" s="113"/>
      <c r="J886" s="116"/>
      <c r="L886" s="24"/>
      <c r="M886" s="13"/>
    </row>
    <row r="887" spans="1:16" ht="11.25" thickBot="1">
      <c r="B887" s="116"/>
      <c r="C887" s="116"/>
      <c r="D887" s="116"/>
      <c r="E887" s="116"/>
      <c r="F887" s="116"/>
      <c r="G887" s="116"/>
      <c r="H887" s="116"/>
      <c r="I887" s="113"/>
      <c r="J887" s="116"/>
      <c r="K887" s="170">
        <f>COUNTIF($N$7:N887,"PAKIET")</f>
        <v>25</v>
      </c>
      <c r="L887" s="171"/>
      <c r="M887" s="171"/>
      <c r="N887" s="172" t="s">
        <v>28</v>
      </c>
      <c r="O887" s="172"/>
      <c r="P887" s="173"/>
    </row>
    <row r="888" spans="1:16" ht="32.25" thickBot="1">
      <c r="B888" s="116"/>
      <c r="C888" s="116"/>
      <c r="D888" s="116"/>
      <c r="E888" s="116"/>
      <c r="F888" s="116"/>
      <c r="G888" s="116"/>
      <c r="H888" s="116"/>
      <c r="I888" s="113"/>
      <c r="J888" s="116"/>
      <c r="K888" s="41" t="s">
        <v>29</v>
      </c>
      <c r="L888" s="41" t="s">
        <v>30</v>
      </c>
      <c r="M888" s="42" t="s">
        <v>19</v>
      </c>
      <c r="N888" s="41" t="s">
        <v>31</v>
      </c>
      <c r="O888" s="42" t="s">
        <v>32</v>
      </c>
      <c r="P888" s="42" t="s">
        <v>33</v>
      </c>
    </row>
    <row r="889" spans="1:16" ht="11.25" thickBot="1">
      <c r="B889" s="116"/>
      <c r="C889" s="116"/>
      <c r="D889" s="116"/>
      <c r="E889" s="116"/>
      <c r="F889" s="116"/>
      <c r="G889" s="116"/>
      <c r="H889" s="116"/>
      <c r="I889" s="113"/>
      <c r="J889" s="116"/>
      <c r="K889" s="27">
        <f>M885</f>
        <v>0</v>
      </c>
      <c r="L889" s="28">
        <f>N885</f>
        <v>0</v>
      </c>
      <c r="M889" s="28">
        <f>O885</f>
        <v>0</v>
      </c>
      <c r="N889" s="28">
        <f>P885</f>
        <v>0</v>
      </c>
      <c r="O889" s="28">
        <f>ROUND(K889+M889,2)</f>
        <v>0</v>
      </c>
      <c r="P889" s="29">
        <f>ROUND(L889+N889,2)</f>
        <v>0</v>
      </c>
    </row>
    <row r="894" spans="1:16" ht="32.25" thickBot="1">
      <c r="A894" s="1" t="s">
        <v>8</v>
      </c>
      <c r="B894" s="2" t="s">
        <v>7</v>
      </c>
      <c r="C894" s="3" t="s">
        <v>0</v>
      </c>
      <c r="D894" s="4" t="s">
        <v>9</v>
      </c>
      <c r="E894" s="5" t="s">
        <v>10</v>
      </c>
      <c r="F894" s="6" t="s">
        <v>11</v>
      </c>
      <c r="G894" s="7" t="s">
        <v>12</v>
      </c>
      <c r="H894" s="8" t="s">
        <v>13</v>
      </c>
      <c r="I894" s="78" t="s">
        <v>14</v>
      </c>
      <c r="J894" s="9" t="s">
        <v>15</v>
      </c>
      <c r="K894" s="10" t="s">
        <v>16</v>
      </c>
      <c r="L894" s="7" t="s">
        <v>1</v>
      </c>
      <c r="M894" s="11" t="s">
        <v>17</v>
      </c>
      <c r="N894" s="11" t="s">
        <v>18</v>
      </c>
      <c r="O894" s="12" t="s">
        <v>19</v>
      </c>
      <c r="P894" s="12" t="s">
        <v>20</v>
      </c>
    </row>
    <row r="895" spans="1:16" ht="11.25" thickBot="1">
      <c r="A895" s="155">
        <f>COUNTIF($A$7:A894,"Lp.")</f>
        <v>26</v>
      </c>
      <c r="B895" s="168" t="s">
        <v>28</v>
      </c>
      <c r="C895" s="168"/>
      <c r="D895" s="168"/>
      <c r="E895" s="168"/>
      <c r="F895" s="168"/>
      <c r="G895" s="168"/>
      <c r="H895" s="168"/>
      <c r="I895" s="168"/>
      <c r="J895" s="168"/>
      <c r="K895" s="168"/>
      <c r="L895" s="168"/>
      <c r="M895" s="168"/>
      <c r="N895" s="168"/>
      <c r="O895" s="168"/>
      <c r="P895" s="169"/>
    </row>
    <row r="896" spans="1:16">
      <c r="A896" s="198" t="s">
        <v>22</v>
      </c>
      <c r="B896" s="72" t="s">
        <v>402</v>
      </c>
      <c r="C896" s="108"/>
      <c r="D896" s="73"/>
      <c r="E896" s="73"/>
      <c r="F896" s="108"/>
      <c r="G896" s="108"/>
      <c r="H896" s="109"/>
      <c r="I896" s="126"/>
      <c r="J896" s="109"/>
      <c r="K896" s="111"/>
      <c r="L896" s="112"/>
      <c r="M896" s="111"/>
      <c r="N896" s="111"/>
      <c r="O896" s="111"/>
      <c r="P896" s="111"/>
    </row>
    <row r="897" spans="1:16" ht="43.5" customHeight="1">
      <c r="A897" s="199"/>
      <c r="B897" s="37" t="s">
        <v>403</v>
      </c>
      <c r="C897" s="183" t="s">
        <v>74</v>
      </c>
      <c r="D897" s="186"/>
      <c r="E897" s="186"/>
      <c r="F897" s="183"/>
      <c r="G897" s="183"/>
      <c r="H897" s="189">
        <v>24</v>
      </c>
      <c r="I897" s="192">
        <v>80</v>
      </c>
      <c r="J897" s="189">
        <v>40</v>
      </c>
      <c r="K897" s="177"/>
      <c r="L897" s="195"/>
      <c r="M897" s="177">
        <f>ROUND(K897*I897,2)</f>
        <v>0</v>
      </c>
      <c r="N897" s="177">
        <f>ROUND(M897+M897*L897,2)</f>
        <v>0</v>
      </c>
      <c r="O897" s="177">
        <f>ROUND(J897*K897,2)</f>
        <v>0</v>
      </c>
      <c r="P897" s="177">
        <f>ROUND(O897+O897*L897,2)</f>
        <v>0</v>
      </c>
    </row>
    <row r="898" spans="1:16" ht="39" customHeight="1">
      <c r="A898" s="199"/>
      <c r="B898" s="37" t="s">
        <v>404</v>
      </c>
      <c r="C898" s="184"/>
      <c r="D898" s="187"/>
      <c r="E898" s="187"/>
      <c r="F898" s="184"/>
      <c r="G898" s="184"/>
      <c r="H898" s="190"/>
      <c r="I898" s="193"/>
      <c r="J898" s="190"/>
      <c r="K898" s="178"/>
      <c r="L898" s="196"/>
      <c r="M898" s="178"/>
      <c r="N898" s="178"/>
      <c r="O898" s="178"/>
      <c r="P898" s="178"/>
    </row>
    <row r="899" spans="1:16" ht="42" customHeight="1">
      <c r="A899" s="199"/>
      <c r="B899" s="37" t="s">
        <v>405</v>
      </c>
      <c r="C899" s="184"/>
      <c r="D899" s="187"/>
      <c r="E899" s="187"/>
      <c r="F899" s="184"/>
      <c r="G899" s="184"/>
      <c r="H899" s="190"/>
      <c r="I899" s="193"/>
      <c r="J899" s="190"/>
      <c r="K899" s="178"/>
      <c r="L899" s="196"/>
      <c r="M899" s="178"/>
      <c r="N899" s="178"/>
      <c r="O899" s="178"/>
      <c r="P899" s="178"/>
    </row>
    <row r="900" spans="1:16" ht="70.5" customHeight="1">
      <c r="A900" s="199"/>
      <c r="B900" s="37" t="s">
        <v>406</v>
      </c>
      <c r="C900" s="184"/>
      <c r="D900" s="187"/>
      <c r="E900" s="187"/>
      <c r="F900" s="184"/>
      <c r="G900" s="184"/>
      <c r="H900" s="190"/>
      <c r="I900" s="193"/>
      <c r="J900" s="190"/>
      <c r="K900" s="178"/>
      <c r="L900" s="196"/>
      <c r="M900" s="178"/>
      <c r="N900" s="178"/>
      <c r="O900" s="178"/>
      <c r="P900" s="178"/>
    </row>
    <row r="901" spans="1:16">
      <c r="A901" s="199"/>
      <c r="B901" s="37" t="s">
        <v>407</v>
      </c>
      <c r="C901" s="184"/>
      <c r="D901" s="187"/>
      <c r="E901" s="187"/>
      <c r="F901" s="184"/>
      <c r="G901" s="184"/>
      <c r="H901" s="190"/>
      <c r="I901" s="193"/>
      <c r="J901" s="190"/>
      <c r="K901" s="178"/>
      <c r="L901" s="196"/>
      <c r="M901" s="178"/>
      <c r="N901" s="178"/>
      <c r="O901" s="178"/>
      <c r="P901" s="178"/>
    </row>
    <row r="902" spans="1:16">
      <c r="A902" s="199"/>
      <c r="B902" s="37" t="s">
        <v>408</v>
      </c>
      <c r="C902" s="184"/>
      <c r="D902" s="187"/>
      <c r="E902" s="187"/>
      <c r="F902" s="184"/>
      <c r="G902" s="184"/>
      <c r="H902" s="190"/>
      <c r="I902" s="193"/>
      <c r="J902" s="190"/>
      <c r="K902" s="178"/>
      <c r="L902" s="196"/>
      <c r="M902" s="178"/>
      <c r="N902" s="178"/>
      <c r="O902" s="178"/>
      <c r="P902" s="178"/>
    </row>
    <row r="903" spans="1:16">
      <c r="A903" s="199"/>
      <c r="B903" s="37" t="s">
        <v>409</v>
      </c>
      <c r="C903" s="184"/>
      <c r="D903" s="187"/>
      <c r="E903" s="187"/>
      <c r="F903" s="184"/>
      <c r="G903" s="184"/>
      <c r="H903" s="190"/>
      <c r="I903" s="193"/>
      <c r="J903" s="190"/>
      <c r="K903" s="178"/>
      <c r="L903" s="196"/>
      <c r="M903" s="178"/>
      <c r="N903" s="178"/>
      <c r="O903" s="178"/>
      <c r="P903" s="178"/>
    </row>
    <row r="904" spans="1:16" ht="69" customHeight="1">
      <c r="A904" s="199"/>
      <c r="B904" s="37" t="s">
        <v>410</v>
      </c>
      <c r="C904" s="184"/>
      <c r="D904" s="187"/>
      <c r="E904" s="187"/>
      <c r="F904" s="184"/>
      <c r="G904" s="184"/>
      <c r="H904" s="190"/>
      <c r="I904" s="193"/>
      <c r="J904" s="190"/>
      <c r="K904" s="178"/>
      <c r="L904" s="196"/>
      <c r="M904" s="178"/>
      <c r="N904" s="178"/>
      <c r="O904" s="178"/>
      <c r="P904" s="178"/>
    </row>
    <row r="905" spans="1:16" ht="15" customHeight="1">
      <c r="A905" s="199"/>
      <c r="B905" s="37" t="s">
        <v>411</v>
      </c>
      <c r="C905" s="184"/>
      <c r="D905" s="187"/>
      <c r="E905" s="187"/>
      <c r="F905" s="184"/>
      <c r="G905" s="184"/>
      <c r="H905" s="190"/>
      <c r="I905" s="193"/>
      <c r="J905" s="190"/>
      <c r="K905" s="178"/>
      <c r="L905" s="196"/>
      <c r="M905" s="178"/>
      <c r="N905" s="178"/>
      <c r="O905" s="178"/>
      <c r="P905" s="178"/>
    </row>
    <row r="906" spans="1:16" ht="15.75" customHeight="1">
      <c r="A906" s="199"/>
      <c r="B906" s="37" t="s">
        <v>412</v>
      </c>
      <c r="C906" s="184"/>
      <c r="D906" s="187"/>
      <c r="E906" s="187"/>
      <c r="F906" s="184"/>
      <c r="G906" s="184"/>
      <c r="H906" s="190"/>
      <c r="I906" s="193"/>
      <c r="J906" s="190"/>
      <c r="K906" s="178"/>
      <c r="L906" s="196"/>
      <c r="M906" s="178"/>
      <c r="N906" s="178"/>
      <c r="O906" s="178"/>
      <c r="P906" s="178"/>
    </row>
    <row r="907" spans="1:16" ht="15.75" customHeight="1">
      <c r="A907" s="199"/>
      <c r="B907" s="37" t="s">
        <v>413</v>
      </c>
      <c r="C907" s="184"/>
      <c r="D907" s="187"/>
      <c r="E907" s="187"/>
      <c r="F907" s="184"/>
      <c r="G907" s="184"/>
      <c r="H907" s="190"/>
      <c r="I907" s="193"/>
      <c r="J907" s="190"/>
      <c r="K907" s="178"/>
      <c r="L907" s="196"/>
      <c r="M907" s="178"/>
      <c r="N907" s="178"/>
      <c r="O907" s="178"/>
      <c r="P907" s="178"/>
    </row>
    <row r="908" spans="1:16" ht="18" customHeight="1">
      <c r="A908" s="199"/>
      <c r="B908" s="37" t="s">
        <v>414</v>
      </c>
      <c r="C908" s="184"/>
      <c r="D908" s="187"/>
      <c r="E908" s="187"/>
      <c r="F908" s="184"/>
      <c r="G908" s="184"/>
      <c r="H908" s="190"/>
      <c r="I908" s="193"/>
      <c r="J908" s="190"/>
      <c r="K908" s="178"/>
      <c r="L908" s="196"/>
      <c r="M908" s="178"/>
      <c r="N908" s="178"/>
      <c r="O908" s="178"/>
      <c r="P908" s="178"/>
    </row>
    <row r="909" spans="1:16" ht="26.25" customHeight="1">
      <c r="A909" s="199"/>
      <c r="B909" s="37" t="s">
        <v>415</v>
      </c>
      <c r="C909" s="184"/>
      <c r="D909" s="187"/>
      <c r="E909" s="187"/>
      <c r="F909" s="184"/>
      <c r="G909" s="184"/>
      <c r="H909" s="190"/>
      <c r="I909" s="193"/>
      <c r="J909" s="190"/>
      <c r="K909" s="178"/>
      <c r="L909" s="196"/>
      <c r="M909" s="178"/>
      <c r="N909" s="178"/>
      <c r="O909" s="178"/>
      <c r="P909" s="178"/>
    </row>
    <row r="910" spans="1:16" ht="28.5" customHeight="1">
      <c r="A910" s="199"/>
      <c r="B910" s="37" t="s">
        <v>416</v>
      </c>
      <c r="C910" s="184"/>
      <c r="D910" s="187"/>
      <c r="E910" s="187"/>
      <c r="F910" s="184"/>
      <c r="G910" s="184"/>
      <c r="H910" s="190"/>
      <c r="I910" s="193"/>
      <c r="J910" s="190"/>
      <c r="K910" s="178"/>
      <c r="L910" s="196"/>
      <c r="M910" s="178"/>
      <c r="N910" s="178"/>
      <c r="O910" s="178"/>
      <c r="P910" s="178"/>
    </row>
    <row r="911" spans="1:16" ht="29.25" customHeight="1">
      <c r="A911" s="199"/>
      <c r="B911" s="37" t="s">
        <v>417</v>
      </c>
      <c r="C911" s="184"/>
      <c r="D911" s="187"/>
      <c r="E911" s="187"/>
      <c r="F911" s="184"/>
      <c r="G911" s="184"/>
      <c r="H911" s="190"/>
      <c r="I911" s="193"/>
      <c r="J911" s="190"/>
      <c r="K911" s="178"/>
      <c r="L911" s="196"/>
      <c r="M911" s="178"/>
      <c r="N911" s="178"/>
      <c r="O911" s="178"/>
      <c r="P911" s="178"/>
    </row>
    <row r="912" spans="1:16" ht="21">
      <c r="A912" s="199"/>
      <c r="B912" s="37" t="s">
        <v>418</v>
      </c>
      <c r="C912" s="184"/>
      <c r="D912" s="187"/>
      <c r="E912" s="187"/>
      <c r="F912" s="184"/>
      <c r="G912" s="184"/>
      <c r="H912" s="190"/>
      <c r="I912" s="193"/>
      <c r="J912" s="190"/>
      <c r="K912" s="178"/>
      <c r="L912" s="196"/>
      <c r="M912" s="178"/>
      <c r="N912" s="178"/>
      <c r="O912" s="178"/>
      <c r="P912" s="178"/>
    </row>
    <row r="913" spans="1:16" ht="29.25" customHeight="1">
      <c r="A913" s="199"/>
      <c r="B913" s="37" t="s">
        <v>419</v>
      </c>
      <c r="C913" s="184"/>
      <c r="D913" s="187"/>
      <c r="E913" s="187"/>
      <c r="F913" s="184"/>
      <c r="G913" s="184"/>
      <c r="H913" s="190"/>
      <c r="I913" s="193"/>
      <c r="J913" s="190"/>
      <c r="K913" s="178"/>
      <c r="L913" s="196"/>
      <c r="M913" s="178"/>
      <c r="N913" s="178"/>
      <c r="O913" s="178"/>
      <c r="P913" s="178"/>
    </row>
    <row r="914" spans="1:16" ht="178.5" customHeight="1" thickBot="1">
      <c r="A914" s="200"/>
      <c r="B914" s="37" t="s">
        <v>420</v>
      </c>
      <c r="C914" s="185"/>
      <c r="D914" s="188"/>
      <c r="E914" s="188"/>
      <c r="F914" s="185"/>
      <c r="G914" s="185"/>
      <c r="H914" s="191"/>
      <c r="I914" s="194"/>
      <c r="J914" s="191"/>
      <c r="K914" s="179"/>
      <c r="L914" s="210"/>
      <c r="M914" s="207"/>
      <c r="N914" s="207"/>
      <c r="O914" s="207"/>
      <c r="P914" s="207"/>
    </row>
    <row r="915" spans="1:16" ht="11.25" thickBot="1">
      <c r="L915" s="20" t="s">
        <v>2</v>
      </c>
      <c r="M915" s="21">
        <f>SUM(M897)</f>
        <v>0</v>
      </c>
      <c r="N915" s="21">
        <f t="shared" ref="N915:P915" si="24">SUM(N897)</f>
        <v>0</v>
      </c>
      <c r="O915" s="21">
        <f t="shared" si="24"/>
        <v>0</v>
      </c>
      <c r="P915" s="22">
        <f t="shared" si="24"/>
        <v>0</v>
      </c>
    </row>
    <row r="916" spans="1:16" ht="11.25" thickBot="1">
      <c r="B916" s="257" t="s">
        <v>421</v>
      </c>
      <c r="C916" s="257"/>
      <c r="D916" s="257"/>
      <c r="E916" s="257"/>
      <c r="F916" s="257"/>
      <c r="G916" s="257"/>
      <c r="H916" s="257"/>
      <c r="I916" s="257"/>
      <c r="J916" s="257"/>
      <c r="L916" s="24"/>
      <c r="M916" s="13"/>
    </row>
    <row r="917" spans="1:16" ht="11.25" thickBot="1">
      <c r="B917" s="257"/>
      <c r="C917" s="257"/>
      <c r="D917" s="257"/>
      <c r="E917" s="257"/>
      <c r="F917" s="257"/>
      <c r="G917" s="257"/>
      <c r="H917" s="257"/>
      <c r="I917" s="257"/>
      <c r="J917" s="257"/>
      <c r="K917" s="170">
        <f>COUNTIF($N$7:N917,"PAKIET")</f>
        <v>26</v>
      </c>
      <c r="L917" s="171"/>
      <c r="M917" s="171"/>
      <c r="N917" s="172" t="s">
        <v>28</v>
      </c>
      <c r="O917" s="172"/>
      <c r="P917" s="173"/>
    </row>
    <row r="918" spans="1:16" ht="32.25" thickBot="1">
      <c r="B918" s="128"/>
      <c r="C918" s="128"/>
      <c r="D918" s="128"/>
      <c r="E918" s="128"/>
      <c r="F918" s="128"/>
      <c r="G918" s="128"/>
      <c r="H918" s="128"/>
      <c r="I918" s="129"/>
      <c r="J918" s="128"/>
      <c r="K918" s="41" t="s">
        <v>29</v>
      </c>
      <c r="L918" s="41" t="s">
        <v>30</v>
      </c>
      <c r="M918" s="42" t="s">
        <v>19</v>
      </c>
      <c r="N918" s="41" t="s">
        <v>31</v>
      </c>
      <c r="O918" s="42" t="s">
        <v>32</v>
      </c>
      <c r="P918" s="42" t="s">
        <v>33</v>
      </c>
    </row>
    <row r="919" spans="1:16" ht="11.25" thickBot="1">
      <c r="B919" s="116"/>
      <c r="C919" s="116"/>
      <c r="D919" s="116"/>
      <c r="E919" s="116"/>
      <c r="F919" s="116"/>
      <c r="G919" s="116"/>
      <c r="H919" s="116"/>
      <c r="I919" s="113"/>
      <c r="J919" s="116"/>
      <c r="K919" s="27">
        <f>M915</f>
        <v>0</v>
      </c>
      <c r="L919" s="28">
        <f>N915</f>
        <v>0</v>
      </c>
      <c r="M919" s="28">
        <f>O915</f>
        <v>0</v>
      </c>
      <c r="N919" s="28">
        <f>P915</f>
        <v>0</v>
      </c>
      <c r="O919" s="28">
        <f>ROUND(K919+M919,2)</f>
        <v>0</v>
      </c>
      <c r="P919" s="29">
        <f>ROUND(L919+N919,2)</f>
        <v>0</v>
      </c>
    </row>
    <row r="924" spans="1:16" ht="32.25" thickBot="1">
      <c r="A924" s="1" t="s">
        <v>8</v>
      </c>
      <c r="B924" s="2" t="s">
        <v>7</v>
      </c>
      <c r="C924" s="3" t="s">
        <v>0</v>
      </c>
      <c r="D924" s="4" t="s">
        <v>9</v>
      </c>
      <c r="E924" s="5" t="s">
        <v>10</v>
      </c>
      <c r="F924" s="6" t="s">
        <v>11</v>
      </c>
      <c r="G924" s="7" t="s">
        <v>12</v>
      </c>
      <c r="H924" s="8" t="s">
        <v>13</v>
      </c>
      <c r="I924" s="78" t="s">
        <v>14</v>
      </c>
      <c r="J924" s="9" t="s">
        <v>15</v>
      </c>
      <c r="K924" s="10" t="s">
        <v>16</v>
      </c>
      <c r="L924" s="7" t="s">
        <v>1</v>
      </c>
      <c r="M924" s="11" t="s">
        <v>17</v>
      </c>
      <c r="N924" s="11" t="s">
        <v>18</v>
      </c>
      <c r="O924" s="12" t="s">
        <v>19</v>
      </c>
      <c r="P924" s="12" t="s">
        <v>20</v>
      </c>
    </row>
    <row r="925" spans="1:16" ht="11.25" thickBot="1">
      <c r="A925" s="155">
        <f>COUNTIF($A$7:A924,"Lp.")</f>
        <v>27</v>
      </c>
      <c r="B925" s="168" t="s">
        <v>28</v>
      </c>
      <c r="C925" s="168"/>
      <c r="D925" s="168"/>
      <c r="E925" s="168"/>
      <c r="F925" s="168"/>
      <c r="G925" s="168"/>
      <c r="H925" s="168"/>
      <c r="I925" s="168"/>
      <c r="J925" s="168"/>
      <c r="K925" s="168"/>
      <c r="L925" s="168"/>
      <c r="M925" s="168"/>
      <c r="N925" s="168"/>
      <c r="O925" s="168"/>
      <c r="P925" s="169"/>
    </row>
    <row r="926" spans="1:16" ht="171" customHeight="1">
      <c r="A926" s="201" t="s">
        <v>22</v>
      </c>
      <c r="B926" s="54" t="s">
        <v>422</v>
      </c>
      <c r="C926" s="203" t="s">
        <v>74</v>
      </c>
      <c r="D926" s="204"/>
      <c r="E926" s="204"/>
      <c r="F926" s="203"/>
      <c r="G926" s="203"/>
      <c r="H926" s="205">
        <v>105</v>
      </c>
      <c r="I926" s="206">
        <v>350</v>
      </c>
      <c r="J926" s="205">
        <v>175</v>
      </c>
      <c r="K926" s="208"/>
      <c r="L926" s="209"/>
      <c r="M926" s="208">
        <f>ROUND(K926*I926,2)</f>
        <v>0</v>
      </c>
      <c r="N926" s="208">
        <f>ROUND(M926+M926*L926,2)</f>
        <v>0</v>
      </c>
      <c r="O926" s="208">
        <f>ROUND(J926*K926,2)</f>
        <v>0</v>
      </c>
      <c r="P926" s="208">
        <f>ROUND(O926+O926*L926,2)</f>
        <v>0</v>
      </c>
    </row>
    <row r="927" spans="1:16" ht="330" customHeight="1">
      <c r="A927" s="202"/>
      <c r="B927" s="30" t="s">
        <v>423</v>
      </c>
      <c r="C927" s="185"/>
      <c r="D927" s="188"/>
      <c r="E927" s="188"/>
      <c r="F927" s="185"/>
      <c r="G927" s="185"/>
      <c r="H927" s="191"/>
      <c r="I927" s="194"/>
      <c r="J927" s="191"/>
      <c r="K927" s="179"/>
      <c r="L927" s="197"/>
      <c r="M927" s="179"/>
      <c r="N927" s="179"/>
      <c r="O927" s="179"/>
      <c r="P927" s="179"/>
    </row>
    <row r="928" spans="1:16" ht="399" customHeight="1">
      <c r="A928" s="66" t="s">
        <v>24</v>
      </c>
      <c r="B928" s="30" t="s">
        <v>424</v>
      </c>
      <c r="C928" s="49" t="s">
        <v>74</v>
      </c>
      <c r="D928" s="48"/>
      <c r="E928" s="48"/>
      <c r="F928" s="49"/>
      <c r="G928" s="49"/>
      <c r="H928" s="38">
        <v>105</v>
      </c>
      <c r="I928" s="39">
        <v>350</v>
      </c>
      <c r="J928" s="38">
        <v>175</v>
      </c>
      <c r="K928" s="53"/>
      <c r="L928" s="52"/>
      <c r="M928" s="53">
        <f>ROUND(K928*I928,2)</f>
        <v>0</v>
      </c>
      <c r="N928" s="53">
        <f>ROUND(M928+M928*L928,2)</f>
        <v>0</v>
      </c>
      <c r="O928" s="53">
        <f>ROUND(J928*K928,2)</f>
        <v>0</v>
      </c>
      <c r="P928" s="53">
        <f>ROUND(O928+O928*L928,2)</f>
        <v>0</v>
      </c>
    </row>
    <row r="929" spans="1:16" ht="93" customHeight="1">
      <c r="A929" s="66" t="s">
        <v>26</v>
      </c>
      <c r="B929" s="37" t="s">
        <v>425</v>
      </c>
      <c r="C929" s="49" t="s">
        <v>6</v>
      </c>
      <c r="D929" s="48"/>
      <c r="E929" s="48"/>
      <c r="F929" s="49"/>
      <c r="G929" s="49"/>
      <c r="H929" s="38">
        <v>60</v>
      </c>
      <c r="I929" s="39">
        <v>200</v>
      </c>
      <c r="J929" s="38">
        <v>100</v>
      </c>
      <c r="K929" s="53"/>
      <c r="L929" s="52"/>
      <c r="M929" s="53">
        <f>ROUND(K929*I929,2)</f>
        <v>0</v>
      </c>
      <c r="N929" s="53">
        <f>ROUND(M929+M929*L929,2)</f>
        <v>0</v>
      </c>
      <c r="O929" s="53">
        <f>ROUND(J929*K929,2)</f>
        <v>0</v>
      </c>
      <c r="P929" s="53">
        <f>ROUND(O929+O929*L929,2)</f>
        <v>0</v>
      </c>
    </row>
    <row r="930" spans="1:16" ht="150.75" customHeight="1" thickBot="1">
      <c r="A930" s="66" t="s">
        <v>54</v>
      </c>
      <c r="B930" s="37" t="s">
        <v>426</v>
      </c>
      <c r="C930" s="49" t="s">
        <v>74</v>
      </c>
      <c r="D930" s="48"/>
      <c r="E930" s="48"/>
      <c r="F930" s="49"/>
      <c r="G930" s="49"/>
      <c r="H930" s="38">
        <v>180</v>
      </c>
      <c r="I930" s="39">
        <v>600</v>
      </c>
      <c r="J930" s="38">
        <v>300</v>
      </c>
      <c r="K930" s="53"/>
      <c r="L930" s="57"/>
      <c r="M930" s="56">
        <f>ROUND(K930*I930,2)</f>
        <v>0</v>
      </c>
      <c r="N930" s="56">
        <f>ROUND(M930+M930*L930,2)</f>
        <v>0</v>
      </c>
      <c r="O930" s="56">
        <f>ROUND(J930*K930,2)</f>
        <v>0</v>
      </c>
      <c r="P930" s="56">
        <f>ROUND(O930+O930*L930,2)</f>
        <v>0</v>
      </c>
    </row>
    <row r="931" spans="1:16" ht="11.25" thickBot="1">
      <c r="L931" s="20" t="s">
        <v>2</v>
      </c>
      <c r="M931" s="21">
        <f>SUM(M926:M930)</f>
        <v>0</v>
      </c>
      <c r="N931" s="21">
        <f t="shared" ref="N931:P931" si="25">SUM(N926:N930)</f>
        <v>0</v>
      </c>
      <c r="O931" s="21">
        <f t="shared" si="25"/>
        <v>0</v>
      </c>
      <c r="P931" s="22">
        <f t="shared" si="25"/>
        <v>0</v>
      </c>
    </row>
    <row r="932" spans="1:16" ht="11.25" thickBot="1">
      <c r="B932" s="116"/>
      <c r="C932" s="116"/>
      <c r="D932" s="116"/>
      <c r="E932" s="116"/>
      <c r="F932" s="116"/>
      <c r="G932" s="116"/>
      <c r="H932" s="116"/>
      <c r="I932" s="113"/>
      <c r="J932" s="116"/>
      <c r="L932" s="24"/>
      <c r="M932" s="13"/>
    </row>
    <row r="933" spans="1:16" ht="11.25" thickBot="1">
      <c r="B933" s="116"/>
      <c r="C933" s="116"/>
      <c r="D933" s="116"/>
      <c r="E933" s="116"/>
      <c r="F933" s="116"/>
      <c r="G933" s="116"/>
      <c r="H933" s="116"/>
      <c r="I933" s="113"/>
      <c r="J933" s="116"/>
      <c r="K933" s="170">
        <f>COUNTIF($N$7:N933,"PAKIET")</f>
        <v>27</v>
      </c>
      <c r="L933" s="171"/>
      <c r="M933" s="171"/>
      <c r="N933" s="172" t="s">
        <v>28</v>
      </c>
      <c r="O933" s="172"/>
      <c r="P933" s="173"/>
    </row>
    <row r="934" spans="1:16" ht="32.25" thickBot="1">
      <c r="B934" s="116"/>
      <c r="C934" s="116"/>
      <c r="D934" s="116"/>
      <c r="E934" s="116"/>
      <c r="F934" s="116"/>
      <c r="G934" s="116"/>
      <c r="H934" s="116"/>
      <c r="I934" s="113"/>
      <c r="J934" s="116"/>
      <c r="K934" s="41" t="s">
        <v>29</v>
      </c>
      <c r="L934" s="41" t="s">
        <v>30</v>
      </c>
      <c r="M934" s="42" t="s">
        <v>19</v>
      </c>
      <c r="N934" s="41" t="s">
        <v>31</v>
      </c>
      <c r="O934" s="42" t="s">
        <v>32</v>
      </c>
      <c r="P934" s="42" t="s">
        <v>33</v>
      </c>
    </row>
    <row r="935" spans="1:16" ht="11.25" thickBot="1">
      <c r="B935" s="116"/>
      <c r="C935" s="116"/>
      <c r="D935" s="116"/>
      <c r="E935" s="116"/>
      <c r="F935" s="116"/>
      <c r="G935" s="116"/>
      <c r="H935" s="116"/>
      <c r="I935" s="113"/>
      <c r="J935" s="116"/>
      <c r="K935" s="27">
        <f>M931</f>
        <v>0</v>
      </c>
      <c r="L935" s="28">
        <f>N931</f>
        <v>0</v>
      </c>
      <c r="M935" s="28">
        <f>O931</f>
        <v>0</v>
      </c>
      <c r="N935" s="28">
        <f>P931</f>
        <v>0</v>
      </c>
      <c r="O935" s="28">
        <f>ROUND(K935+M935,2)</f>
        <v>0</v>
      </c>
      <c r="P935" s="29">
        <f>ROUND(L935+N935,2)</f>
        <v>0</v>
      </c>
    </row>
    <row r="940" spans="1:16" ht="32.25" thickBot="1">
      <c r="A940" s="1" t="s">
        <v>8</v>
      </c>
      <c r="B940" s="2" t="s">
        <v>7</v>
      </c>
      <c r="C940" s="3" t="s">
        <v>0</v>
      </c>
      <c r="D940" s="4" t="s">
        <v>9</v>
      </c>
      <c r="E940" s="5" t="s">
        <v>10</v>
      </c>
      <c r="F940" s="6" t="s">
        <v>11</v>
      </c>
      <c r="G940" s="7" t="s">
        <v>12</v>
      </c>
      <c r="H940" s="8" t="s">
        <v>13</v>
      </c>
      <c r="I940" s="78" t="s">
        <v>14</v>
      </c>
      <c r="J940" s="9" t="s">
        <v>15</v>
      </c>
      <c r="K940" s="10" t="s">
        <v>16</v>
      </c>
      <c r="L940" s="7" t="s">
        <v>1</v>
      </c>
      <c r="M940" s="11" t="s">
        <v>17</v>
      </c>
      <c r="N940" s="11" t="s">
        <v>18</v>
      </c>
      <c r="O940" s="12" t="s">
        <v>19</v>
      </c>
      <c r="P940" s="12" t="s">
        <v>20</v>
      </c>
    </row>
    <row r="941" spans="1:16" ht="11.25" thickBot="1">
      <c r="A941" s="155">
        <f>COUNTIF($A$7:A940,"Lp.")</f>
        <v>28</v>
      </c>
      <c r="B941" s="168" t="s">
        <v>28</v>
      </c>
      <c r="C941" s="168"/>
      <c r="D941" s="168"/>
      <c r="E941" s="168"/>
      <c r="F941" s="168"/>
      <c r="G941" s="168"/>
      <c r="H941" s="168"/>
      <c r="I941" s="168"/>
      <c r="J941" s="168"/>
      <c r="K941" s="168"/>
      <c r="L941" s="168"/>
      <c r="M941" s="168"/>
      <c r="N941" s="168"/>
      <c r="O941" s="168"/>
      <c r="P941" s="169"/>
    </row>
    <row r="942" spans="1:16" ht="178.5">
      <c r="A942" s="58" t="s">
        <v>22</v>
      </c>
      <c r="B942" s="130" t="s">
        <v>427</v>
      </c>
      <c r="C942" s="45" t="s">
        <v>74</v>
      </c>
      <c r="D942" s="44"/>
      <c r="E942" s="44"/>
      <c r="F942" s="45"/>
      <c r="G942" s="45"/>
      <c r="H942" s="50">
        <v>90</v>
      </c>
      <c r="I942" s="123">
        <v>300</v>
      </c>
      <c r="J942" s="50">
        <v>150</v>
      </c>
      <c r="K942" s="47"/>
      <c r="L942" s="46"/>
      <c r="M942" s="47">
        <f t="shared" ref="M942:M947" si="26">ROUND(K942*I942,2)</f>
        <v>0</v>
      </c>
      <c r="N942" s="47">
        <f t="shared" ref="N942:N947" si="27">ROUND(M942+M942*L942,2)</f>
        <v>0</v>
      </c>
      <c r="O942" s="47">
        <f t="shared" ref="O942:O947" si="28">ROUND(J942*K942,2)</f>
        <v>0</v>
      </c>
      <c r="P942" s="47">
        <f t="shared" ref="P942:P947" si="29">ROUND(O942+O942*L942,2)</f>
        <v>0</v>
      </c>
    </row>
    <row r="943" spans="1:16" ht="262.5">
      <c r="A943" s="66" t="s">
        <v>24</v>
      </c>
      <c r="B943" s="131" t="s">
        <v>428</v>
      </c>
      <c r="C943" s="45" t="s">
        <v>74</v>
      </c>
      <c r="D943" s="44"/>
      <c r="E943" s="44"/>
      <c r="F943" s="45"/>
      <c r="G943" s="45"/>
      <c r="H943" s="50">
        <v>390</v>
      </c>
      <c r="I943" s="123">
        <v>1300</v>
      </c>
      <c r="J943" s="50">
        <v>650</v>
      </c>
      <c r="K943" s="47"/>
      <c r="L943" s="46"/>
      <c r="M943" s="47">
        <f t="shared" si="26"/>
        <v>0</v>
      </c>
      <c r="N943" s="47">
        <f t="shared" si="27"/>
        <v>0</v>
      </c>
      <c r="O943" s="47">
        <f t="shared" si="28"/>
        <v>0</v>
      </c>
      <c r="P943" s="47">
        <f t="shared" si="29"/>
        <v>0</v>
      </c>
    </row>
    <row r="944" spans="1:16" ht="325.5">
      <c r="A944" s="58" t="s">
        <v>26</v>
      </c>
      <c r="B944" s="132" t="s">
        <v>429</v>
      </c>
      <c r="C944" s="45" t="s">
        <v>74</v>
      </c>
      <c r="D944" s="44"/>
      <c r="E944" s="44"/>
      <c r="F944" s="45"/>
      <c r="G944" s="45"/>
      <c r="H944" s="50">
        <v>54</v>
      </c>
      <c r="I944" s="123">
        <v>180</v>
      </c>
      <c r="J944" s="50">
        <v>90</v>
      </c>
      <c r="K944" s="47"/>
      <c r="L944" s="46"/>
      <c r="M944" s="47">
        <f t="shared" si="26"/>
        <v>0</v>
      </c>
      <c r="N944" s="47">
        <f t="shared" si="27"/>
        <v>0</v>
      </c>
      <c r="O944" s="47">
        <f t="shared" si="28"/>
        <v>0</v>
      </c>
      <c r="P944" s="47">
        <f t="shared" si="29"/>
        <v>0</v>
      </c>
    </row>
    <row r="945" spans="1:16" ht="304.5">
      <c r="A945" s="66" t="s">
        <v>54</v>
      </c>
      <c r="B945" s="133" t="s">
        <v>430</v>
      </c>
      <c r="C945" s="49" t="s">
        <v>6</v>
      </c>
      <c r="D945" s="48"/>
      <c r="E945" s="48"/>
      <c r="F945" s="49"/>
      <c r="G945" s="49"/>
      <c r="H945" s="38">
        <v>90</v>
      </c>
      <c r="I945" s="39">
        <v>300</v>
      </c>
      <c r="J945" s="38">
        <v>150</v>
      </c>
      <c r="K945" s="53"/>
      <c r="L945" s="52"/>
      <c r="M945" s="53">
        <f t="shared" si="26"/>
        <v>0</v>
      </c>
      <c r="N945" s="53">
        <f t="shared" si="27"/>
        <v>0</v>
      </c>
      <c r="O945" s="53">
        <f t="shared" si="28"/>
        <v>0</v>
      </c>
      <c r="P945" s="53">
        <f t="shared" si="29"/>
        <v>0</v>
      </c>
    </row>
    <row r="946" spans="1:16" ht="63">
      <c r="A946" s="58" t="s">
        <v>61</v>
      </c>
      <c r="B946" s="133" t="s">
        <v>431</v>
      </c>
      <c r="C946" s="49" t="s">
        <v>432</v>
      </c>
      <c r="D946" s="48"/>
      <c r="E946" s="48"/>
      <c r="F946" s="49"/>
      <c r="G946" s="49"/>
      <c r="H946" s="38">
        <v>90</v>
      </c>
      <c r="I946" s="39">
        <v>300</v>
      </c>
      <c r="J946" s="38">
        <v>150</v>
      </c>
      <c r="K946" s="53"/>
      <c r="L946" s="52"/>
      <c r="M946" s="53">
        <f t="shared" si="26"/>
        <v>0</v>
      </c>
      <c r="N946" s="53">
        <f t="shared" si="27"/>
        <v>0</v>
      </c>
      <c r="O946" s="53">
        <f t="shared" si="28"/>
        <v>0</v>
      </c>
      <c r="P946" s="53">
        <f t="shared" si="29"/>
        <v>0</v>
      </c>
    </row>
    <row r="947" spans="1:16" ht="74.25" thickBot="1">
      <c r="A947" s="66" t="s">
        <v>63</v>
      </c>
      <c r="B947" s="133" t="s">
        <v>433</v>
      </c>
      <c r="C947" s="45" t="s">
        <v>6</v>
      </c>
      <c r="D947" s="44"/>
      <c r="E947" s="44"/>
      <c r="F947" s="45"/>
      <c r="G947" s="45"/>
      <c r="H947" s="50">
        <v>90</v>
      </c>
      <c r="I947" s="123">
        <v>300</v>
      </c>
      <c r="J947" s="50">
        <v>150</v>
      </c>
      <c r="K947" s="47"/>
      <c r="L947" s="69"/>
      <c r="M947" s="68">
        <f t="shared" si="26"/>
        <v>0</v>
      </c>
      <c r="N947" s="68">
        <f t="shared" si="27"/>
        <v>0</v>
      </c>
      <c r="O947" s="68">
        <f t="shared" si="28"/>
        <v>0</v>
      </c>
      <c r="P947" s="68">
        <f t="shared" si="29"/>
        <v>0</v>
      </c>
    </row>
    <row r="948" spans="1:16" ht="11.25" thickBot="1">
      <c r="L948" s="20" t="s">
        <v>2</v>
      </c>
      <c r="M948" s="21">
        <f>SUM(M942:M947)</f>
        <v>0</v>
      </c>
      <c r="N948" s="21">
        <f t="shared" ref="N948:P948" si="30">SUM(N942:N947)</f>
        <v>0</v>
      </c>
      <c r="O948" s="21">
        <f t="shared" si="30"/>
        <v>0</v>
      </c>
      <c r="P948" s="22">
        <f t="shared" si="30"/>
        <v>0</v>
      </c>
    </row>
    <row r="949" spans="1:16" ht="11.25" thickBot="1">
      <c r="B949" s="116"/>
      <c r="C949" s="116"/>
      <c r="D949" s="116"/>
      <c r="E949" s="116"/>
      <c r="F949" s="116"/>
      <c r="G949" s="116"/>
      <c r="H949" s="116"/>
      <c r="I949" s="113"/>
      <c r="J949" s="116"/>
      <c r="L949" s="24"/>
      <c r="M949" s="13"/>
    </row>
    <row r="950" spans="1:16" ht="11.25" thickBot="1">
      <c r="B950" s="116"/>
      <c r="C950" s="116"/>
      <c r="D950" s="116"/>
      <c r="E950" s="116"/>
      <c r="F950" s="116"/>
      <c r="G950" s="116"/>
      <c r="H950" s="116"/>
      <c r="I950" s="113"/>
      <c r="J950" s="116"/>
      <c r="K950" s="170">
        <f>COUNTIF($N$7:N950,"PAKIET")</f>
        <v>28</v>
      </c>
      <c r="L950" s="171"/>
      <c r="M950" s="171"/>
      <c r="N950" s="172" t="s">
        <v>28</v>
      </c>
      <c r="O950" s="172"/>
      <c r="P950" s="173"/>
    </row>
    <row r="951" spans="1:16" ht="32.25" thickBot="1">
      <c r="B951" s="116"/>
      <c r="C951" s="116"/>
      <c r="D951" s="116"/>
      <c r="E951" s="116"/>
      <c r="F951" s="116"/>
      <c r="G951" s="116"/>
      <c r="H951" s="116"/>
      <c r="I951" s="113"/>
      <c r="J951" s="116"/>
      <c r="K951" s="41" t="s">
        <v>29</v>
      </c>
      <c r="L951" s="41" t="s">
        <v>30</v>
      </c>
      <c r="M951" s="42" t="s">
        <v>19</v>
      </c>
      <c r="N951" s="41" t="s">
        <v>31</v>
      </c>
      <c r="O951" s="42" t="s">
        <v>32</v>
      </c>
      <c r="P951" s="42" t="s">
        <v>33</v>
      </c>
    </row>
    <row r="952" spans="1:16" ht="11.25" thickBot="1">
      <c r="B952" s="116"/>
      <c r="C952" s="116"/>
      <c r="D952" s="116"/>
      <c r="E952" s="116"/>
      <c r="F952" s="116"/>
      <c r="G952" s="116"/>
      <c r="H952" s="116"/>
      <c r="I952" s="113"/>
      <c r="J952" s="116"/>
      <c r="K952" s="27">
        <f>M948</f>
        <v>0</v>
      </c>
      <c r="L952" s="28">
        <f>N948</f>
        <v>0</v>
      </c>
      <c r="M952" s="28">
        <f>O948</f>
        <v>0</v>
      </c>
      <c r="N952" s="28">
        <f>P948</f>
        <v>0</v>
      </c>
      <c r="O952" s="28">
        <f>ROUND(K952+M952,2)</f>
        <v>0</v>
      </c>
      <c r="P952" s="29">
        <f>ROUND(L952+N952,2)</f>
        <v>0</v>
      </c>
    </row>
    <row r="957" spans="1:16" ht="32.25" thickBot="1">
      <c r="A957" s="1" t="s">
        <v>8</v>
      </c>
      <c r="B957" s="2" t="s">
        <v>7</v>
      </c>
      <c r="C957" s="3" t="s">
        <v>0</v>
      </c>
      <c r="D957" s="4" t="s">
        <v>9</v>
      </c>
      <c r="E957" s="5" t="s">
        <v>10</v>
      </c>
      <c r="F957" s="6" t="s">
        <v>11</v>
      </c>
      <c r="G957" s="7" t="s">
        <v>12</v>
      </c>
      <c r="H957" s="8" t="s">
        <v>13</v>
      </c>
      <c r="I957" s="78" t="s">
        <v>14</v>
      </c>
      <c r="J957" s="9" t="s">
        <v>15</v>
      </c>
      <c r="K957" s="10" t="s">
        <v>16</v>
      </c>
      <c r="L957" s="7" t="s">
        <v>1</v>
      </c>
      <c r="M957" s="11" t="s">
        <v>17</v>
      </c>
      <c r="N957" s="11" t="s">
        <v>18</v>
      </c>
      <c r="O957" s="12" t="s">
        <v>19</v>
      </c>
      <c r="P957" s="12" t="s">
        <v>20</v>
      </c>
    </row>
    <row r="958" spans="1:16" ht="11.25" thickBot="1">
      <c r="A958" s="155">
        <f>COUNTIF($A$7:A957,"Lp.")</f>
        <v>29</v>
      </c>
      <c r="B958" s="168" t="s">
        <v>28</v>
      </c>
      <c r="C958" s="168"/>
      <c r="D958" s="168"/>
      <c r="E958" s="168"/>
      <c r="F958" s="168"/>
      <c r="G958" s="168"/>
      <c r="H958" s="168"/>
      <c r="I958" s="168"/>
      <c r="J958" s="168"/>
      <c r="K958" s="168"/>
      <c r="L958" s="168"/>
      <c r="M958" s="168"/>
      <c r="N958" s="168"/>
      <c r="O958" s="168"/>
      <c r="P958" s="169"/>
    </row>
    <row r="959" spans="1:16" ht="276.75" customHeight="1" thickBot="1">
      <c r="A959" s="58" t="s">
        <v>22</v>
      </c>
      <c r="B959" s="130" t="s">
        <v>434</v>
      </c>
      <c r="C959" s="45" t="s">
        <v>74</v>
      </c>
      <c r="D959" s="44"/>
      <c r="E959" s="44"/>
      <c r="F959" s="45"/>
      <c r="G959" s="45"/>
      <c r="H959" s="50">
        <v>135</v>
      </c>
      <c r="I959" s="123">
        <v>450</v>
      </c>
      <c r="J959" s="50">
        <v>225</v>
      </c>
      <c r="K959" s="47"/>
      <c r="L959" s="69"/>
      <c r="M959" s="68">
        <f>ROUND(K959*I959,2)</f>
        <v>0</v>
      </c>
      <c r="N959" s="68">
        <f>ROUND(M959+M959*L959,2)</f>
        <v>0</v>
      </c>
      <c r="O959" s="68">
        <f>ROUND(J959*K959,2)</f>
        <v>0</v>
      </c>
      <c r="P959" s="68">
        <f>ROUND(O959+O959*L959,2)</f>
        <v>0</v>
      </c>
    </row>
    <row r="960" spans="1:16" ht="11.25" thickBot="1">
      <c r="L960" s="20" t="s">
        <v>2</v>
      </c>
      <c r="M960" s="21">
        <f>SUM(M959:M959)</f>
        <v>0</v>
      </c>
      <c r="N960" s="21">
        <f>SUM(N959:N959)</f>
        <v>0</v>
      </c>
      <c r="O960" s="21">
        <f>SUM(O959:O959)</f>
        <v>0</v>
      </c>
      <c r="P960" s="22">
        <f>SUM(P959:P959)</f>
        <v>0</v>
      </c>
    </row>
    <row r="961" spans="1:16" ht="11.25" thickBot="1">
      <c r="B961" s="116"/>
      <c r="C961" s="116"/>
      <c r="D961" s="116"/>
      <c r="E961" s="116"/>
      <c r="F961" s="116"/>
      <c r="G961" s="116"/>
      <c r="H961" s="116"/>
      <c r="I961" s="113"/>
      <c r="J961" s="116"/>
      <c r="L961" s="24"/>
      <c r="M961" s="13"/>
    </row>
    <row r="962" spans="1:16" ht="11.25" thickBot="1">
      <c r="B962" s="116"/>
      <c r="C962" s="116"/>
      <c r="D962" s="116"/>
      <c r="E962" s="116"/>
      <c r="F962" s="116"/>
      <c r="G962" s="116"/>
      <c r="H962" s="116"/>
      <c r="I962" s="113"/>
      <c r="J962" s="116"/>
      <c r="K962" s="170">
        <f>COUNTIF($N$7:N962,"PAKIET")</f>
        <v>29</v>
      </c>
      <c r="L962" s="171"/>
      <c r="M962" s="171"/>
      <c r="N962" s="172" t="s">
        <v>28</v>
      </c>
      <c r="O962" s="172"/>
      <c r="P962" s="173"/>
    </row>
    <row r="963" spans="1:16" ht="32.25" thickBot="1">
      <c r="B963" s="116"/>
      <c r="C963" s="116"/>
      <c r="D963" s="116"/>
      <c r="E963" s="116"/>
      <c r="F963" s="116"/>
      <c r="G963" s="116"/>
      <c r="H963" s="116"/>
      <c r="I963" s="113"/>
      <c r="J963" s="116"/>
      <c r="K963" s="41" t="s">
        <v>29</v>
      </c>
      <c r="L963" s="41" t="s">
        <v>30</v>
      </c>
      <c r="M963" s="42" t="s">
        <v>19</v>
      </c>
      <c r="N963" s="41" t="s">
        <v>31</v>
      </c>
      <c r="O963" s="42" t="s">
        <v>32</v>
      </c>
      <c r="P963" s="42" t="s">
        <v>33</v>
      </c>
    </row>
    <row r="964" spans="1:16" ht="11.25" thickBot="1">
      <c r="B964" s="116"/>
      <c r="C964" s="116"/>
      <c r="D964" s="116"/>
      <c r="E964" s="116"/>
      <c r="F964" s="116"/>
      <c r="G964" s="116"/>
      <c r="H964" s="116"/>
      <c r="I964" s="113"/>
      <c r="J964" s="116"/>
      <c r="K964" s="27">
        <f>M960</f>
        <v>0</v>
      </c>
      <c r="L964" s="28">
        <f>N960</f>
        <v>0</v>
      </c>
      <c r="M964" s="28">
        <f>O960</f>
        <v>0</v>
      </c>
      <c r="N964" s="28">
        <f>P960</f>
        <v>0</v>
      </c>
      <c r="O964" s="28">
        <f>ROUND(K964+M964,2)</f>
        <v>0</v>
      </c>
      <c r="P964" s="29">
        <f>ROUND(L964+N964,2)</f>
        <v>0</v>
      </c>
    </row>
    <row r="969" spans="1:16" ht="45" customHeight="1" thickBot="1">
      <c r="A969" s="1" t="s">
        <v>8</v>
      </c>
      <c r="B969" s="2" t="s">
        <v>7</v>
      </c>
      <c r="C969" s="3" t="s">
        <v>0</v>
      </c>
      <c r="D969" s="4" t="s">
        <v>9</v>
      </c>
      <c r="E969" s="5" t="s">
        <v>10</v>
      </c>
      <c r="F969" s="6" t="s">
        <v>11</v>
      </c>
      <c r="G969" s="7" t="s">
        <v>12</v>
      </c>
      <c r="H969" s="8" t="s">
        <v>13</v>
      </c>
      <c r="I969" s="78" t="s">
        <v>14</v>
      </c>
      <c r="J969" s="9" t="s">
        <v>15</v>
      </c>
      <c r="K969" s="10" t="s">
        <v>16</v>
      </c>
      <c r="L969" s="7" t="s">
        <v>1</v>
      </c>
      <c r="M969" s="11" t="s">
        <v>17</v>
      </c>
      <c r="N969" s="11" t="s">
        <v>18</v>
      </c>
      <c r="O969" s="12" t="s">
        <v>19</v>
      </c>
      <c r="P969" s="12" t="s">
        <v>20</v>
      </c>
    </row>
    <row r="970" spans="1:16" ht="11.25" thickBot="1">
      <c r="A970" s="155">
        <f>COUNTIF($A$7:A969,"Lp.")</f>
        <v>30</v>
      </c>
      <c r="B970" s="168" t="s">
        <v>28</v>
      </c>
      <c r="C970" s="168"/>
      <c r="D970" s="168"/>
      <c r="E970" s="168"/>
      <c r="F970" s="168"/>
      <c r="G970" s="168"/>
      <c r="H970" s="168"/>
      <c r="I970" s="168"/>
      <c r="J970" s="168"/>
      <c r="K970" s="168"/>
      <c r="L970" s="168"/>
      <c r="M970" s="168"/>
      <c r="N970" s="168"/>
      <c r="O970" s="168"/>
      <c r="P970" s="169"/>
    </row>
    <row r="971" spans="1:16">
      <c r="A971" s="198" t="s">
        <v>22</v>
      </c>
      <c r="B971" s="134" t="s">
        <v>435</v>
      </c>
      <c r="C971" s="135"/>
      <c r="D971" s="136"/>
      <c r="E971" s="136"/>
      <c r="F971" s="135"/>
      <c r="G971" s="135"/>
      <c r="H971" s="137"/>
      <c r="I971" s="138"/>
      <c r="J971" s="137"/>
      <c r="K971" s="139"/>
      <c r="L971" s="140"/>
      <c r="M971" s="139"/>
      <c r="N971" s="139"/>
      <c r="O971" s="139"/>
      <c r="P971" s="139"/>
    </row>
    <row r="972" spans="1:16" ht="79.5" customHeight="1">
      <c r="A972" s="199"/>
      <c r="B972" s="67" t="s">
        <v>436</v>
      </c>
      <c r="C972" s="183" t="s">
        <v>74</v>
      </c>
      <c r="D972" s="186"/>
      <c r="E972" s="186"/>
      <c r="F972" s="183"/>
      <c r="G972" s="183"/>
      <c r="H972" s="189">
        <v>360</v>
      </c>
      <c r="I972" s="192">
        <v>1200</v>
      </c>
      <c r="J972" s="189">
        <v>600</v>
      </c>
      <c r="K972" s="177"/>
      <c r="L972" s="195"/>
      <c r="M972" s="177">
        <f>ROUND(K972*I972,2)</f>
        <v>0</v>
      </c>
      <c r="N972" s="177">
        <f>ROUND(M972+M972*L972,2)</f>
        <v>0</v>
      </c>
      <c r="O972" s="177">
        <f>ROUND(J972*K972,2)</f>
        <v>0</v>
      </c>
      <c r="P972" s="177">
        <f>ROUND(O972+O972*L972,2)</f>
        <v>0</v>
      </c>
    </row>
    <row r="973" spans="1:16" ht="82.5" customHeight="1">
      <c r="A973" s="199"/>
      <c r="B973" s="67" t="s">
        <v>437</v>
      </c>
      <c r="C973" s="184"/>
      <c r="D973" s="187"/>
      <c r="E973" s="187"/>
      <c r="F973" s="184"/>
      <c r="G973" s="184"/>
      <c r="H973" s="190">
        <v>0</v>
      </c>
      <c r="I973" s="193"/>
      <c r="J973" s="190">
        <v>0</v>
      </c>
      <c r="K973" s="178"/>
      <c r="L973" s="196"/>
      <c r="M973" s="178"/>
      <c r="N973" s="178"/>
      <c r="O973" s="178"/>
      <c r="P973" s="178"/>
    </row>
    <row r="974" spans="1:16">
      <c r="A974" s="199"/>
      <c r="B974" s="67" t="s">
        <v>438</v>
      </c>
      <c r="C974" s="184"/>
      <c r="D974" s="187"/>
      <c r="E974" s="187"/>
      <c r="F974" s="184"/>
      <c r="G974" s="184"/>
      <c r="H974" s="190">
        <v>0</v>
      </c>
      <c r="I974" s="193"/>
      <c r="J974" s="190">
        <v>0</v>
      </c>
      <c r="K974" s="178"/>
      <c r="L974" s="196"/>
      <c r="M974" s="178"/>
      <c r="N974" s="178"/>
      <c r="O974" s="178"/>
      <c r="P974" s="178"/>
    </row>
    <row r="975" spans="1:16">
      <c r="A975" s="199"/>
      <c r="B975" s="67" t="s">
        <v>439</v>
      </c>
      <c r="C975" s="184"/>
      <c r="D975" s="187"/>
      <c r="E975" s="187"/>
      <c r="F975" s="184"/>
      <c r="G975" s="184"/>
      <c r="H975" s="190">
        <v>0</v>
      </c>
      <c r="I975" s="193"/>
      <c r="J975" s="190">
        <v>0</v>
      </c>
      <c r="K975" s="178"/>
      <c r="L975" s="196"/>
      <c r="M975" s="178"/>
      <c r="N975" s="178"/>
      <c r="O975" s="178"/>
      <c r="P975" s="178"/>
    </row>
    <row r="976" spans="1:16">
      <c r="A976" s="199"/>
      <c r="B976" s="67" t="s">
        <v>440</v>
      </c>
      <c r="C976" s="184"/>
      <c r="D976" s="187"/>
      <c r="E976" s="187"/>
      <c r="F976" s="184"/>
      <c r="G976" s="184"/>
      <c r="H976" s="190">
        <v>0</v>
      </c>
      <c r="I976" s="193"/>
      <c r="J976" s="190">
        <v>0</v>
      </c>
      <c r="K976" s="178"/>
      <c r="L976" s="196"/>
      <c r="M976" s="178"/>
      <c r="N976" s="178"/>
      <c r="O976" s="178"/>
      <c r="P976" s="178"/>
    </row>
    <row r="977" spans="1:16" ht="38.25" customHeight="1">
      <c r="A977" s="199"/>
      <c r="B977" s="67" t="s">
        <v>441</v>
      </c>
      <c r="C977" s="184"/>
      <c r="D977" s="187"/>
      <c r="E977" s="187"/>
      <c r="F977" s="184"/>
      <c r="G977" s="184"/>
      <c r="H977" s="190">
        <v>0</v>
      </c>
      <c r="I977" s="193"/>
      <c r="J977" s="190">
        <v>0</v>
      </c>
      <c r="K977" s="178"/>
      <c r="L977" s="196"/>
      <c r="M977" s="178"/>
      <c r="N977" s="178"/>
      <c r="O977" s="178"/>
      <c r="P977" s="178"/>
    </row>
    <row r="978" spans="1:16" ht="59.25" customHeight="1">
      <c r="A978" s="199"/>
      <c r="B978" s="67" t="s">
        <v>442</v>
      </c>
      <c r="C978" s="184"/>
      <c r="D978" s="187"/>
      <c r="E978" s="187"/>
      <c r="F978" s="184"/>
      <c r="G978" s="184"/>
      <c r="H978" s="190">
        <v>0</v>
      </c>
      <c r="I978" s="193"/>
      <c r="J978" s="190">
        <v>0</v>
      </c>
      <c r="K978" s="178"/>
      <c r="L978" s="196"/>
      <c r="M978" s="178"/>
      <c r="N978" s="178"/>
      <c r="O978" s="178"/>
      <c r="P978" s="178"/>
    </row>
    <row r="979" spans="1:16" ht="58.5" customHeight="1">
      <c r="A979" s="199"/>
      <c r="B979" s="67" t="s">
        <v>443</v>
      </c>
      <c r="C979" s="184"/>
      <c r="D979" s="187"/>
      <c r="E979" s="187"/>
      <c r="F979" s="184"/>
      <c r="G979" s="184"/>
      <c r="H979" s="190">
        <v>0</v>
      </c>
      <c r="I979" s="193"/>
      <c r="J979" s="190">
        <v>0</v>
      </c>
      <c r="K979" s="178"/>
      <c r="L979" s="196"/>
      <c r="M979" s="178"/>
      <c r="N979" s="178"/>
      <c r="O979" s="178"/>
      <c r="P979" s="178"/>
    </row>
    <row r="980" spans="1:16" ht="57" customHeight="1">
      <c r="A980" s="199"/>
      <c r="B980" s="67" t="s">
        <v>444</v>
      </c>
      <c r="C980" s="184"/>
      <c r="D980" s="187"/>
      <c r="E980" s="187"/>
      <c r="F980" s="184"/>
      <c r="G980" s="184"/>
      <c r="H980" s="190">
        <v>0</v>
      </c>
      <c r="I980" s="193"/>
      <c r="J980" s="190">
        <v>0</v>
      </c>
      <c r="K980" s="178"/>
      <c r="L980" s="196"/>
      <c r="M980" s="178"/>
      <c r="N980" s="178"/>
      <c r="O980" s="178"/>
      <c r="P980" s="178"/>
    </row>
    <row r="981" spans="1:16" ht="57.75" customHeight="1">
      <c r="A981" s="199"/>
      <c r="B981" s="67" t="s">
        <v>445</v>
      </c>
      <c r="C981" s="184"/>
      <c r="D981" s="187"/>
      <c r="E981" s="187"/>
      <c r="F981" s="184"/>
      <c r="G981" s="184"/>
      <c r="H981" s="190">
        <v>0</v>
      </c>
      <c r="I981" s="193"/>
      <c r="J981" s="190">
        <v>0</v>
      </c>
      <c r="K981" s="178"/>
      <c r="L981" s="196"/>
      <c r="M981" s="178"/>
      <c r="N981" s="178"/>
      <c r="O981" s="178"/>
      <c r="P981" s="178"/>
    </row>
    <row r="982" spans="1:16">
      <c r="A982" s="199"/>
      <c r="B982" s="67" t="s">
        <v>446</v>
      </c>
      <c r="C982" s="184"/>
      <c r="D982" s="187"/>
      <c r="E982" s="187"/>
      <c r="F982" s="184"/>
      <c r="G982" s="184"/>
      <c r="H982" s="190">
        <v>0</v>
      </c>
      <c r="I982" s="193"/>
      <c r="J982" s="190">
        <v>0</v>
      </c>
      <c r="K982" s="178"/>
      <c r="L982" s="196"/>
      <c r="M982" s="178"/>
      <c r="N982" s="178"/>
      <c r="O982" s="178"/>
      <c r="P982" s="178"/>
    </row>
    <row r="983" spans="1:16">
      <c r="A983" s="199"/>
      <c r="B983" s="67" t="s">
        <v>447</v>
      </c>
      <c r="C983" s="184"/>
      <c r="D983" s="187"/>
      <c r="E983" s="187"/>
      <c r="F983" s="184"/>
      <c r="G983" s="184"/>
      <c r="H983" s="190">
        <v>0</v>
      </c>
      <c r="I983" s="193"/>
      <c r="J983" s="190">
        <v>0</v>
      </c>
      <c r="K983" s="178"/>
      <c r="L983" s="196"/>
      <c r="M983" s="178"/>
      <c r="N983" s="178"/>
      <c r="O983" s="178"/>
      <c r="P983" s="178"/>
    </row>
    <row r="984" spans="1:16">
      <c r="A984" s="199"/>
      <c r="B984" s="67" t="s">
        <v>448</v>
      </c>
      <c r="C984" s="184"/>
      <c r="D984" s="187"/>
      <c r="E984" s="187"/>
      <c r="F984" s="184"/>
      <c r="G984" s="184"/>
      <c r="H984" s="190">
        <v>0</v>
      </c>
      <c r="I984" s="193"/>
      <c r="J984" s="190">
        <v>0</v>
      </c>
      <c r="K984" s="178"/>
      <c r="L984" s="196"/>
      <c r="M984" s="178"/>
      <c r="N984" s="178"/>
      <c r="O984" s="178"/>
      <c r="P984" s="178"/>
    </row>
    <row r="985" spans="1:16">
      <c r="A985" s="199"/>
      <c r="B985" s="67" t="s">
        <v>449</v>
      </c>
      <c r="C985" s="184"/>
      <c r="D985" s="187"/>
      <c r="E985" s="187"/>
      <c r="F985" s="184"/>
      <c r="G985" s="184"/>
      <c r="H985" s="190">
        <v>0</v>
      </c>
      <c r="I985" s="193"/>
      <c r="J985" s="190">
        <v>0</v>
      </c>
      <c r="K985" s="178"/>
      <c r="L985" s="196"/>
      <c r="M985" s="178"/>
      <c r="N985" s="178"/>
      <c r="O985" s="178"/>
      <c r="P985" s="178"/>
    </row>
    <row r="986" spans="1:16">
      <c r="A986" s="199"/>
      <c r="B986" s="67" t="s">
        <v>450</v>
      </c>
      <c r="C986" s="184"/>
      <c r="D986" s="187"/>
      <c r="E986" s="187"/>
      <c r="F986" s="184"/>
      <c r="G986" s="184"/>
      <c r="H986" s="190">
        <v>0</v>
      </c>
      <c r="I986" s="193"/>
      <c r="J986" s="190">
        <v>0</v>
      </c>
      <c r="K986" s="178"/>
      <c r="L986" s="196"/>
      <c r="M986" s="178"/>
      <c r="N986" s="178"/>
      <c r="O986" s="178"/>
      <c r="P986" s="178"/>
    </row>
    <row r="987" spans="1:16">
      <c r="A987" s="199"/>
      <c r="B987" s="67" t="s">
        <v>451</v>
      </c>
      <c r="C987" s="184"/>
      <c r="D987" s="187"/>
      <c r="E987" s="187"/>
      <c r="F987" s="184"/>
      <c r="G987" s="184"/>
      <c r="H987" s="190">
        <v>0</v>
      </c>
      <c r="I987" s="193"/>
      <c r="J987" s="190">
        <v>0</v>
      </c>
      <c r="K987" s="178"/>
      <c r="L987" s="196"/>
      <c r="M987" s="178"/>
      <c r="N987" s="178"/>
      <c r="O987" s="178"/>
      <c r="P987" s="178"/>
    </row>
    <row r="988" spans="1:16">
      <c r="A988" s="199"/>
      <c r="B988" s="67" t="s">
        <v>452</v>
      </c>
      <c r="C988" s="184"/>
      <c r="D988" s="187"/>
      <c r="E988" s="187"/>
      <c r="F988" s="184"/>
      <c r="G988" s="184"/>
      <c r="H988" s="190">
        <v>0</v>
      </c>
      <c r="I988" s="193"/>
      <c r="J988" s="190">
        <v>0</v>
      </c>
      <c r="K988" s="178"/>
      <c r="L988" s="196"/>
      <c r="M988" s="178"/>
      <c r="N988" s="178"/>
      <c r="O988" s="178"/>
      <c r="P988" s="178"/>
    </row>
    <row r="989" spans="1:16">
      <c r="A989" s="199"/>
      <c r="B989" s="67" t="s">
        <v>453</v>
      </c>
      <c r="C989" s="184"/>
      <c r="D989" s="187"/>
      <c r="E989" s="187"/>
      <c r="F989" s="184"/>
      <c r="G989" s="184"/>
      <c r="H989" s="190">
        <v>0</v>
      </c>
      <c r="I989" s="193"/>
      <c r="J989" s="190">
        <v>0</v>
      </c>
      <c r="K989" s="178"/>
      <c r="L989" s="196"/>
      <c r="M989" s="178"/>
      <c r="N989" s="178"/>
      <c r="O989" s="178"/>
      <c r="P989" s="178"/>
    </row>
    <row r="990" spans="1:16" ht="21">
      <c r="A990" s="199"/>
      <c r="B990" s="67" t="s">
        <v>454</v>
      </c>
      <c r="C990" s="184"/>
      <c r="D990" s="187"/>
      <c r="E990" s="187"/>
      <c r="F990" s="184"/>
      <c r="G990" s="184"/>
      <c r="H990" s="190">
        <v>0</v>
      </c>
      <c r="I990" s="193"/>
      <c r="J990" s="190">
        <v>0</v>
      </c>
      <c r="K990" s="178"/>
      <c r="L990" s="196"/>
      <c r="M990" s="178"/>
      <c r="N990" s="178"/>
      <c r="O990" s="178"/>
      <c r="P990" s="178"/>
    </row>
    <row r="991" spans="1:16" ht="26.25" customHeight="1">
      <c r="A991" s="199"/>
      <c r="B991" s="67" t="s">
        <v>455</v>
      </c>
      <c r="C991" s="184"/>
      <c r="D991" s="187"/>
      <c r="E991" s="187"/>
      <c r="F991" s="184"/>
      <c r="G991" s="184"/>
      <c r="H991" s="190">
        <v>0</v>
      </c>
      <c r="I991" s="193"/>
      <c r="J991" s="190">
        <v>0</v>
      </c>
      <c r="K991" s="178"/>
      <c r="L991" s="196"/>
      <c r="M991" s="178"/>
      <c r="N991" s="178"/>
      <c r="O991" s="178"/>
      <c r="P991" s="178"/>
    </row>
    <row r="992" spans="1:16">
      <c r="A992" s="199"/>
      <c r="B992" s="67" t="s">
        <v>456</v>
      </c>
      <c r="C992" s="184"/>
      <c r="D992" s="187"/>
      <c r="E992" s="187"/>
      <c r="F992" s="184"/>
      <c r="G992" s="184"/>
      <c r="H992" s="190">
        <v>0</v>
      </c>
      <c r="I992" s="193"/>
      <c r="J992" s="190">
        <v>0</v>
      </c>
      <c r="K992" s="178"/>
      <c r="L992" s="196"/>
      <c r="M992" s="178"/>
      <c r="N992" s="178"/>
      <c r="O992" s="178"/>
      <c r="P992" s="178"/>
    </row>
    <row r="993" spans="1:16">
      <c r="A993" s="199"/>
      <c r="B993" s="67" t="s">
        <v>457</v>
      </c>
      <c r="C993" s="184"/>
      <c r="D993" s="187"/>
      <c r="E993" s="187"/>
      <c r="F993" s="184"/>
      <c r="G993" s="184"/>
      <c r="H993" s="190">
        <v>0</v>
      </c>
      <c r="I993" s="193"/>
      <c r="J993" s="190">
        <v>0</v>
      </c>
      <c r="K993" s="178"/>
      <c r="L993" s="196"/>
      <c r="M993" s="178"/>
      <c r="N993" s="178"/>
      <c r="O993" s="178"/>
      <c r="P993" s="178"/>
    </row>
    <row r="994" spans="1:16">
      <c r="A994" s="199"/>
      <c r="B994" s="67" t="s">
        <v>458</v>
      </c>
      <c r="C994" s="184"/>
      <c r="D994" s="187"/>
      <c r="E994" s="187"/>
      <c r="F994" s="184"/>
      <c r="G994" s="184"/>
      <c r="H994" s="190">
        <v>0</v>
      </c>
      <c r="I994" s="193"/>
      <c r="J994" s="190">
        <v>0</v>
      </c>
      <c r="K994" s="178"/>
      <c r="L994" s="196"/>
      <c r="M994" s="178"/>
      <c r="N994" s="178"/>
      <c r="O994" s="178"/>
      <c r="P994" s="178"/>
    </row>
    <row r="995" spans="1:16">
      <c r="A995" s="199"/>
      <c r="B995" s="67" t="s">
        <v>459</v>
      </c>
      <c r="C995" s="184"/>
      <c r="D995" s="187"/>
      <c r="E995" s="187"/>
      <c r="F995" s="184"/>
      <c r="G995" s="184"/>
      <c r="H995" s="190">
        <v>0</v>
      </c>
      <c r="I995" s="193"/>
      <c r="J995" s="190">
        <v>0</v>
      </c>
      <c r="K995" s="178"/>
      <c r="L995" s="196"/>
      <c r="M995" s="178"/>
      <c r="N995" s="178"/>
      <c r="O995" s="178"/>
      <c r="P995" s="178"/>
    </row>
    <row r="996" spans="1:16" ht="160.5" customHeight="1">
      <c r="A996" s="199"/>
      <c r="B996" s="67" t="s">
        <v>460</v>
      </c>
      <c r="C996" s="184"/>
      <c r="D996" s="187"/>
      <c r="E996" s="187"/>
      <c r="F996" s="184"/>
      <c r="G996" s="184"/>
      <c r="H996" s="190">
        <v>0</v>
      </c>
      <c r="I996" s="193"/>
      <c r="J996" s="190">
        <v>0</v>
      </c>
      <c r="K996" s="178"/>
      <c r="L996" s="196"/>
      <c r="M996" s="178"/>
      <c r="N996" s="178"/>
      <c r="O996" s="178"/>
      <c r="P996" s="178"/>
    </row>
    <row r="997" spans="1:16" ht="139.5" customHeight="1">
      <c r="A997" s="200"/>
      <c r="B997" s="67" t="s">
        <v>461</v>
      </c>
      <c r="C997" s="185"/>
      <c r="D997" s="188"/>
      <c r="E997" s="188"/>
      <c r="F997" s="185"/>
      <c r="G997" s="185"/>
      <c r="H997" s="191">
        <v>0</v>
      </c>
      <c r="I997" s="194"/>
      <c r="J997" s="191">
        <v>0</v>
      </c>
      <c r="K997" s="179"/>
      <c r="L997" s="197"/>
      <c r="M997" s="179"/>
      <c r="N997" s="179"/>
      <c r="O997" s="179"/>
      <c r="P997" s="179"/>
    </row>
    <row r="998" spans="1:16">
      <c r="A998" s="180" t="s">
        <v>24</v>
      </c>
      <c r="B998" s="71" t="s">
        <v>462</v>
      </c>
      <c r="C998" s="141"/>
      <c r="D998" s="141"/>
      <c r="E998" s="141"/>
      <c r="F998" s="141"/>
      <c r="G998" s="141"/>
      <c r="H998" s="141"/>
      <c r="I998" s="142"/>
      <c r="J998" s="141"/>
      <c r="K998" s="141"/>
      <c r="L998" s="141"/>
      <c r="M998" s="143"/>
      <c r="N998" s="141"/>
      <c r="O998" s="141"/>
      <c r="P998" s="141"/>
    </row>
    <row r="999" spans="1:16" ht="81" customHeight="1">
      <c r="A999" s="181"/>
      <c r="B999" s="67" t="s">
        <v>436</v>
      </c>
      <c r="C999" s="183" t="s">
        <v>74</v>
      </c>
      <c r="D999" s="186"/>
      <c r="E999" s="186"/>
      <c r="F999" s="183"/>
      <c r="G999" s="183"/>
      <c r="H999" s="189">
        <v>300</v>
      </c>
      <c r="I999" s="192">
        <v>1000</v>
      </c>
      <c r="J999" s="189">
        <v>500</v>
      </c>
      <c r="K999" s="177"/>
      <c r="L999" s="195"/>
      <c r="M999" s="177">
        <f>ROUND(K999*I999,2)</f>
        <v>0</v>
      </c>
      <c r="N999" s="177">
        <f>ROUND(M999+M999*L999,2)</f>
        <v>0</v>
      </c>
      <c r="O999" s="177">
        <f>ROUND(J999*K999,2)</f>
        <v>0</v>
      </c>
      <c r="P999" s="177">
        <f>ROUND(O999+O999*L999,2)</f>
        <v>0</v>
      </c>
    </row>
    <row r="1000" spans="1:16" ht="82.5" customHeight="1">
      <c r="A1000" s="181"/>
      <c r="B1000" s="67" t="s">
        <v>437</v>
      </c>
      <c r="C1000" s="184"/>
      <c r="D1000" s="187"/>
      <c r="E1000" s="187"/>
      <c r="F1000" s="184"/>
      <c r="G1000" s="184"/>
      <c r="H1000" s="190"/>
      <c r="I1000" s="193"/>
      <c r="J1000" s="190"/>
      <c r="K1000" s="178"/>
      <c r="L1000" s="196"/>
      <c r="M1000" s="178"/>
      <c r="N1000" s="178"/>
      <c r="O1000" s="178"/>
      <c r="P1000" s="178"/>
    </row>
    <row r="1001" spans="1:16">
      <c r="A1001" s="181"/>
      <c r="B1001" s="67" t="s">
        <v>438</v>
      </c>
      <c r="C1001" s="184"/>
      <c r="D1001" s="187"/>
      <c r="E1001" s="187"/>
      <c r="F1001" s="184"/>
      <c r="G1001" s="184"/>
      <c r="H1001" s="190"/>
      <c r="I1001" s="193"/>
      <c r="J1001" s="190"/>
      <c r="K1001" s="178"/>
      <c r="L1001" s="196"/>
      <c r="M1001" s="178"/>
      <c r="N1001" s="178"/>
      <c r="O1001" s="178"/>
      <c r="P1001" s="178"/>
    </row>
    <row r="1002" spans="1:16">
      <c r="A1002" s="181"/>
      <c r="B1002" s="67" t="s">
        <v>439</v>
      </c>
      <c r="C1002" s="184"/>
      <c r="D1002" s="187"/>
      <c r="E1002" s="187"/>
      <c r="F1002" s="184"/>
      <c r="G1002" s="184"/>
      <c r="H1002" s="190"/>
      <c r="I1002" s="193"/>
      <c r="J1002" s="190"/>
      <c r="K1002" s="178"/>
      <c r="L1002" s="196"/>
      <c r="M1002" s="178"/>
      <c r="N1002" s="178"/>
      <c r="O1002" s="178"/>
      <c r="P1002" s="178"/>
    </row>
    <row r="1003" spans="1:16" ht="21">
      <c r="A1003" s="181"/>
      <c r="B1003" s="67" t="s">
        <v>463</v>
      </c>
      <c r="C1003" s="184"/>
      <c r="D1003" s="187"/>
      <c r="E1003" s="187"/>
      <c r="F1003" s="184"/>
      <c r="G1003" s="184"/>
      <c r="H1003" s="190"/>
      <c r="I1003" s="193"/>
      <c r="J1003" s="190"/>
      <c r="K1003" s="178"/>
      <c r="L1003" s="196"/>
      <c r="M1003" s="178"/>
      <c r="N1003" s="178"/>
      <c r="O1003" s="178"/>
      <c r="P1003" s="178"/>
    </row>
    <row r="1004" spans="1:16" ht="39.75" customHeight="1">
      <c r="A1004" s="181"/>
      <c r="B1004" s="67" t="s">
        <v>464</v>
      </c>
      <c r="C1004" s="184"/>
      <c r="D1004" s="187"/>
      <c r="E1004" s="187"/>
      <c r="F1004" s="184"/>
      <c r="G1004" s="184"/>
      <c r="H1004" s="190"/>
      <c r="I1004" s="193"/>
      <c r="J1004" s="190"/>
      <c r="K1004" s="178"/>
      <c r="L1004" s="196"/>
      <c r="M1004" s="178"/>
      <c r="N1004" s="178"/>
      <c r="O1004" s="178"/>
      <c r="P1004" s="178"/>
    </row>
    <row r="1005" spans="1:16" ht="58.5" customHeight="1">
      <c r="A1005" s="181"/>
      <c r="B1005" s="67" t="s">
        <v>465</v>
      </c>
      <c r="C1005" s="184"/>
      <c r="D1005" s="187"/>
      <c r="E1005" s="187"/>
      <c r="F1005" s="184"/>
      <c r="G1005" s="184"/>
      <c r="H1005" s="190"/>
      <c r="I1005" s="193"/>
      <c r="J1005" s="190"/>
      <c r="K1005" s="178"/>
      <c r="L1005" s="196"/>
      <c r="M1005" s="178"/>
      <c r="N1005" s="178"/>
      <c r="O1005" s="178"/>
      <c r="P1005" s="178"/>
    </row>
    <row r="1006" spans="1:16" ht="68.25" customHeight="1">
      <c r="A1006" s="181"/>
      <c r="B1006" s="67" t="s">
        <v>466</v>
      </c>
      <c r="C1006" s="184"/>
      <c r="D1006" s="187"/>
      <c r="E1006" s="187"/>
      <c r="F1006" s="184"/>
      <c r="G1006" s="184"/>
      <c r="H1006" s="190"/>
      <c r="I1006" s="193"/>
      <c r="J1006" s="190"/>
      <c r="K1006" s="178"/>
      <c r="L1006" s="196"/>
      <c r="M1006" s="178"/>
      <c r="N1006" s="178"/>
      <c r="O1006" s="178"/>
      <c r="P1006" s="178"/>
    </row>
    <row r="1007" spans="1:16" ht="21">
      <c r="A1007" s="181"/>
      <c r="B1007" s="67" t="s">
        <v>467</v>
      </c>
      <c r="C1007" s="184"/>
      <c r="D1007" s="187"/>
      <c r="E1007" s="187"/>
      <c r="F1007" s="184"/>
      <c r="G1007" s="184"/>
      <c r="H1007" s="190"/>
      <c r="I1007" s="193"/>
      <c r="J1007" s="190"/>
      <c r="K1007" s="178"/>
      <c r="L1007" s="196"/>
      <c r="M1007" s="178"/>
      <c r="N1007" s="178"/>
      <c r="O1007" s="178"/>
      <c r="P1007" s="178"/>
    </row>
    <row r="1008" spans="1:16">
      <c r="A1008" s="181"/>
      <c r="B1008" s="67" t="s">
        <v>447</v>
      </c>
      <c r="C1008" s="184"/>
      <c r="D1008" s="187"/>
      <c r="E1008" s="187"/>
      <c r="F1008" s="184"/>
      <c r="G1008" s="184"/>
      <c r="H1008" s="190"/>
      <c r="I1008" s="193"/>
      <c r="J1008" s="190"/>
      <c r="K1008" s="178"/>
      <c r="L1008" s="196"/>
      <c r="M1008" s="178"/>
      <c r="N1008" s="178"/>
      <c r="O1008" s="178"/>
      <c r="P1008" s="178"/>
    </row>
    <row r="1009" spans="1:16">
      <c r="A1009" s="181"/>
      <c r="B1009" s="67" t="s">
        <v>468</v>
      </c>
      <c r="C1009" s="184"/>
      <c r="D1009" s="187"/>
      <c r="E1009" s="187"/>
      <c r="F1009" s="184"/>
      <c r="G1009" s="184"/>
      <c r="H1009" s="190"/>
      <c r="I1009" s="193"/>
      <c r="J1009" s="190"/>
      <c r="K1009" s="178"/>
      <c r="L1009" s="196"/>
      <c r="M1009" s="178"/>
      <c r="N1009" s="178"/>
      <c r="O1009" s="178"/>
      <c r="P1009" s="178"/>
    </row>
    <row r="1010" spans="1:16">
      <c r="A1010" s="181"/>
      <c r="B1010" s="67" t="s">
        <v>469</v>
      </c>
      <c r="C1010" s="184"/>
      <c r="D1010" s="187"/>
      <c r="E1010" s="187"/>
      <c r="F1010" s="184"/>
      <c r="G1010" s="184"/>
      <c r="H1010" s="190"/>
      <c r="I1010" s="193"/>
      <c r="J1010" s="190"/>
      <c r="K1010" s="178"/>
      <c r="L1010" s="196"/>
      <c r="M1010" s="178"/>
      <c r="N1010" s="178"/>
      <c r="O1010" s="178"/>
      <c r="P1010" s="178"/>
    </row>
    <row r="1011" spans="1:16">
      <c r="A1011" s="181"/>
      <c r="B1011" s="67" t="s">
        <v>470</v>
      </c>
      <c r="C1011" s="184"/>
      <c r="D1011" s="187"/>
      <c r="E1011" s="187"/>
      <c r="F1011" s="184"/>
      <c r="G1011" s="184"/>
      <c r="H1011" s="190"/>
      <c r="I1011" s="193"/>
      <c r="J1011" s="190"/>
      <c r="K1011" s="178"/>
      <c r="L1011" s="196"/>
      <c r="M1011" s="178"/>
      <c r="N1011" s="178"/>
      <c r="O1011" s="178"/>
      <c r="P1011" s="178"/>
    </row>
    <row r="1012" spans="1:16">
      <c r="A1012" s="181"/>
      <c r="B1012" s="67" t="s">
        <v>471</v>
      </c>
      <c r="C1012" s="184"/>
      <c r="D1012" s="187"/>
      <c r="E1012" s="187"/>
      <c r="F1012" s="184"/>
      <c r="G1012" s="184"/>
      <c r="H1012" s="190"/>
      <c r="I1012" s="193"/>
      <c r="J1012" s="190"/>
      <c r="K1012" s="178"/>
      <c r="L1012" s="196"/>
      <c r="M1012" s="178"/>
      <c r="N1012" s="178"/>
      <c r="O1012" s="178"/>
      <c r="P1012" s="178"/>
    </row>
    <row r="1013" spans="1:16">
      <c r="A1013" s="181"/>
      <c r="B1013" s="67" t="s">
        <v>472</v>
      </c>
      <c r="C1013" s="184"/>
      <c r="D1013" s="187"/>
      <c r="E1013" s="187"/>
      <c r="F1013" s="184"/>
      <c r="G1013" s="184"/>
      <c r="H1013" s="190"/>
      <c r="I1013" s="193"/>
      <c r="J1013" s="190"/>
      <c r="K1013" s="178"/>
      <c r="L1013" s="196"/>
      <c r="M1013" s="178"/>
      <c r="N1013" s="178"/>
      <c r="O1013" s="178"/>
      <c r="P1013" s="178"/>
    </row>
    <row r="1014" spans="1:16">
      <c r="A1014" s="181"/>
      <c r="B1014" s="67" t="s">
        <v>473</v>
      </c>
      <c r="C1014" s="184"/>
      <c r="D1014" s="187"/>
      <c r="E1014" s="187"/>
      <c r="F1014" s="184"/>
      <c r="G1014" s="184"/>
      <c r="H1014" s="190"/>
      <c r="I1014" s="193"/>
      <c r="J1014" s="190"/>
      <c r="K1014" s="178"/>
      <c r="L1014" s="196"/>
      <c r="M1014" s="178"/>
      <c r="N1014" s="178"/>
      <c r="O1014" s="178"/>
      <c r="P1014" s="178"/>
    </row>
    <row r="1015" spans="1:16">
      <c r="A1015" s="181"/>
      <c r="B1015" s="67" t="s">
        <v>474</v>
      </c>
      <c r="C1015" s="184"/>
      <c r="D1015" s="187"/>
      <c r="E1015" s="187"/>
      <c r="F1015" s="184"/>
      <c r="G1015" s="184"/>
      <c r="H1015" s="190"/>
      <c r="I1015" s="193"/>
      <c r="J1015" s="190"/>
      <c r="K1015" s="178"/>
      <c r="L1015" s="196"/>
      <c r="M1015" s="178"/>
      <c r="N1015" s="178"/>
      <c r="O1015" s="178"/>
      <c r="P1015" s="178"/>
    </row>
    <row r="1016" spans="1:16">
      <c r="A1016" s="181"/>
      <c r="B1016" s="67" t="s">
        <v>475</v>
      </c>
      <c r="C1016" s="184"/>
      <c r="D1016" s="187"/>
      <c r="E1016" s="187"/>
      <c r="F1016" s="184"/>
      <c r="G1016" s="184"/>
      <c r="H1016" s="190"/>
      <c r="I1016" s="193"/>
      <c r="J1016" s="190"/>
      <c r="K1016" s="178"/>
      <c r="L1016" s="196"/>
      <c r="M1016" s="178"/>
      <c r="N1016" s="178"/>
      <c r="O1016" s="178"/>
      <c r="P1016" s="178"/>
    </row>
    <row r="1017" spans="1:16">
      <c r="A1017" s="181"/>
      <c r="B1017" s="67" t="s">
        <v>476</v>
      </c>
      <c r="C1017" s="184"/>
      <c r="D1017" s="187"/>
      <c r="E1017" s="187"/>
      <c r="F1017" s="184"/>
      <c r="G1017" s="184"/>
      <c r="H1017" s="190"/>
      <c r="I1017" s="193"/>
      <c r="J1017" s="190"/>
      <c r="K1017" s="178"/>
      <c r="L1017" s="196"/>
      <c r="M1017" s="178"/>
      <c r="N1017" s="178"/>
      <c r="O1017" s="178"/>
      <c r="P1017" s="178"/>
    </row>
    <row r="1018" spans="1:16">
      <c r="A1018" s="181"/>
      <c r="B1018" s="67" t="s">
        <v>477</v>
      </c>
      <c r="C1018" s="184"/>
      <c r="D1018" s="187"/>
      <c r="E1018" s="187"/>
      <c r="F1018" s="184"/>
      <c r="G1018" s="184"/>
      <c r="H1018" s="190"/>
      <c r="I1018" s="193"/>
      <c r="J1018" s="190"/>
      <c r="K1018" s="178"/>
      <c r="L1018" s="196"/>
      <c r="M1018" s="178"/>
      <c r="N1018" s="178"/>
      <c r="O1018" s="178"/>
      <c r="P1018" s="178"/>
    </row>
    <row r="1019" spans="1:16">
      <c r="A1019" s="181"/>
      <c r="B1019" s="67" t="s">
        <v>478</v>
      </c>
      <c r="C1019" s="184"/>
      <c r="D1019" s="187"/>
      <c r="E1019" s="187"/>
      <c r="F1019" s="184"/>
      <c r="G1019" s="184"/>
      <c r="H1019" s="190"/>
      <c r="I1019" s="193"/>
      <c r="J1019" s="190"/>
      <c r="K1019" s="178"/>
      <c r="L1019" s="196"/>
      <c r="M1019" s="178"/>
      <c r="N1019" s="178"/>
      <c r="O1019" s="178"/>
      <c r="P1019" s="178"/>
    </row>
    <row r="1020" spans="1:16">
      <c r="A1020" s="181"/>
      <c r="B1020" s="67" t="s">
        <v>479</v>
      </c>
      <c r="C1020" s="184"/>
      <c r="D1020" s="187"/>
      <c r="E1020" s="187"/>
      <c r="F1020" s="184"/>
      <c r="G1020" s="184"/>
      <c r="H1020" s="190"/>
      <c r="I1020" s="193"/>
      <c r="J1020" s="190"/>
      <c r="K1020" s="178"/>
      <c r="L1020" s="196"/>
      <c r="M1020" s="178"/>
      <c r="N1020" s="178"/>
      <c r="O1020" s="178"/>
      <c r="P1020" s="178"/>
    </row>
    <row r="1021" spans="1:16">
      <c r="A1021" s="181"/>
      <c r="B1021" s="67" t="s">
        <v>480</v>
      </c>
      <c r="C1021" s="184"/>
      <c r="D1021" s="187"/>
      <c r="E1021" s="187"/>
      <c r="F1021" s="184"/>
      <c r="G1021" s="184"/>
      <c r="H1021" s="190"/>
      <c r="I1021" s="193"/>
      <c r="J1021" s="190"/>
      <c r="K1021" s="178"/>
      <c r="L1021" s="196"/>
      <c r="M1021" s="178"/>
      <c r="N1021" s="178"/>
      <c r="O1021" s="178"/>
      <c r="P1021" s="178"/>
    </row>
    <row r="1022" spans="1:16">
      <c r="A1022" s="181"/>
      <c r="B1022" s="67" t="s">
        <v>481</v>
      </c>
      <c r="C1022" s="184"/>
      <c r="D1022" s="187"/>
      <c r="E1022" s="187"/>
      <c r="F1022" s="184"/>
      <c r="G1022" s="184"/>
      <c r="H1022" s="190"/>
      <c r="I1022" s="193"/>
      <c r="J1022" s="190"/>
      <c r="K1022" s="178"/>
      <c r="L1022" s="196"/>
      <c r="M1022" s="178"/>
      <c r="N1022" s="178"/>
      <c r="O1022" s="178"/>
      <c r="P1022" s="178"/>
    </row>
    <row r="1023" spans="1:16" ht="21">
      <c r="A1023" s="181"/>
      <c r="B1023" s="67" t="s">
        <v>482</v>
      </c>
      <c r="C1023" s="184"/>
      <c r="D1023" s="187"/>
      <c r="E1023" s="187"/>
      <c r="F1023" s="184"/>
      <c r="G1023" s="184"/>
      <c r="H1023" s="190"/>
      <c r="I1023" s="193"/>
      <c r="J1023" s="190"/>
      <c r="K1023" s="178"/>
      <c r="L1023" s="196"/>
      <c r="M1023" s="178"/>
      <c r="N1023" s="178"/>
      <c r="O1023" s="178"/>
      <c r="P1023" s="178"/>
    </row>
    <row r="1024" spans="1:16">
      <c r="A1024" s="181"/>
      <c r="B1024" s="67" t="s">
        <v>483</v>
      </c>
      <c r="C1024" s="184"/>
      <c r="D1024" s="187"/>
      <c r="E1024" s="187"/>
      <c r="F1024" s="184"/>
      <c r="G1024" s="184"/>
      <c r="H1024" s="190"/>
      <c r="I1024" s="193"/>
      <c r="J1024" s="190"/>
      <c r="K1024" s="178"/>
      <c r="L1024" s="196"/>
      <c r="M1024" s="178"/>
      <c r="N1024" s="178"/>
      <c r="O1024" s="178"/>
      <c r="P1024" s="178"/>
    </row>
    <row r="1025" spans="1:16" ht="69" customHeight="1">
      <c r="A1025" s="181"/>
      <c r="B1025" s="67" t="s">
        <v>484</v>
      </c>
      <c r="C1025" s="184"/>
      <c r="D1025" s="187"/>
      <c r="E1025" s="187"/>
      <c r="F1025" s="184"/>
      <c r="G1025" s="184"/>
      <c r="H1025" s="190"/>
      <c r="I1025" s="193"/>
      <c r="J1025" s="190"/>
      <c r="K1025" s="178"/>
      <c r="L1025" s="196"/>
      <c r="M1025" s="178"/>
      <c r="N1025" s="178"/>
      <c r="O1025" s="178"/>
      <c r="P1025" s="178"/>
    </row>
    <row r="1026" spans="1:16">
      <c r="A1026" s="181"/>
      <c r="B1026" s="67" t="s">
        <v>485</v>
      </c>
      <c r="C1026" s="184"/>
      <c r="D1026" s="187"/>
      <c r="E1026" s="187"/>
      <c r="F1026" s="184"/>
      <c r="G1026" s="184"/>
      <c r="H1026" s="190"/>
      <c r="I1026" s="193"/>
      <c r="J1026" s="190"/>
      <c r="K1026" s="178"/>
      <c r="L1026" s="196"/>
      <c r="M1026" s="178"/>
      <c r="N1026" s="178"/>
      <c r="O1026" s="178"/>
      <c r="P1026" s="178"/>
    </row>
    <row r="1027" spans="1:16" ht="180.75" customHeight="1">
      <c r="A1027" s="181"/>
      <c r="B1027" s="67" t="s">
        <v>486</v>
      </c>
      <c r="C1027" s="184"/>
      <c r="D1027" s="187"/>
      <c r="E1027" s="187"/>
      <c r="F1027" s="184"/>
      <c r="G1027" s="184"/>
      <c r="H1027" s="190"/>
      <c r="I1027" s="193"/>
      <c r="J1027" s="190"/>
      <c r="K1027" s="178"/>
      <c r="L1027" s="196"/>
      <c r="M1027" s="178"/>
      <c r="N1027" s="178"/>
      <c r="O1027" s="178"/>
      <c r="P1027" s="178"/>
    </row>
    <row r="1028" spans="1:16" ht="155.25" customHeight="1">
      <c r="A1028" s="182"/>
      <c r="B1028" s="67" t="s">
        <v>487</v>
      </c>
      <c r="C1028" s="185"/>
      <c r="D1028" s="188"/>
      <c r="E1028" s="188"/>
      <c r="F1028" s="185"/>
      <c r="G1028" s="185"/>
      <c r="H1028" s="191"/>
      <c r="I1028" s="194"/>
      <c r="J1028" s="191"/>
      <c r="K1028" s="179"/>
      <c r="L1028" s="197"/>
      <c r="M1028" s="179"/>
      <c r="N1028" s="179"/>
      <c r="O1028" s="179"/>
      <c r="P1028" s="179"/>
    </row>
    <row r="1029" spans="1:16">
      <c r="A1029" s="180" t="s">
        <v>26</v>
      </c>
      <c r="B1029" s="71" t="s">
        <v>488</v>
      </c>
      <c r="C1029" s="141"/>
      <c r="D1029" s="141"/>
      <c r="E1029" s="141"/>
      <c r="F1029" s="141"/>
      <c r="G1029" s="141"/>
      <c r="H1029" s="141"/>
      <c r="I1029" s="142"/>
      <c r="J1029" s="141"/>
      <c r="K1029" s="141"/>
      <c r="L1029" s="141"/>
      <c r="M1029" s="143"/>
      <c r="N1029" s="141"/>
      <c r="O1029" s="141"/>
      <c r="P1029" s="141"/>
    </row>
    <row r="1030" spans="1:16" ht="83.25" customHeight="1">
      <c r="A1030" s="181"/>
      <c r="B1030" s="67" t="s">
        <v>436</v>
      </c>
      <c r="C1030" s="183" t="s">
        <v>74</v>
      </c>
      <c r="D1030" s="186"/>
      <c r="E1030" s="186"/>
      <c r="F1030" s="183"/>
      <c r="G1030" s="183"/>
      <c r="H1030" s="189">
        <v>36</v>
      </c>
      <c r="I1030" s="192">
        <v>120</v>
      </c>
      <c r="J1030" s="189">
        <v>60</v>
      </c>
      <c r="K1030" s="177"/>
      <c r="L1030" s="195"/>
      <c r="M1030" s="177">
        <f>ROUND(K1030*I1030,2)</f>
        <v>0</v>
      </c>
      <c r="N1030" s="177">
        <f>ROUND(M1030+M1030*L1030,2)</f>
        <v>0</v>
      </c>
      <c r="O1030" s="177">
        <f>ROUND(J1030*K1030,2)</f>
        <v>0</v>
      </c>
      <c r="P1030" s="177">
        <f>ROUND(O1030+O1030*L1030,2)</f>
        <v>0</v>
      </c>
    </row>
    <row r="1031" spans="1:16" ht="80.25" customHeight="1">
      <c r="A1031" s="181"/>
      <c r="B1031" s="67" t="s">
        <v>437</v>
      </c>
      <c r="C1031" s="184"/>
      <c r="D1031" s="187"/>
      <c r="E1031" s="187"/>
      <c r="F1031" s="184"/>
      <c r="G1031" s="184"/>
      <c r="H1031" s="190"/>
      <c r="I1031" s="193"/>
      <c r="J1031" s="190"/>
      <c r="K1031" s="178"/>
      <c r="L1031" s="196"/>
      <c r="M1031" s="178"/>
      <c r="N1031" s="178"/>
      <c r="O1031" s="178"/>
      <c r="P1031" s="178"/>
    </row>
    <row r="1032" spans="1:16" ht="27.75" customHeight="1">
      <c r="A1032" s="181"/>
      <c r="B1032" s="67" t="s">
        <v>489</v>
      </c>
      <c r="C1032" s="184"/>
      <c r="D1032" s="187"/>
      <c r="E1032" s="187"/>
      <c r="F1032" s="184"/>
      <c r="G1032" s="184"/>
      <c r="H1032" s="190"/>
      <c r="I1032" s="193"/>
      <c r="J1032" s="190"/>
      <c r="K1032" s="178"/>
      <c r="L1032" s="196"/>
      <c r="M1032" s="178"/>
      <c r="N1032" s="178"/>
      <c r="O1032" s="178"/>
      <c r="P1032" s="178"/>
    </row>
    <row r="1033" spans="1:16">
      <c r="A1033" s="181"/>
      <c r="B1033" s="67" t="s">
        <v>490</v>
      </c>
      <c r="C1033" s="184"/>
      <c r="D1033" s="187"/>
      <c r="E1033" s="187"/>
      <c r="F1033" s="184"/>
      <c r="G1033" s="184"/>
      <c r="H1033" s="190"/>
      <c r="I1033" s="193"/>
      <c r="J1033" s="190"/>
      <c r="K1033" s="178"/>
      <c r="L1033" s="196"/>
      <c r="M1033" s="178"/>
      <c r="N1033" s="178"/>
      <c r="O1033" s="178"/>
      <c r="P1033" s="178"/>
    </row>
    <row r="1034" spans="1:16" ht="36.75" customHeight="1">
      <c r="A1034" s="181"/>
      <c r="B1034" s="67" t="s">
        <v>464</v>
      </c>
      <c r="C1034" s="184"/>
      <c r="D1034" s="187"/>
      <c r="E1034" s="187"/>
      <c r="F1034" s="184"/>
      <c r="G1034" s="184"/>
      <c r="H1034" s="190"/>
      <c r="I1034" s="193"/>
      <c r="J1034" s="190"/>
      <c r="K1034" s="178"/>
      <c r="L1034" s="196"/>
      <c r="M1034" s="178"/>
      <c r="N1034" s="178"/>
      <c r="O1034" s="178"/>
      <c r="P1034" s="178"/>
    </row>
    <row r="1035" spans="1:16" ht="60.75" customHeight="1">
      <c r="A1035" s="181"/>
      <c r="B1035" s="67" t="s">
        <v>491</v>
      </c>
      <c r="C1035" s="184"/>
      <c r="D1035" s="187"/>
      <c r="E1035" s="187"/>
      <c r="F1035" s="184"/>
      <c r="G1035" s="184"/>
      <c r="H1035" s="190"/>
      <c r="I1035" s="193"/>
      <c r="J1035" s="190"/>
      <c r="K1035" s="178"/>
      <c r="L1035" s="196"/>
      <c r="M1035" s="178"/>
      <c r="N1035" s="178"/>
      <c r="O1035" s="178"/>
      <c r="P1035" s="178"/>
    </row>
    <row r="1036" spans="1:16">
      <c r="A1036" s="181"/>
      <c r="B1036" s="67" t="s">
        <v>492</v>
      </c>
      <c r="C1036" s="184"/>
      <c r="D1036" s="187"/>
      <c r="E1036" s="187"/>
      <c r="F1036" s="184"/>
      <c r="G1036" s="184"/>
      <c r="H1036" s="190"/>
      <c r="I1036" s="193"/>
      <c r="J1036" s="190"/>
      <c r="K1036" s="178"/>
      <c r="L1036" s="196"/>
      <c r="M1036" s="178"/>
      <c r="N1036" s="178"/>
      <c r="O1036" s="178"/>
      <c r="P1036" s="178"/>
    </row>
    <row r="1037" spans="1:16">
      <c r="A1037" s="181"/>
      <c r="B1037" s="67" t="s">
        <v>449</v>
      </c>
      <c r="C1037" s="184"/>
      <c r="D1037" s="187"/>
      <c r="E1037" s="187"/>
      <c r="F1037" s="184"/>
      <c r="G1037" s="184"/>
      <c r="H1037" s="190"/>
      <c r="I1037" s="193"/>
      <c r="J1037" s="190"/>
      <c r="K1037" s="178"/>
      <c r="L1037" s="196"/>
      <c r="M1037" s="178"/>
      <c r="N1037" s="178"/>
      <c r="O1037" s="178"/>
      <c r="P1037" s="178"/>
    </row>
    <row r="1038" spans="1:16">
      <c r="A1038" s="181"/>
      <c r="B1038" s="67" t="s">
        <v>493</v>
      </c>
      <c r="C1038" s="184"/>
      <c r="D1038" s="187"/>
      <c r="E1038" s="187"/>
      <c r="F1038" s="184"/>
      <c r="G1038" s="184"/>
      <c r="H1038" s="190"/>
      <c r="I1038" s="193"/>
      <c r="J1038" s="190"/>
      <c r="K1038" s="178"/>
      <c r="L1038" s="196"/>
      <c r="M1038" s="178"/>
      <c r="N1038" s="178"/>
      <c r="O1038" s="178"/>
      <c r="P1038" s="178"/>
    </row>
    <row r="1039" spans="1:16" ht="21">
      <c r="A1039" s="181"/>
      <c r="B1039" s="67" t="s">
        <v>494</v>
      </c>
      <c r="C1039" s="184"/>
      <c r="D1039" s="187"/>
      <c r="E1039" s="187"/>
      <c r="F1039" s="184"/>
      <c r="G1039" s="184"/>
      <c r="H1039" s="190"/>
      <c r="I1039" s="193"/>
      <c r="J1039" s="190"/>
      <c r="K1039" s="178"/>
      <c r="L1039" s="196"/>
      <c r="M1039" s="178"/>
      <c r="N1039" s="178"/>
      <c r="O1039" s="178"/>
      <c r="P1039" s="178"/>
    </row>
    <row r="1040" spans="1:16">
      <c r="A1040" s="181"/>
      <c r="B1040" s="67" t="s">
        <v>495</v>
      </c>
      <c r="C1040" s="184"/>
      <c r="D1040" s="187"/>
      <c r="E1040" s="187"/>
      <c r="F1040" s="184"/>
      <c r="G1040" s="184"/>
      <c r="H1040" s="190"/>
      <c r="I1040" s="193"/>
      <c r="J1040" s="190"/>
      <c r="K1040" s="178"/>
      <c r="L1040" s="196"/>
      <c r="M1040" s="178"/>
      <c r="N1040" s="178"/>
      <c r="O1040" s="178"/>
      <c r="P1040" s="178"/>
    </row>
    <row r="1041" spans="1:16" ht="21">
      <c r="A1041" s="181"/>
      <c r="B1041" s="67" t="s">
        <v>496</v>
      </c>
      <c r="C1041" s="184"/>
      <c r="D1041" s="187"/>
      <c r="E1041" s="187"/>
      <c r="F1041" s="184"/>
      <c r="G1041" s="184"/>
      <c r="H1041" s="190"/>
      <c r="I1041" s="193"/>
      <c r="J1041" s="190"/>
      <c r="K1041" s="178"/>
      <c r="L1041" s="196"/>
      <c r="M1041" s="178"/>
      <c r="N1041" s="178"/>
      <c r="O1041" s="178"/>
      <c r="P1041" s="178"/>
    </row>
    <row r="1042" spans="1:16">
      <c r="A1042" s="181"/>
      <c r="B1042" s="67" t="s">
        <v>497</v>
      </c>
      <c r="C1042" s="184"/>
      <c r="D1042" s="187"/>
      <c r="E1042" s="187"/>
      <c r="F1042" s="184"/>
      <c r="G1042" s="184"/>
      <c r="H1042" s="190"/>
      <c r="I1042" s="193"/>
      <c r="J1042" s="190"/>
      <c r="K1042" s="178"/>
      <c r="L1042" s="196"/>
      <c r="M1042" s="178"/>
      <c r="N1042" s="178"/>
      <c r="O1042" s="178"/>
      <c r="P1042" s="178"/>
    </row>
    <row r="1043" spans="1:16">
      <c r="A1043" s="181"/>
      <c r="B1043" s="67" t="s">
        <v>498</v>
      </c>
      <c r="C1043" s="184"/>
      <c r="D1043" s="187"/>
      <c r="E1043" s="187"/>
      <c r="F1043" s="184"/>
      <c r="G1043" s="184"/>
      <c r="H1043" s="190"/>
      <c r="I1043" s="193"/>
      <c r="J1043" s="190"/>
      <c r="K1043" s="178"/>
      <c r="L1043" s="196"/>
      <c r="M1043" s="178"/>
      <c r="N1043" s="178"/>
      <c r="O1043" s="178"/>
      <c r="P1043" s="178"/>
    </row>
    <row r="1044" spans="1:16">
      <c r="A1044" s="181"/>
      <c r="B1044" s="67" t="s">
        <v>499</v>
      </c>
      <c r="C1044" s="184"/>
      <c r="D1044" s="187"/>
      <c r="E1044" s="187"/>
      <c r="F1044" s="184"/>
      <c r="G1044" s="184"/>
      <c r="H1044" s="190"/>
      <c r="I1044" s="193"/>
      <c r="J1044" s="190"/>
      <c r="K1044" s="178"/>
      <c r="L1044" s="196"/>
      <c r="M1044" s="178"/>
      <c r="N1044" s="178"/>
      <c r="O1044" s="178"/>
      <c r="P1044" s="178"/>
    </row>
    <row r="1045" spans="1:16">
      <c r="A1045" s="181"/>
      <c r="B1045" s="67" t="s">
        <v>500</v>
      </c>
      <c r="C1045" s="184"/>
      <c r="D1045" s="187"/>
      <c r="E1045" s="187"/>
      <c r="F1045" s="184"/>
      <c r="G1045" s="184"/>
      <c r="H1045" s="190"/>
      <c r="I1045" s="193"/>
      <c r="J1045" s="190"/>
      <c r="K1045" s="178"/>
      <c r="L1045" s="196"/>
      <c r="M1045" s="178"/>
      <c r="N1045" s="178"/>
      <c r="O1045" s="178"/>
      <c r="P1045" s="178"/>
    </row>
    <row r="1046" spans="1:16">
      <c r="A1046" s="181"/>
      <c r="B1046" s="67" t="s">
        <v>481</v>
      </c>
      <c r="C1046" s="184"/>
      <c r="D1046" s="187"/>
      <c r="E1046" s="187"/>
      <c r="F1046" s="184"/>
      <c r="G1046" s="184"/>
      <c r="H1046" s="190"/>
      <c r="I1046" s="193"/>
      <c r="J1046" s="190"/>
      <c r="K1046" s="178"/>
      <c r="L1046" s="196"/>
      <c r="M1046" s="178"/>
      <c r="N1046" s="178"/>
      <c r="O1046" s="178"/>
      <c r="P1046" s="178"/>
    </row>
    <row r="1047" spans="1:16" ht="60" customHeight="1">
      <c r="A1047" s="181"/>
      <c r="B1047" s="67" t="s">
        <v>501</v>
      </c>
      <c r="C1047" s="184"/>
      <c r="D1047" s="187"/>
      <c r="E1047" s="187"/>
      <c r="F1047" s="184"/>
      <c r="G1047" s="184"/>
      <c r="H1047" s="190"/>
      <c r="I1047" s="193"/>
      <c r="J1047" s="190"/>
      <c r="K1047" s="178"/>
      <c r="L1047" s="196"/>
      <c r="M1047" s="178"/>
      <c r="N1047" s="178"/>
      <c r="O1047" s="178"/>
      <c r="P1047" s="178"/>
    </row>
    <row r="1048" spans="1:16">
      <c r="A1048" s="181"/>
      <c r="B1048" s="67" t="s">
        <v>502</v>
      </c>
      <c r="C1048" s="184"/>
      <c r="D1048" s="187"/>
      <c r="E1048" s="187"/>
      <c r="F1048" s="184"/>
      <c r="G1048" s="184"/>
      <c r="H1048" s="190"/>
      <c r="I1048" s="193"/>
      <c r="J1048" s="190"/>
      <c r="K1048" s="178"/>
      <c r="L1048" s="196"/>
      <c r="M1048" s="178"/>
      <c r="N1048" s="178"/>
      <c r="O1048" s="178"/>
      <c r="P1048" s="178"/>
    </row>
    <row r="1049" spans="1:16" ht="183.75" customHeight="1">
      <c r="A1049" s="181"/>
      <c r="B1049" s="67" t="s">
        <v>486</v>
      </c>
      <c r="C1049" s="184"/>
      <c r="D1049" s="187"/>
      <c r="E1049" s="187"/>
      <c r="F1049" s="184"/>
      <c r="G1049" s="184"/>
      <c r="H1049" s="190"/>
      <c r="I1049" s="193"/>
      <c r="J1049" s="190"/>
      <c r="K1049" s="178"/>
      <c r="L1049" s="196"/>
      <c r="M1049" s="178"/>
      <c r="N1049" s="178"/>
      <c r="O1049" s="178"/>
      <c r="P1049" s="178"/>
    </row>
    <row r="1050" spans="1:16" ht="157.5" customHeight="1">
      <c r="A1050" s="182"/>
      <c r="B1050" s="67" t="s">
        <v>503</v>
      </c>
      <c r="C1050" s="185"/>
      <c r="D1050" s="188"/>
      <c r="E1050" s="188"/>
      <c r="F1050" s="185"/>
      <c r="G1050" s="185"/>
      <c r="H1050" s="191"/>
      <c r="I1050" s="194"/>
      <c r="J1050" s="191"/>
      <c r="K1050" s="179"/>
      <c r="L1050" s="197"/>
      <c r="M1050" s="179"/>
      <c r="N1050" s="179"/>
      <c r="O1050" s="179"/>
      <c r="P1050" s="179"/>
    </row>
    <row r="1051" spans="1:16">
      <c r="A1051" s="180" t="s">
        <v>54</v>
      </c>
      <c r="B1051" s="71" t="s">
        <v>504</v>
      </c>
      <c r="C1051" s="141"/>
      <c r="D1051" s="141"/>
      <c r="E1051" s="141"/>
      <c r="F1051" s="141"/>
      <c r="G1051" s="141"/>
      <c r="H1051" s="141"/>
      <c r="I1051" s="142"/>
      <c r="J1051" s="141"/>
      <c r="K1051" s="141"/>
      <c r="L1051" s="141"/>
      <c r="M1051" s="143"/>
      <c r="N1051" s="141"/>
      <c r="O1051" s="141"/>
      <c r="P1051" s="141"/>
    </row>
    <row r="1052" spans="1:16" ht="81" customHeight="1">
      <c r="A1052" s="181"/>
      <c r="B1052" s="67" t="s">
        <v>436</v>
      </c>
      <c r="C1052" s="183" t="s">
        <v>74</v>
      </c>
      <c r="D1052" s="186"/>
      <c r="E1052" s="186"/>
      <c r="F1052" s="183"/>
      <c r="G1052" s="186"/>
      <c r="H1052" s="189">
        <v>540</v>
      </c>
      <c r="I1052" s="192">
        <v>1800</v>
      </c>
      <c r="J1052" s="189">
        <v>900</v>
      </c>
      <c r="K1052" s="177"/>
      <c r="L1052" s="195"/>
      <c r="M1052" s="177">
        <f>ROUND(K1052*I1052,2)</f>
        <v>0</v>
      </c>
      <c r="N1052" s="177">
        <f>ROUND(M1052+M1052*L1052,2)</f>
        <v>0</v>
      </c>
      <c r="O1052" s="177">
        <f>ROUND(J1052*K1052,2)</f>
        <v>0</v>
      </c>
      <c r="P1052" s="177">
        <f>ROUND(O1052+O1052*L1052,2)</f>
        <v>0</v>
      </c>
    </row>
    <row r="1053" spans="1:16" ht="81.75" customHeight="1">
      <c r="A1053" s="181"/>
      <c r="B1053" s="67" t="s">
        <v>437</v>
      </c>
      <c r="C1053" s="184"/>
      <c r="D1053" s="187"/>
      <c r="E1053" s="187"/>
      <c r="F1053" s="184"/>
      <c r="G1053" s="187"/>
      <c r="H1053" s="190"/>
      <c r="I1053" s="193"/>
      <c r="J1053" s="190"/>
      <c r="K1053" s="178"/>
      <c r="L1053" s="196"/>
      <c r="M1053" s="178"/>
      <c r="N1053" s="178"/>
      <c r="O1053" s="178"/>
      <c r="P1053" s="178"/>
    </row>
    <row r="1054" spans="1:16">
      <c r="A1054" s="181"/>
      <c r="B1054" s="67" t="s">
        <v>505</v>
      </c>
      <c r="C1054" s="184"/>
      <c r="D1054" s="187"/>
      <c r="E1054" s="187"/>
      <c r="F1054" s="184"/>
      <c r="G1054" s="187"/>
      <c r="H1054" s="190"/>
      <c r="I1054" s="193"/>
      <c r="J1054" s="190"/>
      <c r="K1054" s="178"/>
      <c r="L1054" s="196"/>
      <c r="M1054" s="178"/>
      <c r="N1054" s="178"/>
      <c r="O1054" s="178"/>
      <c r="P1054" s="178"/>
    </row>
    <row r="1055" spans="1:16">
      <c r="A1055" s="181"/>
      <c r="B1055" s="67" t="s">
        <v>506</v>
      </c>
      <c r="C1055" s="184"/>
      <c r="D1055" s="187"/>
      <c r="E1055" s="187"/>
      <c r="F1055" s="184"/>
      <c r="G1055" s="187"/>
      <c r="H1055" s="190"/>
      <c r="I1055" s="193"/>
      <c r="J1055" s="190"/>
      <c r="K1055" s="178"/>
      <c r="L1055" s="196"/>
      <c r="M1055" s="178"/>
      <c r="N1055" s="178"/>
      <c r="O1055" s="178"/>
      <c r="P1055" s="178"/>
    </row>
    <row r="1056" spans="1:16">
      <c r="A1056" s="181"/>
      <c r="B1056" s="67" t="s">
        <v>507</v>
      </c>
      <c r="C1056" s="184"/>
      <c r="D1056" s="187"/>
      <c r="E1056" s="187"/>
      <c r="F1056" s="184"/>
      <c r="G1056" s="187"/>
      <c r="H1056" s="190"/>
      <c r="I1056" s="193"/>
      <c r="J1056" s="190"/>
      <c r="K1056" s="178"/>
      <c r="L1056" s="196"/>
      <c r="M1056" s="178"/>
      <c r="N1056" s="178"/>
      <c r="O1056" s="178"/>
      <c r="P1056" s="178"/>
    </row>
    <row r="1057" spans="1:16" ht="43.5" customHeight="1">
      <c r="A1057" s="181"/>
      <c r="B1057" s="67" t="s">
        <v>508</v>
      </c>
      <c r="C1057" s="184"/>
      <c r="D1057" s="187"/>
      <c r="E1057" s="187"/>
      <c r="F1057" s="184"/>
      <c r="G1057" s="187"/>
      <c r="H1057" s="190"/>
      <c r="I1057" s="193"/>
      <c r="J1057" s="190"/>
      <c r="K1057" s="178"/>
      <c r="L1057" s="196"/>
      <c r="M1057" s="178"/>
      <c r="N1057" s="178"/>
      <c r="O1057" s="178"/>
      <c r="P1057" s="178"/>
    </row>
    <row r="1058" spans="1:16" ht="60.75" customHeight="1">
      <c r="A1058" s="181"/>
      <c r="B1058" s="67" t="s">
        <v>509</v>
      </c>
      <c r="C1058" s="184"/>
      <c r="D1058" s="187"/>
      <c r="E1058" s="187"/>
      <c r="F1058" s="184"/>
      <c r="G1058" s="187"/>
      <c r="H1058" s="190"/>
      <c r="I1058" s="193"/>
      <c r="J1058" s="190"/>
      <c r="K1058" s="178"/>
      <c r="L1058" s="196"/>
      <c r="M1058" s="178"/>
      <c r="N1058" s="178"/>
      <c r="O1058" s="178"/>
      <c r="P1058" s="178"/>
    </row>
    <row r="1059" spans="1:16" ht="67.5" customHeight="1">
      <c r="A1059" s="181"/>
      <c r="B1059" s="67" t="s">
        <v>443</v>
      </c>
      <c r="C1059" s="184"/>
      <c r="D1059" s="187"/>
      <c r="E1059" s="187"/>
      <c r="F1059" s="184"/>
      <c r="G1059" s="187"/>
      <c r="H1059" s="190"/>
      <c r="I1059" s="193"/>
      <c r="J1059" s="190"/>
      <c r="K1059" s="178"/>
      <c r="L1059" s="196"/>
      <c r="M1059" s="178"/>
      <c r="N1059" s="178"/>
      <c r="O1059" s="178"/>
      <c r="P1059" s="178"/>
    </row>
    <row r="1060" spans="1:16" ht="62.25" customHeight="1">
      <c r="A1060" s="181"/>
      <c r="B1060" s="67" t="s">
        <v>510</v>
      </c>
      <c r="C1060" s="184"/>
      <c r="D1060" s="187"/>
      <c r="E1060" s="187"/>
      <c r="F1060" s="184"/>
      <c r="G1060" s="187"/>
      <c r="H1060" s="190"/>
      <c r="I1060" s="193"/>
      <c r="J1060" s="190"/>
      <c r="K1060" s="178"/>
      <c r="L1060" s="196"/>
      <c r="M1060" s="178"/>
      <c r="N1060" s="178"/>
      <c r="O1060" s="178"/>
      <c r="P1060" s="178"/>
    </row>
    <row r="1061" spans="1:16" ht="64.5" customHeight="1">
      <c r="A1061" s="181"/>
      <c r="B1061" s="67" t="s">
        <v>511</v>
      </c>
      <c r="C1061" s="184"/>
      <c r="D1061" s="187"/>
      <c r="E1061" s="187"/>
      <c r="F1061" s="184"/>
      <c r="G1061" s="187"/>
      <c r="H1061" s="190"/>
      <c r="I1061" s="193"/>
      <c r="J1061" s="190"/>
      <c r="K1061" s="178"/>
      <c r="L1061" s="196"/>
      <c r="M1061" s="178"/>
      <c r="N1061" s="178"/>
      <c r="O1061" s="178"/>
      <c r="P1061" s="178"/>
    </row>
    <row r="1062" spans="1:16">
      <c r="A1062" s="181"/>
      <c r="B1062" s="67" t="s">
        <v>446</v>
      </c>
      <c r="C1062" s="184"/>
      <c r="D1062" s="187"/>
      <c r="E1062" s="187"/>
      <c r="F1062" s="184"/>
      <c r="G1062" s="187"/>
      <c r="H1062" s="190"/>
      <c r="I1062" s="193"/>
      <c r="J1062" s="190"/>
      <c r="K1062" s="178"/>
      <c r="L1062" s="196"/>
      <c r="M1062" s="178"/>
      <c r="N1062" s="178"/>
      <c r="O1062" s="178"/>
      <c r="P1062" s="178"/>
    </row>
    <row r="1063" spans="1:16">
      <c r="A1063" s="181"/>
      <c r="B1063" s="67" t="s">
        <v>447</v>
      </c>
      <c r="C1063" s="184"/>
      <c r="D1063" s="187"/>
      <c r="E1063" s="187"/>
      <c r="F1063" s="184"/>
      <c r="G1063" s="187"/>
      <c r="H1063" s="190"/>
      <c r="I1063" s="193"/>
      <c r="J1063" s="190"/>
      <c r="K1063" s="178"/>
      <c r="L1063" s="196"/>
      <c r="M1063" s="178"/>
      <c r="N1063" s="178"/>
      <c r="O1063" s="178"/>
      <c r="P1063" s="178"/>
    </row>
    <row r="1064" spans="1:16">
      <c r="A1064" s="181"/>
      <c r="B1064" s="67" t="s">
        <v>459</v>
      </c>
      <c r="C1064" s="184"/>
      <c r="D1064" s="187"/>
      <c r="E1064" s="187"/>
      <c r="F1064" s="184"/>
      <c r="G1064" s="187"/>
      <c r="H1064" s="190"/>
      <c r="I1064" s="193"/>
      <c r="J1064" s="190"/>
      <c r="K1064" s="178"/>
      <c r="L1064" s="196"/>
      <c r="M1064" s="178"/>
      <c r="N1064" s="178"/>
      <c r="O1064" s="178"/>
      <c r="P1064" s="178"/>
    </row>
    <row r="1065" spans="1:16">
      <c r="A1065" s="181"/>
      <c r="B1065" s="67" t="s">
        <v>448</v>
      </c>
      <c r="C1065" s="184"/>
      <c r="D1065" s="187"/>
      <c r="E1065" s="187"/>
      <c r="F1065" s="184"/>
      <c r="G1065" s="187"/>
      <c r="H1065" s="190"/>
      <c r="I1065" s="193"/>
      <c r="J1065" s="190"/>
      <c r="K1065" s="178"/>
      <c r="L1065" s="196"/>
      <c r="M1065" s="178"/>
      <c r="N1065" s="178"/>
      <c r="O1065" s="178"/>
      <c r="P1065" s="178"/>
    </row>
    <row r="1066" spans="1:16">
      <c r="A1066" s="181"/>
      <c r="B1066" s="67" t="s">
        <v>449</v>
      </c>
      <c r="C1066" s="184"/>
      <c r="D1066" s="187"/>
      <c r="E1066" s="187"/>
      <c r="F1066" s="184"/>
      <c r="G1066" s="187"/>
      <c r="H1066" s="190"/>
      <c r="I1066" s="193"/>
      <c r="J1066" s="190"/>
      <c r="K1066" s="178"/>
      <c r="L1066" s="196"/>
      <c r="M1066" s="178"/>
      <c r="N1066" s="178"/>
      <c r="O1066" s="178"/>
      <c r="P1066" s="178"/>
    </row>
    <row r="1067" spans="1:16">
      <c r="A1067" s="181"/>
      <c r="B1067" s="67" t="s">
        <v>450</v>
      </c>
      <c r="C1067" s="184"/>
      <c r="D1067" s="187"/>
      <c r="E1067" s="187"/>
      <c r="F1067" s="184"/>
      <c r="G1067" s="187"/>
      <c r="H1067" s="190"/>
      <c r="I1067" s="193"/>
      <c r="J1067" s="190"/>
      <c r="K1067" s="178"/>
      <c r="L1067" s="196"/>
      <c r="M1067" s="178"/>
      <c r="N1067" s="178"/>
      <c r="O1067" s="178"/>
      <c r="P1067" s="178"/>
    </row>
    <row r="1068" spans="1:16">
      <c r="A1068" s="181"/>
      <c r="B1068" s="67" t="s">
        <v>451</v>
      </c>
      <c r="C1068" s="184"/>
      <c r="D1068" s="187"/>
      <c r="E1068" s="187"/>
      <c r="F1068" s="184"/>
      <c r="G1068" s="187"/>
      <c r="H1068" s="190"/>
      <c r="I1068" s="193"/>
      <c r="J1068" s="190"/>
      <c r="K1068" s="178"/>
      <c r="L1068" s="196"/>
      <c r="M1068" s="178"/>
      <c r="N1068" s="178"/>
      <c r="O1068" s="178"/>
      <c r="P1068" s="178"/>
    </row>
    <row r="1069" spans="1:16">
      <c r="A1069" s="181"/>
      <c r="B1069" s="67" t="s">
        <v>452</v>
      </c>
      <c r="C1069" s="184"/>
      <c r="D1069" s="187"/>
      <c r="E1069" s="187"/>
      <c r="F1069" s="184"/>
      <c r="G1069" s="187"/>
      <c r="H1069" s="190"/>
      <c r="I1069" s="193"/>
      <c r="J1069" s="190"/>
      <c r="K1069" s="178"/>
      <c r="L1069" s="196"/>
      <c r="M1069" s="178"/>
      <c r="N1069" s="178"/>
      <c r="O1069" s="178"/>
      <c r="P1069" s="178"/>
    </row>
    <row r="1070" spans="1:16">
      <c r="A1070" s="181"/>
      <c r="B1070" s="67" t="s">
        <v>453</v>
      </c>
      <c r="C1070" s="184"/>
      <c r="D1070" s="187"/>
      <c r="E1070" s="187"/>
      <c r="F1070" s="184"/>
      <c r="G1070" s="187"/>
      <c r="H1070" s="190"/>
      <c r="I1070" s="193"/>
      <c r="J1070" s="190"/>
      <c r="K1070" s="178"/>
      <c r="L1070" s="196"/>
      <c r="M1070" s="178"/>
      <c r="N1070" s="178"/>
      <c r="O1070" s="178"/>
      <c r="P1070" s="178"/>
    </row>
    <row r="1071" spans="1:16" ht="21">
      <c r="A1071" s="181"/>
      <c r="B1071" s="67" t="s">
        <v>454</v>
      </c>
      <c r="C1071" s="184"/>
      <c r="D1071" s="187"/>
      <c r="E1071" s="187"/>
      <c r="F1071" s="184"/>
      <c r="G1071" s="187"/>
      <c r="H1071" s="190"/>
      <c r="I1071" s="193"/>
      <c r="J1071" s="190"/>
      <c r="K1071" s="178"/>
      <c r="L1071" s="196"/>
      <c r="M1071" s="178"/>
      <c r="N1071" s="178"/>
      <c r="O1071" s="178"/>
      <c r="P1071" s="178"/>
    </row>
    <row r="1072" spans="1:16" ht="21">
      <c r="A1072" s="181"/>
      <c r="B1072" s="67" t="s">
        <v>455</v>
      </c>
      <c r="C1072" s="184"/>
      <c r="D1072" s="187"/>
      <c r="E1072" s="187"/>
      <c r="F1072" s="184"/>
      <c r="G1072" s="187"/>
      <c r="H1072" s="190"/>
      <c r="I1072" s="193"/>
      <c r="J1072" s="190"/>
      <c r="K1072" s="178"/>
      <c r="L1072" s="196"/>
      <c r="M1072" s="178"/>
      <c r="N1072" s="178"/>
      <c r="O1072" s="178"/>
      <c r="P1072" s="178"/>
    </row>
    <row r="1073" spans="1:16" ht="75.75" customHeight="1">
      <c r="A1073" s="181"/>
      <c r="B1073" s="67" t="s">
        <v>512</v>
      </c>
      <c r="C1073" s="184"/>
      <c r="D1073" s="187"/>
      <c r="E1073" s="187"/>
      <c r="F1073" s="184"/>
      <c r="G1073" s="187"/>
      <c r="H1073" s="190"/>
      <c r="I1073" s="193"/>
      <c r="J1073" s="190"/>
      <c r="K1073" s="178"/>
      <c r="L1073" s="196"/>
      <c r="M1073" s="178"/>
      <c r="N1073" s="178"/>
      <c r="O1073" s="178"/>
      <c r="P1073" s="178"/>
    </row>
    <row r="1074" spans="1:16">
      <c r="A1074" s="181"/>
      <c r="B1074" s="67" t="s">
        <v>513</v>
      </c>
      <c r="C1074" s="184"/>
      <c r="D1074" s="187"/>
      <c r="E1074" s="187"/>
      <c r="F1074" s="184"/>
      <c r="G1074" s="187"/>
      <c r="H1074" s="190"/>
      <c r="I1074" s="193"/>
      <c r="J1074" s="190"/>
      <c r="K1074" s="178"/>
      <c r="L1074" s="196"/>
      <c r="M1074" s="178"/>
      <c r="N1074" s="178"/>
      <c r="O1074" s="178"/>
      <c r="P1074" s="178"/>
    </row>
    <row r="1075" spans="1:16">
      <c r="A1075" s="181"/>
      <c r="B1075" s="67" t="s">
        <v>514</v>
      </c>
      <c r="C1075" s="184"/>
      <c r="D1075" s="187"/>
      <c r="E1075" s="187"/>
      <c r="F1075" s="184"/>
      <c r="G1075" s="187"/>
      <c r="H1075" s="190"/>
      <c r="I1075" s="193"/>
      <c r="J1075" s="190"/>
      <c r="K1075" s="178"/>
      <c r="L1075" s="196"/>
      <c r="M1075" s="178"/>
      <c r="N1075" s="178"/>
      <c r="O1075" s="178"/>
      <c r="P1075" s="178"/>
    </row>
    <row r="1076" spans="1:16">
      <c r="A1076" s="181"/>
      <c r="B1076" s="67" t="s">
        <v>458</v>
      </c>
      <c r="C1076" s="184"/>
      <c r="D1076" s="187"/>
      <c r="E1076" s="187"/>
      <c r="F1076" s="184"/>
      <c r="G1076" s="187"/>
      <c r="H1076" s="190"/>
      <c r="I1076" s="193"/>
      <c r="J1076" s="190"/>
      <c r="K1076" s="178"/>
      <c r="L1076" s="196"/>
      <c r="M1076" s="178"/>
      <c r="N1076" s="178"/>
      <c r="O1076" s="178"/>
      <c r="P1076" s="178"/>
    </row>
    <row r="1077" spans="1:16" ht="172.5" customHeight="1">
      <c r="A1077" s="181"/>
      <c r="B1077" s="67" t="s">
        <v>515</v>
      </c>
      <c r="C1077" s="184"/>
      <c r="D1077" s="187"/>
      <c r="E1077" s="187"/>
      <c r="F1077" s="184"/>
      <c r="G1077" s="187"/>
      <c r="H1077" s="190"/>
      <c r="I1077" s="193"/>
      <c r="J1077" s="190"/>
      <c r="K1077" s="178"/>
      <c r="L1077" s="196"/>
      <c r="M1077" s="178"/>
      <c r="N1077" s="178"/>
      <c r="O1077" s="178"/>
      <c r="P1077" s="178"/>
    </row>
    <row r="1078" spans="1:16" ht="138" customHeight="1">
      <c r="A1078" s="182"/>
      <c r="B1078" s="67" t="s">
        <v>461</v>
      </c>
      <c r="C1078" s="185"/>
      <c r="D1078" s="188"/>
      <c r="E1078" s="188"/>
      <c r="F1078" s="185"/>
      <c r="G1078" s="188"/>
      <c r="H1078" s="191"/>
      <c r="I1078" s="194"/>
      <c r="J1078" s="191"/>
      <c r="K1078" s="179"/>
      <c r="L1078" s="197"/>
      <c r="M1078" s="179"/>
      <c r="N1078" s="179"/>
      <c r="O1078" s="179"/>
      <c r="P1078" s="179"/>
    </row>
    <row r="1079" spans="1:16">
      <c r="A1079" s="180" t="s">
        <v>61</v>
      </c>
      <c r="B1079" s="71" t="s">
        <v>516</v>
      </c>
      <c r="C1079" s="141"/>
      <c r="D1079" s="141"/>
      <c r="E1079" s="141"/>
      <c r="F1079" s="141"/>
      <c r="G1079" s="141"/>
      <c r="H1079" s="141"/>
      <c r="I1079" s="142"/>
      <c r="J1079" s="141"/>
      <c r="K1079" s="141"/>
      <c r="L1079" s="141"/>
      <c r="M1079" s="143"/>
      <c r="N1079" s="141"/>
      <c r="O1079" s="141"/>
      <c r="P1079" s="141"/>
    </row>
    <row r="1080" spans="1:16" ht="82.5" customHeight="1">
      <c r="A1080" s="181"/>
      <c r="B1080" s="67" t="s">
        <v>436</v>
      </c>
      <c r="C1080" s="183" t="s">
        <v>74</v>
      </c>
      <c r="D1080" s="186"/>
      <c r="E1080" s="186"/>
      <c r="F1080" s="183"/>
      <c r="G1080" s="183"/>
      <c r="H1080" s="189">
        <v>90</v>
      </c>
      <c r="I1080" s="192">
        <v>300</v>
      </c>
      <c r="J1080" s="189">
        <v>150</v>
      </c>
      <c r="K1080" s="177"/>
      <c r="L1080" s="195"/>
      <c r="M1080" s="177">
        <f>ROUND(K1080*I1080,2)</f>
        <v>0</v>
      </c>
      <c r="N1080" s="177">
        <f>ROUND(M1080+M1080*L1080,2)</f>
        <v>0</v>
      </c>
      <c r="O1080" s="177">
        <f>ROUND(J1080*K1080,2)</f>
        <v>0</v>
      </c>
      <c r="P1080" s="177">
        <f>ROUND(O1080+O1080*L1080,2)</f>
        <v>0</v>
      </c>
    </row>
    <row r="1081" spans="1:16" ht="82.5" customHeight="1">
      <c r="A1081" s="181"/>
      <c r="B1081" s="67" t="s">
        <v>437</v>
      </c>
      <c r="C1081" s="184"/>
      <c r="D1081" s="187"/>
      <c r="E1081" s="187"/>
      <c r="F1081" s="184"/>
      <c r="G1081" s="184"/>
      <c r="H1081" s="190"/>
      <c r="I1081" s="193"/>
      <c r="J1081" s="190"/>
      <c r="K1081" s="178"/>
      <c r="L1081" s="196"/>
      <c r="M1081" s="178"/>
      <c r="N1081" s="178"/>
      <c r="O1081" s="178"/>
      <c r="P1081" s="178"/>
    </row>
    <row r="1082" spans="1:16">
      <c r="A1082" s="181"/>
      <c r="B1082" s="67" t="s">
        <v>505</v>
      </c>
      <c r="C1082" s="184"/>
      <c r="D1082" s="187"/>
      <c r="E1082" s="187"/>
      <c r="F1082" s="184"/>
      <c r="G1082" s="184"/>
      <c r="H1082" s="190"/>
      <c r="I1082" s="193"/>
      <c r="J1082" s="190"/>
      <c r="K1082" s="178"/>
      <c r="L1082" s="196"/>
      <c r="M1082" s="178"/>
      <c r="N1082" s="178"/>
      <c r="O1082" s="178"/>
      <c r="P1082" s="178"/>
    </row>
    <row r="1083" spans="1:16">
      <c r="A1083" s="181"/>
      <c r="B1083" s="67" t="s">
        <v>506</v>
      </c>
      <c r="C1083" s="184"/>
      <c r="D1083" s="187"/>
      <c r="E1083" s="187"/>
      <c r="F1083" s="184"/>
      <c r="G1083" s="184"/>
      <c r="H1083" s="190"/>
      <c r="I1083" s="193"/>
      <c r="J1083" s="190"/>
      <c r="K1083" s="178"/>
      <c r="L1083" s="196"/>
      <c r="M1083" s="178"/>
      <c r="N1083" s="178"/>
      <c r="O1083" s="178"/>
      <c r="P1083" s="178"/>
    </row>
    <row r="1084" spans="1:16">
      <c r="A1084" s="181"/>
      <c r="B1084" s="67" t="s">
        <v>507</v>
      </c>
      <c r="C1084" s="184"/>
      <c r="D1084" s="187"/>
      <c r="E1084" s="187"/>
      <c r="F1084" s="184"/>
      <c r="G1084" s="184"/>
      <c r="H1084" s="190"/>
      <c r="I1084" s="193"/>
      <c r="J1084" s="190"/>
      <c r="K1084" s="178"/>
      <c r="L1084" s="196"/>
      <c r="M1084" s="178"/>
      <c r="N1084" s="178"/>
      <c r="O1084" s="178"/>
      <c r="P1084" s="178"/>
    </row>
    <row r="1085" spans="1:16" ht="38.25" customHeight="1">
      <c r="A1085" s="181"/>
      <c r="B1085" s="67" t="s">
        <v>441</v>
      </c>
      <c r="C1085" s="184"/>
      <c r="D1085" s="187"/>
      <c r="E1085" s="187"/>
      <c r="F1085" s="184"/>
      <c r="G1085" s="184"/>
      <c r="H1085" s="190"/>
      <c r="I1085" s="193"/>
      <c r="J1085" s="190"/>
      <c r="K1085" s="178"/>
      <c r="L1085" s="196"/>
      <c r="M1085" s="178"/>
      <c r="N1085" s="178"/>
      <c r="O1085" s="178"/>
      <c r="P1085" s="178"/>
    </row>
    <row r="1086" spans="1:16" ht="21">
      <c r="A1086" s="181"/>
      <c r="B1086" s="67" t="s">
        <v>455</v>
      </c>
      <c r="C1086" s="184"/>
      <c r="D1086" s="187"/>
      <c r="E1086" s="187"/>
      <c r="F1086" s="184"/>
      <c r="G1086" s="184"/>
      <c r="H1086" s="190"/>
      <c r="I1086" s="193"/>
      <c r="J1086" s="190"/>
      <c r="K1086" s="178"/>
      <c r="L1086" s="196"/>
      <c r="M1086" s="178"/>
      <c r="N1086" s="178"/>
      <c r="O1086" s="178"/>
      <c r="P1086" s="178"/>
    </row>
    <row r="1087" spans="1:16">
      <c r="A1087" s="181"/>
      <c r="B1087" s="67" t="s">
        <v>517</v>
      </c>
      <c r="C1087" s="184"/>
      <c r="D1087" s="187"/>
      <c r="E1087" s="187"/>
      <c r="F1087" s="184"/>
      <c r="G1087" s="184"/>
      <c r="H1087" s="190"/>
      <c r="I1087" s="193"/>
      <c r="J1087" s="190"/>
      <c r="K1087" s="178"/>
      <c r="L1087" s="196"/>
      <c r="M1087" s="178"/>
      <c r="N1087" s="178"/>
      <c r="O1087" s="178"/>
      <c r="P1087" s="178"/>
    </row>
    <row r="1088" spans="1:16" ht="168" customHeight="1">
      <c r="A1088" s="181"/>
      <c r="B1088" s="67" t="s">
        <v>515</v>
      </c>
      <c r="C1088" s="184"/>
      <c r="D1088" s="187"/>
      <c r="E1088" s="187"/>
      <c r="F1088" s="184"/>
      <c r="G1088" s="184"/>
      <c r="H1088" s="190"/>
      <c r="I1088" s="193"/>
      <c r="J1088" s="190"/>
      <c r="K1088" s="178"/>
      <c r="L1088" s="196"/>
      <c r="M1088" s="178"/>
      <c r="N1088" s="178"/>
      <c r="O1088" s="178"/>
      <c r="P1088" s="178"/>
    </row>
    <row r="1089" spans="1:16" ht="141" customHeight="1">
      <c r="A1089" s="182"/>
      <c r="B1089" s="67" t="s">
        <v>461</v>
      </c>
      <c r="C1089" s="185"/>
      <c r="D1089" s="188"/>
      <c r="E1089" s="188"/>
      <c r="F1089" s="185"/>
      <c r="G1089" s="185"/>
      <c r="H1089" s="191"/>
      <c r="I1089" s="194"/>
      <c r="J1089" s="191"/>
      <c r="K1089" s="179"/>
      <c r="L1089" s="197"/>
      <c r="M1089" s="179"/>
      <c r="N1089" s="179"/>
      <c r="O1089" s="179"/>
      <c r="P1089" s="179"/>
    </row>
    <row r="1090" spans="1:16">
      <c r="A1090" s="180" t="s">
        <v>63</v>
      </c>
      <c r="B1090" s="71" t="s">
        <v>518</v>
      </c>
      <c r="C1090" s="141"/>
      <c r="D1090" s="141"/>
      <c r="E1090" s="141"/>
      <c r="F1090" s="141"/>
      <c r="G1090" s="141"/>
      <c r="H1090" s="141"/>
      <c r="I1090" s="142"/>
      <c r="J1090" s="141"/>
      <c r="K1090" s="141"/>
      <c r="L1090" s="141"/>
      <c r="M1090" s="143"/>
      <c r="N1090" s="141"/>
      <c r="O1090" s="141"/>
      <c r="P1090" s="141"/>
    </row>
    <row r="1091" spans="1:16" ht="40.5" customHeight="1">
      <c r="A1091" s="181"/>
      <c r="B1091" s="67" t="s">
        <v>519</v>
      </c>
      <c r="C1091" s="183" t="s">
        <v>74</v>
      </c>
      <c r="D1091" s="186"/>
      <c r="E1091" s="186"/>
      <c r="F1091" s="183"/>
      <c r="G1091" s="183"/>
      <c r="H1091" s="189">
        <v>36</v>
      </c>
      <c r="I1091" s="192">
        <v>120</v>
      </c>
      <c r="J1091" s="189">
        <v>60</v>
      </c>
      <c r="K1091" s="177"/>
      <c r="L1091" s="195"/>
      <c r="M1091" s="177">
        <f>ROUND(K1091*I1091,2)</f>
        <v>0</v>
      </c>
      <c r="N1091" s="177">
        <f>ROUND(M1091+M1091*L1091,2)</f>
        <v>0</v>
      </c>
      <c r="O1091" s="177">
        <f>ROUND(J1091*K1091,2)</f>
        <v>0</v>
      </c>
      <c r="P1091" s="177">
        <f>ROUND(O1091+O1091*L1091,2)</f>
        <v>0</v>
      </c>
    </row>
    <row r="1092" spans="1:16" ht="168" customHeight="1">
      <c r="A1092" s="181"/>
      <c r="B1092" s="67" t="s">
        <v>515</v>
      </c>
      <c r="C1092" s="184"/>
      <c r="D1092" s="187"/>
      <c r="E1092" s="187"/>
      <c r="F1092" s="184"/>
      <c r="G1092" s="184"/>
      <c r="H1092" s="190"/>
      <c r="I1092" s="193"/>
      <c r="J1092" s="190"/>
      <c r="K1092" s="178"/>
      <c r="L1092" s="196"/>
      <c r="M1092" s="178"/>
      <c r="N1092" s="178"/>
      <c r="O1092" s="178"/>
      <c r="P1092" s="178"/>
    </row>
    <row r="1093" spans="1:16" ht="139.5" customHeight="1">
      <c r="A1093" s="181"/>
      <c r="B1093" s="67" t="s">
        <v>461</v>
      </c>
      <c r="C1093" s="184"/>
      <c r="D1093" s="187"/>
      <c r="E1093" s="187"/>
      <c r="F1093" s="184"/>
      <c r="G1093" s="184"/>
      <c r="H1093" s="190"/>
      <c r="I1093" s="193"/>
      <c r="J1093" s="190"/>
      <c r="K1093" s="178"/>
      <c r="L1093" s="196"/>
      <c r="M1093" s="178"/>
      <c r="N1093" s="178"/>
      <c r="O1093" s="178"/>
      <c r="P1093" s="178"/>
    </row>
    <row r="1094" spans="1:16" ht="138.75" customHeight="1">
      <c r="A1094" s="181"/>
      <c r="B1094" s="67" t="s">
        <v>520</v>
      </c>
      <c r="C1094" s="184"/>
      <c r="D1094" s="187"/>
      <c r="E1094" s="187"/>
      <c r="F1094" s="184"/>
      <c r="G1094" s="184"/>
      <c r="H1094" s="190"/>
      <c r="I1094" s="193"/>
      <c r="J1094" s="190"/>
      <c r="K1094" s="178"/>
      <c r="L1094" s="196"/>
      <c r="M1094" s="178"/>
      <c r="N1094" s="178"/>
      <c r="O1094" s="178"/>
      <c r="P1094" s="178"/>
    </row>
    <row r="1095" spans="1:16" ht="81.75" customHeight="1">
      <c r="A1095" s="181"/>
      <c r="B1095" s="67" t="s">
        <v>521</v>
      </c>
      <c r="C1095" s="184"/>
      <c r="D1095" s="187"/>
      <c r="E1095" s="187"/>
      <c r="F1095" s="184"/>
      <c r="G1095" s="184"/>
      <c r="H1095" s="190"/>
      <c r="I1095" s="193"/>
      <c r="J1095" s="190"/>
      <c r="K1095" s="178"/>
      <c r="L1095" s="196"/>
      <c r="M1095" s="178"/>
      <c r="N1095" s="178"/>
      <c r="O1095" s="178"/>
      <c r="P1095" s="178"/>
    </row>
    <row r="1096" spans="1:16" ht="85.5" customHeight="1">
      <c r="A1096" s="181"/>
      <c r="B1096" s="67" t="s">
        <v>436</v>
      </c>
      <c r="C1096" s="184"/>
      <c r="D1096" s="187"/>
      <c r="E1096" s="187"/>
      <c r="F1096" s="184"/>
      <c r="G1096" s="184"/>
      <c r="H1096" s="190"/>
      <c r="I1096" s="193"/>
      <c r="J1096" s="190"/>
      <c r="K1096" s="178"/>
      <c r="L1096" s="196"/>
      <c r="M1096" s="178"/>
      <c r="N1096" s="178"/>
      <c r="O1096" s="178"/>
      <c r="P1096" s="178"/>
    </row>
    <row r="1097" spans="1:16" ht="63" customHeight="1">
      <c r="A1097" s="181"/>
      <c r="B1097" s="67" t="s">
        <v>522</v>
      </c>
      <c r="C1097" s="184"/>
      <c r="D1097" s="187"/>
      <c r="E1097" s="187"/>
      <c r="F1097" s="184"/>
      <c r="G1097" s="184"/>
      <c r="H1097" s="190"/>
      <c r="I1097" s="193"/>
      <c r="J1097" s="190"/>
      <c r="K1097" s="178"/>
      <c r="L1097" s="196"/>
      <c r="M1097" s="178"/>
      <c r="N1097" s="178"/>
      <c r="O1097" s="178"/>
      <c r="P1097" s="178"/>
    </row>
    <row r="1098" spans="1:16" ht="67.5" customHeight="1">
      <c r="A1098" s="181"/>
      <c r="B1098" s="67" t="s">
        <v>443</v>
      </c>
      <c r="C1098" s="184"/>
      <c r="D1098" s="187"/>
      <c r="E1098" s="187"/>
      <c r="F1098" s="184"/>
      <c r="G1098" s="184"/>
      <c r="H1098" s="190"/>
      <c r="I1098" s="193"/>
      <c r="J1098" s="190"/>
      <c r="K1098" s="178"/>
      <c r="L1098" s="196"/>
      <c r="M1098" s="178"/>
      <c r="N1098" s="178"/>
      <c r="O1098" s="178"/>
      <c r="P1098" s="178"/>
    </row>
    <row r="1099" spans="1:16" ht="61.5" customHeight="1">
      <c r="A1099" s="181"/>
      <c r="B1099" s="67" t="s">
        <v>523</v>
      </c>
      <c r="C1099" s="184"/>
      <c r="D1099" s="187"/>
      <c r="E1099" s="187"/>
      <c r="F1099" s="184"/>
      <c r="G1099" s="184"/>
      <c r="H1099" s="190"/>
      <c r="I1099" s="193"/>
      <c r="J1099" s="190"/>
      <c r="K1099" s="178"/>
      <c r="L1099" s="196"/>
      <c r="M1099" s="178"/>
      <c r="N1099" s="178"/>
      <c r="O1099" s="178"/>
      <c r="P1099" s="178"/>
    </row>
    <row r="1100" spans="1:16" ht="61.5" customHeight="1">
      <c r="A1100" s="181"/>
      <c r="B1100" s="67" t="s">
        <v>524</v>
      </c>
      <c r="C1100" s="184"/>
      <c r="D1100" s="187"/>
      <c r="E1100" s="187"/>
      <c r="F1100" s="184"/>
      <c r="G1100" s="184"/>
      <c r="H1100" s="190"/>
      <c r="I1100" s="193"/>
      <c r="J1100" s="190"/>
      <c r="K1100" s="178"/>
      <c r="L1100" s="196"/>
      <c r="M1100" s="178"/>
      <c r="N1100" s="178"/>
      <c r="O1100" s="178"/>
      <c r="P1100" s="178"/>
    </row>
    <row r="1101" spans="1:16" ht="66.75" customHeight="1">
      <c r="A1101" s="181"/>
      <c r="B1101" s="67" t="s">
        <v>525</v>
      </c>
      <c r="C1101" s="184"/>
      <c r="D1101" s="187"/>
      <c r="E1101" s="187"/>
      <c r="F1101" s="184"/>
      <c r="G1101" s="184"/>
      <c r="H1101" s="190"/>
      <c r="I1101" s="193"/>
      <c r="J1101" s="190"/>
      <c r="K1101" s="178"/>
      <c r="L1101" s="196"/>
      <c r="M1101" s="178"/>
      <c r="N1101" s="178"/>
      <c r="O1101" s="178"/>
      <c r="P1101" s="178"/>
    </row>
    <row r="1102" spans="1:16" ht="52.5" customHeight="1">
      <c r="A1102" s="181"/>
      <c r="B1102" s="67" t="s">
        <v>526</v>
      </c>
      <c r="C1102" s="184"/>
      <c r="D1102" s="187"/>
      <c r="E1102" s="187"/>
      <c r="F1102" s="184"/>
      <c r="G1102" s="184"/>
      <c r="H1102" s="190"/>
      <c r="I1102" s="193"/>
      <c r="J1102" s="190"/>
      <c r="K1102" s="178"/>
      <c r="L1102" s="196"/>
      <c r="M1102" s="178"/>
      <c r="N1102" s="178"/>
      <c r="O1102" s="178"/>
      <c r="P1102" s="178"/>
    </row>
    <row r="1103" spans="1:16" ht="28.5" customHeight="1">
      <c r="A1103" s="181"/>
      <c r="B1103" s="67" t="s">
        <v>527</v>
      </c>
      <c r="C1103" s="184"/>
      <c r="D1103" s="187"/>
      <c r="E1103" s="187"/>
      <c r="F1103" s="184"/>
      <c r="G1103" s="184"/>
      <c r="H1103" s="190"/>
      <c r="I1103" s="193"/>
      <c r="J1103" s="190"/>
      <c r="K1103" s="178"/>
      <c r="L1103" s="196"/>
      <c r="M1103" s="178"/>
      <c r="N1103" s="178"/>
      <c r="O1103" s="178"/>
      <c r="P1103" s="178"/>
    </row>
    <row r="1104" spans="1:16">
      <c r="A1104" s="181"/>
      <c r="B1104" s="67" t="s">
        <v>449</v>
      </c>
      <c r="C1104" s="184"/>
      <c r="D1104" s="187"/>
      <c r="E1104" s="187"/>
      <c r="F1104" s="184"/>
      <c r="G1104" s="184"/>
      <c r="H1104" s="190"/>
      <c r="I1104" s="193"/>
      <c r="J1104" s="190"/>
      <c r="K1104" s="178"/>
      <c r="L1104" s="196"/>
      <c r="M1104" s="178"/>
      <c r="N1104" s="178"/>
      <c r="O1104" s="178"/>
      <c r="P1104" s="178"/>
    </row>
    <row r="1105" spans="1:16">
      <c r="A1105" s="181"/>
      <c r="B1105" s="67" t="s">
        <v>450</v>
      </c>
      <c r="C1105" s="184"/>
      <c r="D1105" s="187"/>
      <c r="E1105" s="187"/>
      <c r="F1105" s="184"/>
      <c r="G1105" s="184"/>
      <c r="H1105" s="190"/>
      <c r="I1105" s="193"/>
      <c r="J1105" s="190"/>
      <c r="K1105" s="178"/>
      <c r="L1105" s="196"/>
      <c r="M1105" s="178"/>
      <c r="N1105" s="178"/>
      <c r="O1105" s="178"/>
      <c r="P1105" s="178"/>
    </row>
    <row r="1106" spans="1:16" ht="27.75" customHeight="1">
      <c r="A1106" s="181"/>
      <c r="B1106" s="67" t="s">
        <v>454</v>
      </c>
      <c r="C1106" s="184"/>
      <c r="D1106" s="187"/>
      <c r="E1106" s="187"/>
      <c r="F1106" s="184"/>
      <c r="G1106" s="184"/>
      <c r="H1106" s="190"/>
      <c r="I1106" s="193"/>
      <c r="J1106" s="190"/>
      <c r="K1106" s="178"/>
      <c r="L1106" s="196"/>
      <c r="M1106" s="178"/>
      <c r="N1106" s="178"/>
      <c r="O1106" s="178"/>
      <c r="P1106" s="178"/>
    </row>
    <row r="1107" spans="1:16" ht="21">
      <c r="A1107" s="181"/>
      <c r="B1107" s="67" t="s">
        <v>455</v>
      </c>
      <c r="C1107" s="184"/>
      <c r="D1107" s="187"/>
      <c r="E1107" s="187"/>
      <c r="F1107" s="184"/>
      <c r="G1107" s="184"/>
      <c r="H1107" s="190"/>
      <c r="I1107" s="193"/>
      <c r="J1107" s="190"/>
      <c r="K1107" s="178"/>
      <c r="L1107" s="196"/>
      <c r="M1107" s="178"/>
      <c r="N1107" s="178"/>
      <c r="O1107" s="178"/>
      <c r="P1107" s="178"/>
    </row>
    <row r="1108" spans="1:16">
      <c r="A1108" s="182"/>
      <c r="B1108" s="67" t="s">
        <v>446</v>
      </c>
      <c r="C1108" s="185"/>
      <c r="D1108" s="188"/>
      <c r="E1108" s="188"/>
      <c r="F1108" s="185"/>
      <c r="G1108" s="185"/>
      <c r="H1108" s="191"/>
      <c r="I1108" s="194"/>
      <c r="J1108" s="191"/>
      <c r="K1108" s="179"/>
      <c r="L1108" s="197"/>
      <c r="M1108" s="179"/>
      <c r="N1108" s="179"/>
      <c r="O1108" s="179"/>
      <c r="P1108" s="179"/>
    </row>
    <row r="1109" spans="1:16">
      <c r="A1109" s="180" t="s">
        <v>65</v>
      </c>
      <c r="B1109" s="71" t="s">
        <v>528</v>
      </c>
      <c r="C1109" s="141"/>
      <c r="D1109" s="141"/>
      <c r="E1109" s="141"/>
      <c r="F1109" s="141"/>
      <c r="G1109" s="141"/>
      <c r="H1109" s="141"/>
      <c r="I1109" s="142"/>
      <c r="J1109" s="141"/>
      <c r="K1109" s="141"/>
      <c r="L1109" s="141"/>
      <c r="M1109" s="143"/>
      <c r="N1109" s="141"/>
      <c r="O1109" s="141"/>
      <c r="P1109" s="141"/>
    </row>
    <row r="1110" spans="1:16">
      <c r="A1110" s="181"/>
      <c r="B1110" s="67" t="s">
        <v>529</v>
      </c>
      <c r="C1110" s="183" t="s">
        <v>74</v>
      </c>
      <c r="D1110" s="186"/>
      <c r="E1110" s="186"/>
      <c r="F1110" s="183"/>
      <c r="G1110" s="183"/>
      <c r="H1110" s="189">
        <v>1500</v>
      </c>
      <c r="I1110" s="192">
        <v>5000</v>
      </c>
      <c r="J1110" s="189">
        <v>2500</v>
      </c>
      <c r="K1110" s="177"/>
      <c r="L1110" s="195"/>
      <c r="M1110" s="177">
        <f>ROUND(K1110*I1110,2)</f>
        <v>0</v>
      </c>
      <c r="N1110" s="177">
        <f>ROUND(M1110+M1110*L1110,2)</f>
        <v>0</v>
      </c>
      <c r="O1110" s="177">
        <f>ROUND(J1110*K1110,2)</f>
        <v>0</v>
      </c>
      <c r="P1110" s="177">
        <f>ROUND(O1110+O1110*L1110,2)</f>
        <v>0</v>
      </c>
    </row>
    <row r="1111" spans="1:16">
      <c r="A1111" s="181"/>
      <c r="B1111" s="67" t="s">
        <v>530</v>
      </c>
      <c r="C1111" s="184"/>
      <c r="D1111" s="187"/>
      <c r="E1111" s="187"/>
      <c r="F1111" s="184"/>
      <c r="G1111" s="184"/>
      <c r="H1111" s="190"/>
      <c r="I1111" s="193"/>
      <c r="J1111" s="190"/>
      <c r="K1111" s="178"/>
      <c r="L1111" s="196"/>
      <c r="M1111" s="178"/>
      <c r="N1111" s="178"/>
      <c r="O1111" s="178"/>
      <c r="P1111" s="178"/>
    </row>
    <row r="1112" spans="1:16">
      <c r="A1112" s="181"/>
      <c r="B1112" s="67" t="s">
        <v>531</v>
      </c>
      <c r="C1112" s="184"/>
      <c r="D1112" s="187"/>
      <c r="E1112" s="187"/>
      <c r="F1112" s="184"/>
      <c r="G1112" s="184"/>
      <c r="H1112" s="190"/>
      <c r="I1112" s="193"/>
      <c r="J1112" s="190"/>
      <c r="K1112" s="178"/>
      <c r="L1112" s="196"/>
      <c r="M1112" s="178"/>
      <c r="N1112" s="178"/>
      <c r="O1112" s="178"/>
      <c r="P1112" s="178"/>
    </row>
    <row r="1113" spans="1:16">
      <c r="A1113" s="181"/>
      <c r="B1113" s="67" t="s">
        <v>532</v>
      </c>
      <c r="C1113" s="184"/>
      <c r="D1113" s="187"/>
      <c r="E1113" s="187"/>
      <c r="F1113" s="184"/>
      <c r="G1113" s="184"/>
      <c r="H1113" s="190"/>
      <c r="I1113" s="193"/>
      <c r="J1113" s="190"/>
      <c r="K1113" s="178"/>
      <c r="L1113" s="196"/>
      <c r="M1113" s="178"/>
      <c r="N1113" s="178"/>
      <c r="O1113" s="178"/>
      <c r="P1113" s="178"/>
    </row>
    <row r="1114" spans="1:16">
      <c r="A1114" s="181"/>
      <c r="B1114" s="67" t="s">
        <v>533</v>
      </c>
      <c r="C1114" s="184"/>
      <c r="D1114" s="187"/>
      <c r="E1114" s="187"/>
      <c r="F1114" s="184"/>
      <c r="G1114" s="184"/>
      <c r="H1114" s="190"/>
      <c r="I1114" s="193"/>
      <c r="J1114" s="190"/>
      <c r="K1114" s="178"/>
      <c r="L1114" s="196"/>
      <c r="M1114" s="178"/>
      <c r="N1114" s="178"/>
      <c r="O1114" s="178"/>
      <c r="P1114" s="178"/>
    </row>
    <row r="1115" spans="1:16">
      <c r="A1115" s="181"/>
      <c r="B1115" s="67" t="s">
        <v>534</v>
      </c>
      <c r="C1115" s="184"/>
      <c r="D1115" s="187"/>
      <c r="E1115" s="187"/>
      <c r="F1115" s="184"/>
      <c r="G1115" s="184"/>
      <c r="H1115" s="190"/>
      <c r="I1115" s="193"/>
      <c r="J1115" s="190"/>
      <c r="K1115" s="178"/>
      <c r="L1115" s="196"/>
      <c r="M1115" s="178"/>
      <c r="N1115" s="178"/>
      <c r="O1115" s="178"/>
      <c r="P1115" s="178"/>
    </row>
    <row r="1116" spans="1:16">
      <c r="A1116" s="181"/>
      <c r="B1116" s="67" t="s">
        <v>535</v>
      </c>
      <c r="C1116" s="184"/>
      <c r="D1116" s="187"/>
      <c r="E1116" s="187"/>
      <c r="F1116" s="184"/>
      <c r="G1116" s="184"/>
      <c r="H1116" s="190"/>
      <c r="I1116" s="193"/>
      <c r="J1116" s="190"/>
      <c r="K1116" s="178"/>
      <c r="L1116" s="196"/>
      <c r="M1116" s="178"/>
      <c r="N1116" s="178"/>
      <c r="O1116" s="178"/>
      <c r="P1116" s="178"/>
    </row>
    <row r="1117" spans="1:16">
      <c r="A1117" s="181"/>
      <c r="B1117" s="67" t="s">
        <v>536</v>
      </c>
      <c r="C1117" s="184"/>
      <c r="D1117" s="187"/>
      <c r="E1117" s="187"/>
      <c r="F1117" s="184"/>
      <c r="G1117" s="184"/>
      <c r="H1117" s="190"/>
      <c r="I1117" s="193"/>
      <c r="J1117" s="190"/>
      <c r="K1117" s="178"/>
      <c r="L1117" s="196"/>
      <c r="M1117" s="178"/>
      <c r="N1117" s="178"/>
      <c r="O1117" s="178"/>
      <c r="P1117" s="178"/>
    </row>
    <row r="1118" spans="1:16">
      <c r="A1118" s="181"/>
      <c r="B1118" s="67" t="s">
        <v>537</v>
      </c>
      <c r="C1118" s="184"/>
      <c r="D1118" s="187"/>
      <c r="E1118" s="187"/>
      <c r="F1118" s="184"/>
      <c r="G1118" s="184"/>
      <c r="H1118" s="190"/>
      <c r="I1118" s="193"/>
      <c r="J1118" s="190"/>
      <c r="K1118" s="178"/>
      <c r="L1118" s="196"/>
      <c r="M1118" s="178"/>
      <c r="N1118" s="178"/>
      <c r="O1118" s="178"/>
      <c r="P1118" s="178"/>
    </row>
    <row r="1119" spans="1:16">
      <c r="A1119" s="181"/>
      <c r="B1119" s="67" t="s">
        <v>538</v>
      </c>
      <c r="C1119" s="184"/>
      <c r="D1119" s="187"/>
      <c r="E1119" s="187"/>
      <c r="F1119" s="184"/>
      <c r="G1119" s="184"/>
      <c r="H1119" s="190"/>
      <c r="I1119" s="193"/>
      <c r="J1119" s="190"/>
      <c r="K1119" s="178"/>
      <c r="L1119" s="196"/>
      <c r="M1119" s="178"/>
      <c r="N1119" s="178"/>
      <c r="O1119" s="178"/>
      <c r="P1119" s="178"/>
    </row>
    <row r="1120" spans="1:16">
      <c r="A1120" s="181"/>
      <c r="B1120" s="67" t="s">
        <v>495</v>
      </c>
      <c r="C1120" s="184"/>
      <c r="D1120" s="187"/>
      <c r="E1120" s="187"/>
      <c r="F1120" s="184"/>
      <c r="G1120" s="184"/>
      <c r="H1120" s="190"/>
      <c r="I1120" s="193"/>
      <c r="J1120" s="190"/>
      <c r="K1120" s="178"/>
      <c r="L1120" s="196"/>
      <c r="M1120" s="178"/>
      <c r="N1120" s="178"/>
      <c r="O1120" s="178"/>
      <c r="P1120" s="178"/>
    </row>
    <row r="1121" spans="1:16" ht="63" customHeight="1">
      <c r="A1121" s="182"/>
      <c r="B1121" s="67" t="s">
        <v>539</v>
      </c>
      <c r="C1121" s="185"/>
      <c r="D1121" s="188"/>
      <c r="E1121" s="188"/>
      <c r="F1121" s="185"/>
      <c r="G1121" s="185"/>
      <c r="H1121" s="191"/>
      <c r="I1121" s="194"/>
      <c r="J1121" s="191"/>
      <c r="K1121" s="179"/>
      <c r="L1121" s="197"/>
      <c r="M1121" s="179"/>
      <c r="N1121" s="179"/>
      <c r="O1121" s="179"/>
      <c r="P1121" s="179"/>
    </row>
    <row r="1122" spans="1:16" ht="409.5" customHeight="1">
      <c r="A1122" s="183" t="s">
        <v>67</v>
      </c>
      <c r="B1122" s="269" t="s">
        <v>540</v>
      </c>
      <c r="C1122" s="183" t="s">
        <v>74</v>
      </c>
      <c r="D1122" s="186"/>
      <c r="E1122" s="186"/>
      <c r="F1122" s="183"/>
      <c r="G1122" s="183"/>
      <c r="H1122" s="189">
        <v>90</v>
      </c>
      <c r="I1122" s="192">
        <v>300</v>
      </c>
      <c r="J1122" s="189">
        <v>150</v>
      </c>
      <c r="K1122" s="177"/>
      <c r="L1122" s="195"/>
      <c r="M1122" s="177">
        <f>ROUND(K1122*I1122,2)</f>
        <v>0</v>
      </c>
      <c r="N1122" s="177">
        <f>ROUND(M1122+M1122*L1122,2)</f>
        <v>0</v>
      </c>
      <c r="O1122" s="177">
        <f>ROUND(J1122*K1122,2)</f>
        <v>0</v>
      </c>
      <c r="P1122" s="177">
        <f>ROUND(O1122+O1122*L1122,2)</f>
        <v>0</v>
      </c>
    </row>
    <row r="1123" spans="1:16" ht="149.25" customHeight="1">
      <c r="A1123" s="268"/>
      <c r="B1123" s="270"/>
      <c r="C1123" s="268"/>
      <c r="D1123" s="263"/>
      <c r="E1123" s="263"/>
      <c r="F1123" s="268"/>
      <c r="G1123" s="268"/>
      <c r="H1123" s="268"/>
      <c r="I1123" s="268"/>
      <c r="J1123" s="268"/>
      <c r="K1123" s="268"/>
      <c r="L1123" s="268"/>
      <c r="M1123" s="268"/>
      <c r="N1123" s="268"/>
      <c r="O1123" s="268"/>
      <c r="P1123" s="268"/>
    </row>
    <row r="1124" spans="1:16" ht="408.75" customHeight="1">
      <c r="A1124" s="183" t="s">
        <v>541</v>
      </c>
      <c r="B1124" s="269" t="s">
        <v>542</v>
      </c>
      <c r="C1124" s="183" t="s">
        <v>74</v>
      </c>
      <c r="D1124" s="186"/>
      <c r="E1124" s="186"/>
      <c r="F1124" s="183"/>
      <c r="G1124" s="183"/>
      <c r="H1124" s="189">
        <v>23</v>
      </c>
      <c r="I1124" s="192">
        <v>75</v>
      </c>
      <c r="J1124" s="189">
        <v>38</v>
      </c>
      <c r="K1124" s="177"/>
      <c r="L1124" s="195"/>
      <c r="M1124" s="177">
        <f>ROUND(K1124*I1124,2)</f>
        <v>0</v>
      </c>
      <c r="N1124" s="177">
        <f>ROUND(M1124+M1124*L1124,2)</f>
        <v>0</v>
      </c>
      <c r="O1124" s="177">
        <f>ROUND(J1124*K1124,2)</f>
        <v>0</v>
      </c>
      <c r="P1124" s="177">
        <f>ROUND(O1124+O1124*L1124,2)</f>
        <v>0</v>
      </c>
    </row>
    <row r="1125" spans="1:16" ht="225" customHeight="1">
      <c r="A1125" s="268"/>
      <c r="B1125" s="270"/>
      <c r="C1125" s="268"/>
      <c r="D1125" s="263"/>
      <c r="E1125" s="263"/>
      <c r="F1125" s="268"/>
      <c r="G1125" s="268"/>
      <c r="H1125" s="268"/>
      <c r="I1125" s="268"/>
      <c r="J1125" s="268"/>
      <c r="K1125" s="268"/>
      <c r="L1125" s="268"/>
      <c r="M1125" s="268"/>
      <c r="N1125" s="268"/>
      <c r="O1125" s="268"/>
      <c r="P1125" s="268"/>
    </row>
    <row r="1126" spans="1:16" ht="409.5" customHeight="1">
      <c r="A1126" s="183" t="s">
        <v>543</v>
      </c>
      <c r="B1126" s="269" t="s">
        <v>544</v>
      </c>
      <c r="C1126" s="183" t="s">
        <v>74</v>
      </c>
      <c r="D1126" s="186"/>
      <c r="E1126" s="186"/>
      <c r="F1126" s="183"/>
      <c r="G1126" s="183"/>
      <c r="H1126" s="189">
        <v>150</v>
      </c>
      <c r="I1126" s="192">
        <v>300</v>
      </c>
      <c r="J1126" s="189">
        <v>300</v>
      </c>
      <c r="K1126" s="177"/>
      <c r="L1126" s="195"/>
      <c r="M1126" s="177">
        <f>ROUND(K1126*I1126,2)</f>
        <v>0</v>
      </c>
      <c r="N1126" s="177">
        <f>ROUND(M1126+M1126*L1126,2)</f>
        <v>0</v>
      </c>
      <c r="O1126" s="177">
        <f>ROUND(J1126*K1126,2)</f>
        <v>0</v>
      </c>
      <c r="P1126" s="177">
        <f>ROUND(O1126+O1126*L1126,2)</f>
        <v>0</v>
      </c>
    </row>
    <row r="1127" spans="1:16" ht="206.25" customHeight="1">
      <c r="A1127" s="268"/>
      <c r="B1127" s="270"/>
      <c r="C1127" s="268"/>
      <c r="D1127" s="263"/>
      <c r="E1127" s="263"/>
      <c r="F1127" s="268"/>
      <c r="G1127" s="268"/>
      <c r="H1127" s="268"/>
      <c r="I1127" s="268"/>
      <c r="J1127" s="268"/>
      <c r="K1127" s="268"/>
      <c r="L1127" s="268"/>
      <c r="M1127" s="268"/>
      <c r="N1127" s="268"/>
      <c r="O1127" s="268"/>
      <c r="P1127" s="268"/>
    </row>
    <row r="1128" spans="1:16" ht="318.75" customHeight="1">
      <c r="A1128" s="70" t="s">
        <v>545</v>
      </c>
      <c r="B1128" s="67" t="s">
        <v>546</v>
      </c>
      <c r="C1128" s="45" t="s">
        <v>6</v>
      </c>
      <c r="D1128" s="44"/>
      <c r="E1128" s="44"/>
      <c r="F1128" s="114"/>
      <c r="G1128" s="45"/>
      <c r="H1128" s="50">
        <v>21</v>
      </c>
      <c r="I1128" s="51">
        <v>70</v>
      </c>
      <c r="J1128" s="50">
        <v>35</v>
      </c>
      <c r="K1128" s="47"/>
      <c r="L1128" s="46"/>
      <c r="M1128" s="47">
        <f>ROUND(K1128*I1128,2)</f>
        <v>0</v>
      </c>
      <c r="N1128" s="47">
        <f>ROUND(M1128+M1128*L1128,2)</f>
        <v>0</v>
      </c>
      <c r="O1128" s="47">
        <f>ROUND(J1128*K1128,2)</f>
        <v>0</v>
      </c>
      <c r="P1128" s="47">
        <f>ROUND(O1128+O1128*L1128,2)</f>
        <v>0</v>
      </c>
    </row>
    <row r="1129" spans="1:16" ht="11.25" thickBot="1">
      <c r="L1129" s="144" t="s">
        <v>2</v>
      </c>
      <c r="M1129" s="145">
        <f>SUM(M971:M1128)</f>
        <v>0</v>
      </c>
      <c r="N1129" s="145">
        <f>SUM(N971:N1128)</f>
        <v>0</v>
      </c>
      <c r="O1129" s="145">
        <f>SUM(O971:O1128)</f>
        <v>0</v>
      </c>
      <c r="P1129" s="145">
        <f>SUM(P971:P1128)</f>
        <v>0</v>
      </c>
    </row>
    <row r="1130" spans="1:16" ht="11.25" thickBot="1">
      <c r="B1130" s="256" t="s">
        <v>547</v>
      </c>
      <c r="C1130" s="256"/>
      <c r="D1130" s="256"/>
      <c r="E1130" s="256"/>
      <c r="F1130" s="256"/>
      <c r="G1130" s="256"/>
      <c r="H1130" s="256"/>
      <c r="I1130" s="256"/>
      <c r="J1130" s="256"/>
      <c r="L1130" s="24"/>
      <c r="M1130" s="13"/>
    </row>
    <row r="1131" spans="1:16" ht="11.25" thickBot="1">
      <c r="B1131" s="256"/>
      <c r="C1131" s="256"/>
      <c r="D1131" s="256"/>
      <c r="E1131" s="256"/>
      <c r="F1131" s="256"/>
      <c r="G1131" s="256"/>
      <c r="H1131" s="256"/>
      <c r="I1131" s="256"/>
      <c r="J1131" s="256"/>
      <c r="K1131" s="170">
        <f>COUNTIF($N$7:N1131,"PAKIET")</f>
        <v>30</v>
      </c>
      <c r="L1131" s="171"/>
      <c r="M1131" s="171"/>
      <c r="N1131" s="172" t="s">
        <v>28</v>
      </c>
      <c r="O1131" s="172"/>
      <c r="P1131" s="173"/>
    </row>
    <row r="1132" spans="1:16" ht="32.25" thickBot="1">
      <c r="B1132" s="256"/>
      <c r="C1132" s="256"/>
      <c r="D1132" s="256"/>
      <c r="E1132" s="256"/>
      <c r="F1132" s="256"/>
      <c r="G1132" s="256"/>
      <c r="H1132" s="256"/>
      <c r="I1132" s="256"/>
      <c r="J1132" s="256"/>
      <c r="K1132" s="41" t="s">
        <v>29</v>
      </c>
      <c r="L1132" s="41" t="s">
        <v>30</v>
      </c>
      <c r="M1132" s="42" t="s">
        <v>19</v>
      </c>
      <c r="N1132" s="41" t="s">
        <v>31</v>
      </c>
      <c r="O1132" s="42" t="s">
        <v>32</v>
      </c>
      <c r="P1132" s="42" t="s">
        <v>33</v>
      </c>
    </row>
    <row r="1133" spans="1:16" ht="11.25" thickBot="1">
      <c r="B1133" s="256"/>
      <c r="C1133" s="256"/>
      <c r="D1133" s="256"/>
      <c r="E1133" s="256"/>
      <c r="F1133" s="256"/>
      <c r="G1133" s="256"/>
      <c r="H1133" s="256"/>
      <c r="I1133" s="256"/>
      <c r="J1133" s="256"/>
      <c r="K1133" s="27">
        <f>M1129</f>
        <v>0</v>
      </c>
      <c r="L1133" s="28">
        <f>N1129</f>
        <v>0</v>
      </c>
      <c r="M1133" s="28">
        <f>O1129</f>
        <v>0</v>
      </c>
      <c r="N1133" s="28">
        <f>P1129</f>
        <v>0</v>
      </c>
      <c r="O1133" s="28">
        <f>ROUND(K1133+M1133,2)</f>
        <v>0</v>
      </c>
      <c r="P1133" s="29">
        <f>ROUND(L1133+N1133,2)</f>
        <v>0</v>
      </c>
    </row>
    <row r="1134" spans="1:16">
      <c r="B1134" s="256"/>
      <c r="C1134" s="256"/>
      <c r="D1134" s="256"/>
      <c r="E1134" s="256"/>
      <c r="F1134" s="256"/>
      <c r="G1134" s="256"/>
      <c r="H1134" s="256"/>
      <c r="I1134" s="256"/>
      <c r="J1134" s="256"/>
    </row>
    <row r="1135" spans="1:16">
      <c r="B1135" s="256"/>
      <c r="C1135" s="256"/>
      <c r="D1135" s="256"/>
      <c r="E1135" s="256"/>
      <c r="F1135" s="256"/>
      <c r="G1135" s="256"/>
      <c r="H1135" s="256"/>
      <c r="I1135" s="256"/>
      <c r="J1135" s="256"/>
    </row>
    <row r="1136" spans="1:16">
      <c r="B1136" s="256"/>
      <c r="C1136" s="256"/>
      <c r="D1136" s="256"/>
      <c r="E1136" s="256"/>
      <c r="F1136" s="256"/>
      <c r="G1136" s="256"/>
      <c r="H1136" s="256"/>
      <c r="I1136" s="256"/>
      <c r="J1136" s="256"/>
    </row>
    <row r="1137" spans="1:16">
      <c r="B1137" s="256"/>
      <c r="C1137" s="256"/>
      <c r="D1137" s="256"/>
      <c r="E1137" s="256"/>
      <c r="F1137" s="256"/>
      <c r="G1137" s="256"/>
      <c r="H1137" s="256"/>
      <c r="I1137" s="256"/>
      <c r="J1137" s="256"/>
    </row>
    <row r="1138" spans="1:16">
      <c r="B1138" s="256"/>
      <c r="C1138" s="256"/>
      <c r="D1138" s="256"/>
      <c r="E1138" s="256"/>
      <c r="F1138" s="256"/>
      <c r="G1138" s="256"/>
      <c r="H1138" s="256"/>
      <c r="I1138" s="256"/>
      <c r="J1138" s="256"/>
    </row>
    <row r="1139" spans="1:16">
      <c r="B1139" s="256"/>
      <c r="C1139" s="256"/>
      <c r="D1139" s="256"/>
      <c r="E1139" s="256"/>
      <c r="F1139" s="256"/>
      <c r="G1139" s="256"/>
      <c r="H1139" s="256"/>
      <c r="I1139" s="256"/>
      <c r="J1139" s="256"/>
    </row>
    <row r="1140" spans="1:16">
      <c r="B1140" s="256"/>
      <c r="C1140" s="256"/>
      <c r="D1140" s="256"/>
      <c r="E1140" s="256"/>
      <c r="F1140" s="256"/>
      <c r="G1140" s="256"/>
      <c r="H1140" s="256"/>
      <c r="I1140" s="256"/>
      <c r="J1140" s="256"/>
    </row>
    <row r="1141" spans="1:16">
      <c r="B1141" s="256"/>
      <c r="C1141" s="256"/>
      <c r="D1141" s="256"/>
      <c r="E1141" s="256"/>
      <c r="F1141" s="256"/>
      <c r="G1141" s="256"/>
      <c r="H1141" s="256"/>
      <c r="I1141" s="256"/>
      <c r="J1141" s="256"/>
    </row>
    <row r="1142" spans="1:16">
      <c r="B1142" s="256"/>
      <c r="C1142" s="256"/>
      <c r="D1142" s="256"/>
      <c r="E1142" s="256"/>
      <c r="F1142" s="256"/>
      <c r="G1142" s="256"/>
      <c r="H1142" s="256"/>
      <c r="I1142" s="256"/>
      <c r="J1142" s="256"/>
    </row>
    <row r="1147" spans="1:16" ht="32.25" thickBot="1">
      <c r="A1147" s="1" t="s">
        <v>8</v>
      </c>
      <c r="B1147" s="2" t="s">
        <v>7</v>
      </c>
      <c r="C1147" s="3" t="s">
        <v>0</v>
      </c>
      <c r="D1147" s="4" t="s">
        <v>9</v>
      </c>
      <c r="E1147" s="5" t="s">
        <v>10</v>
      </c>
      <c r="F1147" s="6" t="s">
        <v>11</v>
      </c>
      <c r="G1147" s="7" t="s">
        <v>12</v>
      </c>
      <c r="H1147" s="8" t="s">
        <v>13</v>
      </c>
      <c r="I1147" s="78" t="s">
        <v>14</v>
      </c>
      <c r="J1147" s="9" t="s">
        <v>15</v>
      </c>
      <c r="K1147" s="10" t="s">
        <v>16</v>
      </c>
      <c r="L1147" s="7" t="s">
        <v>1</v>
      </c>
      <c r="M1147" s="11" t="s">
        <v>17</v>
      </c>
      <c r="N1147" s="11" t="s">
        <v>18</v>
      </c>
      <c r="O1147" s="12" t="s">
        <v>19</v>
      </c>
      <c r="P1147" s="12" t="s">
        <v>20</v>
      </c>
    </row>
    <row r="1148" spans="1:16" ht="11.25" thickBot="1">
      <c r="A1148" s="155">
        <f>COUNTIF($A$7:A1147,"Lp.")</f>
        <v>31</v>
      </c>
      <c r="B1148" s="168" t="s">
        <v>28</v>
      </c>
      <c r="C1148" s="168"/>
      <c r="D1148" s="168"/>
      <c r="E1148" s="168"/>
      <c r="F1148" s="168"/>
      <c r="G1148" s="168"/>
      <c r="H1148" s="168"/>
      <c r="I1148" s="168"/>
      <c r="J1148" s="168"/>
      <c r="K1148" s="168"/>
      <c r="L1148" s="168"/>
      <c r="M1148" s="168"/>
      <c r="N1148" s="168"/>
      <c r="O1148" s="168"/>
      <c r="P1148" s="169"/>
    </row>
    <row r="1149" spans="1:16" ht="86.25" customHeight="1">
      <c r="A1149" s="70" t="s">
        <v>22</v>
      </c>
      <c r="B1149" s="67" t="s">
        <v>548</v>
      </c>
      <c r="C1149" s="45" t="s">
        <v>6</v>
      </c>
      <c r="D1149" s="44"/>
      <c r="E1149" s="44"/>
      <c r="F1149" s="45"/>
      <c r="G1149" s="45"/>
      <c r="H1149" s="50">
        <v>360</v>
      </c>
      <c r="I1149" s="51">
        <v>1200</v>
      </c>
      <c r="J1149" s="50">
        <v>600</v>
      </c>
      <c r="K1149" s="47"/>
      <c r="L1149" s="46"/>
      <c r="M1149" s="47">
        <f>ROUND(K1149*I1149,2)</f>
        <v>0</v>
      </c>
      <c r="N1149" s="47">
        <f t="shared" ref="N1149:N1153" si="31">ROUND(M1149+M1149*L1149,2)</f>
        <v>0</v>
      </c>
      <c r="O1149" s="47">
        <f>ROUND(J1149*K1149,2)</f>
        <v>0</v>
      </c>
      <c r="P1149" s="47">
        <f t="shared" ref="P1149:P1153" si="32">ROUND(O1149+O1149*L1149,2)</f>
        <v>0</v>
      </c>
    </row>
    <row r="1150" spans="1:16" ht="110.25" customHeight="1">
      <c r="A1150" s="70" t="s">
        <v>24</v>
      </c>
      <c r="B1150" s="67" t="s">
        <v>549</v>
      </c>
      <c r="C1150" s="45" t="s">
        <v>6</v>
      </c>
      <c r="D1150" s="44"/>
      <c r="E1150" s="44"/>
      <c r="F1150" s="45"/>
      <c r="G1150" s="45"/>
      <c r="H1150" s="50">
        <v>180</v>
      </c>
      <c r="I1150" s="51">
        <v>600</v>
      </c>
      <c r="J1150" s="50">
        <v>300</v>
      </c>
      <c r="K1150" s="47"/>
      <c r="L1150" s="46"/>
      <c r="M1150" s="47">
        <f>ROUND(K1150*I1150,2)</f>
        <v>0</v>
      </c>
      <c r="N1150" s="47">
        <f t="shared" si="31"/>
        <v>0</v>
      </c>
      <c r="O1150" s="47">
        <f>ROUND(J1150*K1150,2)</f>
        <v>0</v>
      </c>
      <c r="P1150" s="47">
        <f t="shared" si="32"/>
        <v>0</v>
      </c>
    </row>
    <row r="1151" spans="1:16" ht="143.25" customHeight="1">
      <c r="A1151" s="70" t="s">
        <v>26</v>
      </c>
      <c r="B1151" s="67" t="s">
        <v>550</v>
      </c>
      <c r="C1151" s="45" t="s">
        <v>6</v>
      </c>
      <c r="D1151" s="44"/>
      <c r="E1151" s="44"/>
      <c r="F1151" s="45"/>
      <c r="G1151" s="45"/>
      <c r="H1151" s="50">
        <v>1110</v>
      </c>
      <c r="I1151" s="51">
        <v>3700</v>
      </c>
      <c r="J1151" s="50">
        <v>1850</v>
      </c>
      <c r="K1151" s="47"/>
      <c r="L1151" s="46"/>
      <c r="M1151" s="47">
        <f>ROUND(K1151*I1151,2)</f>
        <v>0</v>
      </c>
      <c r="N1151" s="47">
        <f t="shared" si="31"/>
        <v>0</v>
      </c>
      <c r="O1151" s="47">
        <f>ROUND(J1151*K1151,2)</f>
        <v>0</v>
      </c>
      <c r="P1151" s="47">
        <f t="shared" si="32"/>
        <v>0</v>
      </c>
    </row>
    <row r="1152" spans="1:16" ht="101.25" customHeight="1">
      <c r="A1152" s="70" t="s">
        <v>54</v>
      </c>
      <c r="B1152" s="67" t="s">
        <v>551</v>
      </c>
      <c r="C1152" s="45" t="s">
        <v>6</v>
      </c>
      <c r="D1152" s="44"/>
      <c r="E1152" s="44"/>
      <c r="F1152" s="45"/>
      <c r="G1152" s="45"/>
      <c r="H1152" s="50">
        <v>135</v>
      </c>
      <c r="I1152" s="51">
        <v>450</v>
      </c>
      <c r="J1152" s="50">
        <v>225</v>
      </c>
      <c r="K1152" s="47"/>
      <c r="L1152" s="46"/>
      <c r="M1152" s="47">
        <f>ROUND(K1152*I1152,2)</f>
        <v>0</v>
      </c>
      <c r="N1152" s="47">
        <f t="shared" si="31"/>
        <v>0</v>
      </c>
      <c r="O1152" s="47">
        <f>ROUND(J1152*K1152,2)</f>
        <v>0</v>
      </c>
      <c r="P1152" s="47">
        <f t="shared" si="32"/>
        <v>0</v>
      </c>
    </row>
    <row r="1153" spans="1:16" ht="167.25" customHeight="1" thickBot="1">
      <c r="A1153" s="70" t="s">
        <v>61</v>
      </c>
      <c r="B1153" s="67" t="s">
        <v>373</v>
      </c>
      <c r="C1153" s="45" t="s">
        <v>6</v>
      </c>
      <c r="D1153" s="44"/>
      <c r="E1153" s="44"/>
      <c r="F1153" s="45"/>
      <c r="G1153" s="45"/>
      <c r="H1153" s="50">
        <v>2700</v>
      </c>
      <c r="I1153" s="51">
        <v>9000</v>
      </c>
      <c r="J1153" s="50">
        <v>4500</v>
      </c>
      <c r="K1153" s="47"/>
      <c r="L1153" s="46"/>
      <c r="M1153" s="47">
        <f>ROUND(K1153*I1153,2)</f>
        <v>0</v>
      </c>
      <c r="N1153" s="47">
        <f t="shared" si="31"/>
        <v>0</v>
      </c>
      <c r="O1153" s="47">
        <f>ROUND(J1153*K1153,2)</f>
        <v>0</v>
      </c>
      <c r="P1153" s="47">
        <f t="shared" si="32"/>
        <v>0</v>
      </c>
    </row>
    <row r="1154" spans="1:16" ht="11.25" thickBot="1">
      <c r="L1154" s="20" t="s">
        <v>2</v>
      </c>
      <c r="M1154" s="21">
        <f>SUM(M1149:M1153)</f>
        <v>0</v>
      </c>
      <c r="N1154" s="21">
        <f t="shared" ref="N1154:P1154" si="33">SUM(N1149:N1153)</f>
        <v>0</v>
      </c>
      <c r="O1154" s="21">
        <f t="shared" si="33"/>
        <v>0</v>
      </c>
      <c r="P1154" s="21">
        <f t="shared" si="33"/>
        <v>0</v>
      </c>
    </row>
    <row r="1155" spans="1:16" ht="11.25" thickBot="1">
      <c r="L1155" s="24"/>
      <c r="M1155" s="13"/>
    </row>
    <row r="1156" spans="1:16" ht="11.25" thickBot="1">
      <c r="K1156" s="170">
        <f>COUNTIF($N$7:N1156,"PAKIET")</f>
        <v>31</v>
      </c>
      <c r="L1156" s="171"/>
      <c r="M1156" s="171"/>
      <c r="N1156" s="172" t="s">
        <v>28</v>
      </c>
      <c r="O1156" s="172"/>
      <c r="P1156" s="173"/>
    </row>
    <row r="1157" spans="1:16" ht="32.25" thickBot="1">
      <c r="K1157" s="41" t="s">
        <v>29</v>
      </c>
      <c r="L1157" s="41" t="s">
        <v>30</v>
      </c>
      <c r="M1157" s="42" t="s">
        <v>19</v>
      </c>
      <c r="N1157" s="41" t="s">
        <v>31</v>
      </c>
      <c r="O1157" s="42" t="s">
        <v>32</v>
      </c>
      <c r="P1157" s="42" t="s">
        <v>33</v>
      </c>
    </row>
    <row r="1158" spans="1:16" ht="11.25" thickBot="1">
      <c r="K1158" s="27">
        <f>M1154</f>
        <v>0</v>
      </c>
      <c r="L1158" s="28">
        <f>N1154</f>
        <v>0</v>
      </c>
      <c r="M1158" s="28">
        <f>O1154</f>
        <v>0</v>
      </c>
      <c r="N1158" s="28">
        <f>P1154</f>
        <v>0</v>
      </c>
      <c r="O1158" s="28">
        <f>ROUND(K1158+M1158,2)</f>
        <v>0</v>
      </c>
      <c r="P1158" s="29">
        <f>ROUND(L1158+N1158,2)</f>
        <v>0</v>
      </c>
    </row>
    <row r="1163" spans="1:16" ht="32.25" thickBot="1">
      <c r="A1163" s="1" t="s">
        <v>8</v>
      </c>
      <c r="B1163" s="2" t="s">
        <v>7</v>
      </c>
      <c r="C1163" s="3" t="s">
        <v>0</v>
      </c>
      <c r="D1163" s="4" t="s">
        <v>9</v>
      </c>
      <c r="E1163" s="5" t="s">
        <v>10</v>
      </c>
      <c r="F1163" s="6" t="s">
        <v>11</v>
      </c>
      <c r="G1163" s="7" t="s">
        <v>12</v>
      </c>
      <c r="H1163" s="8" t="s">
        <v>13</v>
      </c>
      <c r="I1163" s="78" t="s">
        <v>14</v>
      </c>
      <c r="J1163" s="9" t="s">
        <v>15</v>
      </c>
      <c r="K1163" s="10" t="s">
        <v>16</v>
      </c>
      <c r="L1163" s="7" t="s">
        <v>1</v>
      </c>
      <c r="M1163" s="11" t="s">
        <v>17</v>
      </c>
      <c r="N1163" s="11" t="s">
        <v>18</v>
      </c>
      <c r="O1163" s="12" t="s">
        <v>19</v>
      </c>
      <c r="P1163" s="12" t="s">
        <v>20</v>
      </c>
    </row>
    <row r="1164" spans="1:16" ht="11.25" thickBot="1">
      <c r="A1164" s="155">
        <f>COUNTIF($A$7:A1163,"Lp.")</f>
        <v>32</v>
      </c>
      <c r="B1164" s="168" t="s">
        <v>28</v>
      </c>
      <c r="C1164" s="168"/>
      <c r="D1164" s="168"/>
      <c r="E1164" s="168"/>
      <c r="F1164" s="168"/>
      <c r="G1164" s="168"/>
      <c r="H1164" s="168"/>
      <c r="I1164" s="168"/>
      <c r="J1164" s="168"/>
      <c r="K1164" s="168"/>
      <c r="L1164" s="168"/>
      <c r="M1164" s="168"/>
      <c r="N1164" s="168"/>
      <c r="O1164" s="168"/>
      <c r="P1164" s="169"/>
    </row>
    <row r="1165" spans="1:16" ht="408.75" customHeight="1">
      <c r="A1165" s="212" t="s">
        <v>22</v>
      </c>
      <c r="B1165" s="271" t="s">
        <v>552</v>
      </c>
      <c r="C1165" s="203" t="s">
        <v>6</v>
      </c>
      <c r="D1165" s="204"/>
      <c r="E1165" s="204"/>
      <c r="F1165" s="203"/>
      <c r="G1165" s="203"/>
      <c r="H1165" s="205">
        <v>1530</v>
      </c>
      <c r="I1165" s="254">
        <v>5100</v>
      </c>
      <c r="J1165" s="205">
        <v>2550</v>
      </c>
      <c r="K1165" s="208"/>
      <c r="L1165" s="209"/>
      <c r="M1165" s="208">
        <f>ROUND(K1165*I1165,2)</f>
        <v>0</v>
      </c>
      <c r="N1165" s="208">
        <f t="shared" ref="N1165:N1167" si="34">ROUND(M1165+M1165*L1165,2)</f>
        <v>0</v>
      </c>
      <c r="O1165" s="208">
        <f>ROUND(J1165*K1165,2)</f>
        <v>0</v>
      </c>
      <c r="P1165" s="208">
        <f t="shared" ref="P1165:P1167" si="35">ROUND(O1165+O1165*L1165,2)</f>
        <v>0</v>
      </c>
    </row>
    <row r="1166" spans="1:16" ht="100.5" customHeight="1">
      <c r="A1166" s="268"/>
      <c r="B1166" s="272"/>
      <c r="C1166" s="268"/>
      <c r="D1166" s="263"/>
      <c r="E1166" s="263"/>
      <c r="F1166" s="268"/>
      <c r="G1166" s="268"/>
      <c r="H1166" s="268"/>
      <c r="I1166" s="268"/>
      <c r="J1166" s="268"/>
      <c r="K1166" s="268"/>
      <c r="L1166" s="268"/>
      <c r="M1166" s="268"/>
      <c r="N1166" s="268"/>
      <c r="O1166" s="268"/>
      <c r="P1166" s="268"/>
    </row>
    <row r="1167" spans="1:16" ht="299.25" customHeight="1" thickBot="1">
      <c r="A1167" s="70" t="s">
        <v>24</v>
      </c>
      <c r="B1167" s="37" t="s">
        <v>553</v>
      </c>
      <c r="C1167" s="45" t="s">
        <v>6</v>
      </c>
      <c r="D1167" s="44"/>
      <c r="E1167" s="44"/>
      <c r="F1167" s="45"/>
      <c r="G1167" s="45"/>
      <c r="H1167" s="50">
        <v>1800</v>
      </c>
      <c r="I1167" s="51">
        <v>6000</v>
      </c>
      <c r="J1167" s="50">
        <v>3000</v>
      </c>
      <c r="K1167" s="47"/>
      <c r="L1167" s="46"/>
      <c r="M1167" s="47">
        <f>ROUND(K1167*I1167,2)</f>
        <v>0</v>
      </c>
      <c r="N1167" s="47">
        <f t="shared" si="34"/>
        <v>0</v>
      </c>
      <c r="O1167" s="47">
        <f>ROUND(J1167*K1167,2)</f>
        <v>0</v>
      </c>
      <c r="P1167" s="47">
        <f t="shared" si="35"/>
        <v>0</v>
      </c>
    </row>
    <row r="1168" spans="1:16" ht="11.25" thickBot="1">
      <c r="L1168" s="20" t="s">
        <v>2</v>
      </c>
      <c r="M1168" s="21">
        <f>SUM(M1165:M1167)</f>
        <v>0</v>
      </c>
      <c r="N1168" s="21">
        <f t="shared" ref="N1168:P1168" si="36">SUM(N1165:N1167)</f>
        <v>0</v>
      </c>
      <c r="O1168" s="21">
        <f t="shared" si="36"/>
        <v>0</v>
      </c>
      <c r="P1168" s="21">
        <f t="shared" si="36"/>
        <v>0</v>
      </c>
    </row>
    <row r="1169" spans="1:16" ht="11.25" thickBot="1">
      <c r="L1169" s="24"/>
      <c r="M1169" s="13"/>
    </row>
    <row r="1170" spans="1:16" ht="11.25" thickBot="1">
      <c r="K1170" s="170">
        <f>COUNTIF($N$7:N1170,"PAKIET")</f>
        <v>32</v>
      </c>
      <c r="L1170" s="171"/>
      <c r="M1170" s="171"/>
      <c r="N1170" s="172" t="s">
        <v>28</v>
      </c>
      <c r="O1170" s="172"/>
      <c r="P1170" s="173"/>
    </row>
    <row r="1171" spans="1:16" ht="32.25" thickBot="1">
      <c r="K1171" s="41" t="s">
        <v>29</v>
      </c>
      <c r="L1171" s="41" t="s">
        <v>30</v>
      </c>
      <c r="M1171" s="42" t="s">
        <v>19</v>
      </c>
      <c r="N1171" s="41" t="s">
        <v>31</v>
      </c>
      <c r="O1171" s="42" t="s">
        <v>32</v>
      </c>
      <c r="P1171" s="42" t="s">
        <v>33</v>
      </c>
    </row>
    <row r="1172" spans="1:16" ht="11.25" thickBot="1">
      <c r="K1172" s="27">
        <f>M1168</f>
        <v>0</v>
      </c>
      <c r="L1172" s="28">
        <f>N1168</f>
        <v>0</v>
      </c>
      <c r="M1172" s="28">
        <f>O1168</f>
        <v>0</v>
      </c>
      <c r="N1172" s="28">
        <f>P1168</f>
        <v>0</v>
      </c>
      <c r="O1172" s="28">
        <f>ROUND(K1172+M1172,2)</f>
        <v>0</v>
      </c>
      <c r="P1172" s="29">
        <f>ROUND(L1172+N1172,2)</f>
        <v>0</v>
      </c>
    </row>
    <row r="1177" spans="1:16" ht="32.25" thickBot="1">
      <c r="A1177" s="1" t="s">
        <v>8</v>
      </c>
      <c r="B1177" s="2" t="s">
        <v>7</v>
      </c>
      <c r="C1177" s="3" t="s">
        <v>0</v>
      </c>
      <c r="D1177" s="4" t="s">
        <v>9</v>
      </c>
      <c r="E1177" s="5" t="s">
        <v>10</v>
      </c>
      <c r="F1177" s="6" t="s">
        <v>11</v>
      </c>
      <c r="G1177" s="7" t="s">
        <v>12</v>
      </c>
      <c r="H1177" s="8" t="s">
        <v>13</v>
      </c>
      <c r="I1177" s="78" t="s">
        <v>14</v>
      </c>
      <c r="J1177" s="9" t="s">
        <v>15</v>
      </c>
      <c r="K1177" s="10" t="s">
        <v>16</v>
      </c>
      <c r="L1177" s="7" t="s">
        <v>1</v>
      </c>
      <c r="M1177" s="11" t="s">
        <v>17</v>
      </c>
      <c r="N1177" s="11" t="s">
        <v>18</v>
      </c>
      <c r="O1177" s="12" t="s">
        <v>19</v>
      </c>
      <c r="P1177" s="12" t="s">
        <v>20</v>
      </c>
    </row>
    <row r="1178" spans="1:16" ht="11.25" thickBot="1">
      <c r="A1178" s="155">
        <f>COUNTIF($A$7:A1177,"Lp.")</f>
        <v>33</v>
      </c>
      <c r="B1178" s="168" t="s">
        <v>28</v>
      </c>
      <c r="C1178" s="168"/>
      <c r="D1178" s="168"/>
      <c r="E1178" s="168"/>
      <c r="F1178" s="168"/>
      <c r="G1178" s="168"/>
      <c r="H1178" s="168"/>
      <c r="I1178" s="168"/>
      <c r="J1178" s="168"/>
      <c r="K1178" s="168"/>
      <c r="L1178" s="168"/>
      <c r="M1178" s="168"/>
      <c r="N1178" s="168"/>
      <c r="O1178" s="168"/>
      <c r="P1178" s="169"/>
    </row>
    <row r="1179" spans="1:16" ht="216.75" customHeight="1">
      <c r="A1179" s="70" t="s">
        <v>22</v>
      </c>
      <c r="B1179" s="37" t="s">
        <v>554</v>
      </c>
      <c r="C1179" s="45" t="s">
        <v>6</v>
      </c>
      <c r="D1179" s="44"/>
      <c r="E1179" s="44"/>
      <c r="F1179" s="45"/>
      <c r="G1179" s="45"/>
      <c r="H1179" s="50">
        <v>1020</v>
      </c>
      <c r="I1179" s="51">
        <v>3400</v>
      </c>
      <c r="J1179" s="50">
        <v>1700</v>
      </c>
      <c r="K1179" s="47"/>
      <c r="L1179" s="46"/>
      <c r="M1179" s="47">
        <f>ROUND(K1179*I1179,2)</f>
        <v>0</v>
      </c>
      <c r="N1179" s="47">
        <f>ROUND(M1179+M1179*L1179,2)</f>
        <v>0</v>
      </c>
      <c r="O1179" s="47">
        <f>ROUND(J1179*K1179,2)</f>
        <v>0</v>
      </c>
      <c r="P1179" s="47">
        <f>ROUND(O1179+O1179*L1179,2)</f>
        <v>0</v>
      </c>
    </row>
    <row r="1180" spans="1:16" ht="212.25" customHeight="1">
      <c r="A1180" s="70" t="s">
        <v>24</v>
      </c>
      <c r="B1180" s="37" t="s">
        <v>555</v>
      </c>
      <c r="C1180" s="45" t="s">
        <v>6</v>
      </c>
      <c r="D1180" s="44"/>
      <c r="E1180" s="44"/>
      <c r="F1180" s="45"/>
      <c r="G1180" s="45"/>
      <c r="H1180" s="50">
        <v>1140</v>
      </c>
      <c r="I1180" s="51">
        <v>3800</v>
      </c>
      <c r="J1180" s="50">
        <v>1900</v>
      </c>
      <c r="K1180" s="47"/>
      <c r="L1180" s="46"/>
      <c r="M1180" s="47">
        <f>ROUND(K1180*I1180,2)</f>
        <v>0</v>
      </c>
      <c r="N1180" s="47">
        <f>ROUND(M1180+M1180*L1180,2)</f>
        <v>0</v>
      </c>
      <c r="O1180" s="47">
        <f>ROUND(J1180*K1180,2)</f>
        <v>0</v>
      </c>
      <c r="P1180" s="47">
        <f>ROUND(O1180+O1180*L1180,2)</f>
        <v>0</v>
      </c>
    </row>
    <row r="1181" spans="1:16" ht="82.5" customHeight="1">
      <c r="A1181" s="70" t="s">
        <v>26</v>
      </c>
      <c r="B1181" s="37" t="s">
        <v>556</v>
      </c>
      <c r="C1181" s="45" t="s">
        <v>6</v>
      </c>
      <c r="D1181" s="44"/>
      <c r="E1181" s="44"/>
      <c r="F1181" s="45"/>
      <c r="G1181" s="45"/>
      <c r="H1181" s="50">
        <v>1020</v>
      </c>
      <c r="I1181" s="51">
        <v>3400</v>
      </c>
      <c r="J1181" s="50">
        <v>1700</v>
      </c>
      <c r="K1181" s="47"/>
      <c r="L1181" s="46"/>
      <c r="M1181" s="47">
        <f>ROUND(K1181*I1181,2)</f>
        <v>0</v>
      </c>
      <c r="N1181" s="47">
        <f>ROUND(M1181+M1181*L1181,2)</f>
        <v>0</v>
      </c>
      <c r="O1181" s="47">
        <f>ROUND(J1181*K1181,2)</f>
        <v>0</v>
      </c>
      <c r="P1181" s="47">
        <f>ROUND(O1181+O1181*L1181,2)</f>
        <v>0</v>
      </c>
    </row>
    <row r="1182" spans="1:16" ht="72.75" customHeight="1">
      <c r="A1182" s="70" t="s">
        <v>54</v>
      </c>
      <c r="B1182" s="37" t="s">
        <v>557</v>
      </c>
      <c r="C1182" s="45" t="s">
        <v>6</v>
      </c>
      <c r="D1182" s="44"/>
      <c r="E1182" s="44"/>
      <c r="F1182" s="45"/>
      <c r="G1182" s="45"/>
      <c r="H1182" s="50">
        <v>480</v>
      </c>
      <c r="I1182" s="51">
        <v>1600</v>
      </c>
      <c r="J1182" s="50">
        <v>800</v>
      </c>
      <c r="K1182" s="47"/>
      <c r="L1182" s="46"/>
      <c r="M1182" s="47">
        <f>ROUND(K1182*I1182,2)</f>
        <v>0</v>
      </c>
      <c r="N1182" s="47">
        <f>ROUND(M1182+M1182*L1182,2)</f>
        <v>0</v>
      </c>
      <c r="O1182" s="47">
        <f>ROUND(J1182*K1182,2)</f>
        <v>0</v>
      </c>
      <c r="P1182" s="47">
        <f>ROUND(O1182+O1182*L1182,2)</f>
        <v>0</v>
      </c>
    </row>
    <row r="1183" spans="1:16" ht="226.5" customHeight="1" thickBot="1">
      <c r="A1183" s="70" t="s">
        <v>61</v>
      </c>
      <c r="B1183" s="37" t="s">
        <v>558</v>
      </c>
      <c r="C1183" s="45" t="s">
        <v>6</v>
      </c>
      <c r="D1183" s="44"/>
      <c r="E1183" s="44"/>
      <c r="F1183" s="45"/>
      <c r="G1183" s="45"/>
      <c r="H1183" s="50">
        <v>600</v>
      </c>
      <c r="I1183" s="51">
        <v>2000</v>
      </c>
      <c r="J1183" s="50">
        <v>1000</v>
      </c>
      <c r="K1183" s="47"/>
      <c r="L1183" s="52"/>
      <c r="M1183" s="53">
        <f>ROUND(K1183*I1183,2)</f>
        <v>0</v>
      </c>
      <c r="N1183" s="53">
        <f>ROUND(M1183+M1183*L1183,2)</f>
        <v>0</v>
      </c>
      <c r="O1183" s="53">
        <f>ROUND(J1183*K1183,2)</f>
        <v>0</v>
      </c>
      <c r="P1183" s="53">
        <f>ROUND(O1183+O1183*L1183,2)</f>
        <v>0</v>
      </c>
    </row>
    <row r="1184" spans="1:16" ht="11.25" thickBot="1">
      <c r="L1184" s="20" t="s">
        <v>2</v>
      </c>
      <c r="M1184" s="21">
        <f>SUM(M1179:M1183)</f>
        <v>0</v>
      </c>
      <c r="N1184" s="21">
        <f t="shared" ref="N1184:P1184" si="37">SUM(N1179:N1183)</f>
        <v>0</v>
      </c>
      <c r="O1184" s="21">
        <f t="shared" si="37"/>
        <v>0</v>
      </c>
      <c r="P1184" s="21">
        <f t="shared" si="37"/>
        <v>0</v>
      </c>
    </row>
    <row r="1185" spans="1:16" ht="11.25" thickBot="1">
      <c r="L1185" s="24"/>
      <c r="M1185" s="13"/>
    </row>
    <row r="1186" spans="1:16" ht="11.25" thickBot="1">
      <c r="K1186" s="170">
        <f>COUNTIF($N$7:N1186,"PAKIET")</f>
        <v>33</v>
      </c>
      <c r="L1186" s="171"/>
      <c r="M1186" s="171"/>
      <c r="N1186" s="172" t="s">
        <v>28</v>
      </c>
      <c r="O1186" s="172"/>
      <c r="P1186" s="173"/>
    </row>
    <row r="1187" spans="1:16" ht="32.25" thickBot="1">
      <c r="K1187" s="41" t="s">
        <v>29</v>
      </c>
      <c r="L1187" s="41" t="s">
        <v>30</v>
      </c>
      <c r="M1187" s="42" t="s">
        <v>19</v>
      </c>
      <c r="N1187" s="41" t="s">
        <v>31</v>
      </c>
      <c r="O1187" s="42" t="s">
        <v>32</v>
      </c>
      <c r="P1187" s="42" t="s">
        <v>33</v>
      </c>
    </row>
    <row r="1188" spans="1:16" ht="11.25" thickBot="1">
      <c r="K1188" s="27">
        <f>M1184</f>
        <v>0</v>
      </c>
      <c r="L1188" s="28">
        <f>N1184</f>
        <v>0</v>
      </c>
      <c r="M1188" s="28">
        <f>O1184</f>
        <v>0</v>
      </c>
      <c r="N1188" s="28">
        <f>P1184</f>
        <v>0</v>
      </c>
      <c r="O1188" s="28">
        <f>ROUND(K1188+M1188,2)</f>
        <v>0</v>
      </c>
      <c r="P1188" s="29">
        <f>ROUND(L1188+N1188,2)</f>
        <v>0</v>
      </c>
    </row>
    <row r="1193" spans="1:16" ht="32.25" thickBot="1">
      <c r="A1193" s="1" t="s">
        <v>8</v>
      </c>
      <c r="B1193" s="2" t="s">
        <v>7</v>
      </c>
      <c r="C1193" s="3" t="s">
        <v>0</v>
      </c>
      <c r="D1193" s="4" t="s">
        <v>9</v>
      </c>
      <c r="E1193" s="5" t="s">
        <v>10</v>
      </c>
      <c r="F1193" s="6" t="s">
        <v>11</v>
      </c>
      <c r="G1193" s="7" t="s">
        <v>12</v>
      </c>
      <c r="H1193" s="8" t="s">
        <v>13</v>
      </c>
      <c r="I1193" s="78" t="s">
        <v>14</v>
      </c>
      <c r="J1193" s="9" t="s">
        <v>15</v>
      </c>
      <c r="K1193" s="10" t="s">
        <v>16</v>
      </c>
      <c r="L1193" s="7" t="s">
        <v>1</v>
      </c>
      <c r="M1193" s="11" t="s">
        <v>17</v>
      </c>
      <c r="N1193" s="11" t="s">
        <v>18</v>
      </c>
      <c r="O1193" s="12" t="s">
        <v>19</v>
      </c>
      <c r="P1193" s="12" t="s">
        <v>20</v>
      </c>
    </row>
    <row r="1194" spans="1:16" ht="11.25" thickBot="1">
      <c r="A1194" s="155">
        <f>COUNTIF($A$7:A1193,"Lp.")</f>
        <v>34</v>
      </c>
      <c r="B1194" s="168" t="s">
        <v>28</v>
      </c>
      <c r="C1194" s="168"/>
      <c r="D1194" s="168"/>
      <c r="E1194" s="168"/>
      <c r="F1194" s="168"/>
      <c r="G1194" s="168"/>
      <c r="H1194" s="168"/>
      <c r="I1194" s="168"/>
      <c r="J1194" s="168"/>
      <c r="K1194" s="168"/>
      <c r="L1194" s="168"/>
      <c r="M1194" s="168"/>
      <c r="N1194" s="168"/>
      <c r="O1194" s="168"/>
      <c r="P1194" s="169"/>
    </row>
    <row r="1195" spans="1:16" ht="78" customHeight="1" thickBot="1">
      <c r="A1195" s="107" t="s">
        <v>22</v>
      </c>
      <c r="B1195" s="146" t="s">
        <v>559</v>
      </c>
      <c r="C1195" s="45" t="s">
        <v>74</v>
      </c>
      <c r="D1195" s="44"/>
      <c r="E1195" s="44"/>
      <c r="F1195" s="45"/>
      <c r="G1195" s="45"/>
      <c r="H1195" s="50">
        <v>400</v>
      </c>
      <c r="I1195" s="51">
        <v>1000</v>
      </c>
      <c r="J1195" s="50">
        <v>700</v>
      </c>
      <c r="K1195" s="47"/>
      <c r="L1195" s="46"/>
      <c r="M1195" s="47">
        <f>ROUND(K1195*I1195,2)</f>
        <v>0</v>
      </c>
      <c r="N1195" s="47">
        <f>ROUND(M1195+M1195*L1195,2)</f>
        <v>0</v>
      </c>
      <c r="O1195" s="47">
        <f>ROUND(J1195*K1195,2)</f>
        <v>0</v>
      </c>
      <c r="P1195" s="47">
        <f>ROUND(O1195+O1195*L1195,2)</f>
        <v>0</v>
      </c>
    </row>
    <row r="1196" spans="1:16" ht="11.25" thickBot="1">
      <c r="L1196" s="20" t="s">
        <v>2</v>
      </c>
      <c r="M1196" s="21">
        <f>SUM(M1195)</f>
        <v>0</v>
      </c>
      <c r="N1196" s="21">
        <f t="shared" ref="N1196:P1196" si="38">SUM(N1195)</f>
        <v>0</v>
      </c>
      <c r="O1196" s="21">
        <f t="shared" si="38"/>
        <v>0</v>
      </c>
      <c r="P1196" s="22">
        <f t="shared" si="38"/>
        <v>0</v>
      </c>
    </row>
    <row r="1197" spans="1:16" ht="11.25" thickBot="1">
      <c r="L1197" s="24"/>
      <c r="M1197" s="13"/>
    </row>
    <row r="1198" spans="1:16" ht="11.25" thickBot="1">
      <c r="K1198" s="170">
        <f>COUNTIF($N$7:N1198,"PAKIET")</f>
        <v>34</v>
      </c>
      <c r="L1198" s="171"/>
      <c r="M1198" s="171"/>
      <c r="N1198" s="172" t="s">
        <v>28</v>
      </c>
      <c r="O1198" s="172"/>
      <c r="P1198" s="173"/>
    </row>
    <row r="1199" spans="1:16" ht="32.25" thickBot="1">
      <c r="K1199" s="41" t="s">
        <v>29</v>
      </c>
      <c r="L1199" s="41" t="s">
        <v>30</v>
      </c>
      <c r="M1199" s="42" t="s">
        <v>19</v>
      </c>
      <c r="N1199" s="41" t="s">
        <v>31</v>
      </c>
      <c r="O1199" s="42" t="s">
        <v>32</v>
      </c>
      <c r="P1199" s="42" t="s">
        <v>33</v>
      </c>
    </row>
    <row r="1200" spans="1:16" ht="11.25" thickBot="1">
      <c r="K1200" s="27">
        <f>M1196</f>
        <v>0</v>
      </c>
      <c r="L1200" s="28">
        <f>N1196</f>
        <v>0</v>
      </c>
      <c r="M1200" s="28">
        <f>O1196</f>
        <v>0</v>
      </c>
      <c r="N1200" s="28">
        <f>P1196</f>
        <v>0</v>
      </c>
      <c r="O1200" s="28">
        <f>ROUND(K1200+M1200,2)</f>
        <v>0</v>
      </c>
      <c r="P1200" s="29">
        <f>ROUND(L1200+N1200,2)</f>
        <v>0</v>
      </c>
    </row>
    <row r="1205" spans="1:16" ht="32.25" thickBot="1">
      <c r="A1205" s="1" t="s">
        <v>8</v>
      </c>
      <c r="B1205" s="2" t="s">
        <v>7</v>
      </c>
      <c r="C1205" s="3" t="s">
        <v>0</v>
      </c>
      <c r="D1205" s="4" t="s">
        <v>9</v>
      </c>
      <c r="E1205" s="5" t="s">
        <v>10</v>
      </c>
      <c r="F1205" s="6" t="s">
        <v>11</v>
      </c>
      <c r="G1205" s="7" t="s">
        <v>12</v>
      </c>
      <c r="H1205" s="8" t="s">
        <v>13</v>
      </c>
      <c r="I1205" s="78" t="s">
        <v>14</v>
      </c>
      <c r="J1205" s="9" t="s">
        <v>15</v>
      </c>
      <c r="K1205" s="10" t="s">
        <v>16</v>
      </c>
      <c r="L1205" s="7" t="s">
        <v>1</v>
      </c>
      <c r="M1205" s="11" t="s">
        <v>17</v>
      </c>
      <c r="N1205" s="11" t="s">
        <v>18</v>
      </c>
      <c r="O1205" s="12" t="s">
        <v>19</v>
      </c>
      <c r="P1205" s="12" t="s">
        <v>20</v>
      </c>
    </row>
    <row r="1206" spans="1:16" ht="11.25" thickBot="1">
      <c r="A1206" s="155">
        <f>COUNTIF($A$7:A1205,"Lp.")</f>
        <v>35</v>
      </c>
      <c r="B1206" s="168" t="s">
        <v>560</v>
      </c>
      <c r="C1206" s="168"/>
      <c r="D1206" s="168"/>
      <c r="E1206" s="168"/>
      <c r="F1206" s="168"/>
      <c r="G1206" s="168"/>
      <c r="H1206" s="168"/>
      <c r="I1206" s="168"/>
      <c r="J1206" s="168"/>
      <c r="K1206" s="168"/>
      <c r="L1206" s="168"/>
      <c r="M1206" s="168"/>
      <c r="N1206" s="168"/>
      <c r="O1206" s="168"/>
      <c r="P1206" s="169"/>
    </row>
    <row r="1207" spans="1:16" ht="99.75" thickBot="1">
      <c r="A1207" s="107" t="s">
        <v>22</v>
      </c>
      <c r="B1207" s="146" t="s">
        <v>561</v>
      </c>
      <c r="C1207" s="45" t="s">
        <v>6</v>
      </c>
      <c r="D1207" s="44"/>
      <c r="E1207" s="44"/>
      <c r="F1207" s="45"/>
      <c r="G1207" s="45"/>
      <c r="H1207" s="50">
        <v>3000</v>
      </c>
      <c r="I1207" s="51">
        <v>12000</v>
      </c>
      <c r="J1207" s="50">
        <v>8000</v>
      </c>
      <c r="K1207" s="47"/>
      <c r="L1207" s="46"/>
      <c r="M1207" s="47">
        <f>ROUND(K1207*I1207,2)</f>
        <v>0</v>
      </c>
      <c r="N1207" s="47">
        <f>ROUND(M1207+M1207*L1207,2)</f>
        <v>0</v>
      </c>
      <c r="O1207" s="47">
        <f>ROUND(J1207*K1207,2)</f>
        <v>0</v>
      </c>
      <c r="P1207" s="47">
        <f>ROUND(O1207+O1207*L1207,2)</f>
        <v>0</v>
      </c>
    </row>
    <row r="1208" spans="1:16" ht="11.25" thickBot="1">
      <c r="L1208" s="20" t="s">
        <v>2</v>
      </c>
      <c r="M1208" s="21">
        <f>SUM(M1207)</f>
        <v>0</v>
      </c>
      <c r="N1208" s="21">
        <f t="shared" ref="N1208:P1208" si="39">SUM(N1207)</f>
        <v>0</v>
      </c>
      <c r="O1208" s="21">
        <f t="shared" si="39"/>
        <v>0</v>
      </c>
      <c r="P1208" s="22">
        <f t="shared" si="39"/>
        <v>0</v>
      </c>
    </row>
    <row r="1209" spans="1:16" ht="11.25" thickBot="1">
      <c r="L1209" s="24"/>
      <c r="M1209" s="13"/>
    </row>
    <row r="1210" spans="1:16" ht="11.25" thickBot="1">
      <c r="K1210" s="170">
        <f>COUNTIF($N$7:N1210,"PAKIET")</f>
        <v>35</v>
      </c>
      <c r="L1210" s="171"/>
      <c r="M1210" s="171"/>
      <c r="N1210" s="172" t="s">
        <v>28</v>
      </c>
      <c r="O1210" s="172"/>
      <c r="P1210" s="173"/>
    </row>
    <row r="1211" spans="1:16" ht="32.25" thickBot="1">
      <c r="K1211" s="41" t="s">
        <v>29</v>
      </c>
      <c r="L1211" s="41" t="s">
        <v>30</v>
      </c>
      <c r="M1211" s="42" t="s">
        <v>19</v>
      </c>
      <c r="N1211" s="41" t="s">
        <v>31</v>
      </c>
      <c r="O1211" s="42" t="s">
        <v>32</v>
      </c>
      <c r="P1211" s="42" t="s">
        <v>33</v>
      </c>
    </row>
    <row r="1212" spans="1:16" ht="11.25" thickBot="1">
      <c r="K1212" s="27">
        <f>M1208</f>
        <v>0</v>
      </c>
      <c r="L1212" s="28">
        <f>N1208</f>
        <v>0</v>
      </c>
      <c r="M1212" s="28">
        <f>O1208</f>
        <v>0</v>
      </c>
      <c r="N1212" s="28">
        <f>P1208</f>
        <v>0</v>
      </c>
      <c r="O1212" s="28">
        <f>ROUND(K1212+M1212,2)</f>
        <v>0</v>
      </c>
      <c r="P1212" s="29">
        <f>ROUND(L1212+N1212,2)</f>
        <v>0</v>
      </c>
    </row>
    <row r="1217" spans="1:16" ht="32.25" thickBot="1">
      <c r="A1217" s="1" t="s">
        <v>8</v>
      </c>
      <c r="B1217" s="2" t="s">
        <v>7</v>
      </c>
      <c r="C1217" s="3" t="s">
        <v>0</v>
      </c>
      <c r="D1217" s="4" t="s">
        <v>9</v>
      </c>
      <c r="E1217" s="5" t="s">
        <v>10</v>
      </c>
      <c r="F1217" s="6" t="s">
        <v>11</v>
      </c>
      <c r="G1217" s="7" t="s">
        <v>12</v>
      </c>
      <c r="H1217" s="8" t="s">
        <v>13</v>
      </c>
      <c r="I1217" s="78" t="s">
        <v>14</v>
      </c>
      <c r="J1217" s="9" t="s">
        <v>15</v>
      </c>
      <c r="K1217" s="10" t="s">
        <v>16</v>
      </c>
      <c r="L1217" s="7" t="s">
        <v>1</v>
      </c>
      <c r="M1217" s="11" t="s">
        <v>17</v>
      </c>
      <c r="N1217" s="11" t="s">
        <v>18</v>
      </c>
      <c r="O1217" s="12" t="s">
        <v>19</v>
      </c>
      <c r="P1217" s="12" t="s">
        <v>20</v>
      </c>
    </row>
    <row r="1218" spans="1:16" ht="11.25" thickBot="1">
      <c r="A1218" s="155">
        <f>COUNTIF($A$7:A1217,"Lp.")</f>
        <v>36</v>
      </c>
      <c r="B1218" s="168" t="s">
        <v>562</v>
      </c>
      <c r="C1218" s="168"/>
      <c r="D1218" s="168"/>
      <c r="E1218" s="168"/>
      <c r="F1218" s="168"/>
      <c r="G1218" s="168"/>
      <c r="H1218" s="168"/>
      <c r="I1218" s="168"/>
      <c r="J1218" s="168"/>
      <c r="K1218" s="168"/>
      <c r="L1218" s="168"/>
      <c r="M1218" s="168"/>
      <c r="N1218" s="168"/>
      <c r="O1218" s="168"/>
      <c r="P1218" s="169"/>
    </row>
    <row r="1219" spans="1:16" ht="81" customHeight="1">
      <c r="A1219" s="107" t="s">
        <v>22</v>
      </c>
      <c r="B1219" s="146" t="s">
        <v>563</v>
      </c>
      <c r="C1219" s="45" t="s">
        <v>6</v>
      </c>
      <c r="D1219" s="44"/>
      <c r="E1219" s="44"/>
      <c r="F1219" s="45"/>
      <c r="G1219" s="45"/>
      <c r="H1219" s="50">
        <v>8000</v>
      </c>
      <c r="I1219" s="51">
        <v>23000</v>
      </c>
      <c r="J1219" s="50">
        <v>12000</v>
      </c>
      <c r="K1219" s="47"/>
      <c r="L1219" s="46"/>
      <c r="M1219" s="47">
        <f>ROUND(K1219*I1219,2)</f>
        <v>0</v>
      </c>
      <c r="N1219" s="47">
        <f>ROUND(M1219+M1219*L1219,2)</f>
        <v>0</v>
      </c>
      <c r="O1219" s="47">
        <f>ROUND(J1219*K1219,2)</f>
        <v>0</v>
      </c>
      <c r="P1219" s="47">
        <f>ROUND(O1219+O1219*L1219,2)</f>
        <v>0</v>
      </c>
    </row>
    <row r="1220" spans="1:16" ht="59.25" customHeight="1" thickBot="1">
      <c r="A1220" s="107" t="s">
        <v>24</v>
      </c>
      <c r="B1220" s="146" t="s">
        <v>564</v>
      </c>
      <c r="C1220" s="45" t="s">
        <v>6</v>
      </c>
      <c r="D1220" s="44"/>
      <c r="E1220" s="44"/>
      <c r="F1220" s="45"/>
      <c r="G1220" s="45"/>
      <c r="H1220" s="50">
        <v>10000</v>
      </c>
      <c r="I1220" s="51">
        <v>31000</v>
      </c>
      <c r="J1220" s="50">
        <v>15000</v>
      </c>
      <c r="K1220" s="47"/>
      <c r="L1220" s="46"/>
      <c r="M1220" s="47">
        <f>ROUND(K1220*I1220,2)</f>
        <v>0</v>
      </c>
      <c r="N1220" s="47">
        <f>ROUND(M1220+M1220*L1220,2)</f>
        <v>0</v>
      </c>
      <c r="O1220" s="47">
        <f>ROUND(J1220*K1220,2)</f>
        <v>0</v>
      </c>
      <c r="P1220" s="47">
        <f>ROUND(O1220+O1220*L1220,2)</f>
        <v>0</v>
      </c>
    </row>
    <row r="1221" spans="1:16" ht="11.25" thickBot="1">
      <c r="L1221" s="20" t="s">
        <v>2</v>
      </c>
      <c r="M1221" s="21">
        <f>SUM(M1219:M1220)</f>
        <v>0</v>
      </c>
      <c r="N1221" s="21">
        <f t="shared" ref="N1221:P1221" si="40">SUM(N1219:N1220)</f>
        <v>0</v>
      </c>
      <c r="O1221" s="21">
        <f t="shared" si="40"/>
        <v>0</v>
      </c>
      <c r="P1221" s="21">
        <f t="shared" si="40"/>
        <v>0</v>
      </c>
    </row>
    <row r="1222" spans="1:16" ht="11.25" thickBot="1">
      <c r="L1222" s="24"/>
      <c r="M1222" s="13"/>
    </row>
    <row r="1223" spans="1:16" ht="11.25" thickBot="1">
      <c r="K1223" s="170">
        <f>COUNTIF($N$7:N1223,"PAKIET")</f>
        <v>36</v>
      </c>
      <c r="L1223" s="171"/>
      <c r="M1223" s="171"/>
      <c r="N1223" s="172" t="s">
        <v>28</v>
      </c>
      <c r="O1223" s="172"/>
      <c r="P1223" s="173"/>
    </row>
    <row r="1224" spans="1:16" ht="32.25" thickBot="1">
      <c r="K1224" s="41" t="s">
        <v>29</v>
      </c>
      <c r="L1224" s="41" t="s">
        <v>30</v>
      </c>
      <c r="M1224" s="42" t="s">
        <v>19</v>
      </c>
      <c r="N1224" s="41" t="s">
        <v>31</v>
      </c>
      <c r="O1224" s="42" t="s">
        <v>32</v>
      </c>
      <c r="P1224" s="42" t="s">
        <v>33</v>
      </c>
    </row>
    <row r="1225" spans="1:16" ht="11.25" thickBot="1">
      <c r="K1225" s="27">
        <f>M1221</f>
        <v>0</v>
      </c>
      <c r="L1225" s="28">
        <f>N1221</f>
        <v>0</v>
      </c>
      <c r="M1225" s="28">
        <f>O1221</f>
        <v>0</v>
      </c>
      <c r="N1225" s="28">
        <f>P1221</f>
        <v>0</v>
      </c>
      <c r="O1225" s="28">
        <f>ROUND(K1225+M1225,2)</f>
        <v>0</v>
      </c>
      <c r="P1225" s="29">
        <f>ROUND(L1225+N1225,2)</f>
        <v>0</v>
      </c>
    </row>
    <row r="1229" spans="1:16" ht="11.25" thickBot="1"/>
    <row r="1230" spans="1:16" ht="11.25" customHeight="1" thickBot="1">
      <c r="J1230" s="174" t="s">
        <v>565</v>
      </c>
      <c r="K1230" s="175"/>
      <c r="L1230" s="175"/>
      <c r="M1230" s="175"/>
      <c r="N1230" s="175"/>
      <c r="O1230" s="175"/>
      <c r="P1230" s="176"/>
    </row>
    <row r="1231" spans="1:16" ht="31.5">
      <c r="J1231" s="161" t="s">
        <v>566</v>
      </c>
      <c r="K1231" s="147" t="s">
        <v>29</v>
      </c>
      <c r="L1231" s="147" t="s">
        <v>30</v>
      </c>
      <c r="M1231" s="148" t="s">
        <v>19</v>
      </c>
      <c r="N1231" s="147" t="s">
        <v>31</v>
      </c>
      <c r="O1231" s="148" t="s">
        <v>32</v>
      </c>
      <c r="P1231" s="148" t="s">
        <v>33</v>
      </c>
    </row>
    <row r="1232" spans="1:16">
      <c r="J1232" s="162" t="s">
        <v>22</v>
      </c>
      <c r="K1232" s="149">
        <f>K16</f>
        <v>0</v>
      </c>
      <c r="L1232" s="149">
        <f t="shared" ref="L1232:P1232" si="41">L16</f>
        <v>0</v>
      </c>
      <c r="M1232" s="149">
        <f t="shared" si="41"/>
        <v>0</v>
      </c>
      <c r="N1232" s="149">
        <f t="shared" si="41"/>
        <v>0</v>
      </c>
      <c r="O1232" s="149">
        <f t="shared" si="41"/>
        <v>0</v>
      </c>
      <c r="P1232" s="149">
        <f t="shared" si="41"/>
        <v>0</v>
      </c>
    </row>
    <row r="1233" spans="10:16" s="13" customFormat="1">
      <c r="J1233" s="162" t="s">
        <v>24</v>
      </c>
      <c r="K1233" s="150">
        <f t="shared" ref="K1233:P1233" si="42">K39</f>
        <v>0</v>
      </c>
      <c r="L1233" s="150">
        <f t="shared" si="42"/>
        <v>0</v>
      </c>
      <c r="M1233" s="150">
        <f t="shared" si="42"/>
        <v>0</v>
      </c>
      <c r="N1233" s="150">
        <f t="shared" si="42"/>
        <v>0</v>
      </c>
      <c r="O1233" s="150">
        <f t="shared" si="42"/>
        <v>0</v>
      </c>
      <c r="P1233" s="150">
        <f t="shared" si="42"/>
        <v>0</v>
      </c>
    </row>
    <row r="1234" spans="10:16" s="13" customFormat="1">
      <c r="J1234" s="162" t="s">
        <v>26</v>
      </c>
      <c r="K1234" s="150">
        <f t="shared" ref="K1234:P1234" si="43">K58</f>
        <v>0</v>
      </c>
      <c r="L1234" s="150">
        <f t="shared" si="43"/>
        <v>0</v>
      </c>
      <c r="M1234" s="150">
        <f t="shared" si="43"/>
        <v>0</v>
      </c>
      <c r="N1234" s="150">
        <f t="shared" si="43"/>
        <v>0</v>
      </c>
      <c r="O1234" s="150">
        <f t="shared" si="43"/>
        <v>0</v>
      </c>
      <c r="P1234" s="150">
        <f t="shared" si="43"/>
        <v>0</v>
      </c>
    </row>
    <row r="1235" spans="10:16" s="13" customFormat="1">
      <c r="J1235" s="162" t="s">
        <v>54</v>
      </c>
      <c r="K1235" s="150">
        <f t="shared" ref="K1235:P1235" si="44">K73</f>
        <v>0</v>
      </c>
      <c r="L1235" s="150">
        <f t="shared" si="44"/>
        <v>0</v>
      </c>
      <c r="M1235" s="150">
        <f t="shared" si="44"/>
        <v>0</v>
      </c>
      <c r="N1235" s="150">
        <f t="shared" si="44"/>
        <v>0</v>
      </c>
      <c r="O1235" s="150">
        <f t="shared" si="44"/>
        <v>0</v>
      </c>
      <c r="P1235" s="150">
        <f t="shared" si="44"/>
        <v>0</v>
      </c>
    </row>
    <row r="1236" spans="10:16" s="13" customFormat="1">
      <c r="J1236" s="162" t="s">
        <v>61</v>
      </c>
      <c r="K1236" s="150">
        <f t="shared" ref="K1236:P1236" si="45">K85</f>
        <v>0</v>
      </c>
      <c r="L1236" s="150">
        <f t="shared" si="45"/>
        <v>0</v>
      </c>
      <c r="M1236" s="150">
        <f t="shared" si="45"/>
        <v>0</v>
      </c>
      <c r="N1236" s="150">
        <f t="shared" si="45"/>
        <v>0</v>
      </c>
      <c r="O1236" s="150">
        <f t="shared" si="45"/>
        <v>0</v>
      </c>
      <c r="P1236" s="150">
        <f t="shared" si="45"/>
        <v>0</v>
      </c>
    </row>
    <row r="1237" spans="10:16" s="13" customFormat="1">
      <c r="J1237" s="162" t="s">
        <v>63</v>
      </c>
      <c r="K1237" s="150">
        <f t="shared" ref="K1237:P1237" si="46">K109</f>
        <v>0</v>
      </c>
      <c r="L1237" s="150">
        <f t="shared" si="46"/>
        <v>0</v>
      </c>
      <c r="M1237" s="150">
        <f t="shared" si="46"/>
        <v>0</v>
      </c>
      <c r="N1237" s="150">
        <f t="shared" si="46"/>
        <v>0</v>
      </c>
      <c r="O1237" s="150">
        <f t="shared" si="46"/>
        <v>0</v>
      </c>
      <c r="P1237" s="150">
        <f t="shared" si="46"/>
        <v>0</v>
      </c>
    </row>
    <row r="1238" spans="10:16" s="13" customFormat="1">
      <c r="J1238" s="162" t="s">
        <v>65</v>
      </c>
      <c r="K1238" s="150">
        <f t="shared" ref="K1238:P1238" si="47">K125</f>
        <v>0</v>
      </c>
      <c r="L1238" s="150">
        <f t="shared" si="47"/>
        <v>0</v>
      </c>
      <c r="M1238" s="150">
        <f t="shared" si="47"/>
        <v>0</v>
      </c>
      <c r="N1238" s="150">
        <f t="shared" si="47"/>
        <v>0</v>
      </c>
      <c r="O1238" s="150">
        <f t="shared" si="47"/>
        <v>0</v>
      </c>
      <c r="P1238" s="150">
        <f t="shared" si="47"/>
        <v>0</v>
      </c>
    </row>
    <row r="1239" spans="10:16" s="13" customFormat="1">
      <c r="J1239" s="162" t="s">
        <v>67</v>
      </c>
      <c r="K1239" s="150">
        <f t="shared" ref="K1239:P1239" si="48">K278</f>
        <v>0</v>
      </c>
      <c r="L1239" s="150">
        <f t="shared" si="48"/>
        <v>0</v>
      </c>
      <c r="M1239" s="150">
        <f t="shared" si="48"/>
        <v>0</v>
      </c>
      <c r="N1239" s="150">
        <f t="shared" si="48"/>
        <v>0</v>
      </c>
      <c r="O1239" s="150">
        <f t="shared" si="48"/>
        <v>0</v>
      </c>
      <c r="P1239" s="150">
        <f t="shared" si="48"/>
        <v>0</v>
      </c>
    </row>
    <row r="1240" spans="10:16" s="13" customFormat="1">
      <c r="J1240" s="162" t="s">
        <v>541</v>
      </c>
      <c r="K1240" s="150">
        <f t="shared" ref="K1240:P1240" si="49">K307</f>
        <v>0</v>
      </c>
      <c r="L1240" s="150">
        <f t="shared" si="49"/>
        <v>0</v>
      </c>
      <c r="M1240" s="150">
        <f t="shared" si="49"/>
        <v>0</v>
      </c>
      <c r="N1240" s="150">
        <f t="shared" si="49"/>
        <v>0</v>
      </c>
      <c r="O1240" s="150">
        <f t="shared" si="49"/>
        <v>0</v>
      </c>
      <c r="P1240" s="150">
        <f t="shared" si="49"/>
        <v>0</v>
      </c>
    </row>
    <row r="1241" spans="10:16" s="13" customFormat="1">
      <c r="J1241" s="162" t="s">
        <v>543</v>
      </c>
      <c r="K1241" s="150">
        <f t="shared" ref="K1241:P1241" si="50">K428</f>
        <v>0</v>
      </c>
      <c r="L1241" s="150">
        <f t="shared" si="50"/>
        <v>0</v>
      </c>
      <c r="M1241" s="150">
        <f t="shared" si="50"/>
        <v>0</v>
      </c>
      <c r="N1241" s="150">
        <f t="shared" si="50"/>
        <v>0</v>
      </c>
      <c r="O1241" s="150">
        <f t="shared" si="50"/>
        <v>0</v>
      </c>
      <c r="P1241" s="150">
        <f t="shared" si="50"/>
        <v>0</v>
      </c>
    </row>
    <row r="1242" spans="10:16" s="13" customFormat="1">
      <c r="J1242" s="162" t="s">
        <v>545</v>
      </c>
      <c r="K1242" s="150">
        <f t="shared" ref="K1242:P1242" si="51">K568</f>
        <v>0</v>
      </c>
      <c r="L1242" s="150">
        <f t="shared" si="51"/>
        <v>0</v>
      </c>
      <c r="M1242" s="150">
        <f t="shared" si="51"/>
        <v>0</v>
      </c>
      <c r="N1242" s="150">
        <f t="shared" si="51"/>
        <v>0</v>
      </c>
      <c r="O1242" s="150">
        <f t="shared" si="51"/>
        <v>0</v>
      </c>
      <c r="P1242" s="150">
        <f t="shared" si="51"/>
        <v>0</v>
      </c>
    </row>
    <row r="1243" spans="10:16" s="13" customFormat="1">
      <c r="J1243" s="162" t="s">
        <v>567</v>
      </c>
      <c r="K1243" s="150">
        <f t="shared" ref="K1243:P1243" si="52">K648</f>
        <v>0</v>
      </c>
      <c r="L1243" s="150">
        <f t="shared" si="52"/>
        <v>0</v>
      </c>
      <c r="M1243" s="150">
        <f t="shared" si="52"/>
        <v>0</v>
      </c>
      <c r="N1243" s="150">
        <f t="shared" si="52"/>
        <v>0</v>
      </c>
      <c r="O1243" s="150">
        <f t="shared" si="52"/>
        <v>0</v>
      </c>
      <c r="P1243" s="150">
        <f t="shared" si="52"/>
        <v>0</v>
      </c>
    </row>
    <row r="1244" spans="10:16" s="13" customFormat="1">
      <c r="J1244" s="162" t="s">
        <v>568</v>
      </c>
      <c r="K1244" s="150">
        <f t="shared" ref="K1244:P1244" si="53">K698</f>
        <v>0</v>
      </c>
      <c r="L1244" s="150">
        <f t="shared" si="53"/>
        <v>0</v>
      </c>
      <c r="M1244" s="150">
        <f t="shared" si="53"/>
        <v>0</v>
      </c>
      <c r="N1244" s="150">
        <f t="shared" si="53"/>
        <v>0</v>
      </c>
      <c r="O1244" s="150">
        <f t="shared" si="53"/>
        <v>0</v>
      </c>
      <c r="P1244" s="150">
        <f t="shared" si="53"/>
        <v>0</v>
      </c>
    </row>
    <row r="1245" spans="10:16" s="13" customFormat="1">
      <c r="J1245" s="162" t="s">
        <v>569</v>
      </c>
      <c r="K1245" s="150">
        <f t="shared" ref="K1245:P1245" si="54">K735</f>
        <v>0</v>
      </c>
      <c r="L1245" s="150">
        <f t="shared" si="54"/>
        <v>0</v>
      </c>
      <c r="M1245" s="150">
        <f t="shared" si="54"/>
        <v>0</v>
      </c>
      <c r="N1245" s="150">
        <f t="shared" si="54"/>
        <v>0</v>
      </c>
      <c r="O1245" s="150">
        <f t="shared" si="54"/>
        <v>0</v>
      </c>
      <c r="P1245" s="150">
        <f t="shared" si="54"/>
        <v>0</v>
      </c>
    </row>
    <row r="1246" spans="10:16" s="13" customFormat="1">
      <c r="J1246" s="162" t="s">
        <v>570</v>
      </c>
      <c r="K1246" s="150">
        <f t="shared" ref="K1246:P1246" si="55">K749</f>
        <v>0</v>
      </c>
      <c r="L1246" s="150">
        <f t="shared" si="55"/>
        <v>0</v>
      </c>
      <c r="M1246" s="150">
        <f t="shared" si="55"/>
        <v>0</v>
      </c>
      <c r="N1246" s="150">
        <f t="shared" si="55"/>
        <v>0</v>
      </c>
      <c r="O1246" s="150">
        <f t="shared" si="55"/>
        <v>0</v>
      </c>
      <c r="P1246" s="150">
        <f t="shared" si="55"/>
        <v>0</v>
      </c>
    </row>
    <row r="1247" spans="10:16" s="13" customFormat="1">
      <c r="J1247" s="162" t="s">
        <v>571</v>
      </c>
      <c r="K1247" s="150">
        <f t="shared" ref="K1247:P1247" si="56">K765</f>
        <v>0</v>
      </c>
      <c r="L1247" s="150">
        <f t="shared" si="56"/>
        <v>0</v>
      </c>
      <c r="M1247" s="150">
        <f t="shared" si="56"/>
        <v>0</v>
      </c>
      <c r="N1247" s="150">
        <f t="shared" si="56"/>
        <v>0</v>
      </c>
      <c r="O1247" s="150">
        <f t="shared" si="56"/>
        <v>0</v>
      </c>
      <c r="P1247" s="150">
        <f t="shared" si="56"/>
        <v>0</v>
      </c>
    </row>
    <row r="1248" spans="10:16" s="13" customFormat="1">
      <c r="J1248" s="162" t="s">
        <v>572</v>
      </c>
      <c r="K1248" s="150">
        <f t="shared" ref="K1248:P1248" si="57">K777</f>
        <v>0</v>
      </c>
      <c r="L1248" s="150">
        <f t="shared" si="57"/>
        <v>0</v>
      </c>
      <c r="M1248" s="150">
        <f t="shared" si="57"/>
        <v>0</v>
      </c>
      <c r="N1248" s="150">
        <f t="shared" si="57"/>
        <v>0</v>
      </c>
      <c r="O1248" s="150">
        <f t="shared" si="57"/>
        <v>0</v>
      </c>
      <c r="P1248" s="150">
        <f t="shared" si="57"/>
        <v>0</v>
      </c>
    </row>
    <row r="1249" spans="10:16" s="13" customFormat="1">
      <c r="J1249" s="162" t="s">
        <v>573</v>
      </c>
      <c r="K1249" s="150">
        <f t="shared" ref="K1249:P1249" si="58">K789</f>
        <v>0</v>
      </c>
      <c r="L1249" s="150">
        <f t="shared" si="58"/>
        <v>0</v>
      </c>
      <c r="M1249" s="150">
        <f t="shared" si="58"/>
        <v>0</v>
      </c>
      <c r="N1249" s="150">
        <f t="shared" si="58"/>
        <v>0</v>
      </c>
      <c r="O1249" s="150">
        <f t="shared" si="58"/>
        <v>0</v>
      </c>
      <c r="P1249" s="150">
        <f t="shared" si="58"/>
        <v>0</v>
      </c>
    </row>
    <row r="1250" spans="10:16" s="13" customFormat="1">
      <c r="J1250" s="162" t="s">
        <v>574</v>
      </c>
      <c r="K1250" s="150">
        <f t="shared" ref="K1250:P1250" si="59">K801</f>
        <v>0</v>
      </c>
      <c r="L1250" s="150">
        <f t="shared" si="59"/>
        <v>0</v>
      </c>
      <c r="M1250" s="150">
        <f t="shared" si="59"/>
        <v>0</v>
      </c>
      <c r="N1250" s="150">
        <f t="shared" si="59"/>
        <v>0</v>
      </c>
      <c r="O1250" s="150">
        <f t="shared" si="59"/>
        <v>0</v>
      </c>
      <c r="P1250" s="150">
        <f t="shared" si="59"/>
        <v>0</v>
      </c>
    </row>
    <row r="1251" spans="10:16" s="13" customFormat="1">
      <c r="J1251" s="162" t="s">
        <v>575</v>
      </c>
      <c r="K1251" s="150">
        <f t="shared" ref="K1251:P1251" si="60">K815</f>
        <v>0</v>
      </c>
      <c r="L1251" s="150">
        <f t="shared" si="60"/>
        <v>0</v>
      </c>
      <c r="M1251" s="150">
        <f t="shared" si="60"/>
        <v>0</v>
      </c>
      <c r="N1251" s="150">
        <f t="shared" si="60"/>
        <v>0</v>
      </c>
      <c r="O1251" s="150">
        <f t="shared" si="60"/>
        <v>0</v>
      </c>
      <c r="P1251" s="150">
        <f t="shared" si="60"/>
        <v>0</v>
      </c>
    </row>
    <row r="1252" spans="10:16" s="13" customFormat="1">
      <c r="J1252" s="162" t="s">
        <v>576</v>
      </c>
      <c r="K1252" s="150">
        <f t="shared" ref="K1252:P1252" si="61">K829</f>
        <v>0</v>
      </c>
      <c r="L1252" s="150">
        <f t="shared" si="61"/>
        <v>0</v>
      </c>
      <c r="M1252" s="150">
        <f t="shared" si="61"/>
        <v>0</v>
      </c>
      <c r="N1252" s="150">
        <f t="shared" si="61"/>
        <v>0</v>
      </c>
      <c r="O1252" s="150">
        <f t="shared" si="61"/>
        <v>0</v>
      </c>
      <c r="P1252" s="150">
        <f t="shared" si="61"/>
        <v>0</v>
      </c>
    </row>
    <row r="1253" spans="10:16" s="13" customFormat="1">
      <c r="J1253" s="162" t="s">
        <v>577</v>
      </c>
      <c r="K1253" s="150">
        <f t="shared" ref="K1253:P1253" si="62">K841</f>
        <v>0</v>
      </c>
      <c r="L1253" s="150">
        <f t="shared" si="62"/>
        <v>0</v>
      </c>
      <c r="M1253" s="150">
        <f t="shared" si="62"/>
        <v>0</v>
      </c>
      <c r="N1253" s="150">
        <f t="shared" si="62"/>
        <v>0</v>
      </c>
      <c r="O1253" s="150">
        <f t="shared" si="62"/>
        <v>0</v>
      </c>
      <c r="P1253" s="150">
        <f t="shared" si="62"/>
        <v>0</v>
      </c>
    </row>
    <row r="1254" spans="10:16" s="13" customFormat="1">
      <c r="J1254" s="162" t="s">
        <v>578</v>
      </c>
      <c r="K1254" s="150">
        <f t="shared" ref="K1254:P1254" si="63">K863</f>
        <v>0</v>
      </c>
      <c r="L1254" s="150">
        <f t="shared" si="63"/>
        <v>0</v>
      </c>
      <c r="M1254" s="150">
        <f t="shared" si="63"/>
        <v>0</v>
      </c>
      <c r="N1254" s="150">
        <f t="shared" si="63"/>
        <v>0</v>
      </c>
      <c r="O1254" s="150">
        <f t="shared" si="63"/>
        <v>0</v>
      </c>
      <c r="P1254" s="150">
        <f t="shared" si="63"/>
        <v>0</v>
      </c>
    </row>
    <row r="1255" spans="10:16" s="13" customFormat="1">
      <c r="J1255" s="162" t="s">
        <v>579</v>
      </c>
      <c r="K1255" s="150">
        <f t="shared" ref="K1255:P1255" si="64">K876</f>
        <v>0</v>
      </c>
      <c r="L1255" s="150">
        <f t="shared" si="64"/>
        <v>0</v>
      </c>
      <c r="M1255" s="150">
        <f t="shared" si="64"/>
        <v>0</v>
      </c>
      <c r="N1255" s="150">
        <f t="shared" si="64"/>
        <v>0</v>
      </c>
      <c r="O1255" s="150">
        <f t="shared" si="64"/>
        <v>0</v>
      </c>
      <c r="P1255" s="150">
        <f t="shared" si="64"/>
        <v>0</v>
      </c>
    </row>
    <row r="1256" spans="10:16" s="13" customFormat="1">
      <c r="J1256" s="162" t="s">
        <v>580</v>
      </c>
      <c r="K1256" s="150">
        <f t="shared" ref="K1256:P1256" si="65">K889</f>
        <v>0</v>
      </c>
      <c r="L1256" s="150">
        <f t="shared" si="65"/>
        <v>0</v>
      </c>
      <c r="M1256" s="150">
        <f t="shared" si="65"/>
        <v>0</v>
      </c>
      <c r="N1256" s="150">
        <f t="shared" si="65"/>
        <v>0</v>
      </c>
      <c r="O1256" s="150">
        <f t="shared" si="65"/>
        <v>0</v>
      </c>
      <c r="P1256" s="150">
        <f t="shared" si="65"/>
        <v>0</v>
      </c>
    </row>
    <row r="1257" spans="10:16" s="13" customFormat="1">
      <c r="J1257" s="162" t="s">
        <v>581</v>
      </c>
      <c r="K1257" s="150">
        <f t="shared" ref="K1257:P1257" si="66">K919</f>
        <v>0</v>
      </c>
      <c r="L1257" s="150">
        <f t="shared" si="66"/>
        <v>0</v>
      </c>
      <c r="M1257" s="150">
        <f t="shared" si="66"/>
        <v>0</v>
      </c>
      <c r="N1257" s="150">
        <f t="shared" si="66"/>
        <v>0</v>
      </c>
      <c r="O1257" s="150">
        <f t="shared" si="66"/>
        <v>0</v>
      </c>
      <c r="P1257" s="150">
        <f t="shared" si="66"/>
        <v>0</v>
      </c>
    </row>
    <row r="1258" spans="10:16" s="13" customFormat="1">
      <c r="J1258" s="162" t="s">
        <v>582</v>
      </c>
      <c r="K1258" s="150">
        <f t="shared" ref="K1258:P1258" si="67">K935</f>
        <v>0</v>
      </c>
      <c r="L1258" s="150">
        <f t="shared" si="67"/>
        <v>0</v>
      </c>
      <c r="M1258" s="150">
        <f t="shared" si="67"/>
        <v>0</v>
      </c>
      <c r="N1258" s="150">
        <f t="shared" si="67"/>
        <v>0</v>
      </c>
      <c r="O1258" s="150">
        <f t="shared" si="67"/>
        <v>0</v>
      </c>
      <c r="P1258" s="150">
        <f t="shared" si="67"/>
        <v>0</v>
      </c>
    </row>
    <row r="1259" spans="10:16" s="13" customFormat="1">
      <c r="J1259" s="162" t="s">
        <v>583</v>
      </c>
      <c r="K1259" s="150">
        <f t="shared" ref="K1259:P1259" si="68">K952</f>
        <v>0</v>
      </c>
      <c r="L1259" s="150">
        <f t="shared" si="68"/>
        <v>0</v>
      </c>
      <c r="M1259" s="150">
        <f t="shared" si="68"/>
        <v>0</v>
      </c>
      <c r="N1259" s="150">
        <f t="shared" si="68"/>
        <v>0</v>
      </c>
      <c r="O1259" s="150">
        <f t="shared" si="68"/>
        <v>0</v>
      </c>
      <c r="P1259" s="150">
        <f t="shared" si="68"/>
        <v>0</v>
      </c>
    </row>
    <row r="1260" spans="10:16" s="13" customFormat="1">
      <c r="J1260" s="162" t="s">
        <v>584</v>
      </c>
      <c r="K1260" s="150">
        <f t="shared" ref="K1260:P1260" si="69">K964</f>
        <v>0</v>
      </c>
      <c r="L1260" s="150">
        <f t="shared" si="69"/>
        <v>0</v>
      </c>
      <c r="M1260" s="150">
        <f t="shared" si="69"/>
        <v>0</v>
      </c>
      <c r="N1260" s="150">
        <f t="shared" si="69"/>
        <v>0</v>
      </c>
      <c r="O1260" s="150">
        <f t="shared" si="69"/>
        <v>0</v>
      </c>
      <c r="P1260" s="150">
        <f t="shared" si="69"/>
        <v>0</v>
      </c>
    </row>
    <row r="1261" spans="10:16" s="13" customFormat="1">
      <c r="J1261" s="162" t="s">
        <v>585</v>
      </c>
      <c r="K1261" s="150">
        <f t="shared" ref="K1261:P1261" si="70">K1133</f>
        <v>0</v>
      </c>
      <c r="L1261" s="150">
        <f t="shared" si="70"/>
        <v>0</v>
      </c>
      <c r="M1261" s="150">
        <f t="shared" si="70"/>
        <v>0</v>
      </c>
      <c r="N1261" s="150">
        <f t="shared" si="70"/>
        <v>0</v>
      </c>
      <c r="O1261" s="150">
        <f t="shared" si="70"/>
        <v>0</v>
      </c>
      <c r="P1261" s="150">
        <f t="shared" si="70"/>
        <v>0</v>
      </c>
    </row>
    <row r="1262" spans="10:16" s="13" customFormat="1">
      <c r="J1262" s="162" t="s">
        <v>586</v>
      </c>
      <c r="K1262" s="150">
        <f t="shared" ref="K1262:P1262" si="71">K1158</f>
        <v>0</v>
      </c>
      <c r="L1262" s="150">
        <f t="shared" si="71"/>
        <v>0</v>
      </c>
      <c r="M1262" s="150">
        <f t="shared" si="71"/>
        <v>0</v>
      </c>
      <c r="N1262" s="150">
        <f t="shared" si="71"/>
        <v>0</v>
      </c>
      <c r="O1262" s="150">
        <f t="shared" si="71"/>
        <v>0</v>
      </c>
      <c r="P1262" s="150">
        <f t="shared" si="71"/>
        <v>0</v>
      </c>
    </row>
    <row r="1263" spans="10:16" s="13" customFormat="1">
      <c r="J1263" s="162" t="s">
        <v>587</v>
      </c>
      <c r="K1263" s="150">
        <f>K1172</f>
        <v>0</v>
      </c>
      <c r="L1263" s="150">
        <f t="shared" ref="L1263:P1263" si="72">L1172</f>
        <v>0</v>
      </c>
      <c r="M1263" s="150">
        <f t="shared" si="72"/>
        <v>0</v>
      </c>
      <c r="N1263" s="150">
        <f t="shared" si="72"/>
        <v>0</v>
      </c>
      <c r="O1263" s="150">
        <f t="shared" si="72"/>
        <v>0</v>
      </c>
      <c r="P1263" s="150">
        <f t="shared" si="72"/>
        <v>0</v>
      </c>
    </row>
    <row r="1264" spans="10:16" s="13" customFormat="1">
      <c r="J1264" s="162" t="s">
        <v>588</v>
      </c>
      <c r="K1264" s="150">
        <f t="shared" ref="K1264:P1264" si="73">K1188</f>
        <v>0</v>
      </c>
      <c r="L1264" s="150">
        <f t="shared" si="73"/>
        <v>0</v>
      </c>
      <c r="M1264" s="150">
        <f t="shared" si="73"/>
        <v>0</v>
      </c>
      <c r="N1264" s="150">
        <f t="shared" si="73"/>
        <v>0</v>
      </c>
      <c r="O1264" s="150">
        <f t="shared" si="73"/>
        <v>0</v>
      </c>
      <c r="P1264" s="150">
        <f t="shared" si="73"/>
        <v>0</v>
      </c>
    </row>
    <row r="1265" spans="1:16">
      <c r="A1265" s="13"/>
      <c r="B1265" s="13"/>
      <c r="J1265" s="162" t="s">
        <v>589</v>
      </c>
      <c r="K1265" s="150">
        <f t="shared" ref="K1265:P1265" si="74">K1200</f>
        <v>0</v>
      </c>
      <c r="L1265" s="150">
        <f t="shared" si="74"/>
        <v>0</v>
      </c>
      <c r="M1265" s="150">
        <f t="shared" si="74"/>
        <v>0</v>
      </c>
      <c r="N1265" s="150">
        <f t="shared" si="74"/>
        <v>0</v>
      </c>
      <c r="O1265" s="150">
        <f t="shared" si="74"/>
        <v>0</v>
      </c>
      <c r="P1265" s="150">
        <f t="shared" si="74"/>
        <v>0</v>
      </c>
    </row>
    <row r="1266" spans="1:16">
      <c r="A1266" s="13"/>
      <c r="B1266" s="13"/>
      <c r="J1266" s="162" t="s">
        <v>590</v>
      </c>
      <c r="K1266" s="150">
        <f>K1212</f>
        <v>0</v>
      </c>
      <c r="L1266" s="150">
        <f t="shared" ref="L1266:P1266" si="75">L1212</f>
        <v>0</v>
      </c>
      <c r="M1266" s="150">
        <f t="shared" si="75"/>
        <v>0</v>
      </c>
      <c r="N1266" s="150">
        <f t="shared" si="75"/>
        <v>0</v>
      </c>
      <c r="O1266" s="150">
        <f t="shared" si="75"/>
        <v>0</v>
      </c>
      <c r="P1266" s="150">
        <f t="shared" si="75"/>
        <v>0</v>
      </c>
    </row>
    <row r="1267" spans="1:16" ht="11.25" thickBot="1">
      <c r="A1267" s="13"/>
      <c r="B1267" s="13"/>
      <c r="J1267" s="162" t="s">
        <v>591</v>
      </c>
      <c r="K1267" s="151">
        <f>K1225</f>
        <v>0</v>
      </c>
      <c r="L1267" s="151">
        <f t="shared" ref="L1267:P1267" si="76">L1225</f>
        <v>0</v>
      </c>
      <c r="M1267" s="151">
        <f t="shared" si="76"/>
        <v>0</v>
      </c>
      <c r="N1267" s="151">
        <f t="shared" si="76"/>
        <v>0</v>
      </c>
      <c r="O1267" s="151">
        <f t="shared" si="76"/>
        <v>0</v>
      </c>
      <c r="P1267" s="151">
        <f t="shared" si="76"/>
        <v>0</v>
      </c>
    </row>
    <row r="1268" spans="1:16" ht="11.25" thickBot="1">
      <c r="A1268" s="13"/>
      <c r="B1268" s="13"/>
      <c r="J1268" s="163" t="s">
        <v>2</v>
      </c>
      <c r="K1268" s="164">
        <f t="shared" ref="K1268:P1268" si="77">SUM(K1232:K1267)</f>
        <v>0</v>
      </c>
      <c r="L1268" s="164">
        <f t="shared" si="77"/>
        <v>0</v>
      </c>
      <c r="M1268" s="164">
        <f t="shared" si="77"/>
        <v>0</v>
      </c>
      <c r="N1268" s="164">
        <f t="shared" si="77"/>
        <v>0</v>
      </c>
      <c r="O1268" s="164">
        <f t="shared" si="77"/>
        <v>0</v>
      </c>
      <c r="P1268" s="165">
        <f t="shared" si="77"/>
        <v>0</v>
      </c>
    </row>
  </sheetData>
  <mergeCells count="857">
    <mergeCell ref="J1230:P1230"/>
    <mergeCell ref="B1206:P1206"/>
    <mergeCell ref="K1210:M1210"/>
    <mergeCell ref="N1210:P1210"/>
    <mergeCell ref="B1218:P1218"/>
    <mergeCell ref="K1223:M1223"/>
    <mergeCell ref="N1223:P1223"/>
    <mergeCell ref="B1178:P1178"/>
    <mergeCell ref="K1186:M1186"/>
    <mergeCell ref="N1186:P1186"/>
    <mergeCell ref="B1194:P1194"/>
    <mergeCell ref="K1198:M1198"/>
    <mergeCell ref="N1198:P1198"/>
    <mergeCell ref="N1165:N1166"/>
    <mergeCell ref="O1165:O1166"/>
    <mergeCell ref="P1165:P1166"/>
    <mergeCell ref="K1170:M1170"/>
    <mergeCell ref="N1170:P1170"/>
    <mergeCell ref="K1156:M1156"/>
    <mergeCell ref="N1156:P1156"/>
    <mergeCell ref="B1164:P1164"/>
    <mergeCell ref="A1165:A1166"/>
    <mergeCell ref="B1165:B1166"/>
    <mergeCell ref="C1165:C1166"/>
    <mergeCell ref="D1165:D1166"/>
    <mergeCell ref="E1165:E1166"/>
    <mergeCell ref="F1165:F1166"/>
    <mergeCell ref="G1165:G1166"/>
    <mergeCell ref="H1165:H1166"/>
    <mergeCell ref="I1165:I1166"/>
    <mergeCell ref="J1165:J1166"/>
    <mergeCell ref="K1165:K1166"/>
    <mergeCell ref="L1165:L1166"/>
    <mergeCell ref="M1165:M1166"/>
    <mergeCell ref="P1126:P1127"/>
    <mergeCell ref="B1130:J1142"/>
    <mergeCell ref="K1131:M1131"/>
    <mergeCell ref="N1131:P1131"/>
    <mergeCell ref="B1148:P1148"/>
    <mergeCell ref="P1124:P1125"/>
    <mergeCell ref="A1126:A1127"/>
    <mergeCell ref="B1126:B1127"/>
    <mergeCell ref="C1126:C1127"/>
    <mergeCell ref="D1126:D1127"/>
    <mergeCell ref="E1126:E1127"/>
    <mergeCell ref="F1126:F1127"/>
    <mergeCell ref="G1126:G1127"/>
    <mergeCell ref="H1126:H1127"/>
    <mergeCell ref="I1126:I1127"/>
    <mergeCell ref="J1126:J1127"/>
    <mergeCell ref="K1126:K1127"/>
    <mergeCell ref="L1126:L1127"/>
    <mergeCell ref="M1126:M1127"/>
    <mergeCell ref="N1126:N1127"/>
    <mergeCell ref="O1126:O1127"/>
    <mergeCell ref="P1122:P1123"/>
    <mergeCell ref="A1124:A1125"/>
    <mergeCell ref="B1124:B1125"/>
    <mergeCell ref="C1124:C1125"/>
    <mergeCell ref="D1124:D1125"/>
    <mergeCell ref="E1124:E1125"/>
    <mergeCell ref="F1124:F1125"/>
    <mergeCell ref="G1124:G1125"/>
    <mergeCell ref="H1124:H1125"/>
    <mergeCell ref="I1124:I1125"/>
    <mergeCell ref="J1124:J1125"/>
    <mergeCell ref="K1124:K1125"/>
    <mergeCell ref="L1124:L1125"/>
    <mergeCell ref="M1124:M1125"/>
    <mergeCell ref="N1124:N1125"/>
    <mergeCell ref="O1124:O1125"/>
    <mergeCell ref="K1122:K1123"/>
    <mergeCell ref="L1122:L1123"/>
    <mergeCell ref="M1122:M1123"/>
    <mergeCell ref="N1122:N1123"/>
    <mergeCell ref="O1122:O1123"/>
    <mergeCell ref="F1122:F1123"/>
    <mergeCell ref="G1122:G1123"/>
    <mergeCell ref="H1122:H1123"/>
    <mergeCell ref="I1122:I1123"/>
    <mergeCell ref="J1122:J1123"/>
    <mergeCell ref="A1122:A1123"/>
    <mergeCell ref="B1122:B1123"/>
    <mergeCell ref="C1122:C1123"/>
    <mergeCell ref="D1122:D1123"/>
    <mergeCell ref="E1122:E1123"/>
    <mergeCell ref="L1110:L1121"/>
    <mergeCell ref="M1110:M1121"/>
    <mergeCell ref="N1110:N1121"/>
    <mergeCell ref="O1110:O1121"/>
    <mergeCell ref="P1110:P1121"/>
    <mergeCell ref="G1110:G1121"/>
    <mergeCell ref="H1110:H1121"/>
    <mergeCell ref="I1110:I1121"/>
    <mergeCell ref="J1110:J1121"/>
    <mergeCell ref="K1110:K1121"/>
    <mergeCell ref="A1109:A1121"/>
    <mergeCell ref="C1110:C1121"/>
    <mergeCell ref="D1110:D1121"/>
    <mergeCell ref="E1110:E1121"/>
    <mergeCell ref="F1110:F1121"/>
    <mergeCell ref="L1091:L1108"/>
    <mergeCell ref="M1091:M1108"/>
    <mergeCell ref="N1091:N1108"/>
    <mergeCell ref="O1091:O1108"/>
    <mergeCell ref="P1091:P1108"/>
    <mergeCell ref="G1091:G1108"/>
    <mergeCell ref="H1091:H1108"/>
    <mergeCell ref="I1091:I1108"/>
    <mergeCell ref="J1091:J1108"/>
    <mergeCell ref="K1091:K1108"/>
    <mergeCell ref="A1079:A1089"/>
    <mergeCell ref="C1080:C1089"/>
    <mergeCell ref="D1080:D1089"/>
    <mergeCell ref="E1080:E1089"/>
    <mergeCell ref="F1080:F1089"/>
    <mergeCell ref="A1090:A1108"/>
    <mergeCell ref="C1091:C1108"/>
    <mergeCell ref="D1091:D1108"/>
    <mergeCell ref="E1091:E1108"/>
    <mergeCell ref="F1091:F1108"/>
    <mergeCell ref="K1052:K1078"/>
    <mergeCell ref="L1052:L1078"/>
    <mergeCell ref="M1052:M1078"/>
    <mergeCell ref="N1052:N1078"/>
    <mergeCell ref="O1052:O1078"/>
    <mergeCell ref="P1052:P1078"/>
    <mergeCell ref="P1080:P1089"/>
    <mergeCell ref="G1080:G1089"/>
    <mergeCell ref="H1080:H1089"/>
    <mergeCell ref="I1080:I1089"/>
    <mergeCell ref="J1080:J1089"/>
    <mergeCell ref="K1080:K1089"/>
    <mergeCell ref="L1080:L1089"/>
    <mergeCell ref="M1080:M1089"/>
    <mergeCell ref="N1080:N1089"/>
    <mergeCell ref="O1080:O1089"/>
    <mergeCell ref="A1051:A1078"/>
    <mergeCell ref="C1052:C1078"/>
    <mergeCell ref="D1052:D1078"/>
    <mergeCell ref="E1052:E1078"/>
    <mergeCell ref="F1052:F1078"/>
    <mergeCell ref="G1052:G1078"/>
    <mergeCell ref="H1052:H1078"/>
    <mergeCell ref="I1052:I1078"/>
    <mergeCell ref="J1052:J1078"/>
    <mergeCell ref="K1030:K1050"/>
    <mergeCell ref="L1030:L1050"/>
    <mergeCell ref="M1030:M1050"/>
    <mergeCell ref="N1030:N1050"/>
    <mergeCell ref="O1030:O1050"/>
    <mergeCell ref="P1030:P1050"/>
    <mergeCell ref="A998:A1028"/>
    <mergeCell ref="C999:C1028"/>
    <mergeCell ref="D999:D1028"/>
    <mergeCell ref="A1029:A1050"/>
    <mergeCell ref="C1030:C1050"/>
    <mergeCell ref="D1030:D1050"/>
    <mergeCell ref="E1030:E1050"/>
    <mergeCell ref="F1030:F1050"/>
    <mergeCell ref="G1030:G1050"/>
    <mergeCell ref="H1030:H1050"/>
    <mergeCell ref="I1030:I1050"/>
    <mergeCell ref="J1030:J1050"/>
    <mergeCell ref="E999:E1028"/>
    <mergeCell ref="F999:F1028"/>
    <mergeCell ref="G999:G1028"/>
    <mergeCell ref="H999:H1028"/>
    <mergeCell ref="I999:I1028"/>
    <mergeCell ref="J999:J1028"/>
    <mergeCell ref="B958:P958"/>
    <mergeCell ref="K962:M962"/>
    <mergeCell ref="N962:P962"/>
    <mergeCell ref="B970:P970"/>
    <mergeCell ref="K972:K997"/>
    <mergeCell ref="L972:L997"/>
    <mergeCell ref="M972:M997"/>
    <mergeCell ref="N972:N997"/>
    <mergeCell ref="O972:O997"/>
    <mergeCell ref="P972:P997"/>
    <mergeCell ref="K999:K1028"/>
    <mergeCell ref="L999:L1028"/>
    <mergeCell ref="M999:M1028"/>
    <mergeCell ref="N999:N1028"/>
    <mergeCell ref="O999:O1028"/>
    <mergeCell ref="P999:P1028"/>
    <mergeCell ref="A971:A997"/>
    <mergeCell ref="C972:C997"/>
    <mergeCell ref="D972:D997"/>
    <mergeCell ref="E972:E997"/>
    <mergeCell ref="F972:F997"/>
    <mergeCell ref="G972:G997"/>
    <mergeCell ref="H972:H997"/>
    <mergeCell ref="I972:I997"/>
    <mergeCell ref="J972:J997"/>
    <mergeCell ref="K933:M933"/>
    <mergeCell ref="N933:P933"/>
    <mergeCell ref="B941:P941"/>
    <mergeCell ref="K950:M950"/>
    <mergeCell ref="N950:P950"/>
    <mergeCell ref="B925:P925"/>
    <mergeCell ref="A926:A927"/>
    <mergeCell ref="C926:C927"/>
    <mergeCell ref="D926:D927"/>
    <mergeCell ref="E926:E927"/>
    <mergeCell ref="F926:F927"/>
    <mergeCell ref="G926:G927"/>
    <mergeCell ref="H926:H927"/>
    <mergeCell ref="I926:I927"/>
    <mergeCell ref="J926:J927"/>
    <mergeCell ref="K926:K927"/>
    <mergeCell ref="L926:L927"/>
    <mergeCell ref="M926:M927"/>
    <mergeCell ref="N926:N927"/>
    <mergeCell ref="O926:O927"/>
    <mergeCell ref="P926:P927"/>
    <mergeCell ref="O897:O914"/>
    <mergeCell ref="P897:P914"/>
    <mergeCell ref="B916:J917"/>
    <mergeCell ref="K917:M917"/>
    <mergeCell ref="N917:P917"/>
    <mergeCell ref="K887:M887"/>
    <mergeCell ref="N887:P887"/>
    <mergeCell ref="B895:P895"/>
    <mergeCell ref="A896:A914"/>
    <mergeCell ref="C897:C914"/>
    <mergeCell ref="D897:D914"/>
    <mergeCell ref="E897:E914"/>
    <mergeCell ref="F897:F914"/>
    <mergeCell ref="G897:G914"/>
    <mergeCell ref="H897:H914"/>
    <mergeCell ref="I897:I914"/>
    <mergeCell ref="J897:J914"/>
    <mergeCell ref="K897:K914"/>
    <mergeCell ref="L897:L914"/>
    <mergeCell ref="M897:M914"/>
    <mergeCell ref="N897:N914"/>
    <mergeCell ref="B869:P869"/>
    <mergeCell ref="K874:M874"/>
    <mergeCell ref="N874:P874"/>
    <mergeCell ref="B882:P882"/>
    <mergeCell ref="A883:A884"/>
    <mergeCell ref="N849:N858"/>
    <mergeCell ref="O849:O858"/>
    <mergeCell ref="P849:P858"/>
    <mergeCell ref="K861:M861"/>
    <mergeCell ref="N861:P861"/>
    <mergeCell ref="B835:P835"/>
    <mergeCell ref="K839:M839"/>
    <mergeCell ref="N839:P839"/>
    <mergeCell ref="B847:P847"/>
    <mergeCell ref="A848:A858"/>
    <mergeCell ref="C849:C858"/>
    <mergeCell ref="D849:D858"/>
    <mergeCell ref="E849:E858"/>
    <mergeCell ref="F849:F858"/>
    <mergeCell ref="G849:G858"/>
    <mergeCell ref="H849:H858"/>
    <mergeCell ref="I849:I858"/>
    <mergeCell ref="J849:J858"/>
    <mergeCell ref="K849:K858"/>
    <mergeCell ref="L849:L858"/>
    <mergeCell ref="M849:M858"/>
    <mergeCell ref="B807:P807"/>
    <mergeCell ref="K813:M813"/>
    <mergeCell ref="N813:P813"/>
    <mergeCell ref="B821:P821"/>
    <mergeCell ref="B826:J829"/>
    <mergeCell ref="K827:M827"/>
    <mergeCell ref="N827:P827"/>
    <mergeCell ref="B783:P783"/>
    <mergeCell ref="K787:M787"/>
    <mergeCell ref="N787:P787"/>
    <mergeCell ref="B795:P795"/>
    <mergeCell ref="K799:M799"/>
    <mergeCell ref="N799:P799"/>
    <mergeCell ref="B755:P755"/>
    <mergeCell ref="K763:M763"/>
    <mergeCell ref="N763:P763"/>
    <mergeCell ref="B771:P771"/>
    <mergeCell ref="K775:M775"/>
    <mergeCell ref="N775:P775"/>
    <mergeCell ref="P725:P730"/>
    <mergeCell ref="K733:M733"/>
    <mergeCell ref="N733:P733"/>
    <mergeCell ref="B741:P741"/>
    <mergeCell ref="B746:J747"/>
    <mergeCell ref="K747:M747"/>
    <mergeCell ref="N747:P747"/>
    <mergeCell ref="K725:K730"/>
    <mergeCell ref="L725:L730"/>
    <mergeCell ref="M725:M730"/>
    <mergeCell ref="N725:N730"/>
    <mergeCell ref="O725:O730"/>
    <mergeCell ref="A705:A723"/>
    <mergeCell ref="C706:C723"/>
    <mergeCell ref="D706:D723"/>
    <mergeCell ref="E706:E723"/>
    <mergeCell ref="A724:A730"/>
    <mergeCell ref="C725:C730"/>
    <mergeCell ref="D725:D730"/>
    <mergeCell ref="E725:E730"/>
    <mergeCell ref="F725:F730"/>
    <mergeCell ref="G725:G730"/>
    <mergeCell ref="H725:H730"/>
    <mergeCell ref="I725:I730"/>
    <mergeCell ref="J725:J730"/>
    <mergeCell ref="A676:A680"/>
    <mergeCell ref="C677:C680"/>
    <mergeCell ref="D677:D680"/>
    <mergeCell ref="F706:F723"/>
    <mergeCell ref="G706:G723"/>
    <mergeCell ref="H706:H723"/>
    <mergeCell ref="I706:I723"/>
    <mergeCell ref="J706:J723"/>
    <mergeCell ref="P689:P693"/>
    <mergeCell ref="G689:G693"/>
    <mergeCell ref="H689:H693"/>
    <mergeCell ref="I689:I693"/>
    <mergeCell ref="J689:J693"/>
    <mergeCell ref="K689:K693"/>
    <mergeCell ref="K696:M696"/>
    <mergeCell ref="N696:P696"/>
    <mergeCell ref="B704:P704"/>
    <mergeCell ref="O689:O693"/>
    <mergeCell ref="K706:K723"/>
    <mergeCell ref="L706:L723"/>
    <mergeCell ref="M706:M723"/>
    <mergeCell ref="N706:N723"/>
    <mergeCell ref="O706:O723"/>
    <mergeCell ref="P706:P723"/>
    <mergeCell ref="K682:K687"/>
    <mergeCell ref="L682:L687"/>
    <mergeCell ref="M682:M687"/>
    <mergeCell ref="N682:N687"/>
    <mergeCell ref="O682:O687"/>
    <mergeCell ref="P682:P687"/>
    <mergeCell ref="K677:K680"/>
    <mergeCell ref="L677:L680"/>
    <mergeCell ref="M677:M680"/>
    <mergeCell ref="N677:N680"/>
    <mergeCell ref="O677:O680"/>
    <mergeCell ref="A681:A687"/>
    <mergeCell ref="C682:C687"/>
    <mergeCell ref="D682:D687"/>
    <mergeCell ref="E682:E687"/>
    <mergeCell ref="F682:F687"/>
    <mergeCell ref="G682:G687"/>
    <mergeCell ref="H682:H687"/>
    <mergeCell ref="I682:I687"/>
    <mergeCell ref="J682:J687"/>
    <mergeCell ref="A688:A693"/>
    <mergeCell ref="C689:C693"/>
    <mergeCell ref="D689:D693"/>
    <mergeCell ref="E689:E693"/>
    <mergeCell ref="F689:F693"/>
    <mergeCell ref="B692:B693"/>
    <mergeCell ref="L689:L693"/>
    <mergeCell ref="M689:M693"/>
    <mergeCell ref="N689:N693"/>
    <mergeCell ref="E677:E680"/>
    <mergeCell ref="F677:F680"/>
    <mergeCell ref="G677:G680"/>
    <mergeCell ref="H677:H680"/>
    <mergeCell ref="I677:I680"/>
    <mergeCell ref="J677:J680"/>
    <mergeCell ref="K646:M646"/>
    <mergeCell ref="N646:P646"/>
    <mergeCell ref="B654:P654"/>
    <mergeCell ref="K656:K675"/>
    <mergeCell ref="L656:L675"/>
    <mergeCell ref="M656:M675"/>
    <mergeCell ref="N656:N675"/>
    <mergeCell ref="O656:O675"/>
    <mergeCell ref="P656:P675"/>
    <mergeCell ref="P677:P680"/>
    <mergeCell ref="A655:A675"/>
    <mergeCell ref="C656:C675"/>
    <mergeCell ref="D656:D675"/>
    <mergeCell ref="E656:E675"/>
    <mergeCell ref="F656:F675"/>
    <mergeCell ref="G656:G675"/>
    <mergeCell ref="H656:H675"/>
    <mergeCell ref="I656:I675"/>
    <mergeCell ref="J656:J675"/>
    <mergeCell ref="L637:L642"/>
    <mergeCell ref="M637:M642"/>
    <mergeCell ref="N637:N642"/>
    <mergeCell ref="O637:O642"/>
    <mergeCell ref="P637:P642"/>
    <mergeCell ref="G637:G642"/>
    <mergeCell ref="H637:H642"/>
    <mergeCell ref="I637:I642"/>
    <mergeCell ref="J637:J642"/>
    <mergeCell ref="K637:K642"/>
    <mergeCell ref="A628:A635"/>
    <mergeCell ref="C629:C635"/>
    <mergeCell ref="D629:D635"/>
    <mergeCell ref="E629:E635"/>
    <mergeCell ref="F629:F635"/>
    <mergeCell ref="A636:A642"/>
    <mergeCell ref="C637:C642"/>
    <mergeCell ref="D637:D642"/>
    <mergeCell ref="E637:E642"/>
    <mergeCell ref="F637:F642"/>
    <mergeCell ref="K613:K627"/>
    <mergeCell ref="L613:L627"/>
    <mergeCell ref="M613:M627"/>
    <mergeCell ref="N613:N627"/>
    <mergeCell ref="O613:O627"/>
    <mergeCell ref="P613:P627"/>
    <mergeCell ref="P629:P635"/>
    <mergeCell ref="G629:G635"/>
    <mergeCell ref="H629:H635"/>
    <mergeCell ref="I629:I635"/>
    <mergeCell ref="J629:J635"/>
    <mergeCell ref="K629:K635"/>
    <mergeCell ref="L629:L635"/>
    <mergeCell ref="M629:M635"/>
    <mergeCell ref="N629:N635"/>
    <mergeCell ref="O629:O635"/>
    <mergeCell ref="A612:A627"/>
    <mergeCell ref="C613:C627"/>
    <mergeCell ref="D613:D627"/>
    <mergeCell ref="E613:E627"/>
    <mergeCell ref="F613:F627"/>
    <mergeCell ref="G613:G627"/>
    <mergeCell ref="H613:H627"/>
    <mergeCell ref="I613:I627"/>
    <mergeCell ref="J613:J627"/>
    <mergeCell ref="K576:K592"/>
    <mergeCell ref="L576:L592"/>
    <mergeCell ref="M576:M592"/>
    <mergeCell ref="N576:N592"/>
    <mergeCell ref="O576:O592"/>
    <mergeCell ref="P576:P592"/>
    <mergeCell ref="A593:A611"/>
    <mergeCell ref="C594:C611"/>
    <mergeCell ref="D594:D611"/>
    <mergeCell ref="E594:E611"/>
    <mergeCell ref="F594:F611"/>
    <mergeCell ref="G594:G611"/>
    <mergeCell ref="H594:H611"/>
    <mergeCell ref="I594:I611"/>
    <mergeCell ref="J594:J611"/>
    <mergeCell ref="K594:K611"/>
    <mergeCell ref="L594:L611"/>
    <mergeCell ref="M594:M611"/>
    <mergeCell ref="N594:N611"/>
    <mergeCell ref="O594:O611"/>
    <mergeCell ref="P594:P611"/>
    <mergeCell ref="A575:A592"/>
    <mergeCell ref="C576:C592"/>
    <mergeCell ref="D576:D592"/>
    <mergeCell ref="P540:P563"/>
    <mergeCell ref="G540:G563"/>
    <mergeCell ref="H540:H563"/>
    <mergeCell ref="I540:I563"/>
    <mergeCell ref="J540:J563"/>
    <mergeCell ref="K540:K563"/>
    <mergeCell ref="K566:M566"/>
    <mergeCell ref="N566:P566"/>
    <mergeCell ref="B574:P574"/>
    <mergeCell ref="A469:A513"/>
    <mergeCell ref="C470:C513"/>
    <mergeCell ref="D470:D513"/>
    <mergeCell ref="E576:E592"/>
    <mergeCell ref="F576:F592"/>
    <mergeCell ref="G576:G592"/>
    <mergeCell ref="H576:H592"/>
    <mergeCell ref="I576:I592"/>
    <mergeCell ref="J576:J592"/>
    <mergeCell ref="K515:K538"/>
    <mergeCell ref="L515:L538"/>
    <mergeCell ref="M515:M538"/>
    <mergeCell ref="N515:N538"/>
    <mergeCell ref="O515:O538"/>
    <mergeCell ref="P515:P538"/>
    <mergeCell ref="K470:K513"/>
    <mergeCell ref="L470:L513"/>
    <mergeCell ref="M470:M513"/>
    <mergeCell ref="N470:N513"/>
    <mergeCell ref="O470:O513"/>
    <mergeCell ref="A514:A538"/>
    <mergeCell ref="C515:C538"/>
    <mergeCell ref="D515:D538"/>
    <mergeCell ref="E515:E538"/>
    <mergeCell ref="F515:F538"/>
    <mergeCell ref="G515:G538"/>
    <mergeCell ref="H515:H538"/>
    <mergeCell ref="I515:I538"/>
    <mergeCell ref="J515:J538"/>
    <mergeCell ref="A539:A563"/>
    <mergeCell ref="C540:C563"/>
    <mergeCell ref="D540:D563"/>
    <mergeCell ref="E540:E563"/>
    <mergeCell ref="F540:F563"/>
    <mergeCell ref="L540:L563"/>
    <mergeCell ref="M540:M563"/>
    <mergeCell ref="N540:N563"/>
    <mergeCell ref="O540:O563"/>
    <mergeCell ref="E470:E513"/>
    <mergeCell ref="F470:F513"/>
    <mergeCell ref="G470:G513"/>
    <mergeCell ref="H470:H513"/>
    <mergeCell ref="I470:I513"/>
    <mergeCell ref="J470:J513"/>
    <mergeCell ref="K426:M426"/>
    <mergeCell ref="N426:P426"/>
    <mergeCell ref="B434:P434"/>
    <mergeCell ref="K436:K468"/>
    <mergeCell ref="L436:L468"/>
    <mergeCell ref="M436:M468"/>
    <mergeCell ref="N436:N468"/>
    <mergeCell ref="O436:O468"/>
    <mergeCell ref="P436:P468"/>
    <mergeCell ref="P470:P513"/>
    <mergeCell ref="A435:A468"/>
    <mergeCell ref="C436:C468"/>
    <mergeCell ref="D436:D468"/>
    <mergeCell ref="E436:E468"/>
    <mergeCell ref="F436:F468"/>
    <mergeCell ref="G436:G468"/>
    <mergeCell ref="H436:H468"/>
    <mergeCell ref="I436:I468"/>
    <mergeCell ref="J436:J468"/>
    <mergeCell ref="L418:L423"/>
    <mergeCell ref="M418:M423"/>
    <mergeCell ref="N418:N423"/>
    <mergeCell ref="O418:O423"/>
    <mergeCell ref="P418:P423"/>
    <mergeCell ref="G418:G423"/>
    <mergeCell ref="H418:H423"/>
    <mergeCell ref="I418:I423"/>
    <mergeCell ref="J418:J423"/>
    <mergeCell ref="K418:K423"/>
    <mergeCell ref="A410:A416"/>
    <mergeCell ref="C411:C416"/>
    <mergeCell ref="D411:D416"/>
    <mergeCell ref="E411:E416"/>
    <mergeCell ref="F411:F416"/>
    <mergeCell ref="A417:A423"/>
    <mergeCell ref="C418:C423"/>
    <mergeCell ref="D418:D423"/>
    <mergeCell ref="E418:E423"/>
    <mergeCell ref="F418:F423"/>
    <mergeCell ref="K394:K409"/>
    <mergeCell ref="L394:L409"/>
    <mergeCell ref="M394:M409"/>
    <mergeCell ref="N394:N409"/>
    <mergeCell ref="O394:O409"/>
    <mergeCell ref="P394:P409"/>
    <mergeCell ref="P411:P416"/>
    <mergeCell ref="G411:G416"/>
    <mergeCell ref="H411:H416"/>
    <mergeCell ref="I411:I416"/>
    <mergeCell ref="J411:J416"/>
    <mergeCell ref="K411:K416"/>
    <mergeCell ref="L411:L416"/>
    <mergeCell ref="M411:M416"/>
    <mergeCell ref="N411:N416"/>
    <mergeCell ref="O411:O416"/>
    <mergeCell ref="A393:A409"/>
    <mergeCell ref="C394:C409"/>
    <mergeCell ref="D394:D409"/>
    <mergeCell ref="E394:E409"/>
    <mergeCell ref="F394:F409"/>
    <mergeCell ref="G394:G409"/>
    <mergeCell ref="H394:H409"/>
    <mergeCell ref="I394:I409"/>
    <mergeCell ref="J394:J409"/>
    <mergeCell ref="K366:K392"/>
    <mergeCell ref="L366:L392"/>
    <mergeCell ref="M366:M392"/>
    <mergeCell ref="N366:N392"/>
    <mergeCell ref="O366:O392"/>
    <mergeCell ref="P366:P392"/>
    <mergeCell ref="A343:A364"/>
    <mergeCell ref="C344:C364"/>
    <mergeCell ref="D344:D364"/>
    <mergeCell ref="A365:A392"/>
    <mergeCell ref="C366:C392"/>
    <mergeCell ref="D366:D392"/>
    <mergeCell ref="E366:E392"/>
    <mergeCell ref="F366:F392"/>
    <mergeCell ref="G366:G392"/>
    <mergeCell ref="H366:H392"/>
    <mergeCell ref="I366:I392"/>
    <mergeCell ref="J366:J392"/>
    <mergeCell ref="E344:E364"/>
    <mergeCell ref="F344:F364"/>
    <mergeCell ref="G344:G364"/>
    <mergeCell ref="H344:H364"/>
    <mergeCell ref="I344:I364"/>
    <mergeCell ref="J344:J364"/>
    <mergeCell ref="K305:M305"/>
    <mergeCell ref="N305:P305"/>
    <mergeCell ref="B313:P313"/>
    <mergeCell ref="K315:K342"/>
    <mergeCell ref="L315:L342"/>
    <mergeCell ref="M315:M342"/>
    <mergeCell ref="N315:N342"/>
    <mergeCell ref="O315:O342"/>
    <mergeCell ref="P315:P342"/>
    <mergeCell ref="K344:K364"/>
    <mergeCell ref="L344:L364"/>
    <mergeCell ref="M344:M364"/>
    <mergeCell ref="N344:N364"/>
    <mergeCell ref="O344:O364"/>
    <mergeCell ref="P344:P364"/>
    <mergeCell ref="A314:A342"/>
    <mergeCell ref="C315:C342"/>
    <mergeCell ref="D315:D342"/>
    <mergeCell ref="E315:E342"/>
    <mergeCell ref="F315:F342"/>
    <mergeCell ref="G315:G342"/>
    <mergeCell ref="H315:H342"/>
    <mergeCell ref="I315:I342"/>
    <mergeCell ref="J315:J342"/>
    <mergeCell ref="K295:K302"/>
    <mergeCell ref="L295:L302"/>
    <mergeCell ref="M295:M302"/>
    <mergeCell ref="N295:N302"/>
    <mergeCell ref="O295:O302"/>
    <mergeCell ref="P295:P302"/>
    <mergeCell ref="A285:A293"/>
    <mergeCell ref="C286:C293"/>
    <mergeCell ref="D286:D293"/>
    <mergeCell ref="A294:A302"/>
    <mergeCell ref="C295:C302"/>
    <mergeCell ref="D295:D302"/>
    <mergeCell ref="E295:E302"/>
    <mergeCell ref="F295:F302"/>
    <mergeCell ref="G295:G302"/>
    <mergeCell ref="H295:H302"/>
    <mergeCell ref="I295:I302"/>
    <mergeCell ref="J295:J302"/>
    <mergeCell ref="E286:E293"/>
    <mergeCell ref="F286:F293"/>
    <mergeCell ref="G286:G293"/>
    <mergeCell ref="H286:H293"/>
    <mergeCell ref="I286:I293"/>
    <mergeCell ref="J286:J293"/>
    <mergeCell ref="P269:P273"/>
    <mergeCell ref="G269:G273"/>
    <mergeCell ref="H269:H273"/>
    <mergeCell ref="I269:I273"/>
    <mergeCell ref="J269:J273"/>
    <mergeCell ref="K269:K273"/>
    <mergeCell ref="K276:M276"/>
    <mergeCell ref="N276:P276"/>
    <mergeCell ref="B284:P284"/>
    <mergeCell ref="K286:K293"/>
    <mergeCell ref="L286:L293"/>
    <mergeCell ref="M286:M293"/>
    <mergeCell ref="N286:N293"/>
    <mergeCell ref="O286:O293"/>
    <mergeCell ref="P286:P293"/>
    <mergeCell ref="A268:A273"/>
    <mergeCell ref="C269:C273"/>
    <mergeCell ref="D269:D273"/>
    <mergeCell ref="E269:E273"/>
    <mergeCell ref="F269:F273"/>
    <mergeCell ref="L238:L267"/>
    <mergeCell ref="M238:M267"/>
    <mergeCell ref="N238:N267"/>
    <mergeCell ref="O238:O267"/>
    <mergeCell ref="L269:L273"/>
    <mergeCell ref="M269:M273"/>
    <mergeCell ref="N269:N273"/>
    <mergeCell ref="O269:O273"/>
    <mergeCell ref="P238:P267"/>
    <mergeCell ref="G238:G267"/>
    <mergeCell ref="H238:H267"/>
    <mergeCell ref="I238:I267"/>
    <mergeCell ref="J238:J267"/>
    <mergeCell ref="K238:K267"/>
    <mergeCell ref="A237:A267"/>
    <mergeCell ref="C238:C267"/>
    <mergeCell ref="D238:D267"/>
    <mergeCell ref="E238:E267"/>
    <mergeCell ref="F238:F267"/>
    <mergeCell ref="L213:L236"/>
    <mergeCell ref="M213:M236"/>
    <mergeCell ref="N213:N236"/>
    <mergeCell ref="O213:O236"/>
    <mergeCell ref="P213:P236"/>
    <mergeCell ref="G213:G236"/>
    <mergeCell ref="H213:H236"/>
    <mergeCell ref="I213:I236"/>
    <mergeCell ref="J213:J236"/>
    <mergeCell ref="K213:K236"/>
    <mergeCell ref="A186:A211"/>
    <mergeCell ref="C187:C211"/>
    <mergeCell ref="D187:D211"/>
    <mergeCell ref="E187:E211"/>
    <mergeCell ref="F187:F211"/>
    <mergeCell ref="A212:A236"/>
    <mergeCell ref="C213:C236"/>
    <mergeCell ref="D213:D236"/>
    <mergeCell ref="E213:E236"/>
    <mergeCell ref="F213:F236"/>
    <mergeCell ref="O162:O185"/>
    <mergeCell ref="P162:P185"/>
    <mergeCell ref="G162:G185"/>
    <mergeCell ref="H162:H185"/>
    <mergeCell ref="I162:I185"/>
    <mergeCell ref="J162:J185"/>
    <mergeCell ref="K162:K185"/>
    <mergeCell ref="P187:P211"/>
    <mergeCell ref="G187:G211"/>
    <mergeCell ref="H187:H211"/>
    <mergeCell ref="I187:I211"/>
    <mergeCell ref="J187:J211"/>
    <mergeCell ref="K187:K211"/>
    <mergeCell ref="L187:L211"/>
    <mergeCell ref="M187:M211"/>
    <mergeCell ref="N187:N211"/>
    <mergeCell ref="O187:O211"/>
    <mergeCell ref="A161:A185"/>
    <mergeCell ref="C162:C185"/>
    <mergeCell ref="D162:D185"/>
    <mergeCell ref="E162:E185"/>
    <mergeCell ref="F162:F185"/>
    <mergeCell ref="B131:P131"/>
    <mergeCell ref="A132:A160"/>
    <mergeCell ref="C133:C160"/>
    <mergeCell ref="D133:D160"/>
    <mergeCell ref="E133:E160"/>
    <mergeCell ref="F133:F160"/>
    <mergeCell ref="G133:G160"/>
    <mergeCell ref="H133:H160"/>
    <mergeCell ref="I133:I160"/>
    <mergeCell ref="J133:J160"/>
    <mergeCell ref="K133:K160"/>
    <mergeCell ref="L133:L160"/>
    <mergeCell ref="M133:M160"/>
    <mergeCell ref="N133:N160"/>
    <mergeCell ref="O133:O160"/>
    <mergeCell ref="P133:P160"/>
    <mergeCell ref="L162:L185"/>
    <mergeCell ref="M162:M185"/>
    <mergeCell ref="N162:N185"/>
    <mergeCell ref="K107:M107"/>
    <mergeCell ref="N107:P107"/>
    <mergeCell ref="B119:P119"/>
    <mergeCell ref="K123:M123"/>
    <mergeCell ref="N123:P123"/>
    <mergeCell ref="L103:L104"/>
    <mergeCell ref="M103:M104"/>
    <mergeCell ref="N103:N104"/>
    <mergeCell ref="O103:O104"/>
    <mergeCell ref="P103:P104"/>
    <mergeCell ref="G103:G104"/>
    <mergeCell ref="H103:H104"/>
    <mergeCell ref="I103:I104"/>
    <mergeCell ref="J103:J104"/>
    <mergeCell ref="K103:K104"/>
    <mergeCell ref="A101:A102"/>
    <mergeCell ref="C101:C102"/>
    <mergeCell ref="D101:D102"/>
    <mergeCell ref="E101:E102"/>
    <mergeCell ref="F101:F102"/>
    <mergeCell ref="A103:A104"/>
    <mergeCell ref="C103:C104"/>
    <mergeCell ref="D103:D104"/>
    <mergeCell ref="E103:E104"/>
    <mergeCell ref="F103:F104"/>
    <mergeCell ref="K99:K100"/>
    <mergeCell ref="L99:L100"/>
    <mergeCell ref="M99:M100"/>
    <mergeCell ref="N99:N100"/>
    <mergeCell ref="O99:O100"/>
    <mergeCell ref="P99:P100"/>
    <mergeCell ref="P101:P102"/>
    <mergeCell ref="G101:G102"/>
    <mergeCell ref="H101:H102"/>
    <mergeCell ref="I101:I102"/>
    <mergeCell ref="J101:J102"/>
    <mergeCell ref="K101:K102"/>
    <mergeCell ref="L101:L102"/>
    <mergeCell ref="M101:M102"/>
    <mergeCell ref="N101:N102"/>
    <mergeCell ref="O101:O102"/>
    <mergeCell ref="A99:A100"/>
    <mergeCell ref="C99:C100"/>
    <mergeCell ref="D99:D100"/>
    <mergeCell ref="E99:E100"/>
    <mergeCell ref="F99:F100"/>
    <mergeCell ref="G99:G100"/>
    <mergeCell ref="H99:H100"/>
    <mergeCell ref="I99:I100"/>
    <mergeCell ref="J99:J100"/>
    <mergeCell ref="K97:K98"/>
    <mergeCell ref="L97:L98"/>
    <mergeCell ref="M97:M98"/>
    <mergeCell ref="N97:N98"/>
    <mergeCell ref="O97:O98"/>
    <mergeCell ref="P97:P98"/>
    <mergeCell ref="A95:A96"/>
    <mergeCell ref="C95:C96"/>
    <mergeCell ref="D95:D96"/>
    <mergeCell ref="A97:A98"/>
    <mergeCell ref="C97:C98"/>
    <mergeCell ref="D97:D98"/>
    <mergeCell ref="E97:E98"/>
    <mergeCell ref="F97:F98"/>
    <mergeCell ref="G97:G98"/>
    <mergeCell ref="H97:H98"/>
    <mergeCell ref="I97:I98"/>
    <mergeCell ref="J97:J98"/>
    <mergeCell ref="E95:E96"/>
    <mergeCell ref="F95:F96"/>
    <mergeCell ref="G95:G96"/>
    <mergeCell ref="H95:H96"/>
    <mergeCell ref="I95:I96"/>
    <mergeCell ref="J95:J96"/>
    <mergeCell ref="B79:P79"/>
    <mergeCell ref="K83:M83"/>
    <mergeCell ref="N83:P83"/>
    <mergeCell ref="B91:P91"/>
    <mergeCell ref="K92:K93"/>
    <mergeCell ref="L92:L93"/>
    <mergeCell ref="M92:M93"/>
    <mergeCell ref="N92:N93"/>
    <mergeCell ref="O92:O93"/>
    <mergeCell ref="P92:P93"/>
    <mergeCell ref="K95:K96"/>
    <mergeCell ref="L95:L96"/>
    <mergeCell ref="M95:M96"/>
    <mergeCell ref="N95:N96"/>
    <mergeCell ref="O95:O96"/>
    <mergeCell ref="P95:P96"/>
    <mergeCell ref="A92:A93"/>
    <mergeCell ref="C92:C93"/>
    <mergeCell ref="D92:D93"/>
    <mergeCell ref="E92:E93"/>
    <mergeCell ref="F92:F93"/>
    <mergeCell ref="G92:G93"/>
    <mergeCell ref="H92:H93"/>
    <mergeCell ref="I92:I93"/>
    <mergeCell ref="J92:J93"/>
    <mergeCell ref="K56:M56"/>
    <mergeCell ref="N56:P56"/>
    <mergeCell ref="B64:P64"/>
    <mergeCell ref="K71:M71"/>
    <mergeCell ref="N71:P71"/>
    <mergeCell ref="A2:L2"/>
    <mergeCell ref="A3:L3"/>
    <mergeCell ref="A4:L4"/>
    <mergeCell ref="B8:P8"/>
    <mergeCell ref="K14:M14"/>
    <mergeCell ref="N14:P14"/>
    <mergeCell ref="B22:P22"/>
    <mergeCell ref="K37:M37"/>
    <mergeCell ref="N37:P37"/>
    <mergeCell ref="B45:P45"/>
  </mergeCells>
  <pageMargins left="0.25" right="0.25" top="0.75" bottom="0.75" header="0.3" footer="0.3"/>
  <pageSetup paperSize="9" scale="54" fitToHeight="0" orientation="landscape" horizontalDpi="4294967294" verticalDpi="4294967294" r:id="rId1"/>
  <headerFooter>
    <oddHeader>&amp;L&amp;"-,Pogrubiony" 122/PN/ZP/D/2024
dostawy obłożeń i zestawów operacyjnych &amp;RFormularz asortymentowo-cenowy - Załącznik nr 2 do SWZ i Załącznik nr 2 do Umowy</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vt:i4>
      </vt:variant>
    </vt:vector>
  </HeadingPairs>
  <TitlesOfParts>
    <vt:vector size="1" baseType="lpstr">
      <vt:lpstr>FAC</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2024-07-29T07:35:46Z</dcterms:modified>
</cp:coreProperties>
</file>