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KI - Hodowlana" sheetId="3" r:id="rId1"/>
    <sheet name="KO - Hodowlana " sheetId="4" r:id="rId2"/>
  </sheets>
  <definedNames>
    <definedName name="_xlnm.Print_Area" localSheetId="0">'KI - Hodowlana'!$A$1:$G$17</definedName>
    <definedName name="_xlnm.Print_Area" localSheetId="1">'KO - Hodowlana '!$A$1:$G$17</definedName>
  </definedNames>
  <calcPr calcId="162913"/>
</workbook>
</file>

<file path=xl/calcChain.xml><?xml version="1.0" encoding="utf-8"?>
<calcChain xmlns="http://schemas.openxmlformats.org/spreadsheetml/2006/main">
  <c r="F10" i="4" l="1"/>
  <c r="F12" i="4" l="1"/>
  <c r="F11" i="4" s="1"/>
  <c r="F8" i="3"/>
  <c r="G9" i="3"/>
  <c r="G8" i="3"/>
  <c r="G7" i="3"/>
  <c r="F7" i="3"/>
  <c r="F6" i="3"/>
  <c r="G6" i="3" s="1"/>
  <c r="F5" i="3"/>
  <c r="F10" i="3" s="1"/>
  <c r="F4" i="3"/>
  <c r="G4" i="3" s="1"/>
  <c r="F12" i="3" l="1"/>
  <c r="F11" i="3" s="1"/>
  <c r="I10" i="3"/>
  <c r="G5" i="3"/>
</calcChain>
</file>

<file path=xl/sharedStrings.xml><?xml version="1.0" encoding="utf-8"?>
<sst xmlns="http://schemas.openxmlformats.org/spreadsheetml/2006/main" count="110" uniqueCount="58">
  <si>
    <t>Lp.</t>
  </si>
  <si>
    <t>Opis</t>
  </si>
  <si>
    <t>Jedn. 
obm.</t>
  </si>
  <si>
    <t>Ilość</t>
  </si>
  <si>
    <t>Wartość netto
[PLN]</t>
  </si>
  <si>
    <t>1.</t>
  </si>
  <si>
    <t>szt.</t>
  </si>
  <si>
    <t>3.</t>
  </si>
  <si>
    <t>RAZEM WARTOŚĆ BRUTTO</t>
  </si>
  <si>
    <t>………………………………………………………………………</t>
  </si>
  <si>
    <t xml:space="preserve">data i podpis </t>
  </si>
  <si>
    <t>4.</t>
  </si>
  <si>
    <t xml:space="preserve"> Kosztorys Inwestorski</t>
  </si>
  <si>
    <t>2.</t>
  </si>
  <si>
    <t>5.</t>
  </si>
  <si>
    <t>Wykorytowanie + wykonanie nawierzchni bezpiecznej z piasku</t>
  </si>
  <si>
    <t>Fenster Sp. z o.o.</t>
  </si>
  <si>
    <t>Simba</t>
  </si>
  <si>
    <t>Oferty</t>
  </si>
  <si>
    <t>Kalkulacja własna</t>
  </si>
  <si>
    <t>RAZEM WARTOŚĆ NETTO:</t>
  </si>
  <si>
    <t>PODATEK VAT 23%</t>
  </si>
  <si>
    <t>Podstawa</t>
  </si>
  <si>
    <t>m2</t>
  </si>
  <si>
    <t>Wartość brutto    [PLN]</t>
  </si>
  <si>
    <t>Budowa elementów placu zabaw przy ul. Hodowlanej w Białych Błotach - zgodnie z posiadanym projektem w ramach zadania pn. „Budowa placów zabaw przy ul. Hodowlanej, Betonowej i Centralnej w Białych Błotach”.</t>
  </si>
  <si>
    <t>Zestaw wieżowy z mostkiem i ślizgawkami</t>
  </si>
  <si>
    <t>Ogrodzenie z 3 furtkami</t>
  </si>
  <si>
    <t>mb</t>
  </si>
  <si>
    <t xml:space="preserve">Ogrodzenie </t>
  </si>
  <si>
    <t>Furtka do ogrodzenia</t>
  </si>
  <si>
    <t>Zakładanie trawnika</t>
  </si>
  <si>
    <t>Rodzaj usługi</t>
  </si>
  <si>
    <t>jedn.</t>
  </si>
  <si>
    <t>Koszt</t>
  </si>
  <si>
    <t>Zastosowanie Roundap-u w celu oczyszczenia działki z „chwastów” (z materiałem)</t>
  </si>
  <si>
    <t>1,5-4 zł</t>
  </si>
  <si>
    <t>Praca glebogryzarką</t>
  </si>
  <si>
    <t>1-2,5 zł</t>
  </si>
  <si>
    <t>Praca glebogryzarką separacyjną</t>
  </si>
  <si>
    <t>1-3,5 zł</t>
  </si>
  <si>
    <t>Rozłożenie siatki przeciw kretom (z materiałem)</t>
  </si>
  <si>
    <t>5-20 zł</t>
  </si>
  <si>
    <t>Zakładanie trawnika z siewu (z materiałem - nasiona traw, 3 rodzaje nawozów)</t>
  </si>
  <si>
    <t>12-30 zł</t>
  </si>
  <si>
    <t>Zakładanie trawnika z rolki (z materiałem - trawa w rolce, 3 rodzaje nawozów) (bez kosztów dowozu trawy w rolce)</t>
  </si>
  <si>
    <t>27-47 zł</t>
  </si>
  <si>
    <t>Dostarczenie na teren ogrodu i wyrównanie nowej warstwy ziemi/piasku</t>
  </si>
  <si>
    <t>(bez kosztów materiału oraz transportu)</t>
  </si>
  <si>
    <t>tona</t>
  </si>
  <si>
    <t>35-60 zł</t>
  </si>
  <si>
    <t>Przyjęte</t>
  </si>
  <si>
    <t>Pomiar powykonawczy wraz z dokumentacją powykonawczą</t>
  </si>
  <si>
    <t>kpl.</t>
  </si>
  <si>
    <t>Rekultywacja terenu po robotach , uprzątnięcie terenu i obsianie trawą</t>
  </si>
  <si>
    <t xml:space="preserve"> Kosztorys Ofertowy</t>
  </si>
  <si>
    <t>6.</t>
  </si>
  <si>
    <t>Rekultywacja terenu po robotach, uprzątnięcie terenu i obsianie trawą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</si>
</sst>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9.25"/>
      <color rgb="FF666666"/>
      <name val="Arial"/>
      <family val="2"/>
      <charset val="238"/>
    </font>
    <font>
      <sz val="10"/>
      <color rgb="FF444444"/>
      <name val="Arial"/>
      <family val="2"/>
      <charset val="238"/>
    </font>
    <font>
      <b/>
      <sz val="10"/>
      <color rgb="FF44444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7E9"/>
        <bgColor indexed="64"/>
      </patternFill>
    </fill>
    <fill>
      <patternFill patternType="solid">
        <fgColor rgb="FFF0F3DE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rgb="FFCCCCCC"/>
      </bottom>
      <diagonal/>
    </border>
    <border>
      <left/>
      <right/>
      <top style="dotted">
        <color rgb="FFCCCCCC"/>
      </top>
      <bottom style="dotted">
        <color rgb="FFCCCCCC"/>
      </bottom>
      <diagonal/>
    </border>
    <border>
      <left/>
      <right/>
      <top style="dotted">
        <color rgb="FFCCCCCC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" fontId="2" fillId="0" borderId="13" xfId="1" applyNumberFormat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6" fontId="2" fillId="0" borderId="13" xfId="1" applyNumberFormat="1" applyFont="1" applyFill="1" applyBorder="1" applyAlignment="1">
      <alignment horizontal="center" vertical="center" wrapText="1"/>
    </xf>
    <xf numFmtId="16" fontId="2" fillId="0" borderId="4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/>
    <xf numFmtId="165" fontId="0" fillId="0" borderId="0" xfId="0" applyNumberFormat="1"/>
    <xf numFmtId="16" fontId="2" fillId="0" borderId="1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 indent="1"/>
    </xf>
    <xf numFmtId="0" fontId="10" fillId="5" borderId="18" xfId="0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left" vertical="center" wrapText="1" indent="1"/>
    </xf>
    <xf numFmtId="0" fontId="9" fillId="4" borderId="19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horizontal="left" vertical="center" wrapText="1" indent="1"/>
    </xf>
    <xf numFmtId="165" fontId="0" fillId="0" borderId="4" xfId="0" applyNumberForma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left" vertical="center" wrapText="1" inden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wrapText="1" indent="1"/>
    </xf>
    <xf numFmtId="0" fontId="10" fillId="5" borderId="0" xfId="0" applyFont="1" applyFill="1" applyBorder="1" applyAlignment="1">
      <alignment horizontal="left" vertical="center" wrapText="1" indent="1"/>
    </xf>
    <xf numFmtId="0" fontId="8" fillId="5" borderId="20" xfId="0" applyFont="1" applyFill="1" applyBorder="1" applyAlignment="1">
      <alignment horizontal="left" vertical="center" wrapText="1" indent="1"/>
    </xf>
    <xf numFmtId="0" fontId="8" fillId="5" borderId="18" xfId="0" applyFont="1" applyFill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5" fontId="4" fillId="0" borderId="14" xfId="1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topLeftCell="A3" zoomScaleNormal="100" zoomScaleSheetLayoutView="100" workbookViewId="0">
      <selection sqref="A1:G12"/>
    </sheetView>
  </sheetViews>
  <sheetFormatPr defaultRowHeight="15" x14ac:dyDescent="0.25"/>
  <cols>
    <col min="2" max="2" width="12.42578125" customWidth="1"/>
    <col min="3" max="3" width="28.7109375" customWidth="1"/>
    <col min="6" max="6" width="19.7109375" customWidth="1"/>
    <col min="7" max="7" width="19.28515625" customWidth="1"/>
    <col min="8" max="8" width="10.5703125" bestFit="1" customWidth="1"/>
    <col min="9" max="9" width="9.5703125" bestFit="1" customWidth="1"/>
    <col min="15" max="15" width="35.7109375" bestFit="1" customWidth="1"/>
    <col min="16" max="16" width="17.85546875" customWidth="1"/>
    <col min="17" max="17" width="17.7109375" customWidth="1"/>
    <col min="18" max="18" width="11" customWidth="1"/>
  </cols>
  <sheetData>
    <row r="1" spans="1:18" ht="15.75" thickBot="1" x14ac:dyDescent="0.3">
      <c r="A1" s="58" t="s">
        <v>12</v>
      </c>
      <c r="B1" s="59"/>
      <c r="C1" s="59"/>
      <c r="D1" s="59"/>
      <c r="E1" s="59"/>
      <c r="F1" s="59"/>
      <c r="G1" s="60"/>
    </row>
    <row r="2" spans="1:18" ht="115.9" customHeight="1" thickBot="1" x14ac:dyDescent="0.3">
      <c r="A2" s="61" t="s">
        <v>25</v>
      </c>
      <c r="B2" s="62"/>
      <c r="C2" s="62"/>
      <c r="D2" s="62"/>
      <c r="E2" s="62"/>
      <c r="F2" s="62"/>
      <c r="G2" s="63"/>
      <c r="N2" s="64" t="s">
        <v>18</v>
      </c>
      <c r="O2" s="65"/>
      <c r="P2" s="30" t="s">
        <v>16</v>
      </c>
      <c r="Q2" s="29" t="s">
        <v>17</v>
      </c>
    </row>
    <row r="3" spans="1:18" ht="26.25" thickBot="1" x14ac:dyDescent="0.3">
      <c r="A3" s="11" t="s">
        <v>0</v>
      </c>
      <c r="B3" s="11" t="s">
        <v>22</v>
      </c>
      <c r="C3" s="14" t="s">
        <v>1</v>
      </c>
      <c r="D3" s="43" t="s">
        <v>2</v>
      </c>
      <c r="E3" s="21" t="s">
        <v>3</v>
      </c>
      <c r="F3" s="44" t="s">
        <v>4</v>
      </c>
      <c r="G3" s="26" t="s">
        <v>24</v>
      </c>
      <c r="N3" s="28"/>
      <c r="O3" s="28"/>
      <c r="P3" s="66" t="s">
        <v>4</v>
      </c>
      <c r="Q3" s="67"/>
    </row>
    <row r="4" spans="1:18" ht="52.5" customHeight="1" thickBot="1" x14ac:dyDescent="0.3">
      <c r="A4" s="12" t="s">
        <v>5</v>
      </c>
      <c r="B4" s="24" t="s">
        <v>19</v>
      </c>
      <c r="C4" s="16" t="s">
        <v>15</v>
      </c>
      <c r="D4" s="18" t="s">
        <v>23</v>
      </c>
      <c r="E4" s="23">
        <v>49</v>
      </c>
      <c r="F4" s="20">
        <f>E4*110</f>
        <v>5390</v>
      </c>
      <c r="G4" s="42">
        <f>(F4*1.23)</f>
        <v>6629.7</v>
      </c>
      <c r="N4" s="5" t="s">
        <v>5</v>
      </c>
      <c r="O4" s="31" t="s">
        <v>26</v>
      </c>
      <c r="P4" s="7">
        <v>33500</v>
      </c>
      <c r="Q4" s="8">
        <v>34110</v>
      </c>
    </row>
    <row r="5" spans="1:18" ht="48.6" customHeight="1" thickBot="1" x14ac:dyDescent="0.3">
      <c r="A5" s="13" t="s">
        <v>13</v>
      </c>
      <c r="B5" s="25" t="s">
        <v>19</v>
      </c>
      <c r="C5" s="15" t="s">
        <v>26</v>
      </c>
      <c r="D5" s="17" t="s">
        <v>6</v>
      </c>
      <c r="E5" s="22">
        <v>1</v>
      </c>
      <c r="F5" s="19">
        <f>AVERAGE(P4:Q4)</f>
        <v>33805</v>
      </c>
      <c r="G5" s="7">
        <f>(F5*1.23)</f>
        <v>41580.15</v>
      </c>
      <c r="H5" s="33"/>
      <c r="N5" s="6" t="s">
        <v>13</v>
      </c>
      <c r="O5" s="31" t="s">
        <v>27</v>
      </c>
      <c r="P5" s="7">
        <v>7159.5</v>
      </c>
      <c r="Q5" s="10">
        <v>15594</v>
      </c>
    </row>
    <row r="6" spans="1:18" ht="48.6" customHeight="1" thickBot="1" x14ac:dyDescent="0.3">
      <c r="A6" s="12" t="s">
        <v>7</v>
      </c>
      <c r="B6" s="34" t="s">
        <v>19</v>
      </c>
      <c r="C6" s="16" t="s">
        <v>29</v>
      </c>
      <c r="D6" s="18" t="s">
        <v>28</v>
      </c>
      <c r="E6" s="23">
        <v>55.5</v>
      </c>
      <c r="F6" s="20">
        <f>AVERAGE(P5:Q5)</f>
        <v>11376.75</v>
      </c>
      <c r="G6" s="7">
        <f t="shared" ref="G6:G9" si="0">(F6*1.23)</f>
        <v>13993.4025</v>
      </c>
      <c r="I6" s="33"/>
      <c r="M6" s="32"/>
      <c r="N6" s="27"/>
      <c r="O6" s="27"/>
      <c r="P6" s="9"/>
      <c r="Q6" s="9"/>
      <c r="R6" s="32"/>
    </row>
    <row r="7" spans="1:18" ht="48.6" customHeight="1" thickBot="1" x14ac:dyDescent="0.3">
      <c r="A7" s="12"/>
      <c r="B7" s="34" t="s">
        <v>19</v>
      </c>
      <c r="C7" s="16" t="s">
        <v>30</v>
      </c>
      <c r="D7" s="17" t="s">
        <v>6</v>
      </c>
      <c r="E7" s="23">
        <v>3</v>
      </c>
      <c r="F7" s="35">
        <f>3*1292</f>
        <v>3876</v>
      </c>
      <c r="G7" s="7">
        <f t="shared" si="0"/>
        <v>4767.4799999999996</v>
      </c>
      <c r="I7" s="33"/>
      <c r="M7" s="32"/>
      <c r="N7" s="27"/>
      <c r="O7" s="27"/>
      <c r="P7" s="9"/>
      <c r="Q7" s="9"/>
      <c r="R7" s="32"/>
    </row>
    <row r="8" spans="1:18" ht="48.6" customHeight="1" thickBot="1" x14ac:dyDescent="0.3">
      <c r="A8" s="13" t="s">
        <v>11</v>
      </c>
      <c r="B8" s="34" t="s">
        <v>19</v>
      </c>
      <c r="C8" s="16" t="s">
        <v>54</v>
      </c>
      <c r="D8" s="18" t="s">
        <v>53</v>
      </c>
      <c r="E8" s="23">
        <v>1</v>
      </c>
      <c r="F8" s="35">
        <f>23*70</f>
        <v>1610</v>
      </c>
      <c r="G8" s="7">
        <f>(F8*1.23)</f>
        <v>1980.3</v>
      </c>
      <c r="M8" s="32"/>
      <c r="N8" s="27"/>
      <c r="O8" s="36" t="s">
        <v>31</v>
      </c>
      <c r="R8" s="32"/>
    </row>
    <row r="9" spans="1:18" ht="48.6" customHeight="1" thickBot="1" x14ac:dyDescent="0.3">
      <c r="A9" s="12" t="s">
        <v>14</v>
      </c>
      <c r="B9" s="24" t="s">
        <v>19</v>
      </c>
      <c r="C9" s="15" t="s">
        <v>52</v>
      </c>
      <c r="D9" s="17" t="s">
        <v>6</v>
      </c>
      <c r="E9" s="22">
        <v>1</v>
      </c>
      <c r="F9" s="19">
        <v>800</v>
      </c>
      <c r="G9" s="7">
        <f t="shared" si="0"/>
        <v>984</v>
      </c>
      <c r="M9" s="32"/>
      <c r="N9" s="27"/>
      <c r="O9" s="40" t="s">
        <v>32</v>
      </c>
      <c r="P9" s="40" t="s">
        <v>33</v>
      </c>
      <c r="Q9" s="40" t="s">
        <v>34</v>
      </c>
      <c r="R9" s="41" t="s">
        <v>51</v>
      </c>
    </row>
    <row r="10" spans="1:18" ht="39" thickBot="1" x14ac:dyDescent="0.3">
      <c r="A10" s="66" t="s">
        <v>20</v>
      </c>
      <c r="B10" s="68"/>
      <c r="C10" s="68"/>
      <c r="D10" s="68"/>
      <c r="E10" s="68"/>
      <c r="F10" s="69">
        <f>SUM(F4:F9)</f>
        <v>56857.75</v>
      </c>
      <c r="G10" s="70"/>
      <c r="H10">
        <v>56857.75</v>
      </c>
      <c r="I10" s="33">
        <f>H10-F10</f>
        <v>0</v>
      </c>
      <c r="O10" s="45" t="s">
        <v>35</v>
      </c>
      <c r="P10" s="45" t="s">
        <v>23</v>
      </c>
      <c r="Q10" s="45" t="s">
        <v>36</v>
      </c>
    </row>
    <row r="11" spans="1:18" ht="15.75" thickBot="1" x14ac:dyDescent="0.3">
      <c r="A11" s="66" t="s">
        <v>21</v>
      </c>
      <c r="B11" s="68"/>
      <c r="C11" s="68"/>
      <c r="D11" s="68"/>
      <c r="E11" s="67"/>
      <c r="F11" s="71">
        <f>(F12-F10)</f>
        <v>13077.282500000001</v>
      </c>
      <c r="G11" s="72"/>
      <c r="O11" s="37" t="s">
        <v>37</v>
      </c>
      <c r="P11" s="37" t="s">
        <v>23</v>
      </c>
      <c r="Q11" s="37" t="s">
        <v>38</v>
      </c>
    </row>
    <row r="12" spans="1:18" ht="15.75" thickBot="1" x14ac:dyDescent="0.3">
      <c r="A12" s="73" t="s">
        <v>8</v>
      </c>
      <c r="B12" s="74"/>
      <c r="C12" s="74"/>
      <c r="D12" s="74"/>
      <c r="E12" s="74"/>
      <c r="F12" s="75">
        <f>(F10*1.23)</f>
        <v>69935.032500000001</v>
      </c>
      <c r="G12" s="76"/>
      <c r="O12" s="38" t="s">
        <v>39</v>
      </c>
      <c r="P12" s="38" t="s">
        <v>23</v>
      </c>
      <c r="Q12" s="38" t="s">
        <v>40</v>
      </c>
    </row>
    <row r="13" spans="1:18" ht="25.5" x14ac:dyDescent="0.25">
      <c r="A13" s="2"/>
      <c r="B13" s="2"/>
      <c r="C13" s="2"/>
      <c r="D13" s="3"/>
      <c r="E13" s="3"/>
      <c r="F13" s="4"/>
      <c r="O13" s="37" t="s">
        <v>41</v>
      </c>
      <c r="P13" s="37" t="s">
        <v>23</v>
      </c>
      <c r="Q13" s="37" t="s">
        <v>42</v>
      </c>
    </row>
    <row r="14" spans="1:18" ht="38.25" x14ac:dyDescent="0.25">
      <c r="A14" s="2"/>
      <c r="B14" s="2"/>
      <c r="C14" s="1"/>
      <c r="D14" s="1"/>
      <c r="E14" s="1"/>
      <c r="F14" s="1"/>
      <c r="O14" s="45" t="s">
        <v>43</v>
      </c>
      <c r="P14" s="45" t="s">
        <v>23</v>
      </c>
      <c r="Q14" s="45" t="s">
        <v>44</v>
      </c>
      <c r="R14">
        <v>20</v>
      </c>
    </row>
    <row r="15" spans="1:18" ht="82.5" customHeight="1" x14ac:dyDescent="0.25">
      <c r="A15" s="1"/>
      <c r="B15" s="1"/>
      <c r="C15" s="1" t="s">
        <v>9</v>
      </c>
      <c r="D15" s="1"/>
      <c r="E15" s="1"/>
      <c r="F15" s="1"/>
      <c r="O15" s="37" t="s">
        <v>45</v>
      </c>
      <c r="P15" s="37" t="s">
        <v>23</v>
      </c>
      <c r="Q15" s="37" t="s">
        <v>46</v>
      </c>
    </row>
    <row r="16" spans="1:18" ht="38.25" x14ac:dyDescent="0.25">
      <c r="A16" s="1"/>
      <c r="B16" s="1"/>
      <c r="C16" s="1" t="s">
        <v>10</v>
      </c>
      <c r="D16" s="1"/>
      <c r="E16" s="1"/>
      <c r="F16" s="1"/>
      <c r="O16" s="39" t="s">
        <v>47</v>
      </c>
      <c r="P16" s="56" t="s">
        <v>49</v>
      </c>
      <c r="Q16" s="56" t="s">
        <v>50</v>
      </c>
      <c r="R16">
        <v>50</v>
      </c>
    </row>
    <row r="17" spans="15:17" ht="25.5" x14ac:dyDescent="0.25">
      <c r="O17" s="45" t="s">
        <v>48</v>
      </c>
      <c r="P17" s="57"/>
      <c r="Q17" s="57"/>
    </row>
  </sheetData>
  <mergeCells count="12">
    <mergeCell ref="Q16:Q17"/>
    <mergeCell ref="A1:G1"/>
    <mergeCell ref="A2:G2"/>
    <mergeCell ref="N2:O2"/>
    <mergeCell ref="P3:Q3"/>
    <mergeCell ref="A10:E10"/>
    <mergeCell ref="F10:G10"/>
    <mergeCell ref="A11:E11"/>
    <mergeCell ref="F11:G11"/>
    <mergeCell ref="A12:E12"/>
    <mergeCell ref="F12:G12"/>
    <mergeCell ref="P16:P17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view="pageBreakPreview" zoomScaleNormal="100" zoomScaleSheetLayoutView="100" workbookViewId="0">
      <selection activeCell="F12" sqref="F12:G12"/>
    </sheetView>
  </sheetViews>
  <sheetFormatPr defaultRowHeight="15" x14ac:dyDescent="0.25"/>
  <cols>
    <col min="2" max="2" width="12.42578125" customWidth="1"/>
    <col min="3" max="3" width="28.7109375" customWidth="1"/>
    <col min="6" max="6" width="19.7109375" customWidth="1"/>
    <col min="7" max="7" width="19.28515625" customWidth="1"/>
    <col min="8" max="8" width="10.5703125" bestFit="1" customWidth="1"/>
    <col min="9" max="9" width="9.5703125" bestFit="1" customWidth="1"/>
    <col min="12" max="14" width="8.85546875" style="32"/>
    <col min="15" max="15" width="35.7109375" style="32" bestFit="1" customWidth="1"/>
    <col min="16" max="16" width="17.85546875" style="32" customWidth="1"/>
    <col min="17" max="17" width="17.7109375" style="32" customWidth="1"/>
    <col min="18" max="18" width="11" style="32" customWidth="1"/>
  </cols>
  <sheetData>
    <row r="1" spans="1:18" ht="15.75" thickBot="1" x14ac:dyDescent="0.3">
      <c r="A1" s="58" t="s">
        <v>55</v>
      </c>
      <c r="B1" s="59"/>
      <c r="C1" s="59"/>
      <c r="D1" s="59"/>
      <c r="E1" s="59"/>
      <c r="F1" s="59"/>
      <c r="G1" s="60"/>
    </row>
    <row r="2" spans="1:18" ht="115.9" customHeight="1" thickBot="1" x14ac:dyDescent="0.3">
      <c r="A2" s="61" t="s">
        <v>25</v>
      </c>
      <c r="B2" s="62"/>
      <c r="C2" s="62"/>
      <c r="D2" s="62"/>
      <c r="E2" s="62"/>
      <c r="F2" s="62"/>
      <c r="G2" s="63"/>
      <c r="N2" s="78"/>
      <c r="O2" s="78"/>
      <c r="P2" s="48"/>
      <c r="Q2" s="49"/>
    </row>
    <row r="3" spans="1:18" ht="26.25" thickBot="1" x14ac:dyDescent="0.3">
      <c r="A3" s="11" t="s">
        <v>0</v>
      </c>
      <c r="B3" s="11" t="s">
        <v>22</v>
      </c>
      <c r="C3" s="14" t="s">
        <v>1</v>
      </c>
      <c r="D3" s="47" t="s">
        <v>2</v>
      </c>
      <c r="E3" s="21" t="s">
        <v>3</v>
      </c>
      <c r="F3" s="46" t="s">
        <v>4</v>
      </c>
      <c r="G3" s="26" t="s">
        <v>24</v>
      </c>
      <c r="N3" s="50"/>
      <c r="O3" s="50"/>
      <c r="P3" s="79"/>
      <c r="Q3" s="79"/>
    </row>
    <row r="4" spans="1:18" ht="52.5" customHeight="1" thickBot="1" x14ac:dyDescent="0.3">
      <c r="A4" s="12" t="s">
        <v>5</v>
      </c>
      <c r="B4" s="24" t="s">
        <v>19</v>
      </c>
      <c r="C4" s="16" t="s">
        <v>15</v>
      </c>
      <c r="D4" s="18" t="s">
        <v>23</v>
      </c>
      <c r="E4" s="23">
        <v>49</v>
      </c>
      <c r="F4" s="20"/>
      <c r="G4" s="42"/>
      <c r="N4" s="27"/>
      <c r="O4" s="51"/>
      <c r="P4" s="9"/>
      <c r="Q4" s="9"/>
    </row>
    <row r="5" spans="1:18" ht="48.6" customHeight="1" thickBot="1" x14ac:dyDescent="0.3">
      <c r="A5" s="13" t="s">
        <v>13</v>
      </c>
      <c r="B5" s="25" t="s">
        <v>19</v>
      </c>
      <c r="C5" s="15" t="s">
        <v>26</v>
      </c>
      <c r="D5" s="17" t="s">
        <v>6</v>
      </c>
      <c r="E5" s="22">
        <v>1</v>
      </c>
      <c r="F5" s="19"/>
      <c r="G5" s="7"/>
      <c r="H5" s="33"/>
      <c r="N5" s="27"/>
      <c r="O5" s="51"/>
      <c r="P5" s="9"/>
      <c r="Q5" s="9"/>
    </row>
    <row r="6" spans="1:18" ht="48.6" customHeight="1" thickBot="1" x14ac:dyDescent="0.3">
      <c r="A6" s="12" t="s">
        <v>7</v>
      </c>
      <c r="B6" s="34" t="s">
        <v>19</v>
      </c>
      <c r="C6" s="16" t="s">
        <v>29</v>
      </c>
      <c r="D6" s="18" t="s">
        <v>28</v>
      </c>
      <c r="E6" s="23">
        <v>55.5</v>
      </c>
      <c r="F6" s="20"/>
      <c r="G6" s="7"/>
      <c r="I6" s="33"/>
      <c r="N6" s="27"/>
      <c r="O6" s="27"/>
      <c r="P6" s="9"/>
      <c r="Q6" s="9"/>
    </row>
    <row r="7" spans="1:18" ht="48.6" customHeight="1" thickBot="1" x14ac:dyDescent="0.3">
      <c r="A7" s="12" t="s">
        <v>11</v>
      </c>
      <c r="B7" s="34" t="s">
        <v>19</v>
      </c>
      <c r="C7" s="16" t="s">
        <v>30</v>
      </c>
      <c r="D7" s="17" t="s">
        <v>6</v>
      </c>
      <c r="E7" s="23">
        <v>3</v>
      </c>
      <c r="F7" s="35"/>
      <c r="G7" s="7"/>
      <c r="I7" s="33"/>
      <c r="N7" s="27"/>
      <c r="O7" s="27"/>
      <c r="P7" s="9"/>
      <c r="Q7" s="9"/>
    </row>
    <row r="8" spans="1:18" ht="48.6" customHeight="1" thickBot="1" x14ac:dyDescent="0.3">
      <c r="A8" s="13" t="s">
        <v>14</v>
      </c>
      <c r="B8" s="34" t="s">
        <v>19</v>
      </c>
      <c r="C8" s="16" t="s">
        <v>57</v>
      </c>
      <c r="D8" s="18" t="s">
        <v>53</v>
      </c>
      <c r="E8" s="23">
        <v>1</v>
      </c>
      <c r="F8" s="35"/>
      <c r="G8" s="7"/>
      <c r="N8" s="27"/>
      <c r="O8" s="52"/>
    </row>
    <row r="9" spans="1:18" ht="48.6" customHeight="1" thickBot="1" x14ac:dyDescent="0.3">
      <c r="A9" s="12" t="s">
        <v>56</v>
      </c>
      <c r="B9" s="24" t="s">
        <v>19</v>
      </c>
      <c r="C9" s="15" t="s">
        <v>52</v>
      </c>
      <c r="D9" s="17" t="s">
        <v>6</v>
      </c>
      <c r="E9" s="22">
        <v>1</v>
      </c>
      <c r="F9" s="19"/>
      <c r="G9" s="7"/>
      <c r="N9" s="27"/>
      <c r="O9" s="41"/>
      <c r="P9" s="41"/>
      <c r="Q9" s="41"/>
      <c r="R9" s="41"/>
    </row>
    <row r="10" spans="1:18" ht="15.75" thickBot="1" x14ac:dyDescent="0.3">
      <c r="A10" s="66" t="s">
        <v>20</v>
      </c>
      <c r="B10" s="68"/>
      <c r="C10" s="68"/>
      <c r="D10" s="68"/>
      <c r="E10" s="68"/>
      <c r="F10" s="69">
        <f>SUM(F4:F9)</f>
        <v>0</v>
      </c>
      <c r="G10" s="70"/>
      <c r="I10" s="33"/>
      <c r="O10" s="53"/>
      <c r="P10" s="53"/>
      <c r="Q10" s="53"/>
    </row>
    <row r="11" spans="1:18" ht="15.75" thickBot="1" x14ac:dyDescent="0.3">
      <c r="A11" s="66" t="s">
        <v>21</v>
      </c>
      <c r="B11" s="68"/>
      <c r="C11" s="68"/>
      <c r="D11" s="68"/>
      <c r="E11" s="67"/>
      <c r="F11" s="71">
        <f>(F12-F10)</f>
        <v>0</v>
      </c>
      <c r="G11" s="72"/>
      <c r="O11" s="54"/>
      <c r="P11" s="54"/>
      <c r="Q11" s="54"/>
    </row>
    <row r="12" spans="1:18" ht="15.75" thickBot="1" x14ac:dyDescent="0.3">
      <c r="A12" s="73" t="s">
        <v>8</v>
      </c>
      <c r="B12" s="74"/>
      <c r="C12" s="74"/>
      <c r="D12" s="74"/>
      <c r="E12" s="74"/>
      <c r="F12" s="75">
        <f>(F10*1.23)</f>
        <v>0</v>
      </c>
      <c r="G12" s="76"/>
      <c r="O12" s="55"/>
      <c r="P12" s="55"/>
      <c r="Q12" s="55"/>
    </row>
    <row r="13" spans="1:18" x14ac:dyDescent="0.25">
      <c r="A13" s="2"/>
      <c r="B13" s="2"/>
      <c r="C13" s="2"/>
      <c r="D13" s="3"/>
      <c r="E13" s="3"/>
      <c r="F13" s="4"/>
      <c r="O13" s="54"/>
      <c r="P13" s="54"/>
      <c r="Q13" s="54"/>
    </row>
    <row r="14" spans="1:18" x14ac:dyDescent="0.25">
      <c r="A14" s="2"/>
      <c r="B14" s="2"/>
      <c r="C14" s="1"/>
      <c r="D14" s="1"/>
      <c r="E14" s="1"/>
      <c r="F14" s="1"/>
      <c r="O14" s="53"/>
      <c r="P14" s="53"/>
      <c r="Q14" s="53"/>
    </row>
    <row r="15" spans="1:18" ht="82.5" customHeight="1" x14ac:dyDescent="0.25">
      <c r="A15" s="1"/>
      <c r="B15" s="1"/>
      <c r="C15" s="1" t="s">
        <v>9</v>
      </c>
      <c r="D15" s="1"/>
      <c r="E15" s="1"/>
      <c r="F15" s="1"/>
      <c r="O15" s="54"/>
      <c r="P15" s="54"/>
      <c r="Q15" s="54"/>
    </row>
    <row r="16" spans="1:18" x14ac:dyDescent="0.25">
      <c r="A16" s="1"/>
      <c r="B16" s="1"/>
      <c r="C16" s="1" t="s">
        <v>10</v>
      </c>
      <c r="D16" s="1"/>
      <c r="E16" s="1"/>
      <c r="F16" s="1"/>
      <c r="O16" s="53"/>
      <c r="P16" s="77"/>
      <c r="Q16" s="77"/>
    </row>
    <row r="17" spans="15:17" x14ac:dyDescent="0.25">
      <c r="O17" s="53"/>
      <c r="P17" s="77"/>
      <c r="Q17" s="77"/>
    </row>
  </sheetData>
  <mergeCells count="12">
    <mergeCell ref="Q16:Q17"/>
    <mergeCell ref="A1:G1"/>
    <mergeCell ref="A2:G2"/>
    <mergeCell ref="N2:O2"/>
    <mergeCell ref="P3:Q3"/>
    <mergeCell ref="A10:E10"/>
    <mergeCell ref="F10:G10"/>
    <mergeCell ref="A11:E11"/>
    <mergeCell ref="F11:G11"/>
    <mergeCell ref="A12:E12"/>
    <mergeCell ref="F12:G12"/>
    <mergeCell ref="P16:P17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KI - Hodowlana</vt:lpstr>
      <vt:lpstr>KO - Hodowlana </vt:lpstr>
      <vt:lpstr>'KI - Hodowlana'!Obszar_wydruku</vt:lpstr>
      <vt:lpstr>'KO - Hodowlana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2024-04-29T10:57:20Z</dcterms:modified>
</cp:coreProperties>
</file>