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tabRatio="27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s>
  <definedNames>
    <definedName name="leaf">#REF!</definedName>
  </definedNames>
  <calcPr fullCalcOnLoad="1"/>
</workbook>
</file>

<file path=xl/sharedStrings.xml><?xml version="1.0" encoding="utf-8"?>
<sst xmlns="http://schemas.openxmlformats.org/spreadsheetml/2006/main" count="1358" uniqueCount="463">
  <si>
    <t>PAKIET NR 1</t>
  </si>
  <si>
    <t>Lp.</t>
  </si>
  <si>
    <t>przedmiot zamówienia</t>
  </si>
  <si>
    <t>j.m.</t>
  </si>
  <si>
    <t>ilość</t>
  </si>
  <si>
    <t>cena jedn. Netto</t>
  </si>
  <si>
    <t>cena jedn. Brutto</t>
  </si>
  <si>
    <t>wartość netto</t>
  </si>
  <si>
    <t xml:space="preserve">VAT </t>
  </si>
  <si>
    <t>wartość brutto</t>
  </si>
  <si>
    <t>nazwa producenta/ katalogowa/ kod produktu</t>
  </si>
  <si>
    <t>1.</t>
  </si>
  <si>
    <t>Szt</t>
  </si>
  <si>
    <t>2.</t>
  </si>
  <si>
    <t>3.</t>
  </si>
  <si>
    <t>4.</t>
  </si>
  <si>
    <t>5.</t>
  </si>
  <si>
    <t>6.</t>
  </si>
  <si>
    <t>op.</t>
  </si>
  <si>
    <t>7.</t>
  </si>
  <si>
    <t>8.</t>
  </si>
  <si>
    <t>9.</t>
  </si>
  <si>
    <t>10.</t>
  </si>
  <si>
    <t>11.</t>
  </si>
  <si>
    <t>12.</t>
  </si>
  <si>
    <t>13.</t>
  </si>
  <si>
    <t>14.</t>
  </si>
  <si>
    <t>15.</t>
  </si>
  <si>
    <t>16.</t>
  </si>
  <si>
    <t>szt.</t>
  </si>
  <si>
    <t>17.</t>
  </si>
  <si>
    <t>18.</t>
  </si>
  <si>
    <t>19.</t>
  </si>
  <si>
    <t>20.</t>
  </si>
  <si>
    <t>RAZEM:</t>
  </si>
  <si>
    <t>X</t>
  </si>
  <si>
    <t>……………………………………………………………….</t>
  </si>
  <si>
    <t>………………………………………………………………………………..</t>
  </si>
  <si>
    <t>data</t>
  </si>
  <si>
    <t>podpis osoby upoważnionej</t>
  </si>
  <si>
    <t>PAKIET NR 2</t>
  </si>
  <si>
    <t>21.</t>
  </si>
  <si>
    <t>22.</t>
  </si>
  <si>
    <t>23.</t>
  </si>
  <si>
    <t>24.</t>
  </si>
  <si>
    <t>szt</t>
  </si>
  <si>
    <t>OPASKI GIPSOWE</t>
  </si>
  <si>
    <t>Opaska na tubusie tekturowym, o czasie tężenia 4-6 minut, wykonana z gazy 17 - nitkowej, min. 94 % nasycenie opaski masą gipsową - gips naturalny, czas zanurzeia max. 3 sekundy. Pakowana po 2szt.        10 cm  x 3 m</t>
  </si>
  <si>
    <t>Opaska na tubusie tekturowym, o czasie tężenia 4-6 minut, wykonana z gazy 17 - nitkowej, min. 94 % nasycenie opaski masą gipsową - gips naturalny, czas zanurzeia max. 3 sekundy. Pakowana po 2szt.        12 cm  x 3 m</t>
  </si>
  <si>
    <t>Opaska na tubusie tekturowym, o czasie tężenia 4-6 minut, wykonana z gazy 17 - nitkowej, min. 94 % nasycenie opaski masą gipsową - gips naturalna  czas zanurzeia max. 3 sekundy. Pakowana po 2szt.        15 cm  x 3 m</t>
  </si>
  <si>
    <t xml:space="preserve">VAT  </t>
  </si>
  <si>
    <t>USTNIKI DO ALKOMATU</t>
  </si>
  <si>
    <t>Ustniki jednorazowe do alkomatu Alco Sensor FST</t>
  </si>
  <si>
    <t>Ustniki jednorazowe do alkomatu promiler ALT – 1</t>
  </si>
  <si>
    <t>KONCENTRATY DIALIZACYJNE</t>
  </si>
  <si>
    <t>Bicarbonat 8,4 % kanister 6l</t>
  </si>
  <si>
    <t>op</t>
  </si>
  <si>
    <t>Składnik kwaśny 178A kanister 6 l</t>
  </si>
  <si>
    <t>Składnik kwaśny 192A kanister 6l</t>
  </si>
  <si>
    <t>Składnik kwaśny 285A kanister 6l</t>
  </si>
  <si>
    <t>Składnik kwaśny 381A kanister 6l</t>
  </si>
  <si>
    <t>Składnik kwaśny 380 F  kanister 6l</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</si>
  <si>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</si>
  <si>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</si>
  <si>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</si>
  <si>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</si>
  <si>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</si>
  <si>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</si>
  <si>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</si>
  <si>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</si>
  <si>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</si>
  <si>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</si>
  <si>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</si>
  <si>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</si>
  <si>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</si>
  <si>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</si>
  <si>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HIGIENA DRÓG ODDECHOWYCH</t>
  </si>
  <si>
    <t>Łącznik podwójnieobrotowy, kątowy z wejściem do odsysania , jednorazowy , sterylny 15 mm</t>
  </si>
  <si>
    <t>Jednorazowy obwód oddechowy do respiratorów, składający się z dwóch rur o długości 160- 180 cm oraz łącznika z możliwością podłączenia nebulizatora. Możliwość użytkowania do 7 dni</t>
  </si>
  <si>
    <t>Jednorazowy obwód oddechowy do respiratorów mikrobiologicznie czysty składający się z dwóch rur o długośc 180 cm z pułapkami wodnymi; trzecia rura długości 100 cm ; elastyczne nie załamujące się z zakończeniem 22F od strony respiratora, wewnątrz gładkie; łącznik Y wyposażony w port zabezpieczony zatyczką; kolanko 90 st. z portem luer lock + worek 2 l</t>
  </si>
  <si>
    <t>op. 1 szt</t>
  </si>
  <si>
    <t>Układ oddechowy j. uż, dla dorosłych, jednorurowy, gładki w środku, długość 150 - 180cm, z zastawką wydechową, filtrem oddechowym antybakteryjnym, przedłużaczem do rurki intubacyjnej, sterylny lub mikrobiologicznie czysty, komparybilny z respiratorem Puritan Bennett 560.</t>
  </si>
  <si>
    <t>1 szt</t>
  </si>
  <si>
    <t>ZESTAW DO DIAGNOSTYCZNEGO PŁUKANIA JAMY OTRZEWNEJ</t>
  </si>
  <si>
    <t>Zestaw skladajacy się z : trokar punkcyjny Ch 10 z regulowaną głębokością wkłucia, zbudowany z metalowego mandrynuoraz kaniuli z tworzywa; Cewnik Ch 9/50cm wykonany z poliuretany , posiadajacy zamknięty koniec, boczne otwory, mający kolorowe oznakowanie długości. ; skalpel do nacięcia skóry.</t>
  </si>
  <si>
    <t>Akcesoria Ginekologiczne 2</t>
  </si>
  <si>
    <t xml:space="preserve">Rigidinjector z twardą cewką o średnicy 1,67 mm. Urządzenie składa się z miękkiego elementu wprowadzającego zaopatrzony w ruchomy pozycjoner oraz podwójny cewnik z termoplastycznym, gumowym , owalnym balonem o poj. 2,5 ml. Urządzenie z zaworem odcinającym, regulujacym ciśnienie balonika. W zestawie strzykawka 2,5 ml.  </t>
  </si>
  <si>
    <t>Akcesoria ginekologiczne 3</t>
  </si>
  <si>
    <t>Jednorazowa, sterylna łyżeczka ssąca do pobierania biopsji histologicznej śluzówki macicy lub pobierania próbek zawartości macicy podczas menstruacji do badania mikroskopowego lub hodowli. Złożona z przeźroczystej, giętkiej osłonki z polipropylenu, dł 23,5 cm, o srednicy zewnętrznej 3,1mm i wew 2,6mm.Osłonka posiada kolorowe znaczniki w zakresie od 4 do 10 cm od końca dystalnego.</t>
  </si>
  <si>
    <t xml:space="preserve">Rurka intubacyjna 3,0 z balonikiem uszczelniającym </t>
  </si>
  <si>
    <t xml:space="preserve">Rurka intubacyjna 3,5 z balonikiem uszczelniającym </t>
  </si>
  <si>
    <t xml:space="preserve">Rurka intubacyjna 4,0 z balonikiem uszczelniającym </t>
  </si>
  <si>
    <t xml:space="preserve">Rurka intubacyjna 4,5 z balonikiem uszczelniającym </t>
  </si>
  <si>
    <t xml:space="preserve">Rurka intubacyjna 5,0 z balonikiem uszczelniającym </t>
  </si>
  <si>
    <t xml:space="preserve">Rurka intubacyjna 5,5 z balonikiem uszczelniającym </t>
  </si>
  <si>
    <t xml:space="preserve">Rurka intubacyjna 6,0 z balonikiem uszczelniającym </t>
  </si>
  <si>
    <t xml:space="preserve">Rurka intubacyjna 6,5 z balonikiem uszczelniającym </t>
  </si>
  <si>
    <t xml:space="preserve">Rurka intubacyjna 7,0 z balonikiem uszczelniającym </t>
  </si>
  <si>
    <t xml:space="preserve">Rurka intubacyjna 7,5 z balonikiem uszczelniającym </t>
  </si>
  <si>
    <t xml:space="preserve">Rurka intubacyjna 8,0 z balonikiem uszczelniającym </t>
  </si>
  <si>
    <t xml:space="preserve">Rurka intubacyjna 8,5 z balonikiem uszczelniającym </t>
  </si>
  <si>
    <t xml:space="preserve">Rurka intubacyjna 9,0 z balonikiem uszczelniającym </t>
  </si>
  <si>
    <t xml:space="preserve">Rurka intubacyjna 9,5 z balonikiem uszczelniającym </t>
  </si>
  <si>
    <t xml:space="preserve">Rurka intubacyjna 10,0 z balonikiem uszczelniającym </t>
  </si>
  <si>
    <t>Rurka intubacyjna zbrojona z mankietem silikonowa nr 7,0- j.u.</t>
  </si>
  <si>
    <t>Rurka intubacyjna zbrojona z mankietem silikonowa nr 7,5- j.u.</t>
  </si>
  <si>
    <t>Rurka intubacyjna zbrojona z mankietem silikonowa nr 8,0- j.u</t>
  </si>
  <si>
    <t>Rurka intubacyjna zbrojona z mankietem, silikonowa nr 8.5-j.u</t>
  </si>
  <si>
    <t>Rurka intubacyjna zbrojona  z mankietem silikonowa nr 9,0-j.u.</t>
  </si>
  <si>
    <t>Rurka intubacyjna bez balonika  2,5</t>
  </si>
  <si>
    <t>Rurka intubacyjna bez balonika  3,0</t>
  </si>
  <si>
    <t>Rurka intubacyjna bez balonika  3,5</t>
  </si>
  <si>
    <t>Rurka tracheostomijna 6,0 z jednym balonikiem uszczelniającym j.u.</t>
  </si>
  <si>
    <t>Rurka tracheostomijna 6,5 z jednym balonikiem uszczelniającym j.u.</t>
  </si>
  <si>
    <t>Rurka tracheostomijna 7,0 z jednym balonikiem uszczelniającym j.u.</t>
  </si>
  <si>
    <t>Rurka tracheostomijna 7,5 z jednym balonikiem uszczelniającym j.u.</t>
  </si>
  <si>
    <t>Rurka tracheostomijna 8,0 z jednym balonikiem uszczelniającym</t>
  </si>
  <si>
    <t>Rurka tracheostomijna 8,5 z jednym balonikiem uszczelniającym</t>
  </si>
  <si>
    <t>Rurka tracheostomijna 9,0 z jednym balonikiem uszczelniającym</t>
  </si>
  <si>
    <t>Rurka tracheostomijna 9,5 z jednym balonikiem uszczelniającym</t>
  </si>
  <si>
    <t>Rurka tracheostomijna 10,0 z jednym balonikiem uszczelniającym</t>
  </si>
  <si>
    <t>Rurka tracheostomijna fenestracyjna 9,0 z mankietem</t>
  </si>
  <si>
    <t>Rurka tracheostomijna fenestracyjna 8,0 z mankietem</t>
  </si>
  <si>
    <t>Rurka tracheostomijna fenestracyjna 8,5 z mankietem</t>
  </si>
  <si>
    <t>Rurka usto-gardłowa typu GUEDEL nr 00 j.u.( noworodkowe )</t>
  </si>
  <si>
    <t>Rurka usto-gardłowa typu GUEDEL nr 0 j.u.( noworodkowe )</t>
  </si>
  <si>
    <t>Rurka usto-gardłowa typu GUEDEL nr 1 j.u.</t>
  </si>
  <si>
    <t>Rurka usto-gardłowa typu GUEDEL nr 2 j.u.</t>
  </si>
  <si>
    <t>Rurka usto-gardłowa typu GUEDEL nr 3 j.u.</t>
  </si>
  <si>
    <t>Rurka usto-gardłowa typu GUEDEL nr 5 j.u.</t>
  </si>
  <si>
    <t>Rurka usto-gardłowa typu GUEDEL nr 4 j.u.</t>
  </si>
  <si>
    <t>Prowadnica do rurek intubacyjnych dla dorosłych nr 3,0 – j.u.dł.340mm</t>
  </si>
  <si>
    <t>Prowadnica do rurek intubacyjnych dla dorosłych nr 2,0 – j.u.dł.340mm</t>
  </si>
  <si>
    <t>Prowadnica do rurek intubacyjnych dla dorosłych nr 2,5 – j.u.dł.340mm</t>
  </si>
  <si>
    <t>Prowadnica do rurek intubacyjnych dla dorosłych nr 4,0 – j.u. 600Mm lub 340mm ( na życzenie zamawiajacego )</t>
  </si>
  <si>
    <t>Prowadnik J –0,35x60cm-firmy  Balton lub kompatybilne</t>
  </si>
  <si>
    <t>Zamknięty system do odsysania do rurek intubacyjnych z kluczem do rozłączania układu i elastycznym łącznikiem w zestawie, 72H;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z otworem centralnym i  z dwoma otworami naprzemianległymi, łącznik podwójnie obrotowy z wmontowanym portem medycznym do podawania leków w aerozolu, bezzwrotny port do płukania cewnika; rozmiary cewnika 12,14,16 o długości 540 mm do rurek intubacyjnych. Karbowany łacznik, ułatwiający ułożenie</t>
  </si>
  <si>
    <t>Łącznik – martwa przestrzeń o zmiennym kształcie  zespolony z łącznikiem kątowym podwójnie obrotowym z podwójnym portem możliwość rozciągania i kształtowania przezroczysta rura z pamięcią kształtu
łączy układ oddechowy z rurką intubacyjną lub tracheostomijną
złącza 22F – 22M/15F objętość martwej przestrzeni w zakresie 20-50 ml
długość w zakresie od 8 cm do 13 cm jałowy, jednorazowego użytku</t>
  </si>
  <si>
    <t>POJEMNIKI</t>
  </si>
  <si>
    <t>Pojemnik na plwociny-kuweta Coultera poj. 20ml sterylna op a 1 szt</t>
  </si>
  <si>
    <t>Pojemniki na kał z łopatką</t>
  </si>
  <si>
    <t>Pojemniki na mocz dla chłopców /woreczki</t>
  </si>
  <si>
    <t>Pojemniki na mocz dla dziewcząt /woreczki</t>
  </si>
  <si>
    <t>Pojemnik do dobowej zbiórki moczu n-jał ze skalą</t>
  </si>
  <si>
    <t>Pojemnik do badań histopatologicznych 15 ml</t>
  </si>
  <si>
    <t>Pojemnik do badań histopatologicznych 30 ml</t>
  </si>
  <si>
    <t xml:space="preserve">Pojemnik na wycinki do badań histopatologicznych, zakręcane, poj. 3000Ml  </t>
  </si>
  <si>
    <t xml:space="preserve">Pojemnik na wycinki do badań histopatologicznych, zakręcane, poj. 1000ml  </t>
  </si>
  <si>
    <t>Pojemnik na wycinki do badań histopatologicznych, zakręcane, poj. 2000ml</t>
  </si>
  <si>
    <t>Czujniki przepływu</t>
  </si>
  <si>
    <t>Czujnik przepływu do respiratorów typu Event</t>
  </si>
  <si>
    <t>SZT</t>
  </si>
  <si>
    <t>cena netto</t>
  </si>
  <si>
    <t>cena jednostkowa brutto</t>
  </si>
  <si>
    <t>Koce Grzewcze</t>
  </si>
  <si>
    <t>koc grzewczy jednorazowego użytku na górną część ciała</t>
  </si>
  <si>
    <t>koc grzewczy jednorazowego użytku na dolna  część ciała</t>
  </si>
  <si>
    <t>Lp</t>
  </si>
  <si>
    <t>GĄBKI HEMOSTATYCZNE</t>
  </si>
  <si>
    <t>lp.</t>
  </si>
  <si>
    <t>rozmiar /cm/</t>
  </si>
  <si>
    <t>zawartość opakowania /szt./</t>
  </si>
  <si>
    <t>ilość opakowań</t>
  </si>
  <si>
    <t>cena jednostkowa netto</t>
  </si>
  <si>
    <t xml:space="preserve"> Miejscowy środek hemostatyczny przeznaczonydo zabiegów chirurgicznych z krwawieniem żylnym lub sączeniem, kiedy tradycyjne sposoby hemostazy są utrudnione lub niepraktyczne, a niewchłaniające się materiały są niewskazane.
Przywieraiący do miejsca krwawienia i wchłaniający ilość płynu 45 razy przekraczającą jego ciężar. ;wychwytujący płytki krwi, przez co aktywujący się kaskadę krzepnięcia, zamieniając rozpuszczalny fibrynogen w siatkę nierozpuszczalnej fibryny, co zatrzymuje krwawienie. Wchłaniany po 3-5 tygodniach od założenia.</t>
  </si>
  <si>
    <t>5 x 7 x 1</t>
  </si>
  <si>
    <t>5 x 7 x 0,1</t>
  </si>
  <si>
    <t>Opis przedmiotu</t>
  </si>
  <si>
    <t>zawartość opakowania</t>
  </si>
  <si>
    <t>Ilość</t>
  </si>
  <si>
    <t>cena netto/op</t>
  </si>
  <si>
    <t>cena brutto</t>
  </si>
  <si>
    <t>Samoprzylepny worek do zbiórki płynów wyposażony w sito oraz zawór. Rozmiar  50 cm x  60-70 cm. Sterylny</t>
  </si>
  <si>
    <t>Samoprzylepny worek do zbiórki płynów wyposażony w sito oraz zawór. Rozmiar  30 cm  x 40 cm. Sterylny</t>
  </si>
  <si>
    <t>SASZETKI OCHRONNE</t>
  </si>
  <si>
    <t>Ilość/ rok</t>
  </si>
  <si>
    <t>Woreczki do transportu próbek stwarzających zagrożenie biologiczne z napisem `BIOHAZARD `Woreczki jednorazowego użytku, Wymiary 181 x 270 mm</t>
  </si>
  <si>
    <t>Formularz cenowy</t>
  </si>
  <si>
    <t>Rurka intubacyjna z mankietem niskociśnieniowymi wyprofilowanym w kształcie walca,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 (dotyczy pozycji 1-16)</t>
  </si>
  <si>
    <t xml:space="preserve">Rurka intubacyjna 2,5 z balonikiem uszczelniającym   </t>
  </si>
  <si>
    <t>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półpierścieni. Oczko Murphy`ego w każdym rozmiarze rurki.
Rozmiar podany na łączniku, baloniku kontrolnym i w co najmniej dwóch miejscach na  korpusie rurki, łącznik 15 mm na stałe przymocowany do rurki, sterylna, opakowanie papier folia z punktowymi, fabrycznymi zgrzewami zapewniającymi utrzymanie anatomicznego kształtu rurki (dotyczy pozycji 17-21)</t>
  </si>
  <si>
    <t>Rurka intubacyjna bez mankietu , silikonowana, bez zawartości ftalanów, wyposażona w znaczniki głębokości, w postaci grubego czarnego znacznika.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(dotyczy pozycji 22-24)</t>
  </si>
  <si>
    <t>Rurka tracheostomijna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25-33)</t>
  </si>
  <si>
    <t>Rurka tracheostomijna fenestracyjna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34-36)</t>
  </si>
  <si>
    <t>Rurka ustno - gardłowa GUEDEL</t>
  </si>
  <si>
    <t>Prowadnice do rurek intubacyjnych</t>
  </si>
  <si>
    <t>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(dotyczy pozycji 46-48)</t>
  </si>
  <si>
    <t>Prowadnica do rurek intubacyjnych dla dorosłych nr 5,0 – j.u.dł.600mm  lub 370mm ( na życzenie zamawiajacego )</t>
  </si>
  <si>
    <t>Prowadnica do trudnych intubacji, elastyczna z wygiętym końcem, materiał o wlasciwościach poślizgowych, skalowana co 1cm, pakowana w sztywnym futerale, bez lateksu, bez ftalanów, jałowa.Jednorazowa Ch 15/70 cm</t>
  </si>
  <si>
    <t>SUMA</t>
  </si>
  <si>
    <t>……………………………………………………….</t>
  </si>
  <si>
    <t>………………………………………………………….</t>
  </si>
  <si>
    <t xml:space="preserve">               data, miejscowość</t>
  </si>
  <si>
    <t xml:space="preserve">                        podpis Wykonawcy</t>
  </si>
  <si>
    <t>RURKI INTUBACYJNE/PROWADNICE</t>
  </si>
  <si>
    <t>Pojemnik na mocz sterylny  - gwarantowana sterylność produktu poj 100ml  Opakowanie papier-folia</t>
  </si>
  <si>
    <t>Pojemnik na mocz z zakrętką/kubki/ poj.100ml</t>
  </si>
  <si>
    <t>WZIERNIKI  ( LARYNGOLOGIA )</t>
  </si>
  <si>
    <t>Amnioper</t>
  </si>
  <si>
    <t>MCM/WSM/ZP/2021</t>
  </si>
  <si>
    <t>PAKIET NR 3</t>
  </si>
  <si>
    <t>PAKIET NR 7</t>
  </si>
  <si>
    <t>PAKIET NR 16</t>
  </si>
  <si>
    <t>PAKIET NR 17</t>
  </si>
  <si>
    <t>PAKIET NR 18</t>
  </si>
  <si>
    <t>PAKIET NR 19</t>
  </si>
  <si>
    <t xml:space="preserve">Kaniula </t>
  </si>
  <si>
    <t>Kaniula dożylna typu bezpiecznego , bez potru górnego wykonana z poliuretanu , ze specjalnym dodatkowym zaworem elininującym całkowicie wypływ krwi podczas kaniulacji. Wtopione mninimum 4 paski RTG ,filtr hydrofobowy w komorze wypływu, igła po wyjęciu z kaniuli automatycznie zabezpieczana metalowym zatrzaskiem Rozmiar 14G-24G do wyboru przez zamawiającego</t>
  </si>
  <si>
    <t>Rękawice chirurgiczne, poliizoprenowe bezpudrowe z wewnętrzną warstwą polimerową o strukturze sieci, powierzchnia zewnętrzna mikroteksturowana, Modulus 50% max.0,5N/mm2, grubość na palcu 0,27 mm, AQL. 0,65, sterylizowane radiacyjnie, anatomiczne z poszerzoną częścią grzbietową dłoni, mankiet rolowany, opakowanie zewnętrzne hermetyczne foliowe z wycięciem w listku ułatwiającym otwieranie, długość min. 270-285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min. 28 cytostatyków (raport z wynikami badań). Certyfikat CE jednostki notyfikowanej dla środka ochrony osobistej kategorii III. Produkowane w zakłądach z wrożonymi sytemami zarzadzania jakością: ISO 13485, ISO 9001, ISO 14001 i OHSAS 18001 potwierdzone certyfikatami jednostki notyfikowanej. Opakowanie 40 par. Rozmiary 5,5-9,0.</t>
  </si>
  <si>
    <t>para</t>
  </si>
  <si>
    <t>Rękawice chirurgiczne, Półsyntetyczne: lateksowo-nitrylowe, trójwarstwowe, warstwa wew. 100% nitryl, bezpudrowe, wewnątrz silikonowane, pokryte przeciwdronbnoustrojowym CPC, grubość: na palcu 0,25 mm, na dłoni, 0,20 mm, na mankiecie 0,19 mm; AQL po zapakowaniu 0,65, sterylizowane radiacyjnie, anatomiczne, poziom protein &lt; 50 ug/g rękawicy, mankiet rolowany z widocznymi podłużnymi i poprzecznymi wzmocnieniami, opakowanie zewnętrzne hermetyczne foliowe podciśnieniowe z dodatkowymi tłoczeniami w listkach ułatwiającymi otwieranie, badania na przenikalność cytostatyków zgodnie z ASTM D 6978-05 (raport z wynikami badań). Certyfikat CE jednostki notyfikowanej dla środka ochrony osobistej kategorii III. Opakowanie 50par. Rozmiary 5,5- 9,0.</t>
  </si>
  <si>
    <t>Jednorazowy układ pacjenta 10 mm do SLE 6000</t>
  </si>
  <si>
    <t>Filtr bakteryjny jednorazowy</t>
  </si>
  <si>
    <t>SLE Miniflow nCPAP generator</t>
  </si>
  <si>
    <t>Końcówki donosowe do SLE Miniflow lub Midijet xs</t>
  </si>
  <si>
    <t>Końcówki donosowe do SLE Miniflow lub Midijet M</t>
  </si>
  <si>
    <t>Końcówki donosowe do SLE Miniflow lub Midijet XL</t>
  </si>
  <si>
    <t>Końcówki donosowe do SLE Miniflow lub Midijet S</t>
  </si>
  <si>
    <t>Końcówki donosowe do SLE Miniflow lub Midijet L</t>
  </si>
  <si>
    <t>Końcówki donosowe do SLE Miniflow lub Midijet M wide</t>
  </si>
  <si>
    <t>Końcówki donosowe do SLE Miniflow lub Midijet L wide</t>
  </si>
  <si>
    <t>Maska nosowa do SLE Miniflow-Medijet XX Large zielona</t>
  </si>
  <si>
    <t>Maska nosowa do SLE Miniflow-Medijet XXX Large biała</t>
  </si>
  <si>
    <t>Czapeczka do SLE Miniflow-Medijet XX Large zielona</t>
  </si>
  <si>
    <t>Czapeczka do SLE Miniflow-Medijet XXX Large biała</t>
  </si>
  <si>
    <t>Taśmy mocujące czapeczkę 18 cm do SLE Miniflow-Medijet</t>
  </si>
  <si>
    <t>Taśmy mocujące czapeczkę 20 cm do SLE Miniflow-Medijet</t>
  </si>
  <si>
    <t>Pakiet  Nr 4</t>
  </si>
  <si>
    <t>PAKIET NR 5</t>
  </si>
  <si>
    <t>PAKIET NR 6</t>
  </si>
  <si>
    <t>PAKIET NR 8</t>
  </si>
  <si>
    <t>PAKIET NR 9</t>
  </si>
  <si>
    <t>PAKIET NR 10</t>
  </si>
  <si>
    <t>PAKIET NR 11</t>
  </si>
  <si>
    <t>PAKIET NR 12</t>
  </si>
  <si>
    <t>PAKIET NR 13</t>
  </si>
  <si>
    <t>PAKIET NR 14</t>
  </si>
  <si>
    <t>PAKIET NR 15</t>
  </si>
  <si>
    <t>WORKI NA PŁYNY 1</t>
  </si>
  <si>
    <t>WORKI NA PŁYNY 2</t>
  </si>
  <si>
    <t>op ( 50 szt )</t>
  </si>
  <si>
    <t>PAKIET NR 20</t>
  </si>
  <si>
    <t>PAKIET NR 21</t>
  </si>
  <si>
    <t xml:space="preserve">Łącznik „T” do podawania tlenu –wczepiany w układ do respiratorów Ventilogic </t>
  </si>
  <si>
    <t>DRENY/CEWNIKI/ZGŁĘBNIKI</t>
  </si>
  <si>
    <r>
      <rPr>
        <sz val="9"/>
        <color indexed="8"/>
        <rFont val="Cambria"/>
        <family val="1"/>
      </rPr>
      <t>Dren brzuszny,wykonany z PVC</t>
    </r>
    <r>
      <rPr>
        <sz val="9"/>
        <rFont val="Cambria"/>
        <family val="1"/>
      </rPr>
      <t xml:space="preserve"> 22F/40cm z dziurką</t>
    </r>
  </si>
  <si>
    <t>Dren brzuszny,wykonany z PVC  24F/40cm z dziurką</t>
  </si>
  <si>
    <t>Dren brzuszny, wykonany z PVC 26F/40cm z dziurką</t>
  </si>
  <si>
    <t>Dren brzuszny, wykonany z PVC  28F/40cm z dziurką</t>
  </si>
  <si>
    <t>Dren brzuszny, wykonany z PVC 30F/40cm z dziurką</t>
  </si>
  <si>
    <t>Dren brzuszny wykonany z PVC 32F/40cm z dziurką</t>
  </si>
  <si>
    <t>Dren typu REDON do odsysania ran F-8/70cm pakowany prosto</t>
  </si>
  <si>
    <t>Dren typu REDON do odsysania ran F-10/70cm pakowany prosto</t>
  </si>
  <si>
    <t>Dren typu REDON do odsysania ran F-12/70cm pakowany prosto</t>
  </si>
  <si>
    <t>Dren typu REDON do odsysania ran F-14/70cm pakowany prosto</t>
  </si>
  <si>
    <t>Dren typu REDON do odsysania ran F-16/70cm pakowany prosto</t>
  </si>
  <si>
    <t>Dren typu REDON do odsysania ran F-18/70cm pakowany prosto</t>
  </si>
  <si>
    <t>Cewnik TORAX Ch-18 linia RTG wzdłuż całego cewnika</t>
  </si>
  <si>
    <t>Cewnik TORAX Ch-20linia RTG wzdłuż całego cewnika</t>
  </si>
  <si>
    <t>Cewnik TORAX Ch-24linia RTG wzdłuż całego cewnika</t>
  </si>
  <si>
    <t>Cewnik TORAX Ch-26linia RTG wzdłuż całego cewnika</t>
  </si>
  <si>
    <t>Cewnik urologiczny PEZZERA nr32, wykonany z lateksu pokrytego silikonem</t>
  </si>
  <si>
    <t>Cewnik urologiczny PEZZERA nr36, wykonany z lateksu pokrytego silikonem</t>
  </si>
  <si>
    <t>25.</t>
  </si>
  <si>
    <t>Cewnik urologiczny PEZZERA nr28, wykonany z lateksu pokrytego silikonem</t>
  </si>
  <si>
    <t>26.</t>
  </si>
  <si>
    <t>Cewnik urologiczny PEZZERA nr30, wykonany z lateksu pokrytego silikonem</t>
  </si>
  <si>
    <t>27.</t>
  </si>
  <si>
    <t>Zgłębnik do tamowania krwotoków z jamy nosowej TYP I A (90 mm) L (lewy)</t>
  </si>
  <si>
    <t>28.</t>
  </si>
  <si>
    <t>Zgłębnik do tamowania krwotoków z jamy nosowej TYP I A (90 mm) P (prawy)</t>
  </si>
  <si>
    <t>29.</t>
  </si>
  <si>
    <t>Zgłębnik do tamowania krwotoków z jamy nosowej TYP I C (80 mm) L (lewy)</t>
  </si>
  <si>
    <t>30.</t>
  </si>
  <si>
    <t>Zgłębnik do tamowania krwotoków z jamy nosowej TYP I C (80 mm) P (prawy)</t>
  </si>
  <si>
    <t>31.</t>
  </si>
  <si>
    <t>Zgłębnik żołądkowy Ch-12/150cm z zatyczką i łacznikiem redukcyjnym Luer</t>
  </si>
  <si>
    <t>32.</t>
  </si>
  <si>
    <t>Zgłębnik żołądkowy Ch-14/150cm z zatyczkąi łacznikiem redukcyjnym Luer</t>
  </si>
  <si>
    <t>33.</t>
  </si>
  <si>
    <t>Zgłębnik żołądkowy Ch-14/75cm z zatyczkąi łacznikiem redukcyjnym Luer</t>
  </si>
  <si>
    <t>34.</t>
  </si>
  <si>
    <t>Zgłębnik żołądkowy Ch-16/150cm z zatyczkąi łacznikiem redukcyjnym Luer</t>
  </si>
  <si>
    <t>35.</t>
  </si>
  <si>
    <t>Zgłębnik żołądkowy Ch-16/75cm z zatyczką</t>
  </si>
  <si>
    <t>36.</t>
  </si>
  <si>
    <t>Zgłębnik żołądkowy ch-18/150cm z zatyczkąi łacznikiem redukcyjnym Luer</t>
  </si>
  <si>
    <t>37.</t>
  </si>
  <si>
    <t>Zgłębnik żołądkowy ch-18/75cm z zatyczką</t>
  </si>
  <si>
    <t>38.</t>
  </si>
  <si>
    <t>Zgłębnik żołądkowy Ch-20/150cm z zatyczkąi łacznikiem redukcyjnym Luer</t>
  </si>
  <si>
    <t>39.</t>
  </si>
  <si>
    <t>Zgłębnik żołądkowy Ch-22/150cm z zatyczkąi łacznikiem redukcyjnym Luer</t>
  </si>
  <si>
    <t>40.</t>
  </si>
  <si>
    <t>Zgłębnik żołądkowy Ch-24/150cm z zatyczką</t>
  </si>
  <si>
    <t>41.</t>
  </si>
  <si>
    <t>Zgłębnik żołądkowy Ch-26/150cm z zatyczką</t>
  </si>
  <si>
    <t>42.</t>
  </si>
  <si>
    <t>Zgłębnik żołądkowy Ch-28/150cm z zatyczką</t>
  </si>
  <si>
    <t>43.</t>
  </si>
  <si>
    <t>Zgłębnik żołądkowy Ch-32/150cm z zatyczką</t>
  </si>
  <si>
    <t>44.</t>
  </si>
  <si>
    <t>Cewnik do odsysania g.d.oddechowych CH-4 dla noworodków dł.30~40cm</t>
  </si>
  <si>
    <t>45.</t>
  </si>
  <si>
    <t>Cewnik do odsysania g.d.oddechowych CH-6/40cm, sterylne, nie pyrogenne, sterylizowane tlenkiem etylenu</t>
  </si>
  <si>
    <t>46.</t>
  </si>
  <si>
    <t>Cewnik do odsysania g.d.oddechowych CH-6/60cm, sterylne, nie pyrogenne, sterylizowane tlenkiem etylenu</t>
  </si>
  <si>
    <t>47.</t>
  </si>
  <si>
    <t>Cewnik do odsysania g.d.oddechowych CH-8/40cm, sterylne, nie pyrogenne, sterylizowane tlenkiem etylenu</t>
  </si>
  <si>
    <t>48.</t>
  </si>
  <si>
    <t>Cewnik do odsysania górnych dróg oddechowych CH-10/40cm, sterylne, nie pyrogenne, sterylizowane tlenkiem etylenu</t>
  </si>
  <si>
    <t>49.</t>
  </si>
  <si>
    <t>Cewnik do odsysania górnych dróg oddechowych CH-12/50cm, sterylne, nie pyrogenne, sterylizowane tlenkiem etylenu</t>
  </si>
  <si>
    <t>50.</t>
  </si>
  <si>
    <t>Cewnik do odsysania górnych dróg oddechowych CH-14/60cm, sterylne, nie pyrogenne, sterylizowane tlenkiem etylenu</t>
  </si>
  <si>
    <t>51.</t>
  </si>
  <si>
    <t>Cewnik do odsysania g.d.oddechowych CH-16/60cm, sterylne, nie pyrogenne, sterylizowane tlenkiem etylenu</t>
  </si>
  <si>
    <t>52.</t>
  </si>
  <si>
    <t>Cewnik do odsysania g.d.oddechowych CH-18/60cm, sterylne, nie pyrogenne, sterylizowane tlenkiem etylenu</t>
  </si>
  <si>
    <t>53.</t>
  </si>
  <si>
    <t>Cewnik do odsysania g.d.oddechowych CH-20/60cm, sterylne, nie pyrogenne, sterylizowane tlenkiem etylenu</t>
  </si>
  <si>
    <t>54.</t>
  </si>
  <si>
    <t>Cewnik do odsysania g.d.oddechowych CH-22/60cm, sterylne, nie pyrogenne, sterylizowane tlenkiem etylenu</t>
  </si>
  <si>
    <t>55.</t>
  </si>
  <si>
    <t>Cewnik do odsysania g.d.oddechowych CH-24/60cm, sterylne, nie pyrogenne, sterylizowane tlenkiem etylenu</t>
  </si>
  <si>
    <t>56.</t>
  </si>
  <si>
    <t>Cewnik do podawania tlenu przez nos/wąsy/ dla noworodka 2,0 150 cm</t>
  </si>
  <si>
    <t>57.</t>
  </si>
  <si>
    <t>Cewnik do podawania tlenu przez nos/wąsy/ dla dorosłych 200 cm</t>
  </si>
  <si>
    <t>58.</t>
  </si>
  <si>
    <t>Cewnik do podawania tlenu przez nos/wąsy/ dla dorosłych 300 cm</t>
  </si>
  <si>
    <t>59.</t>
  </si>
  <si>
    <t>Dren do drenażu opłucnej z prowadnicą (TROCAR CATHETERS) roz.28F</t>
  </si>
  <si>
    <t>60.</t>
  </si>
  <si>
    <t>Dren do drenażu opłucnej z prowadnicą (TROCAR CATHETERS) roz.24F</t>
  </si>
  <si>
    <t>61.</t>
  </si>
  <si>
    <t>Dren do drenażu opłucnej z prowadnicą (TROCAR CATHETERS)roz.32F</t>
  </si>
  <si>
    <t>PAKIET NR 22</t>
  </si>
  <si>
    <t>• Paski zawierające enzym GDH-FAD,  który nie interferuje z tlenem zawartym w krwi pacjenta; rodzaj próbki krwi do badania: świeża próbka pełnej krwi kapilarnej uzyskanej z opuszki palca lub krew żylna ; 
• możliwość prezentacji wyniku w jednostkach mmol/l, zamiennie mg/dl;
•  czas pomiaru: 5 sekund (szybkość pomiaru);
•  test paskowy współpracujący z gleukometrem zasilany dwoma bateriami ogólnodostępnymi AAA 1,5V, 
• kapilara zasysająca znajduje  się na szczycie paska testowego (wygoda pomiaru kropli krwi);
• podświetlana szczelina (ułatwia umieszczenie paska testowego);
• objętość próbki krwi konieczna do wykonania badania: 0,5ul 
* paski kompatybilne z 3 rodzajami glukometrów</t>
  </si>
  <si>
    <t>Wygrywający dostarczy nieodpłatnie glukometry kompatybilne z oferowanymi paskami , posiadajace funkcję bluetooth, która umożliwia przesyłanie danych do systemu szpitalnego oraz płyny kontrolne w ilości wymaganej przez zamawiającego</t>
  </si>
  <si>
    <t>Cewnik KEHR Ch-16/450/180/ silikonowy</t>
  </si>
  <si>
    <t>Cewnik KEHR Ch-12/450/180/ silikonowy</t>
  </si>
  <si>
    <t>Cewnik KEHR Ch-14/450/180/ silikonowy</t>
  </si>
  <si>
    <t>Cewnik KEHR Ch-18/450/180/ silikonowy</t>
  </si>
  <si>
    <t>Cewnik KEHR Ch-20/450/180/ silikonowy</t>
  </si>
  <si>
    <t>Cewnik KEHR Ch-22/450/180/ silikonowy</t>
  </si>
  <si>
    <t>PAKIET NR 23</t>
  </si>
  <si>
    <t>Worki do basenu</t>
  </si>
  <si>
    <t>Jednorazowy worek na basen sanitarny z wkładką żelującą, przeznaczony do bezpiecznego zbiarania, transportu i usuwania płynów ustrojowych. Wkładka chłonna  zmieniająca płyn ( krew, mocz,stolec, krew, płyn surowiczy )w żel w ciągu kilku sekund. Eliminująca przykre zapachy. Opakowanie 20 szt. Wymiary 59 x 38 cm</t>
  </si>
  <si>
    <t>Igły biopsyjne</t>
  </si>
  <si>
    <t>Jednorazowy pistolet do biopsji stercza wyposażony w igłę skalowaną co centymetr o wymiarach 18G i długości 20cm z echogeniczna końcówką . Igła osadzona na wyprofilowanej rękojeści, umożliwiającej naciągnięcie igły oraz uruchomienie spustu jedną ręką. Rękojeść o rozmiarach: długość 14 cm, szerokość 4,5cm. System naciągania składający się z dwóch suwaków położonych równolegle do siebie i znajdujących się na przedniej części pistoletu. Pistolet wyposażony w dwa spusty uruchamiające: Jeden znajdujący się z tyłu pistoletu, drugi na prawym boku w górnej części urządzenia, pod kciukiem. Długość wystrzału 22mm, długość wycinka 17mm.</t>
  </si>
  <si>
    <t>Higiena pacjenta</t>
  </si>
  <si>
    <t>Dwuwarstwowa, jednorazowa myjka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9001:2008 (certyfikaty dołączone do oferty).Opakowanie jednostkowe a'10 sztuk z nadrukowanym składem. Produkt pozbawiony latexu. Termin wa¿noœci: 5 lat od daty produkcji, wyrób należy zużyć do 12 m-cy po otwarciu opakowania</t>
  </si>
  <si>
    <t>Op (10 szt )</t>
  </si>
  <si>
    <t>Jednorazowe ściereczki do osuszania ciała wykonane w 100% z celulozy, rozmiar 30cm x 40cm, gramatura 60g/m2, gruboœæ 0.95mm, opakowanie a'50 sztuk zgrzewane w folię z nadrukowanym rozmiarem. Produkt pozbawiony latexu.</t>
  </si>
  <si>
    <t>Op (50 szt )</t>
  </si>
  <si>
    <t>Jednorazowa myjka do mycia ciała noworodków nasączona środkami myjącymi o neutralnym PH 5,5 z dodatkiem aloesu, wykonana w całości z poliestru o gramaturze 400g/m2, rozmiar 12cm x 10cm. Produkowana zgodnie z wymaganiami ISO 22716:2007 oraz ISO 9001:2008 (certyfikaty dołączone do oferty). Czystość mikrobiologiczna potwierdzona badaniami nie starszymi ni¿ 2013rok na brak zawartości Pseudomonas aeruginosa, Candida albicans, Staphylococcus aureus oraz Escherichia coli. Opakowanie jednostkowe a'40 sztuk z graficzna instrukcja stosowania oraz składem.  Produkt pozbawiony latexu. Termin ważnoœci: 5 lat od daty produkcji, wyrób należy zużyć do 12 m-cy po otwarciu opakowania</t>
  </si>
  <si>
    <t>Op (30 szt )</t>
  </si>
  <si>
    <t>Jednorazowe, włókninowe myjki do mycia ciała w formie ściereczki nie wymagające spłukiwania oraz namaczania, rozmiar 33cm x 22cm, z mozliwościa podgrzania w mikrofalówce (60sek. w 750W). Powodujące redukcję otaræć skóry o min. 80% oraz zmniejszenie ZUM o min. 85% (potwierdzone testami dołączonymi do oferty). Zawierające w składzie m.in. dimetikon, polisorbat 20, disodium EDTA. Bezzapachowe, pakowane w opakowaniu a'8 sztuk. Na opakowaniu typu "Flow wrap" nadrukowana ilość, rozmiar ściereczek oraz pole do opisu daty otwarcia opakowania. Wyrób należy zużyć do 3 m-cy po otwarciu opakowania.  Zarejestrowane jako wyrób medyczny.</t>
  </si>
  <si>
    <t>Gotowa do użycia, jednorazowa gąbka nasączona 30 ml substancją myjacą oraz nawilżajcą, nie zawierającą mydła. Rozmiar 12cm x 7,5 cm x 2,3 cm, wykonana z poliuretanu, nie zawiera latexu. Zbalansowana formuła pH substancji myjącej zawiera wyciągi z roślin, nie wymaga spłukiwania i może być używana do całego ciała oraz okolic intymnych. Pakowana pojedynczo. Opakowanie blistrowe z systemem łatwego rozdzieralnego otwarcia. Zarejestrowana jako wyrób medyczny.</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</si>
  <si>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</si>
  <si>
    <t>Gotowa do użycia, jednorazowa gąbka nasączona 25ml antyseptycznym, myjącym roztworem glukonianu chlorcheksydyny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wyrób medyczny.</t>
  </si>
  <si>
    <t xml:space="preserve">Oczyszczajaca, nie zawierajaca mydła pianka oczyszczajaca do skóry dla pacjentów z nietrzymaniem moczu oraz kału, posiadająca właściwości antybakteryjne, oczyszczajace oraz ochronne dla skóry. Pojemność 400ml z polem do opisu danych pacjenta. Na opakowaniu wskazówki dotyczące stosowania w języku polskim. Posiadająca udowodnione i opublikowane badania potwierdzające skutecznośc antybakteryjną. Zawierająca w składzie m.in. triklosan oraz dimetikon. Zarejestrowana jako wyrób medyczny. </t>
  </si>
  <si>
    <t>Op 400 ml</t>
  </si>
  <si>
    <t>Jednorazowy czepek do bezwodnego mycia głowy nasączony substancjami myjacymi oraz odżywką. Nie wymagający namoczenia oraz spłukiwania.  Zawierające w składzie m.in. kokamidopropylobetainę oraz dioctan glutaminianu tetrasodowego. Pakowane pojedynczo, z mo¿liwoœci¹ podgrzania w mikrofalówce (20 sek. w 650W).  Zapachowy. Opakowanie typu "Flow wrap". Wyrób nie zawiera latexu. Zarejestrowany jako wyrób medyczny.</t>
  </si>
  <si>
    <t>Szczotka do pielęgnacji jamy ustnej</t>
  </si>
  <si>
    <t>Gąbka do pielęgnacji jamy ustnej</t>
  </si>
  <si>
    <t>MCM/WSM/ZP/2022</t>
  </si>
  <si>
    <t>PAKIET NR 25</t>
  </si>
  <si>
    <t>FORMULARZ CENOWY</t>
  </si>
  <si>
    <t>UBRANIA JEDNORAZOWEGO UŻYTKU</t>
  </si>
  <si>
    <t>Spodenki do kolonoskopii z włokniny polipropylenowej o gramaturze 28g/m2. Krótkie z rozcieciem w części tylnej;rozmiar : M/L - 120 cm w pasie ;jednorazowego użytku,niejałowe</t>
  </si>
  <si>
    <t>Komplet pościeli, jednorazowy, niejałowy, miękki, przyjemny dla skóry, ,,lekki,, oddychający, wykonany z włókniny  polipropylen min. 20 g/m2, kolor niebieskI. wymiary: poszwy na kołdrę – 160x210 cm, poszwy na poduszki 70x80 cm, prześcieradła – 160x210cm</t>
  </si>
  <si>
    <t xml:space="preserve">Prześcieradło z włókniny podfoliowane -   Spunbond ( polipropylen) o gramaturze 25 g/m². Rozmiar 200 x 150cm. Pakowane  w worki po 10 szt.  Klasa I. Zgodność z MDD 93/42.  Zgodność z 89/686/EEC </t>
  </si>
  <si>
    <t>Jednorazowy niesterylny podkład wysokochłonny pod pacjenta przeznaczony na blok operacyjny.                                                                        
- warstwa podkładu od strony stołu operacyjnego wykonana z paroprzepuszczalnego, nieprzemakalnego białego laminatu 
- rdzeń chłonny po zaabsorbowaniu płynów, suchy na powierzchni po maksymalnie 5 minutach.
- nośność &gt; 190 kg
- warstwa podkładu „od pacjenta”  trwale spojona z rdzeniem chłonnym, wykonana z miękkiej, pikowanej i przyjemnej dla skóry włókniny.
- wyrób medyczny, pakowany pojedynczo w  torebkę  z foli PE, posiadającą , na stałe przymocowaną etykietę samoprzylepną, zgodnie z wymaganiami normy PN-EN 1041 A1:2013-12 , zawierającą następujące informacje: numer REF, nazwa produktu, rozmiar, LOT, znak CE,, data ważności, nazwa producenta, podkad o wymiarach całkowitych 100x200 cm, strefa absorbcyjna wym. 90 x180cm (+/- 5cm).  absorpcja  &gt;3000 ml</t>
  </si>
  <si>
    <t xml:space="preserve">Kołdra/koc do okrycia pacjenta jednorazowego użytku
wewnątrz 100% Polyester + zewnętrzna warstwa włókniny PP.  Kolor granatowy. Waga 300g Materiał miękki, oddychający, pikowany.
</t>
  </si>
  <si>
    <t xml:space="preserve">Prześcieradło włókninowe gramatura min. 20 g kolor biały. Rozmiar 160 x 210cm </t>
  </si>
  <si>
    <t>Jednorazowa  poduszka z wypełnieniem rozmiar 40 x 40cm. Wewnętrzna warstwa 100% poliester, zewnętrzna warstwa włóknina PP. Miekka, wygodna, kolor biały. Każda sztuka pakowana osobno.</t>
  </si>
  <si>
    <t>Antypoślizgowa, podłogowa mata chłonna, może być stosowany zarówno na suchych jak i mokrych podłogach, bez super chłonnych proszków, dzięki czemu mata nie pęcznieje i jest równa na powierzchni, odpowiednia kapilarność utrzymuje matę na mokrej podłodze ,  Rozmiar 84cm x 30m na roli, pomarańczowa/biała, absorbcja -5L /m2</t>
  </si>
  <si>
    <t>rolka</t>
  </si>
  <si>
    <t>PAKIET NR 26</t>
  </si>
  <si>
    <t xml:space="preserve">       FORMULARZ CENOWY</t>
  </si>
  <si>
    <t xml:space="preserve">                                                 SYSTEMY ZAMKNIĘTE</t>
  </si>
  <si>
    <t>cena jedn. netto</t>
  </si>
  <si>
    <t>cena jedn. brutto</t>
  </si>
  <si>
    <t xml:space="preserve">VAT %  </t>
  </si>
  <si>
    <t>Zamknięty system do odsysania z rurki intubacyjnej rozmiary
CH12/14/16, długość 56 cm .Do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</si>
  <si>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</si>
  <si>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</si>
  <si>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Sterylny adapter kompatybilny z systemem zamkniętym, umożliwiający przeprowadzenie procedury bronchofiberoskopii bez przerywania wentylacji pacjenta. Adapter posiada: zintegrowany/wbudowany podwójnie obrotowy łącznik,kąt nachylenia pomiędzy systemem a portem służącym do wprowadzenia bronchofiberoskopu nie większy niż 45 stopni, port do wprowadzania bronchofiberoskopu posiadający silikonową zastawkę wewnętrzna oraz silikonową zabezpieczającą nakładkę - zapewniająca szczelność systemu w trakcie użytkowania. Wewnętrzna średnica ramienia łączącego się z systemem zamkniętym -12 mm.  Możliwość stosowania do 72h(potiwerdzone oświadczeniem producenta)</t>
  </si>
  <si>
    <t>Elastyczny łącznik karbowany typu „martwa przestrzeń”Długość 15 cm, rozmiar 15M-15F.</t>
  </si>
  <si>
    <t>Filtr oddechowy elektrostatyczny bez wymiennika ciepła i wilgoci, bakteryjno/wirusowy, port kapno - sterylny, pakowany folia-papier. Skuteczność filtracji wirusowej i bakteryjnej 99,999%, waga filtra 29g, przestrzeń martwa 45ml, objętość oddechowa w zakresie min. 300-1500 ml, pakowany folia-papier.</t>
  </si>
  <si>
    <t xml:space="preserve">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 </t>
  </si>
  <si>
    <t xml:space="preserve">Jednorazowe obwody oddechowe dwururowe rozciągane do aparatu do znieczulenia, karbowane- dorośli, średnica 22mm.Długość 90-300 cm. Obwód z łącznikiem Y, łącznikiem kolankowym 90 st. Z portem CO2 oraz workiem oddechowym 2litry i rurą/ gałęzią do worka o długości 150 cm </t>
  </si>
  <si>
    <t>Jednorazowe obwody oddechowe dwururowe rozciągane do respiratora , karbowane- dorośli, średnica 22mm.Długość 80-180  cm. Obwód z łącznikiem Y, łącznikiem kolankowym 90 st. Z portem CO2.</t>
  </si>
  <si>
    <t xml:space="preserve">Łyżka do laryngoskopu, światłowodowa, jednorazowa, typ McIntosh. Rozmiary #00, #0-5 -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7376.Metalowa stopka i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t>
  </si>
  <si>
    <t>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</si>
  <si>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</si>
  <si>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Szczoteczka z możliwością odsysania jamy ustnej </t>
  </si>
  <si>
    <t>Sterylny zestaw do pobierania próbek z drzewa oskrzelowego pacjenta</t>
  </si>
  <si>
    <t>Dren do ssaka, długość 200 cm z kontrolą siły ssania, Ch 25</t>
  </si>
  <si>
    <t>Dren do odsysania o długości 2 m CH  ch 25 koncówki żenski, żeński</t>
  </si>
  <si>
    <t>Maska krtaniowa jednorazowego użytku, wykonana z silikonu, składająca się z trzech elementów trwale ze sobą połączonych: rurki powietrznej, maski, nadmuchiwanego mankietu niskociśnieniowego. Rozmiar maski kodowany odpowiednim kolorem, dostępne rozmiary:1;1,5;2;2,5;3,0;4,0;5,0, produkt sterylny.</t>
  </si>
  <si>
    <t xml:space="preserve">                                                    PAKIET NR 27</t>
  </si>
  <si>
    <t xml:space="preserve">                    RĘKAWICE SPECJALISTYCZNE</t>
  </si>
  <si>
    <t>j.m</t>
  </si>
  <si>
    <t>cena jednostk. netto</t>
  </si>
  <si>
    <t>cena jednostk.  brutto</t>
  </si>
  <si>
    <t xml:space="preserve">VAT % </t>
  </si>
  <si>
    <t>Rękawice chirurgiczne,bezpudrowe, jałowe, j.u.-latex,sterylne Spełniajace wymogi EN 455 orza ASTM F1671 Powierzchnia z mikrotekstura , zapewniająca dobrą chwytność w8owisku mokrym i suchym.Rolowany mankiet ułatwiajacy zakładanie.Pakowane w podwójne opakowania paierowe.Parametry: grubość na palcu 0,17 mm;grubość na dłoni 0,12 mm; długość min 280 mm; rozciągliwość przed starzeniem min 750%; po stzraeniu 560%; wytrzymałość na rozciaganie min 18Mpa. Różne rozmiary 6 -9  ; op 50 par</t>
  </si>
  <si>
    <t>Rekawice chirurgiczne lateksowe, ginekologiczne, bezpudrowe.Mikrotekstura na całej powierzchni.Rolowany mankiet,produkt zgodny z wymogami ASTM D3578;EN 455.Pakowane podwójnie. Parametry: grubość na palcu 0,32mm; grubość na dłoni 0,31mm;długość min 455 mm;rozciągliwość przed starzeniem min 820%;po starzeniu min 860%;wytrzymałość na rozerwanie min 26N . Rozmiar 8 ; op 50 par</t>
  </si>
  <si>
    <t>Rękawice chirurgiczne lateksowe, ortopedyczne bezpudrowe .Zgodne z wymogami ATSM D3577.EN 455;ASTM F 1671, EN 374;EN420;EN 388.Rolowany manikiet ułatwiający zakładanie. Pakowane podwójnie.Parametry: grubość na palcu 0,33mm ; grubość na dłoni 0,30 mm; grubość na mankiecie 0,23mm;długośc min 280mm;rozciągliwość przed starzeniem min 820%;po starzeniu 810%;wytrzymałość na rozerwanie  min 24N. Różne rozmiary 6 - 9 ;op 50 par</t>
  </si>
  <si>
    <t xml:space="preserve">               Pakiet Nr 28</t>
  </si>
  <si>
    <t>Przedmiot zamówienia</t>
  </si>
  <si>
    <t>DREN/DIALIZATOR</t>
  </si>
  <si>
    <t>Dren tętniczy Æ30 - do dializy dwuigłowej sztucznej nerki typu FRESENIUS 4008B, Æ8 + dren żylny Æ22 - do dializy dwuigłowej sztucznej nerki typ FRESENIUS 4008B,Æ8 z jeziorkiem detektora Æ22.</t>
  </si>
  <si>
    <t>kpl.</t>
  </si>
  <si>
    <t>Dializator kapilarny, nisko przepływowy, polisulfonowy lub poliamidowy, sterylizowany parą wodną lub promieniami gamma, symbol: F7HPS, o powierzchni błony dializacyjnej 1,6-1,2m2</t>
  </si>
  <si>
    <t>Dializator kapilarny, nisko przepływowy, polisulfonowy lub poliamidowy, sterylizowany parą wodną lub promieniami gamma, symbol: F8HPS,  o powierzchni błony dializacyjnej 1,8-2,1m2</t>
  </si>
  <si>
    <t>PAKIET NR 29</t>
  </si>
  <si>
    <t>VAT %</t>
  </si>
  <si>
    <t>PAKIET NR 30</t>
  </si>
  <si>
    <t>Rękawice chirurgiczne jałowe neoprenowe bezpudrowe. Polimerowana zarówno zewnętrzna jak i wewnętrzna powierzchnia rękawic pozwalające wyeliminować podrażnienia skóry wywoływane przez puder ;test przepuszczalności wody – AQL 0,65 ;zapewniające pewny chwyt dzięki specjalnej warstwie antypoślizgowej na całej powierzchni rękawicy
Produkt zgodny z wymaganiami normy ASTM D3577, EN 455
odporne na przenikanie wirusów zgodnie z normą ASTM F1671
odporne na przenikanie substancji chemicznych zgodnie z normą EN 374 zgodne z normą EN 420, EN 388
zarejestrowane jak wyrób medyczny oraz środek ochrony indywidualnej kategorii III Posiadające rolowany mankiet ułatwiający zakładanie ;kolor brązowy
Pakowane podwójnie – opakowanie wewnętrzne papierowe z oznaczeniem rozmiaru rękawicy oraz rozróżnieniem lewej i prawej dłoni . Rozmiary 6,5-8,5
opakowanie (50 par)</t>
  </si>
  <si>
    <t>CEWNIKI  FOLEY'A</t>
  </si>
  <si>
    <t>cena                  jedn. Netto</t>
  </si>
  <si>
    <t>cena                     jedn. Brutto</t>
  </si>
  <si>
    <t>Cewnik FOLEYA ch-6/poj.3-5ml,lateksowy,dwudrożny,pokrywany silikonem</t>
  </si>
  <si>
    <t>Cewnik FOLEYA ch-8/poj.3-5ml,lateksowy,dwudrożny,pokrywany silikonem</t>
  </si>
  <si>
    <t>Cewnik FOLEYA ch-10/poj.3-5ml,lateksowy,dwudrożny,pokrywany silikonem</t>
  </si>
  <si>
    <t>Cewnik FOLEYA ch-12/poj.5ml – 10 ml lateksowy,dwudrożny,pokrywany silikonem</t>
  </si>
  <si>
    <t>Cewnik FOLEYA ch-14/poj.5-10ml,lateksowy,dwudrożny,pokrywany silikonem</t>
  </si>
  <si>
    <t>Cewnik Foleya Ch-16/poj.30-50ml,lateksowy,dwudrożny,pokrywany silikonem</t>
  </si>
  <si>
    <t>Cewnik Foleya Ch-18/poj. 30 -50ml,lateksowy,dwudrożny,pokrywany silikonem</t>
  </si>
  <si>
    <t>Cewnik Foleya Ch-20/poj.30 -50ml,lateksowy,dwudrożny,pokrywany silikonem</t>
  </si>
  <si>
    <t>Cewnik FOLEYA ch-22/30ml,lateksowy,dwudrożny,pokrywany silikonem,</t>
  </si>
  <si>
    <t>Cewnik Foleya Ch-24/30-50ml,lateksowy,dwudrożny,pokrywany silikonem,</t>
  </si>
  <si>
    <t>Cewnik FOLEYA ch-26/30 -50ml,lateksowy,dwudrożny,pokrywany silikonem,</t>
  </si>
  <si>
    <r>
      <t>Cewnik FOLEYA ch-</t>
    </r>
    <r>
      <rPr>
        <b/>
        <sz val="9"/>
        <rFont val="Cambria"/>
        <family val="1"/>
      </rPr>
      <t>26/50ml</t>
    </r>
    <r>
      <rPr>
        <sz val="9"/>
        <rFont val="Cambria"/>
        <family val="1"/>
      </rPr>
      <t>,lateksowy,dwudrożny,pokrywany silikonem,</t>
    </r>
  </si>
  <si>
    <t>Cewnik wewnętrzny Foley silikonowy 100%, 2-drożny z balonem, zaworem Luer, jałowy. Ch 18/ 10 ml</t>
  </si>
  <si>
    <t>Cewnik wewnętrzny Foley silikonowy 100%, 2-drożny z balonem, zaworem Luer, jałowy. Ch 20/ 10 ml</t>
  </si>
  <si>
    <t>Cewnik Foleya Ch-18/poj.30-50ml,lateksowy,trójdrożny,pokrywany silikonem</t>
  </si>
  <si>
    <t>Cewnik Foleya Ch-20/poj.30-50ml,lateksowy,trójdrożny,pokrywany silikonem</t>
  </si>
  <si>
    <t>Cewnik Foleya Ch-22/poj.30-50ml,lateksowy,trójdrożny,pokrywany silikonem</t>
  </si>
  <si>
    <t xml:space="preserve"> Cewnik Foley'a z końcówką Tiemanna Ch-18</t>
  </si>
  <si>
    <t xml:space="preserve"> Cewnik Foley'a z końcówką Tiemanna Ch-20</t>
  </si>
  <si>
    <t xml:space="preserve"> Cewnik Foley'a z końcówką Tiemanna Ch-22</t>
  </si>
  <si>
    <t>Cewnik do kaniulacji żyły pępowinowej 7F</t>
  </si>
  <si>
    <t>Cewnik Nelaton Ch-14 /400 cm</t>
  </si>
  <si>
    <t>Cewnik Nelaton Ch-16 /400 cm</t>
  </si>
  <si>
    <t>Cewnik Nelaton Ch-18/ 400 cm</t>
  </si>
  <si>
    <t>Cewnik Nelaton Ch-20/ 400 cm</t>
  </si>
  <si>
    <t>Cewnik Nelaton Ch-22/ 400 cm</t>
  </si>
  <si>
    <t>Cewnik Tiemana Ch-12</t>
  </si>
  <si>
    <t>Cewnik Tiemana Ch-14</t>
  </si>
  <si>
    <t>Cewnik Tiemana Ch-16</t>
  </si>
  <si>
    <t>Cewnik Tiemana Ch-18</t>
  </si>
  <si>
    <t>Cewnik Tiemana Ch-20</t>
  </si>
  <si>
    <t>Cewnik Tiemana Ch-22</t>
  </si>
  <si>
    <t>Cewnik Tiemana Ch-24</t>
  </si>
  <si>
    <t>Zatyczka schodkowa do cewników Foley'a</t>
  </si>
  <si>
    <t>PAKIET NR 31</t>
  </si>
  <si>
    <r>
      <t xml:space="preserve">Koszula dla pacjenta wykonana z włókniny typu SMS o gramaturze 35 g/m kw., dekolt typu Y  40 g/m² w kolorze granatowym, zakładana przez głowę. Długość koszuli 120 cm, szerokość 70 cm  (obwód 140 cm). </t>
    </r>
    <r>
      <rPr>
        <b/>
        <sz val="9"/>
        <rFont val="Cambria"/>
        <family val="1"/>
      </rPr>
      <t>Bez rozcięcia z tyłu</t>
    </r>
    <r>
      <rPr>
        <sz val="9"/>
        <rFont val="Cambria"/>
        <family val="1"/>
      </rPr>
      <t>. Rozmiar M-XXL</t>
    </r>
  </si>
  <si>
    <t>Załącznik Nr 2 do SWZ</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</si>
</sst>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0.00&quot; zł&quot;"/>
    <numFmt numFmtId="168" formatCode="#,##0.00&quot; zł&quot;;\-#,##0.00&quot; zł&quot;"/>
    <numFmt numFmtId="169" formatCode="_-* #,##0.00&quot; zł&quot;_-;\-* #,##0.00&quot; zł&quot;_-;_-* \-??&quot; zł&quot;_-;_-@_-"/>
    <numFmt numFmtId="170" formatCode="d/mm/yyyy"/>
    <numFmt numFmtId="171" formatCode="hh:mm\ AM/PM"/>
    <numFmt numFmtId="172" formatCode="_-* #,##0.0000&quot; zł&quot;_-;\-* #,##0.0000&quot; zł&quot;_-;_-* \-????&quot; zł&quot;_-;_-@_-"/>
    <numFmt numFmtId="173" formatCode="#,##0.00&quot; zł&quot;;[Red]\-#,##0.00&quot; zł&quot;"/>
    <numFmt numFmtId="174" formatCode="#,##0.00\ _z_ł"/>
    <numFmt numFmtId="175" formatCode="#,##0.00\ &quot;zł&quot;"/>
    <numFmt numFmtId="176" formatCode="#,##0.00&quot; &quot;[$zł-415]"/>
    <numFmt numFmtId="177" formatCode="0.00&quot; &quot;[$zł-415]"/>
    <numFmt numFmtId="178" formatCode="&quot;Tak&quot;;&quot;Tak&quot;;&quot;Nie&quot;"/>
    <numFmt numFmtId="179" formatCode="&quot;Prawda&quot;;&quot;Prawda&quot;;&quot;Fałsz&quot;"/>
    <numFmt numFmtId="180" formatCode="&quot;Włączone&quot;;&quot;Włączone&quot;;&quot;Wyłączone&quot;"/>
    <numFmt numFmtId="181" formatCode="[$€-2]\ #,##0.00_);[Red]\([$€-2]\ #,##0.00\)"/>
  </numFmts>
  <fonts count="60">
    <font>
      <sz val="10"/>
      <color indexed="8"/>
      <name val="Arial CE"/>
      <family val="2"/>
    </font>
    <font>
      <sz val="10"/>
      <name val="Arial"/>
      <family val="0"/>
    </font>
    <font>
      <sz val="10"/>
      <name val="Arial CE"/>
      <family val="2"/>
    </font>
    <font>
      <sz val="9"/>
      <name val="Cambria"/>
      <family val="1"/>
    </font>
    <font>
      <b/>
      <sz val="9"/>
      <name val="Cambria"/>
      <family val="1"/>
    </font>
    <font>
      <b/>
      <sz val="8"/>
      <name val="Cambria"/>
      <family val="1"/>
    </font>
    <font>
      <sz val="8"/>
      <name val="Cambria"/>
      <family val="1"/>
    </font>
    <font>
      <sz val="8"/>
      <color indexed="8"/>
      <name val="Cambria"/>
      <family val="1"/>
    </font>
    <font>
      <sz val="9"/>
      <color indexed="8"/>
      <name val="Cambria"/>
      <family val="1"/>
    </font>
    <font>
      <i/>
      <sz val="9"/>
      <name val="Cambria"/>
      <family val="1"/>
    </font>
    <font>
      <b/>
      <sz val="9"/>
      <color indexed="8"/>
      <name val="Cambria"/>
      <family val="1"/>
    </font>
    <font>
      <b/>
      <i/>
      <sz val="9"/>
      <name val="Cambria"/>
      <family val="1"/>
    </font>
    <font>
      <sz val="9"/>
      <color indexed="63"/>
      <name val="Cambria"/>
      <family val="1"/>
    </font>
    <font>
      <sz val="8"/>
      <color indexed="8"/>
      <name val="Arial CE"/>
      <family val="2"/>
    </font>
    <font>
      <sz val="9"/>
      <color indexed="8"/>
      <name val="Arial CE"/>
      <family val="2"/>
    </font>
    <font>
      <i/>
      <sz val="8"/>
      <name val="Cambria"/>
      <family val="1"/>
    </font>
    <font>
      <b/>
      <sz val="10"/>
      <name val="Cambria"/>
      <family val="1"/>
    </font>
    <font>
      <sz val="10"/>
      <name val="Cambria"/>
      <family val="1"/>
    </font>
    <font>
      <b/>
      <sz val="10"/>
      <color indexed="8"/>
      <name val="Arial CE"/>
      <family val="0"/>
    </font>
    <font>
      <b/>
      <sz val="11"/>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u val="single"/>
      <sz val="10"/>
      <color indexed="12"/>
      <name val="Arial CE"/>
      <family val="2"/>
    </font>
    <font>
      <u val="single"/>
      <sz val="10"/>
      <color indexed="20"/>
      <name val="Arial CE"/>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Cambria"/>
      <family val="1"/>
    </font>
    <font>
      <b/>
      <sz val="9"/>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hair">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style="medium">
        <color indexed="8"/>
      </bottom>
    </border>
    <border>
      <left style="thin"/>
      <right style="thin"/>
      <top style="thin"/>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hair">
        <color indexed="8"/>
      </left>
      <right>
        <color indexed="63"/>
      </right>
      <top>
        <color indexed="63"/>
      </top>
      <bottom style="hair">
        <color indexed="8"/>
      </bottom>
    </border>
    <border>
      <left>
        <color indexed="63"/>
      </left>
      <right style="thin">
        <color indexed="8"/>
      </right>
      <top style="thin">
        <color indexed="8"/>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medium"/>
      <right/>
      <top>
        <color indexed="63"/>
      </top>
      <bottom style="medium"/>
    </border>
    <border>
      <left style="medium"/>
      <right style="medium"/>
      <top>
        <color indexed="63"/>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color indexed="8"/>
      </top>
      <bottom style="thin"/>
    </border>
    <border>
      <left>
        <color indexed="63"/>
      </left>
      <right>
        <color indexed="63"/>
      </right>
      <top style="thin"/>
      <bottom style="thin"/>
    </border>
    <border>
      <left>
        <color indexed="63"/>
      </left>
      <right style="thin"/>
      <top>
        <color indexed="63"/>
      </top>
      <bottom style="thin"/>
    </border>
    <border>
      <left style="hair">
        <color indexed="8"/>
      </left>
      <right>
        <color indexed="63"/>
      </right>
      <top>
        <color indexed="63"/>
      </top>
      <bottom style="medium">
        <color indexed="8"/>
      </bottom>
    </border>
    <border>
      <left style="thin">
        <color indexed="8"/>
      </left>
      <right style="medium">
        <color indexed="8"/>
      </right>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2" fillId="0" borderId="0">
      <alignment/>
      <protection/>
    </xf>
    <xf numFmtId="0" fontId="2"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2" fillId="0" borderId="0">
      <alignment/>
      <protection/>
    </xf>
    <xf numFmtId="0" fontId="0" fillId="0" borderId="0">
      <alignment/>
      <protection/>
    </xf>
    <xf numFmtId="0" fontId="51" fillId="27" borderId="1" applyNumberFormat="0" applyAlignment="0" applyProtection="0"/>
    <xf numFmtId="0" fontId="52" fillId="0" borderId="0" applyNumberFormat="0" applyFill="0" applyBorder="0" applyAlignment="0" applyProtection="0"/>
    <xf numFmtId="9" fontId="1" fillId="0" borderId="0">
      <alignment/>
      <protection/>
    </xf>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69" fontId="1" fillId="0" borderId="0" applyFill="0" applyBorder="0" applyAlignment="0" applyProtection="0"/>
    <xf numFmtId="42" fontId="1" fillId="0" borderId="0" applyFill="0" applyBorder="0" applyAlignment="0" applyProtection="0"/>
    <xf numFmtId="0" fontId="57" fillId="32" borderId="0" applyNumberFormat="0" applyBorder="0" applyAlignment="0" applyProtection="0"/>
  </cellStyleXfs>
  <cellXfs count="452">
    <xf numFmtId="0" fontId="0" fillId="0" borderId="0" xfId="0" applyAlignment="1">
      <alignment/>
    </xf>
    <xf numFmtId="0" fontId="3" fillId="0" borderId="0" xfId="0" applyFont="1" applyAlignment="1">
      <alignment/>
    </xf>
    <xf numFmtId="0" fontId="3" fillId="33" borderId="0" xfId="0" applyFont="1" applyFill="1" applyAlignment="1">
      <alignment/>
    </xf>
    <xf numFmtId="166" fontId="3" fillId="0" borderId="0" xfId="0" applyNumberFormat="1" applyFont="1" applyAlignment="1">
      <alignment/>
    </xf>
    <xf numFmtId="0" fontId="4" fillId="0" borderId="0" xfId="0" applyFont="1" applyBorder="1" applyAlignment="1">
      <alignment/>
    </xf>
    <xf numFmtId="0" fontId="4" fillId="33" borderId="0" xfId="0" applyFont="1" applyFill="1" applyBorder="1" applyAlignment="1">
      <alignment/>
    </xf>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0" fontId="4" fillId="0" borderId="10" xfId="0" applyFont="1" applyBorder="1" applyAlignment="1">
      <alignment horizontal="center" vertical="center"/>
    </xf>
    <xf numFmtId="49" fontId="5"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4" fontId="4" fillId="33" borderId="11" xfId="0" applyNumberFormat="1" applyFont="1" applyFill="1" applyBorder="1" applyAlignment="1">
      <alignment horizontal="center" vertical="center" wrapText="1"/>
    </xf>
    <xf numFmtId="4" fontId="4" fillId="0" borderId="11" xfId="0" applyNumberFormat="1" applyFont="1" applyBorder="1" applyAlignment="1">
      <alignment horizontal="center" vertical="center" wrapText="1"/>
    </xf>
    <xf numFmtId="166" fontId="4" fillId="0" borderId="11" xfId="0" applyNumberFormat="1" applyFont="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3" fillId="0" borderId="13" xfId="0" applyNumberFormat="1" applyFont="1" applyBorder="1" applyAlignment="1">
      <alignment horizontal="center" vertical="center"/>
    </xf>
    <xf numFmtId="49" fontId="6" fillId="0" borderId="13" xfId="0" applyNumberFormat="1"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6" fontId="3" fillId="33" borderId="13" xfId="0" applyNumberFormat="1" applyFont="1" applyFill="1" applyBorder="1" applyAlignment="1">
      <alignment horizontal="center" vertical="center"/>
    </xf>
    <xf numFmtId="166" fontId="3" fillId="0" borderId="13" xfId="0" applyNumberFormat="1" applyFont="1" applyBorder="1" applyAlignment="1">
      <alignment horizontal="center" vertical="center"/>
    </xf>
    <xf numFmtId="0" fontId="3" fillId="0" borderId="13" xfId="0" applyFont="1" applyBorder="1" applyAlignment="1">
      <alignment/>
    </xf>
    <xf numFmtId="49" fontId="6" fillId="33" borderId="15" xfId="44" applyNumberFormat="1" applyFont="1" applyFill="1" applyBorder="1" applyAlignment="1">
      <alignment horizontal="left" vertical="center" wrapText="1" shrinkToFit="1"/>
      <protection/>
    </xf>
    <xf numFmtId="0" fontId="3" fillId="33" borderId="15" xfId="44" applyFont="1" applyFill="1" applyBorder="1" applyAlignment="1">
      <alignment horizontal="center" vertical="center" wrapText="1"/>
      <protection/>
    </xf>
    <xf numFmtId="0" fontId="3" fillId="33" borderId="16" xfId="44" applyFont="1" applyFill="1" applyBorder="1" applyAlignment="1">
      <alignment horizontal="center" vertical="center" wrapText="1"/>
      <protection/>
    </xf>
    <xf numFmtId="166" fontId="3" fillId="33" borderId="15" xfId="0" applyNumberFormat="1" applyFont="1" applyFill="1" applyBorder="1" applyAlignment="1">
      <alignment horizontal="center" vertical="center"/>
    </xf>
    <xf numFmtId="0" fontId="3" fillId="0" borderId="15" xfId="0" applyFont="1" applyBorder="1" applyAlignment="1">
      <alignment/>
    </xf>
    <xf numFmtId="166" fontId="3" fillId="33" borderId="15" xfId="0" applyNumberFormat="1" applyFont="1" applyFill="1" applyBorder="1" applyAlignment="1">
      <alignment horizontal="center" vertical="center" wrapText="1"/>
    </xf>
    <xf numFmtId="49" fontId="6" fillId="0" borderId="15" xfId="44" applyNumberFormat="1" applyFont="1" applyBorder="1" applyAlignment="1">
      <alignment horizontal="left" vertical="center" wrapText="1" shrinkToFit="1"/>
      <protection/>
    </xf>
    <xf numFmtId="0" fontId="3" fillId="0" borderId="15" xfId="44" applyFont="1" applyBorder="1" applyAlignment="1">
      <alignment horizontal="center" vertical="center" wrapText="1"/>
      <protection/>
    </xf>
    <xf numFmtId="0" fontId="3" fillId="0" borderId="16" xfId="44" applyFont="1" applyBorder="1" applyAlignment="1">
      <alignment horizontal="center" vertical="center" wrapText="1"/>
      <protection/>
    </xf>
    <xf numFmtId="0" fontId="8" fillId="0" borderId="15" xfId="44" applyFont="1" applyBorder="1" applyAlignment="1">
      <alignment horizontal="center" vertical="center" wrapText="1"/>
      <protection/>
    </xf>
    <xf numFmtId="0" fontId="8" fillId="0" borderId="16" xfId="44" applyFont="1" applyBorder="1" applyAlignment="1">
      <alignment horizontal="center" vertical="center" wrapText="1"/>
      <protection/>
    </xf>
    <xf numFmtId="49" fontId="7" fillId="0" borderId="15" xfId="44" applyNumberFormat="1" applyFont="1" applyBorder="1" applyAlignment="1">
      <alignment horizontal="left" vertical="center" wrapText="1"/>
      <protection/>
    </xf>
    <xf numFmtId="0" fontId="3" fillId="0" borderId="16" xfId="0" applyFont="1" applyBorder="1" applyAlignment="1">
      <alignment/>
    </xf>
    <xf numFmtId="0" fontId="3" fillId="0" borderId="17" xfId="0" applyFont="1" applyBorder="1" applyAlignment="1">
      <alignment/>
    </xf>
    <xf numFmtId="0" fontId="3" fillId="0" borderId="0" xfId="0" applyFont="1" applyBorder="1" applyAlignment="1">
      <alignment/>
    </xf>
    <xf numFmtId="0" fontId="9" fillId="0" borderId="0" xfId="0" applyFont="1" applyBorder="1" applyAlignment="1">
      <alignment horizontal="center"/>
    </xf>
    <xf numFmtId="49" fontId="4" fillId="0" borderId="11"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xf>
    <xf numFmtId="166" fontId="4" fillId="0" borderId="11" xfId="0" applyNumberFormat="1" applyFont="1" applyBorder="1" applyAlignment="1">
      <alignment horizontal="center"/>
    </xf>
    <xf numFmtId="0" fontId="4" fillId="0" borderId="11" xfId="0" applyFont="1" applyBorder="1" applyAlignment="1">
      <alignment horizontal="center"/>
    </xf>
    <xf numFmtId="166" fontId="4" fillId="0" borderId="12" xfId="0" applyNumberFormat="1" applyFont="1" applyBorder="1" applyAlignment="1">
      <alignment horizontal="center"/>
    </xf>
    <xf numFmtId="0" fontId="3" fillId="0" borderId="18" xfId="0" applyFont="1" applyBorder="1" applyAlignment="1">
      <alignment/>
    </xf>
    <xf numFmtId="166" fontId="3" fillId="0" borderId="0" xfId="0" applyNumberFormat="1" applyFont="1" applyBorder="1" applyAlignment="1">
      <alignment/>
    </xf>
    <xf numFmtId="166" fontId="3" fillId="0" borderId="0" xfId="0" applyNumberFormat="1" applyFont="1" applyBorder="1" applyAlignment="1">
      <alignment horizontal="center" vertical="center"/>
    </xf>
    <xf numFmtId="166" fontId="3" fillId="0" borderId="0" xfId="0" applyNumberFormat="1" applyFont="1" applyAlignment="1">
      <alignment horizontal="center" vertical="center"/>
    </xf>
    <xf numFmtId="166" fontId="4" fillId="0" borderId="19"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4" fontId="4" fillId="0" borderId="19" xfId="0" applyNumberFormat="1" applyFont="1" applyFill="1" applyBorder="1" applyAlignment="1">
      <alignment horizontal="center" vertical="center" wrapText="1"/>
    </xf>
    <xf numFmtId="167" fontId="3" fillId="0" borderId="21" xfId="0" applyNumberFormat="1" applyFont="1" applyBorder="1" applyAlignment="1">
      <alignment horizontal="center" vertical="center"/>
    </xf>
    <xf numFmtId="167" fontId="4" fillId="0" borderId="21" xfId="0" applyNumberFormat="1" applyFont="1" applyBorder="1" applyAlignment="1">
      <alignment horizontal="center" vertical="center"/>
    </xf>
    <xf numFmtId="166" fontId="3" fillId="0" borderId="21" xfId="0" applyNumberFormat="1" applyFont="1" applyBorder="1" applyAlignment="1">
      <alignment horizontal="center" vertical="center"/>
    </xf>
    <xf numFmtId="0" fontId="3" fillId="0" borderId="15" xfId="0" applyNumberFormat="1" applyFont="1" applyBorder="1" applyAlignment="1">
      <alignment horizontal="center" vertical="center"/>
    </xf>
    <xf numFmtId="166" fontId="3" fillId="0" borderId="15"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166" fontId="4" fillId="0" borderId="0" xfId="0" applyNumberFormat="1" applyFont="1" applyAlignment="1">
      <alignment/>
    </xf>
    <xf numFmtId="49" fontId="4" fillId="0" borderId="11" xfId="0" applyNumberFormat="1" applyFont="1" applyBorder="1" applyAlignment="1">
      <alignment horizontal="left" vertical="center"/>
    </xf>
    <xf numFmtId="166" fontId="4" fillId="0" borderId="11" xfId="0" applyNumberFormat="1" applyFont="1" applyBorder="1" applyAlignment="1">
      <alignment horizontal="right" vertical="center" wrapText="1"/>
    </xf>
    <xf numFmtId="166" fontId="4" fillId="0" borderId="11" xfId="0" applyNumberFormat="1"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4" fillId="0" borderId="16" xfId="0" applyFont="1" applyBorder="1" applyAlignment="1">
      <alignment horizontal="center" vertical="center"/>
    </xf>
    <xf numFmtId="166" fontId="4" fillId="0" borderId="10" xfId="0" applyNumberFormat="1" applyFont="1" applyBorder="1" applyAlignment="1">
      <alignment horizontal="center"/>
    </xf>
    <xf numFmtId="0" fontId="4" fillId="0" borderId="18" xfId="0" applyFont="1" applyBorder="1" applyAlignment="1">
      <alignment/>
    </xf>
    <xf numFmtId="49" fontId="3" fillId="0" borderId="15" xfId="0" applyNumberFormat="1" applyFont="1" applyBorder="1" applyAlignment="1">
      <alignment horizontal="left" vertical="center" wrapText="1"/>
    </xf>
    <xf numFmtId="166" fontId="3"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166" fontId="3" fillId="0" borderId="22" xfId="0" applyNumberFormat="1" applyFont="1" applyBorder="1" applyAlignment="1">
      <alignment horizontal="center" vertical="center"/>
    </xf>
    <xf numFmtId="166" fontId="4" fillId="0" borderId="11" xfId="0" applyNumberFormat="1" applyFont="1" applyBorder="1" applyAlignment="1">
      <alignment horizontal="center" vertical="center"/>
    </xf>
    <xf numFmtId="166" fontId="4" fillId="0" borderId="12" xfId="0" applyNumberFormat="1" applyFont="1" applyBorder="1" applyAlignment="1">
      <alignment horizontal="center" vertical="center"/>
    </xf>
    <xf numFmtId="167" fontId="3" fillId="0" borderId="13" xfId="0" applyNumberFormat="1" applyFont="1" applyBorder="1" applyAlignment="1">
      <alignment horizontal="center" vertical="center"/>
    </xf>
    <xf numFmtId="167" fontId="3" fillId="0" borderId="15" xfId="0" applyNumberFormat="1" applyFont="1" applyBorder="1" applyAlignment="1">
      <alignment horizontal="center" vertical="center"/>
    </xf>
    <xf numFmtId="167" fontId="3" fillId="0" borderId="20" xfId="0" applyNumberFormat="1" applyFont="1" applyBorder="1" applyAlignment="1">
      <alignment horizontal="center" vertical="center"/>
    </xf>
    <xf numFmtId="49" fontId="3" fillId="0" borderId="13" xfId="0" applyNumberFormat="1" applyFont="1" applyBorder="1" applyAlignment="1">
      <alignment horizontal="left" vertical="center" wrapText="1"/>
    </xf>
    <xf numFmtId="0" fontId="3" fillId="0" borderId="15" xfId="0" applyFont="1" applyBorder="1" applyAlignment="1">
      <alignment horizontal="left" vertical="center" wrapText="1"/>
    </xf>
    <xf numFmtId="166" fontId="3" fillId="0" borderId="13" xfId="0" applyNumberFormat="1" applyFont="1" applyBorder="1" applyAlignment="1">
      <alignment horizontal="center" vertical="center" wrapText="1"/>
    </xf>
    <xf numFmtId="0" fontId="3" fillId="0" borderId="15" xfId="0" applyFont="1" applyBorder="1" applyAlignment="1">
      <alignment vertical="center" wrapText="1"/>
    </xf>
    <xf numFmtId="0" fontId="4" fillId="0" borderId="15" xfId="0" applyFont="1" applyBorder="1" applyAlignment="1">
      <alignment/>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xf>
    <xf numFmtId="0" fontId="3" fillId="0" borderId="0" xfId="0" applyFont="1" applyAlignment="1">
      <alignment horizontal="left" vertical="center"/>
    </xf>
    <xf numFmtId="0" fontId="3" fillId="0" borderId="0" xfId="0" applyFont="1" applyFill="1" applyBorder="1" applyAlignment="1">
      <alignment/>
    </xf>
    <xf numFmtId="0" fontId="4" fillId="0" borderId="10" xfId="0" applyFont="1" applyFill="1" applyBorder="1" applyAlignment="1">
      <alignment horizontal="center" vertical="center"/>
    </xf>
    <xf numFmtId="49" fontId="4" fillId="0" borderId="11" xfId="0" applyNumberFormat="1" applyFont="1" applyFill="1" applyBorder="1" applyAlignment="1">
      <alignment horizontal="left" vertical="center"/>
    </xf>
    <xf numFmtId="0" fontId="4" fillId="0" borderId="1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166" fontId="3" fillId="0" borderId="13" xfId="0" applyNumberFormat="1" applyFont="1" applyFill="1" applyBorder="1" applyAlignment="1">
      <alignment horizontal="center" vertical="center"/>
    </xf>
    <xf numFmtId="0" fontId="3" fillId="0" borderId="13" xfId="0" applyFont="1" applyFill="1" applyBorder="1" applyAlignment="1">
      <alignment/>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wrapText="1"/>
    </xf>
    <xf numFmtId="166" fontId="3" fillId="0" borderId="15" xfId="0" applyNumberFormat="1" applyFont="1" applyFill="1" applyBorder="1" applyAlignment="1">
      <alignment horizontal="center" vertical="center"/>
    </xf>
    <xf numFmtId="0" fontId="3" fillId="0" borderId="15" xfId="0" applyFont="1" applyFill="1" applyBorder="1" applyAlignment="1">
      <alignment/>
    </xf>
    <xf numFmtId="166" fontId="4" fillId="0" borderId="10" xfId="0" applyNumberFormat="1" applyFont="1" applyFill="1" applyBorder="1" applyAlignment="1">
      <alignment horizontal="center"/>
    </xf>
    <xf numFmtId="166" fontId="4" fillId="0" borderId="11" xfId="0" applyNumberFormat="1" applyFont="1" applyFill="1" applyBorder="1" applyAlignment="1">
      <alignment horizontal="center"/>
    </xf>
    <xf numFmtId="166" fontId="4" fillId="0" borderId="12" xfId="0" applyNumberFormat="1" applyFont="1" applyFill="1" applyBorder="1" applyAlignment="1">
      <alignment horizontal="center"/>
    </xf>
    <xf numFmtId="0" fontId="4" fillId="0" borderId="18" xfId="0" applyFont="1" applyFill="1" applyBorder="1" applyAlignment="1">
      <alignment/>
    </xf>
    <xf numFmtId="49" fontId="4" fillId="0" borderId="15" xfId="0" applyNumberFormat="1" applyFont="1" applyBorder="1" applyAlignment="1">
      <alignment horizontal="left" vertical="center"/>
    </xf>
    <xf numFmtId="0" fontId="4" fillId="0" borderId="15" xfId="0" applyFont="1" applyBorder="1" applyAlignment="1">
      <alignment horizontal="center" vertical="center" wrapText="1"/>
    </xf>
    <xf numFmtId="166" fontId="4" fillId="0" borderId="15" xfId="0" applyNumberFormat="1" applyFont="1" applyBorder="1" applyAlignment="1">
      <alignment horizontal="center" vertical="center" wrapText="1"/>
    </xf>
    <xf numFmtId="166" fontId="4" fillId="0" borderId="15" xfId="0" applyNumberFormat="1" applyFont="1" applyFill="1" applyBorder="1" applyAlignment="1">
      <alignment horizontal="center" vertical="center" wrapText="1"/>
    </xf>
    <xf numFmtId="0" fontId="4" fillId="0" borderId="15" xfId="0" applyFont="1" applyBorder="1" applyAlignment="1">
      <alignment horizontal="left" vertical="center" wrapText="1"/>
    </xf>
    <xf numFmtId="166" fontId="4" fillId="0" borderId="15" xfId="0" applyNumberFormat="1" applyFont="1" applyBorder="1" applyAlignment="1">
      <alignment/>
    </xf>
    <xf numFmtId="166" fontId="4" fillId="0" borderId="15" xfId="0" applyNumberFormat="1" applyFont="1" applyBorder="1" applyAlignment="1">
      <alignment horizontal="center"/>
    </xf>
    <xf numFmtId="166" fontId="4" fillId="0" borderId="16" xfId="0" applyNumberFormat="1" applyFont="1" applyBorder="1" applyAlignment="1">
      <alignment horizontal="center" vertical="center"/>
    </xf>
    <xf numFmtId="166" fontId="4"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4" fillId="0" borderId="11" xfId="0" applyFont="1" applyBorder="1" applyAlignment="1">
      <alignment horizontal="center" vertical="center"/>
    </xf>
    <xf numFmtId="168" fontId="3" fillId="0" borderId="14" xfId="0" applyNumberFormat="1" applyFont="1" applyBorder="1" applyAlignment="1">
      <alignment horizontal="center" vertical="center"/>
    </xf>
    <xf numFmtId="2" fontId="3" fillId="0" borderId="13" xfId="0" applyNumberFormat="1" applyFont="1" applyBorder="1" applyAlignment="1">
      <alignment horizontal="left" vertical="center" wrapText="1" shrinkToFit="1"/>
    </xf>
    <xf numFmtId="49" fontId="4" fillId="0" borderId="15" xfId="0" applyNumberFormat="1" applyFont="1" applyBorder="1" applyAlignment="1">
      <alignment horizontal="left" vertical="center" wrapText="1" shrinkToFit="1"/>
    </xf>
    <xf numFmtId="168" fontId="4" fillId="0" borderId="16" xfId="0" applyNumberFormat="1" applyFont="1" applyBorder="1" applyAlignment="1">
      <alignment horizontal="center" vertical="center"/>
    </xf>
    <xf numFmtId="168" fontId="4" fillId="0" borderId="10" xfId="0" applyNumberFormat="1" applyFont="1" applyBorder="1" applyAlignment="1">
      <alignment horizontal="center" vertical="center"/>
    </xf>
    <xf numFmtId="168" fontId="4" fillId="0" borderId="11" xfId="0" applyNumberFormat="1" applyFont="1" applyBorder="1" applyAlignment="1">
      <alignment horizontal="center" vertical="center"/>
    </xf>
    <xf numFmtId="9" fontId="4" fillId="0" borderId="11" xfId="0" applyNumberFormat="1" applyFont="1" applyBorder="1" applyAlignment="1">
      <alignment horizontal="center" vertical="center"/>
    </xf>
    <xf numFmtId="168" fontId="4" fillId="0" borderId="12" xfId="0" applyNumberFormat="1" applyFont="1" applyBorder="1" applyAlignment="1">
      <alignment horizontal="center" vertical="center"/>
    </xf>
    <xf numFmtId="166" fontId="4" fillId="0" borderId="21" xfId="0" applyNumberFormat="1" applyFont="1" applyBorder="1" applyAlignment="1">
      <alignment horizontal="center" vertical="center"/>
    </xf>
    <xf numFmtId="0" fontId="3" fillId="0" borderId="0" xfId="0" applyFont="1" applyAlignment="1">
      <alignment horizontal="left" vertical="center" wrapText="1"/>
    </xf>
    <xf numFmtId="166" fontId="3" fillId="0" borderId="0" xfId="0" applyNumberFormat="1" applyFont="1" applyAlignment="1">
      <alignment horizontal="right" vertical="center"/>
    </xf>
    <xf numFmtId="49" fontId="4" fillId="0" borderId="11" xfId="0" applyNumberFormat="1" applyFont="1" applyBorder="1" applyAlignment="1">
      <alignment horizontal="left" vertical="center" wrapText="1"/>
    </xf>
    <xf numFmtId="166" fontId="3" fillId="0" borderId="20" xfId="0" applyNumberFormat="1" applyFont="1" applyBorder="1" applyAlignment="1">
      <alignment horizontal="center" vertical="center"/>
    </xf>
    <xf numFmtId="0" fontId="3" fillId="0" borderId="0" xfId="0" applyFont="1" applyBorder="1" applyAlignment="1">
      <alignment horizontal="left" vertical="center" wrapText="1"/>
    </xf>
    <xf numFmtId="10" fontId="3" fillId="0" borderId="0" xfId="0" applyNumberFormat="1" applyFont="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xf>
    <xf numFmtId="10"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49" fontId="8" fillId="0" borderId="13" xfId="0" applyNumberFormat="1" applyFont="1" applyBorder="1" applyAlignment="1">
      <alignment horizontal="left" vertical="center" wrapText="1" shrinkToFit="1"/>
    </xf>
    <xf numFmtId="49" fontId="8" fillId="0" borderId="15" xfId="0" applyNumberFormat="1" applyFont="1" applyBorder="1" applyAlignment="1">
      <alignment horizontal="left" vertical="center" wrapText="1" shrinkToFit="1"/>
    </xf>
    <xf numFmtId="0" fontId="4" fillId="0" borderId="0" xfId="0" applyFont="1" applyBorder="1" applyAlignment="1">
      <alignment/>
    </xf>
    <xf numFmtId="4" fontId="4" fillId="0" borderId="12" xfId="0" applyNumberFormat="1" applyFont="1" applyFill="1" applyBorder="1" applyAlignment="1">
      <alignment horizontal="center" vertical="center" wrapText="1"/>
    </xf>
    <xf numFmtId="0" fontId="3" fillId="0" borderId="15" xfId="0" applyFont="1" applyBorder="1" applyAlignment="1">
      <alignment wrapText="1"/>
    </xf>
    <xf numFmtId="0" fontId="3" fillId="0" borderId="20" xfId="0" applyFont="1" applyBorder="1" applyAlignment="1">
      <alignment horizontal="left" vertical="center" wrapText="1"/>
    </xf>
    <xf numFmtId="0" fontId="3" fillId="0" borderId="20" xfId="0" applyFont="1" applyBorder="1" applyAlignment="1">
      <alignment/>
    </xf>
    <xf numFmtId="0" fontId="3" fillId="0" borderId="18" xfId="0" applyFont="1" applyBorder="1" applyAlignment="1">
      <alignment horizontal="center" vertical="center" wrapText="1"/>
    </xf>
    <xf numFmtId="49" fontId="3" fillId="0" borderId="20" xfId="0" applyNumberFormat="1" applyFont="1" applyBorder="1" applyAlignment="1">
      <alignment horizontal="left" vertical="center" wrapText="1"/>
    </xf>
    <xf numFmtId="166" fontId="3" fillId="0" borderId="15"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49" fontId="3" fillId="0" borderId="16" xfId="0" applyNumberFormat="1" applyFont="1" applyBorder="1" applyAlignment="1">
      <alignment horizontal="left" vertical="center" wrapText="1"/>
    </xf>
    <xf numFmtId="0" fontId="3" fillId="0" borderId="23" xfId="0" applyFont="1" applyBorder="1" applyAlignment="1">
      <alignment/>
    </xf>
    <xf numFmtId="166" fontId="3" fillId="0" borderId="24"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5" xfId="0" applyNumberFormat="1" applyFont="1" applyFill="1" applyBorder="1" applyAlignment="1">
      <alignment horizontal="center" vertical="center" wrapText="1"/>
    </xf>
    <xf numFmtId="167" fontId="4" fillId="0" borderId="15"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4" fillId="0" borderId="25" xfId="0" applyFont="1" applyBorder="1" applyAlignment="1">
      <alignment horizontal="center"/>
    </xf>
    <xf numFmtId="0" fontId="3" fillId="0" borderId="26" xfId="0" applyFont="1" applyBorder="1" applyAlignment="1">
      <alignment/>
    </xf>
    <xf numFmtId="0" fontId="4" fillId="0" borderId="10" xfId="0" applyFont="1" applyBorder="1" applyAlignment="1">
      <alignment horizontal="center" vertical="center" wrapText="1"/>
    </xf>
    <xf numFmtId="0" fontId="3" fillId="0" borderId="27" xfId="0" applyFont="1" applyBorder="1" applyAlignment="1">
      <alignment horizontal="center" vertical="center"/>
    </xf>
    <xf numFmtId="2" fontId="3" fillId="0" borderId="15" xfId="0" applyNumberFormat="1" applyFont="1" applyBorder="1" applyAlignment="1">
      <alignment vertical="center" wrapText="1"/>
    </xf>
    <xf numFmtId="4" fontId="3" fillId="0" borderId="15" xfId="0" applyNumberFormat="1" applyFont="1" applyBorder="1" applyAlignment="1">
      <alignment horizontal="center" vertical="center"/>
    </xf>
    <xf numFmtId="0" fontId="3" fillId="0" borderId="28" xfId="0" applyFont="1" applyBorder="1" applyAlignment="1">
      <alignment/>
    </xf>
    <xf numFmtId="0" fontId="3" fillId="0" borderId="29" xfId="0" applyFont="1" applyBorder="1" applyAlignment="1">
      <alignment horizontal="center" vertical="center"/>
    </xf>
    <xf numFmtId="2" fontId="3" fillId="0" borderId="20" xfId="0" applyNumberFormat="1" applyFont="1" applyBorder="1" applyAlignment="1">
      <alignment vertical="center" wrapText="1"/>
    </xf>
    <xf numFmtId="0" fontId="3" fillId="0" borderId="20" xfId="0" applyFont="1" applyBorder="1" applyAlignment="1">
      <alignment horizontal="center" vertical="center"/>
    </xf>
    <xf numFmtId="0" fontId="4" fillId="0" borderId="15" xfId="0" applyFont="1" applyBorder="1" applyAlignment="1">
      <alignment vertical="center"/>
    </xf>
    <xf numFmtId="0" fontId="4" fillId="0" borderId="30" xfId="0" applyFont="1" applyBorder="1" applyAlignment="1">
      <alignment vertical="center"/>
    </xf>
    <xf numFmtId="4" fontId="4" fillId="0" borderId="11" xfId="0" applyNumberFormat="1" applyFont="1" applyBorder="1" applyAlignment="1">
      <alignment horizontal="center" vertical="center"/>
    </xf>
    <xf numFmtId="4" fontId="4" fillId="33" borderId="12" xfId="0" applyNumberFormat="1" applyFont="1" applyFill="1" applyBorder="1" applyAlignment="1">
      <alignment horizontal="center" vertical="center"/>
    </xf>
    <xf numFmtId="1" fontId="3" fillId="0" borderId="0" xfId="0" applyNumberFormat="1" applyFont="1" applyAlignment="1">
      <alignment horizontal="center" vertical="center"/>
    </xf>
    <xf numFmtId="166" fontId="3" fillId="0" borderId="21" xfId="0" applyNumberFormat="1" applyFont="1" applyBorder="1" applyAlignment="1">
      <alignment horizontal="center" vertical="center" wrapText="1"/>
    </xf>
    <xf numFmtId="166" fontId="4" fillId="0" borderId="2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66" fontId="3" fillId="0" borderId="16" xfId="0" applyNumberFormat="1" applyFont="1" applyBorder="1" applyAlignment="1">
      <alignment horizontal="center" vertical="center" wrapText="1"/>
    </xf>
    <xf numFmtId="49" fontId="3" fillId="0" borderId="31" xfId="0" applyNumberFormat="1" applyFont="1" applyBorder="1" applyAlignment="1">
      <alignment horizontal="left" vertical="center" wrapText="1" shrinkToFit="1"/>
    </xf>
    <xf numFmtId="0" fontId="3" fillId="0" borderId="32" xfId="0" applyFont="1" applyBorder="1" applyAlignment="1">
      <alignment/>
    </xf>
    <xf numFmtId="166" fontId="4" fillId="0" borderId="33" xfId="0" applyNumberFormat="1" applyFont="1" applyBorder="1" applyAlignment="1">
      <alignment horizontal="center"/>
    </xf>
    <xf numFmtId="166" fontId="4" fillId="0" borderId="34" xfId="0" applyNumberFormat="1" applyFont="1" applyBorder="1" applyAlignment="1">
      <alignment horizontal="center"/>
    </xf>
    <xf numFmtId="0" fontId="3" fillId="0" borderId="31" xfId="0" applyFont="1" applyBorder="1" applyAlignment="1">
      <alignment horizontal="center" vertical="center"/>
    </xf>
    <xf numFmtId="0" fontId="3" fillId="0" borderId="31" xfId="0" applyFont="1" applyBorder="1" applyAlignment="1">
      <alignment horizontal="center" vertical="center" wrapText="1"/>
    </xf>
    <xf numFmtId="167" fontId="3" fillId="0" borderId="31" xfId="0" applyNumberFormat="1" applyFont="1" applyBorder="1" applyAlignment="1">
      <alignment horizontal="center" vertical="center"/>
    </xf>
    <xf numFmtId="166" fontId="3" fillId="0" borderId="31" xfId="0" applyNumberFormat="1" applyFont="1" applyBorder="1" applyAlignment="1">
      <alignment horizontal="center" vertical="center"/>
    </xf>
    <xf numFmtId="0" fontId="3" fillId="0" borderId="31" xfId="0" applyFont="1" applyBorder="1" applyAlignment="1">
      <alignment/>
    </xf>
    <xf numFmtId="0" fontId="3" fillId="0" borderId="35" xfId="0" applyFont="1" applyBorder="1" applyAlignment="1">
      <alignment/>
    </xf>
    <xf numFmtId="49" fontId="4" fillId="0" borderId="31" xfId="0" applyNumberFormat="1" applyFont="1" applyBorder="1" applyAlignment="1">
      <alignment horizontal="center" vertical="center" wrapText="1"/>
    </xf>
    <xf numFmtId="0" fontId="4" fillId="0" borderId="31" xfId="0" applyFont="1" applyBorder="1" applyAlignment="1">
      <alignment horizontal="center" vertical="center" wrapText="1"/>
    </xf>
    <xf numFmtId="4" fontId="4" fillId="0" borderId="31" xfId="0" applyNumberFormat="1" applyFont="1" applyBorder="1" applyAlignment="1">
      <alignment horizontal="center" vertical="center" wrapText="1"/>
    </xf>
    <xf numFmtId="166" fontId="4" fillId="0" borderId="31" xfId="0" applyNumberFormat="1" applyFont="1" applyBorder="1" applyAlignment="1">
      <alignment horizontal="center" vertical="center" wrapText="1"/>
    </xf>
    <xf numFmtId="4" fontId="4" fillId="0" borderId="31" xfId="0" applyNumberFormat="1" applyFont="1" applyFill="1" applyBorder="1" applyAlignment="1">
      <alignment horizontal="center" vertical="center" wrapText="1"/>
    </xf>
    <xf numFmtId="49" fontId="8" fillId="0" borderId="31" xfId="0" applyNumberFormat="1" applyFont="1" applyBorder="1" applyAlignment="1">
      <alignment horizontal="left" vertical="center" wrapText="1" shrinkToFit="1"/>
    </xf>
    <xf numFmtId="167" fontId="3" fillId="34" borderId="31" xfId="0" applyNumberFormat="1" applyFont="1" applyFill="1" applyBorder="1" applyAlignment="1">
      <alignment horizontal="center" vertical="center" wrapText="1"/>
    </xf>
    <xf numFmtId="49" fontId="8" fillId="0" borderId="20" xfId="0" applyNumberFormat="1" applyFont="1" applyBorder="1" applyAlignment="1">
      <alignment horizontal="left" vertical="center" wrapText="1" shrinkToFit="1"/>
    </xf>
    <xf numFmtId="0" fontId="3" fillId="0" borderId="36" xfId="0" applyFont="1" applyBorder="1" applyAlignment="1">
      <alignment horizontal="center" vertical="center" wrapText="1"/>
    </xf>
    <xf numFmtId="166" fontId="3" fillId="0" borderId="37" xfId="0" applyNumberFormat="1" applyFont="1" applyBorder="1" applyAlignment="1">
      <alignment horizontal="center" vertical="center"/>
    </xf>
    <xf numFmtId="0" fontId="3" fillId="0" borderId="38" xfId="0" applyFont="1" applyBorder="1" applyAlignment="1">
      <alignment horizontal="center" vertical="center" wrapText="1"/>
    </xf>
    <xf numFmtId="0" fontId="3" fillId="0" borderId="31" xfId="0" applyFont="1" applyBorder="1" applyAlignment="1">
      <alignment horizontal="left" vertical="center" wrapText="1"/>
    </xf>
    <xf numFmtId="49" fontId="3" fillId="34" borderId="31" xfId="0" applyNumberFormat="1" applyFont="1" applyFill="1" applyBorder="1" applyAlignment="1">
      <alignment horizontal="left" vertical="center" wrapText="1" shrinkToFit="1"/>
    </xf>
    <xf numFmtId="167" fontId="3" fillId="34" borderId="31" xfId="0" applyNumberFormat="1" applyFont="1" applyFill="1" applyBorder="1" applyAlignment="1">
      <alignment horizontal="center" vertical="center"/>
    </xf>
    <xf numFmtId="2" fontId="8" fillId="0" borderId="31" xfId="44" applyNumberFormat="1" applyFont="1" applyBorder="1" applyAlignment="1">
      <alignment horizontal="left" vertical="center" wrapText="1"/>
      <protection/>
    </xf>
    <xf numFmtId="0" fontId="8" fillId="0" borderId="31" xfId="44" applyFont="1" applyBorder="1" applyAlignment="1">
      <alignment horizontal="center" vertical="center" wrapText="1"/>
      <protection/>
    </xf>
    <xf numFmtId="167" fontId="4" fillId="0" borderId="38" xfId="0" applyNumberFormat="1" applyFont="1" applyBorder="1" applyAlignment="1">
      <alignment horizontal="center" vertical="center"/>
    </xf>
    <xf numFmtId="166" fontId="4" fillId="0" borderId="38" xfId="0" applyNumberFormat="1" applyFont="1" applyBorder="1" applyAlignment="1">
      <alignment horizontal="center" vertical="center"/>
    </xf>
    <xf numFmtId="0" fontId="9" fillId="0" borderId="0" xfId="0" applyFont="1" applyBorder="1" applyAlignment="1">
      <alignment/>
    </xf>
    <xf numFmtId="0" fontId="11" fillId="0" borderId="0" xfId="0" applyFont="1" applyAlignment="1">
      <alignment/>
    </xf>
    <xf numFmtId="0" fontId="14" fillId="0" borderId="0" xfId="0" applyFont="1" applyAlignment="1">
      <alignment/>
    </xf>
    <xf numFmtId="166" fontId="3" fillId="0" borderId="39" xfId="0" applyNumberFormat="1" applyFont="1" applyBorder="1" applyAlignment="1">
      <alignment horizontal="center" vertical="center"/>
    </xf>
    <xf numFmtId="0" fontId="3" fillId="0" borderId="36" xfId="0" applyFont="1" applyBorder="1" applyAlignment="1">
      <alignment/>
    </xf>
    <xf numFmtId="0" fontId="3" fillId="34" borderId="31" xfId="0" applyFont="1" applyFill="1" applyBorder="1" applyAlignment="1">
      <alignment horizontal="left" vertical="center" wrapText="1"/>
    </xf>
    <xf numFmtId="0" fontId="12" fillId="0" borderId="31" xfId="44" applyFont="1" applyBorder="1" applyAlignment="1">
      <alignment horizontal="justify" vertical="center" wrapText="1"/>
      <protection/>
    </xf>
    <xf numFmtId="0" fontId="3" fillId="34" borderId="0" xfId="0" applyFont="1" applyFill="1" applyAlignment="1">
      <alignment/>
    </xf>
    <xf numFmtId="0" fontId="4" fillId="34" borderId="31"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20" xfId="0" applyFont="1" applyFill="1" applyBorder="1" applyAlignment="1">
      <alignment horizontal="center" vertical="center"/>
    </xf>
    <xf numFmtId="0" fontId="4" fillId="34" borderId="16" xfId="0" applyFont="1" applyFill="1" applyBorder="1" applyAlignment="1">
      <alignment horizontal="center" vertical="center"/>
    </xf>
    <xf numFmtId="0" fontId="3" fillId="34" borderId="40" xfId="0" applyFont="1" applyFill="1" applyBorder="1" applyAlignment="1">
      <alignment horizontal="center" vertical="center"/>
    </xf>
    <xf numFmtId="0" fontId="4" fillId="34" borderId="41" xfId="0" applyFont="1" applyFill="1" applyBorder="1" applyAlignment="1">
      <alignment horizontal="center" vertical="center"/>
    </xf>
    <xf numFmtId="0" fontId="4" fillId="34" borderId="40" xfId="0" applyFont="1" applyFill="1" applyBorder="1" applyAlignment="1">
      <alignment horizontal="center" vertical="center"/>
    </xf>
    <xf numFmtId="0" fontId="3" fillId="34" borderId="0" xfId="0" applyFont="1" applyFill="1" applyBorder="1" applyAlignment="1">
      <alignment/>
    </xf>
    <xf numFmtId="0" fontId="14" fillId="34" borderId="0" xfId="0" applyFont="1" applyFill="1" applyAlignment="1">
      <alignment/>
    </xf>
    <xf numFmtId="175" fontId="13" fillId="0" borderId="31" xfId="0" applyNumberFormat="1" applyFont="1" applyBorder="1" applyAlignment="1">
      <alignment horizontal="center" vertical="center"/>
    </xf>
    <xf numFmtId="175" fontId="6" fillId="0" borderId="31" xfId="0" applyNumberFormat="1" applyFont="1" applyBorder="1" applyAlignment="1">
      <alignment horizontal="center" vertical="center"/>
    </xf>
    <xf numFmtId="175" fontId="5" fillId="0" borderId="38" xfId="0" applyNumberFormat="1" applyFont="1" applyBorder="1" applyAlignment="1">
      <alignment horizontal="center" vertical="center"/>
    </xf>
    <xf numFmtId="175" fontId="6" fillId="0" borderId="0" xfId="0" applyNumberFormat="1" applyFont="1" applyBorder="1" applyAlignment="1">
      <alignment horizontal="center" vertical="center"/>
    </xf>
    <xf numFmtId="175" fontId="6" fillId="0" borderId="0" xfId="0" applyNumberFormat="1" applyFont="1" applyAlignment="1">
      <alignment horizontal="center" vertical="center"/>
    </xf>
    <xf numFmtId="175" fontId="15" fillId="0" borderId="0" xfId="0" applyNumberFormat="1" applyFont="1" applyBorder="1" applyAlignment="1">
      <alignment horizontal="center" vertical="center"/>
    </xf>
    <xf numFmtId="175" fontId="13" fillId="0" borderId="0" xfId="0" applyNumberFormat="1" applyFont="1" applyAlignment="1">
      <alignment horizontal="center" vertical="center"/>
    </xf>
    <xf numFmtId="175" fontId="4" fillId="0" borderId="31" xfId="0" applyNumberFormat="1" applyFont="1" applyBorder="1" applyAlignment="1">
      <alignment horizontal="center" vertical="center" wrapText="1"/>
    </xf>
    <xf numFmtId="0" fontId="4" fillId="0" borderId="42" xfId="0" applyFont="1" applyBorder="1" applyAlignment="1">
      <alignment horizontal="center" vertical="center"/>
    </xf>
    <xf numFmtId="49" fontId="4" fillId="0" borderId="43" xfId="0" applyNumberFormat="1" applyFont="1" applyBorder="1" applyAlignment="1">
      <alignment horizontal="center" vertical="center" wrapText="1"/>
    </xf>
    <xf numFmtId="0" fontId="4" fillId="0" borderId="43" xfId="0" applyFont="1" applyBorder="1" applyAlignment="1">
      <alignment horizontal="center" vertical="center" wrapText="1"/>
    </xf>
    <xf numFmtId="4" fontId="4" fillId="0" borderId="43" xfId="0" applyNumberFormat="1" applyFont="1" applyBorder="1" applyAlignment="1">
      <alignment horizontal="center" vertical="center" wrapText="1"/>
    </xf>
    <xf numFmtId="166" fontId="4" fillId="0" borderId="43" xfId="0" applyNumberFormat="1" applyFont="1" applyBorder="1" applyAlignment="1">
      <alignment horizontal="center" vertical="center" wrapText="1"/>
    </xf>
    <xf numFmtId="4" fontId="4" fillId="0" borderId="44" xfId="0" applyNumberFormat="1" applyFont="1" applyFill="1" applyBorder="1" applyAlignment="1">
      <alignment horizontal="center" vertical="center" wrapText="1"/>
    </xf>
    <xf numFmtId="0" fontId="4" fillId="0" borderId="45" xfId="0" applyFont="1" applyBorder="1" applyAlignment="1">
      <alignment horizontal="center" vertical="center" wrapText="1"/>
    </xf>
    <xf numFmtId="167" fontId="3" fillId="0" borderId="46" xfId="0" applyNumberFormat="1" applyFont="1" applyBorder="1" applyAlignment="1">
      <alignment horizontal="center" vertical="center"/>
    </xf>
    <xf numFmtId="167" fontId="4" fillId="0" borderId="46" xfId="0" applyNumberFormat="1" applyFont="1" applyBorder="1" applyAlignment="1">
      <alignment horizontal="center" vertical="center"/>
    </xf>
    <xf numFmtId="49" fontId="3" fillId="0" borderId="31" xfId="0" applyNumberFormat="1" applyFont="1" applyBorder="1" applyAlignment="1">
      <alignment horizontal="left" vertical="center" wrapText="1"/>
    </xf>
    <xf numFmtId="0" fontId="4" fillId="0" borderId="47" xfId="0" applyFont="1" applyBorder="1" applyAlignment="1">
      <alignment horizontal="center"/>
    </xf>
    <xf numFmtId="166" fontId="4" fillId="0" borderId="46" xfId="0" applyNumberFormat="1" applyFont="1" applyBorder="1" applyAlignment="1">
      <alignment horizontal="center" vertical="center"/>
    </xf>
    <xf numFmtId="166" fontId="4" fillId="0" borderId="46" xfId="0" applyNumberFormat="1" applyFont="1" applyBorder="1" applyAlignment="1">
      <alignment horizontal="center"/>
    </xf>
    <xf numFmtId="0" fontId="4" fillId="0" borderId="17" xfId="0" applyFont="1" applyBorder="1" applyAlignment="1">
      <alignment/>
    </xf>
    <xf numFmtId="0" fontId="6" fillId="0" borderId="16" xfId="0" applyFont="1" applyBorder="1" applyAlignment="1">
      <alignment/>
    </xf>
    <xf numFmtId="0" fontId="6" fillId="33" borderId="11" xfId="0" applyFont="1" applyFill="1" applyBorder="1" applyAlignment="1">
      <alignment horizontal="center" vertical="center"/>
    </xf>
    <xf numFmtId="0" fontId="6" fillId="0" borderId="11" xfId="0" applyFont="1" applyBorder="1" applyAlignment="1">
      <alignment horizontal="center" vertical="center"/>
    </xf>
    <xf numFmtId="167" fontId="5" fillId="0" borderId="11" xfId="0" applyNumberFormat="1" applyFont="1" applyBorder="1" applyAlignment="1">
      <alignment horizontal="center" vertical="center"/>
    </xf>
    <xf numFmtId="166" fontId="6" fillId="0" borderId="11" xfId="0" applyNumberFormat="1" applyFont="1" applyBorder="1" applyAlignment="1">
      <alignment horizontal="center" vertical="center"/>
    </xf>
    <xf numFmtId="167" fontId="5" fillId="0" borderId="12" xfId="0" applyNumberFormat="1" applyFont="1" applyBorder="1" applyAlignment="1">
      <alignment horizontal="center" vertical="center"/>
    </xf>
    <xf numFmtId="0" fontId="6" fillId="0" borderId="0" xfId="0" applyFont="1" applyBorder="1" applyAlignment="1">
      <alignment/>
    </xf>
    <xf numFmtId="0" fontId="6" fillId="33" borderId="0" xfId="0" applyFont="1" applyFill="1" applyAlignment="1">
      <alignment/>
    </xf>
    <xf numFmtId="0" fontId="6" fillId="0" borderId="0" xfId="0" applyFont="1" applyAlignment="1">
      <alignment/>
    </xf>
    <xf numFmtId="166" fontId="6" fillId="0" borderId="0" xfId="0" applyNumberFormat="1" applyFont="1" applyAlignment="1">
      <alignment/>
    </xf>
    <xf numFmtId="9" fontId="3" fillId="0" borderId="46" xfId="0" applyNumberFormat="1" applyFont="1" applyBorder="1" applyAlignment="1">
      <alignment horizontal="center" vertical="center"/>
    </xf>
    <xf numFmtId="0" fontId="3" fillId="0" borderId="31" xfId="0" applyFont="1" applyBorder="1" applyAlignment="1">
      <alignment wrapText="1"/>
    </xf>
    <xf numFmtId="0" fontId="3" fillId="0" borderId="14" xfId="0" applyFont="1" applyBorder="1" applyAlignment="1">
      <alignment/>
    </xf>
    <xf numFmtId="49" fontId="3" fillId="0" borderId="13" xfId="0" applyNumberFormat="1" applyFont="1" applyBorder="1" applyAlignment="1">
      <alignment horizontal="left" vertical="top" wrapText="1"/>
    </xf>
    <xf numFmtId="166" fontId="3" fillId="0" borderId="13" xfId="0" applyNumberFormat="1" applyFont="1" applyBorder="1" applyAlignment="1">
      <alignment/>
    </xf>
    <xf numFmtId="0" fontId="4" fillId="0" borderId="24" xfId="0" applyFont="1" applyBorder="1" applyAlignment="1">
      <alignment horizontal="center" vertical="center"/>
    </xf>
    <xf numFmtId="0" fontId="4" fillId="0" borderId="30" xfId="0" applyFont="1" applyBorder="1" applyAlignment="1">
      <alignment horizontal="center" vertical="center" wrapText="1"/>
    </xf>
    <xf numFmtId="166" fontId="3" fillId="0" borderId="22" xfId="0" applyNumberFormat="1" applyFont="1" applyBorder="1" applyAlignment="1">
      <alignment/>
    </xf>
    <xf numFmtId="0" fontId="4" fillId="0" borderId="33" xfId="0" applyFont="1" applyBorder="1" applyAlignment="1">
      <alignment horizontal="center"/>
    </xf>
    <xf numFmtId="166" fontId="3" fillId="0" borderId="31" xfId="0" applyNumberFormat="1" applyFont="1" applyBorder="1" applyAlignment="1">
      <alignment/>
    </xf>
    <xf numFmtId="174" fontId="4" fillId="0" borderId="31" xfId="0" applyNumberFormat="1" applyFont="1" applyBorder="1" applyAlignment="1">
      <alignment horizontal="center" vertical="center" wrapText="1"/>
    </xf>
    <xf numFmtId="174" fontId="3" fillId="0" borderId="0" xfId="0" applyNumberFormat="1" applyFont="1" applyAlignment="1">
      <alignment horizontal="center" vertical="center"/>
    </xf>
    <xf numFmtId="174" fontId="3" fillId="0" borderId="31" xfId="0" applyNumberFormat="1" applyFont="1" applyBorder="1" applyAlignment="1">
      <alignment horizontal="center" vertical="center"/>
    </xf>
    <xf numFmtId="174" fontId="3" fillId="0" borderId="0" xfId="0" applyNumberFormat="1" applyFont="1" applyBorder="1" applyAlignment="1">
      <alignment horizontal="center" vertical="center"/>
    </xf>
    <xf numFmtId="174" fontId="3" fillId="0" borderId="0" xfId="0" applyNumberFormat="1" applyFont="1" applyBorder="1" applyAlignment="1">
      <alignment/>
    </xf>
    <xf numFmtId="174" fontId="3" fillId="0" borderId="0" xfId="0" applyNumberFormat="1" applyFont="1" applyAlignment="1">
      <alignment/>
    </xf>
    <xf numFmtId="174" fontId="14" fillId="0" borderId="0" xfId="0" applyNumberFormat="1" applyFont="1" applyAlignment="1">
      <alignment/>
    </xf>
    <xf numFmtId="0" fontId="6" fillId="0" borderId="0" xfId="0" applyFont="1" applyAlignment="1">
      <alignment vertical="center" wrapText="1"/>
    </xf>
    <xf numFmtId="166" fontId="6" fillId="0" borderId="15" xfId="0" applyNumberFormat="1" applyFont="1" applyBorder="1" applyAlignment="1">
      <alignment horizontal="left" vertical="center" wrapText="1"/>
    </xf>
    <xf numFmtId="0" fontId="16" fillId="0" borderId="0" xfId="0" applyFont="1" applyAlignment="1">
      <alignment/>
    </xf>
    <xf numFmtId="0" fontId="17" fillId="0" borderId="0" xfId="0" applyFont="1" applyBorder="1" applyAlignment="1">
      <alignment/>
    </xf>
    <xf numFmtId="0" fontId="17" fillId="0" borderId="0" xfId="0" applyFont="1" applyAlignment="1">
      <alignment/>
    </xf>
    <xf numFmtId="166" fontId="3" fillId="33" borderId="13" xfId="0" applyNumberFormat="1" applyFont="1" applyFill="1" applyBorder="1" applyAlignment="1">
      <alignment horizontal="center" vertical="center" wrapText="1"/>
    </xf>
    <xf numFmtId="49" fontId="58" fillId="0" borderId="13" xfId="0" applyNumberFormat="1" applyFont="1" applyBorder="1" applyAlignment="1">
      <alignment horizontal="left" vertical="center" wrapText="1" shrinkToFit="1"/>
    </xf>
    <xf numFmtId="49" fontId="58" fillId="0" borderId="15" xfId="0" applyNumberFormat="1" applyFont="1" applyBorder="1" applyAlignment="1">
      <alignment horizontal="left" vertical="center" wrapText="1" shrinkToFit="1"/>
    </xf>
    <xf numFmtId="49" fontId="3" fillId="0" borderId="15" xfId="0" applyNumberFormat="1" applyFont="1" applyBorder="1" applyAlignment="1">
      <alignment horizontal="left" vertical="center" wrapText="1" shrinkToFit="1"/>
    </xf>
    <xf numFmtId="49" fontId="3" fillId="0" borderId="13" xfId="0" applyNumberFormat="1" applyFont="1" applyBorder="1" applyAlignment="1">
      <alignment horizontal="left" vertical="center" wrapText="1" shrinkToFit="1"/>
    </xf>
    <xf numFmtId="167" fontId="3" fillId="33" borderId="13" xfId="0" applyNumberFormat="1" applyFont="1" applyFill="1" applyBorder="1" applyAlignment="1">
      <alignment horizontal="center" vertical="center"/>
    </xf>
    <xf numFmtId="49" fontId="3" fillId="0" borderId="16" xfId="0" applyNumberFormat="1" applyFont="1" applyBorder="1" applyAlignment="1">
      <alignment horizontal="left" vertical="center" wrapText="1" shrinkToFit="1"/>
    </xf>
    <xf numFmtId="49" fontId="3" fillId="0" borderId="14" xfId="0" applyNumberFormat="1" applyFont="1" applyBorder="1" applyAlignment="1">
      <alignment horizontal="left" vertical="center" wrapText="1" shrinkToFit="1"/>
    </xf>
    <xf numFmtId="167" fontId="3" fillId="0" borderId="17" xfId="0" applyNumberFormat="1" applyFont="1" applyBorder="1" applyAlignment="1">
      <alignment horizontal="center" vertical="center"/>
    </xf>
    <xf numFmtId="49" fontId="3" fillId="0" borderId="20" xfId="0" applyNumberFormat="1" applyFont="1" applyBorder="1" applyAlignment="1">
      <alignment horizontal="left" vertical="center" wrapText="1" shrinkToFit="1"/>
    </xf>
    <xf numFmtId="49" fontId="58" fillId="0" borderId="31" xfId="0" applyNumberFormat="1" applyFont="1" applyBorder="1" applyAlignment="1">
      <alignment horizontal="left" vertical="center" wrapText="1" shrinkToFit="1"/>
    </xf>
    <xf numFmtId="0" fontId="3" fillId="0" borderId="13" xfId="0" applyFont="1" applyBorder="1" applyAlignment="1">
      <alignment vertical="center" wrapText="1"/>
    </xf>
    <xf numFmtId="0" fontId="3" fillId="0" borderId="20" xfId="0" applyFont="1" applyBorder="1" applyAlignment="1">
      <alignment vertical="center" wrapText="1"/>
    </xf>
    <xf numFmtId="0" fontId="3" fillId="0" borderId="31" xfId="0" applyFont="1" applyBorder="1" applyAlignment="1">
      <alignment vertical="center" wrapText="1"/>
    </xf>
    <xf numFmtId="166" fontId="3" fillId="0" borderId="17" xfId="0" applyNumberFormat="1" applyFont="1" applyBorder="1" applyAlignment="1">
      <alignment horizontal="center" vertical="center"/>
    </xf>
    <xf numFmtId="168" fontId="3" fillId="0" borderId="31" xfId="0" applyNumberFormat="1" applyFont="1" applyBorder="1" applyAlignment="1">
      <alignment horizontal="center" vertical="center"/>
    </xf>
    <xf numFmtId="168" fontId="3" fillId="0" borderId="16" xfId="0" applyNumberFormat="1" applyFont="1" applyBorder="1" applyAlignment="1">
      <alignment horizontal="center" vertical="center"/>
    </xf>
    <xf numFmtId="0" fontId="3" fillId="0" borderId="48" xfId="0" applyFont="1" applyBorder="1" applyAlignment="1">
      <alignment horizontal="center" vertical="center" wrapText="1"/>
    </xf>
    <xf numFmtId="168" fontId="3" fillId="0" borderId="41" xfId="0" applyNumberFormat="1" applyFont="1" applyBorder="1" applyAlignment="1">
      <alignment horizontal="center" vertical="center"/>
    </xf>
    <xf numFmtId="0" fontId="3" fillId="0" borderId="17" xfId="0" applyFont="1" applyBorder="1" applyAlignment="1">
      <alignment horizontal="center" vertical="center" wrapText="1"/>
    </xf>
    <xf numFmtId="167" fontId="3" fillId="0" borderId="14" xfId="0" applyNumberFormat="1" applyFont="1" applyBorder="1" applyAlignment="1">
      <alignment horizontal="center" vertical="center"/>
    </xf>
    <xf numFmtId="167" fontId="3" fillId="0" borderId="16" xfId="0" applyNumberFormat="1" applyFont="1" applyBorder="1" applyAlignment="1">
      <alignment horizontal="center" vertical="center"/>
    </xf>
    <xf numFmtId="0" fontId="3" fillId="33" borderId="14" xfId="0" applyFont="1" applyFill="1" applyBorder="1" applyAlignment="1">
      <alignment/>
    </xf>
    <xf numFmtId="0" fontId="3" fillId="33" borderId="0" xfId="0" applyFont="1" applyFill="1" applyBorder="1" applyAlignment="1">
      <alignment/>
    </xf>
    <xf numFmtId="0" fontId="0" fillId="33" borderId="0" xfId="0" applyFill="1" applyAlignment="1">
      <alignment/>
    </xf>
    <xf numFmtId="0" fontId="17" fillId="0" borderId="31" xfId="0" applyFont="1" applyBorder="1" applyAlignment="1">
      <alignment/>
    </xf>
    <xf numFmtId="0" fontId="4" fillId="0" borderId="0" xfId="0" applyFont="1" applyBorder="1" applyAlignment="1">
      <alignment vertical="center"/>
    </xf>
    <xf numFmtId="0" fontId="4" fillId="0" borderId="20" xfId="0" applyFont="1" applyBorder="1" applyAlignment="1">
      <alignment horizontal="center" vertical="center"/>
    </xf>
    <xf numFmtId="49" fontId="4" fillId="0" borderId="20" xfId="0" applyNumberFormat="1" applyFont="1" applyBorder="1" applyAlignment="1">
      <alignment horizontal="left" vertical="center"/>
    </xf>
    <xf numFmtId="0" fontId="4" fillId="0" borderId="20" xfId="0" applyFont="1" applyBorder="1" applyAlignment="1">
      <alignment horizontal="center" vertical="center" wrapText="1"/>
    </xf>
    <xf numFmtId="166" fontId="4" fillId="0" borderId="20" xfId="0" applyNumberFormat="1" applyFont="1" applyBorder="1" applyAlignment="1">
      <alignment horizontal="center" vertical="center" wrapText="1"/>
    </xf>
    <xf numFmtId="166" fontId="4" fillId="0" borderId="41" xfId="0" applyNumberFormat="1" applyFont="1" applyFill="1" applyBorder="1" applyAlignment="1">
      <alignment horizontal="center"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0" fontId="3" fillId="0" borderId="0" xfId="0" applyFont="1" applyBorder="1" applyAlignment="1">
      <alignment horizontal="left" vertical="center"/>
    </xf>
    <xf numFmtId="0" fontId="19" fillId="0" borderId="0" xfId="0" applyFont="1" applyAlignment="1">
      <alignment/>
    </xf>
    <xf numFmtId="0" fontId="4" fillId="0" borderId="31" xfId="0" applyFont="1" applyBorder="1" applyAlignment="1">
      <alignment horizontal="center" vertical="center"/>
    </xf>
    <xf numFmtId="9" fontId="3" fillId="0" borderId="31" xfId="0" applyNumberFormat="1" applyFont="1" applyBorder="1" applyAlignment="1">
      <alignment horizontal="center" vertical="center"/>
    </xf>
    <xf numFmtId="0" fontId="3" fillId="0" borderId="31" xfId="54" applyFont="1" applyBorder="1" applyAlignment="1">
      <alignment wrapText="1"/>
      <protection/>
    </xf>
    <xf numFmtId="0" fontId="8" fillId="0" borderId="31" xfId="54" applyFont="1" applyBorder="1" applyAlignment="1">
      <alignment vertical="center" wrapText="1"/>
      <protection/>
    </xf>
    <xf numFmtId="167" fontId="4" fillId="0" borderId="31" xfId="0" applyNumberFormat="1" applyFont="1" applyBorder="1" applyAlignment="1">
      <alignment horizontal="center" vertical="center"/>
    </xf>
    <xf numFmtId="167" fontId="3" fillId="0" borderId="0" xfId="0" applyNumberFormat="1" applyFont="1" applyBorder="1" applyAlignment="1">
      <alignment horizontal="center" vertical="center"/>
    </xf>
    <xf numFmtId="167" fontId="4" fillId="0" borderId="0" xfId="0" applyNumberFormat="1" applyFont="1" applyBorder="1" applyAlignment="1">
      <alignment horizontal="center" vertical="center"/>
    </xf>
    <xf numFmtId="8" fontId="4" fillId="0" borderId="0" xfId="0" applyNumberFormat="1" applyFont="1" applyBorder="1" applyAlignment="1">
      <alignment/>
    </xf>
    <xf numFmtId="0" fontId="4" fillId="0" borderId="49" xfId="0" applyFont="1" applyBorder="1" applyAlignment="1">
      <alignment horizontal="center" vertical="center"/>
    </xf>
    <xf numFmtId="2" fontId="4" fillId="0" borderId="50" xfId="0" applyNumberFormat="1" applyFont="1" applyBorder="1" applyAlignment="1">
      <alignment horizontal="center" vertical="center" wrapText="1"/>
    </xf>
    <xf numFmtId="0" fontId="4" fillId="0" borderId="50" xfId="0" applyFont="1" applyBorder="1" applyAlignment="1">
      <alignment horizontal="center" vertical="center" wrapText="1"/>
    </xf>
    <xf numFmtId="4" fontId="4" fillId="0" borderId="50" xfId="0" applyNumberFormat="1" applyFont="1" applyBorder="1" applyAlignment="1">
      <alignment horizontal="center" vertical="center" wrapText="1"/>
    </xf>
    <xf numFmtId="8" fontId="4" fillId="0" borderId="50" xfId="0" applyNumberFormat="1" applyFont="1" applyBorder="1" applyAlignment="1">
      <alignment horizontal="center" vertical="center" wrapText="1"/>
    </xf>
    <xf numFmtId="8" fontId="4" fillId="0" borderId="50" xfId="0" applyNumberFormat="1" applyFont="1" applyFill="1" applyBorder="1" applyAlignment="1">
      <alignment horizontal="center" vertical="center" wrapText="1"/>
    </xf>
    <xf numFmtId="0" fontId="4" fillId="0" borderId="51" xfId="0" applyFont="1" applyBorder="1" applyAlignment="1">
      <alignment horizontal="center" vertical="center" wrapText="1"/>
    </xf>
    <xf numFmtId="0" fontId="3" fillId="0" borderId="38" xfId="0" applyNumberFormat="1" applyFont="1" applyBorder="1" applyAlignment="1">
      <alignment horizontal="center" vertical="center"/>
    </xf>
    <xf numFmtId="2" fontId="8" fillId="0" borderId="38" xfId="0" applyNumberFormat="1" applyFont="1" applyBorder="1" applyAlignment="1">
      <alignment horizontal="left" vertical="center" wrapText="1"/>
    </xf>
    <xf numFmtId="166" fontId="3" fillId="0" borderId="38" xfId="0" applyNumberFormat="1" applyFont="1" applyBorder="1" applyAlignment="1">
      <alignment horizontal="center" vertical="center"/>
    </xf>
    <xf numFmtId="8" fontId="3" fillId="0" borderId="38" xfId="0" applyNumberFormat="1" applyFont="1" applyBorder="1" applyAlignment="1">
      <alignment horizontal="center" vertical="center"/>
    </xf>
    <xf numFmtId="0" fontId="3" fillId="0" borderId="38" xfId="0" applyFont="1" applyBorder="1" applyAlignment="1">
      <alignment/>
    </xf>
    <xf numFmtId="2" fontId="8" fillId="0" borderId="31" xfId="0" applyNumberFormat="1" applyFont="1" applyBorder="1" applyAlignment="1">
      <alignment horizontal="left" vertical="center" wrapText="1"/>
    </xf>
    <xf numFmtId="2" fontId="8" fillId="33" borderId="31" xfId="44" applyNumberFormat="1" applyFont="1" applyFill="1" applyBorder="1" applyAlignment="1">
      <alignment horizontal="left" vertical="center" wrapText="1" shrinkToFit="1"/>
      <protection/>
    </xf>
    <xf numFmtId="0" fontId="3" fillId="33" borderId="31" xfId="44" applyFont="1" applyFill="1" applyBorder="1" applyAlignment="1">
      <alignment horizontal="center" vertical="center" wrapText="1"/>
      <protection/>
    </xf>
    <xf numFmtId="2" fontId="8" fillId="33" borderId="31" xfId="45" applyNumberFormat="1" applyFont="1" applyFill="1" applyBorder="1" applyAlignment="1">
      <alignment horizontal="left" vertical="center" wrapText="1" shrinkToFit="1"/>
      <protection/>
    </xf>
    <xf numFmtId="2" fontId="8" fillId="0" borderId="31" xfId="44" applyNumberFormat="1" applyFont="1" applyBorder="1" applyAlignment="1">
      <alignment horizontal="left" vertical="center" wrapText="1" shrinkToFit="1"/>
      <protection/>
    </xf>
    <xf numFmtId="0" fontId="3" fillId="0" borderId="31" xfId="44" applyFont="1" applyBorder="1" applyAlignment="1">
      <alignment horizontal="center" vertical="center" wrapText="1"/>
      <protection/>
    </xf>
    <xf numFmtId="2" fontId="8" fillId="0" borderId="36" xfId="44" applyNumberFormat="1" applyFont="1" applyBorder="1" applyAlignment="1">
      <alignment horizontal="left" vertical="center" wrapText="1" shrinkToFit="1"/>
      <protection/>
    </xf>
    <xf numFmtId="0" fontId="3" fillId="0" borderId="36" xfId="44" applyFont="1" applyBorder="1" applyAlignment="1">
      <alignment horizontal="center" vertical="center" wrapText="1"/>
      <protection/>
    </xf>
    <xf numFmtId="166" fontId="3" fillId="0" borderId="36" xfId="0" applyNumberFormat="1" applyFont="1" applyBorder="1" applyAlignment="1">
      <alignment horizontal="center" vertical="center"/>
    </xf>
    <xf numFmtId="0" fontId="3" fillId="0" borderId="31" xfId="0" applyNumberFormat="1" applyFont="1" applyBorder="1" applyAlignment="1">
      <alignment horizontal="center" vertical="center"/>
    </xf>
    <xf numFmtId="2" fontId="10" fillId="0" borderId="31" xfId="44" applyNumberFormat="1" applyFont="1" applyBorder="1" applyAlignment="1">
      <alignment horizontal="right" vertical="center" wrapText="1" shrinkToFit="1"/>
      <protection/>
    </xf>
    <xf numFmtId="8" fontId="4" fillId="0" borderId="31" xfId="0" applyNumberFormat="1" applyFont="1" applyBorder="1" applyAlignment="1">
      <alignment horizontal="center" vertical="center"/>
    </xf>
    <xf numFmtId="2" fontId="3" fillId="0" borderId="0" xfId="0" applyNumberFormat="1" applyFont="1" applyBorder="1" applyAlignment="1">
      <alignment/>
    </xf>
    <xf numFmtId="8" fontId="3" fillId="0" borderId="0" xfId="0" applyNumberFormat="1" applyFont="1" applyAlignment="1">
      <alignment/>
    </xf>
    <xf numFmtId="9" fontId="3" fillId="0" borderId="0" xfId="0" applyNumberFormat="1" applyFont="1" applyAlignment="1">
      <alignment/>
    </xf>
    <xf numFmtId="2" fontId="3" fillId="0" borderId="0" xfId="0" applyNumberFormat="1" applyFont="1" applyAlignment="1">
      <alignment/>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left" vertical="center" wrapText="1"/>
      <protection/>
    </xf>
    <xf numFmtId="0" fontId="4" fillId="33" borderId="11" xfId="0" applyFont="1" applyFill="1" applyBorder="1" applyAlignment="1" applyProtection="1">
      <alignment horizontal="center" vertical="center" wrapText="1"/>
      <protection/>
    </xf>
    <xf numFmtId="8" fontId="4" fillId="33" borderId="11" xfId="0" applyNumberFormat="1" applyFont="1" applyFill="1" applyBorder="1" applyAlignment="1" applyProtection="1">
      <alignment horizontal="center" vertical="center" wrapText="1"/>
      <protection/>
    </xf>
    <xf numFmtId="9" fontId="4" fillId="0" borderId="11" xfId="0" applyNumberFormat="1" applyFont="1" applyBorder="1" applyAlignment="1">
      <alignment horizontal="center" vertical="center" wrapText="1"/>
    </xf>
    <xf numFmtId="8" fontId="3" fillId="0" borderId="13" xfId="0" applyNumberFormat="1" applyFont="1" applyBorder="1" applyAlignment="1">
      <alignment horizontal="center" vertical="center"/>
    </xf>
    <xf numFmtId="9" fontId="3" fillId="0" borderId="13" xfId="0" applyNumberFormat="1" applyFont="1" applyBorder="1" applyAlignment="1">
      <alignment horizontal="center" vertical="center"/>
    </xf>
    <xf numFmtId="2" fontId="3" fillId="0" borderId="15" xfId="0" applyNumberFormat="1" applyFont="1" applyBorder="1" applyAlignment="1">
      <alignment horizontal="left" vertical="center" wrapText="1" shrinkToFit="1"/>
    </xf>
    <xf numFmtId="0" fontId="4" fillId="0" borderId="15" xfId="0" applyFont="1" applyBorder="1" applyAlignment="1">
      <alignment horizontal="left" vertical="top"/>
    </xf>
    <xf numFmtId="0" fontId="3" fillId="0" borderId="0" xfId="0" applyFont="1" applyAlignment="1">
      <alignment horizontal="left" vertical="top"/>
    </xf>
    <xf numFmtId="0" fontId="3" fillId="0" borderId="0" xfId="44" applyFont="1">
      <alignment/>
      <protection/>
    </xf>
    <xf numFmtId="8" fontId="3" fillId="0" borderId="0" xfId="44" applyNumberFormat="1" applyFont="1">
      <alignment/>
      <protection/>
    </xf>
    <xf numFmtId="9" fontId="3" fillId="0" borderId="0" xfId="44" applyNumberFormat="1" applyFont="1">
      <alignment/>
      <protection/>
    </xf>
    <xf numFmtId="0" fontId="3" fillId="0" borderId="16" xfId="0" applyFont="1" applyBorder="1" applyAlignment="1">
      <alignment horizontal="center" vertical="center" wrapText="1"/>
    </xf>
    <xf numFmtId="9" fontId="3" fillId="0" borderId="22" xfId="0" applyNumberFormat="1" applyFont="1" applyBorder="1" applyAlignment="1">
      <alignment horizontal="center" vertical="center"/>
    </xf>
    <xf numFmtId="0" fontId="4" fillId="0" borderId="14" xfId="0" applyFont="1" applyBorder="1" applyAlignment="1">
      <alignment/>
    </xf>
    <xf numFmtId="0" fontId="4" fillId="0" borderId="52" xfId="0" applyFont="1" applyBorder="1" applyAlignment="1">
      <alignment/>
    </xf>
    <xf numFmtId="8" fontId="4" fillId="0" borderId="53" xfId="0" applyNumberFormat="1" applyFont="1" applyBorder="1" applyAlignment="1">
      <alignment horizontal="center" vertical="center"/>
    </xf>
    <xf numFmtId="9" fontId="4" fillId="0" borderId="52" xfId="0" applyNumberFormat="1" applyFont="1" applyBorder="1" applyAlignment="1">
      <alignment horizontal="center" vertical="center"/>
    </xf>
    <xf numFmtId="8" fontId="4" fillId="0" borderId="54" xfId="0" applyNumberFormat="1" applyFont="1" applyBorder="1" applyAlignment="1">
      <alignment horizontal="center" vertical="center"/>
    </xf>
    <xf numFmtId="8" fontId="4" fillId="0" borderId="11" xfId="0" applyNumberFormat="1" applyFont="1" applyBorder="1" applyAlignment="1">
      <alignment horizontal="center" vertical="center" wrapText="1"/>
    </xf>
    <xf numFmtId="0" fontId="4" fillId="0" borderId="55" xfId="0" applyFont="1" applyBorder="1" applyAlignment="1">
      <alignment horizontal="center" vertical="center"/>
    </xf>
    <xf numFmtId="4" fontId="4" fillId="0" borderId="56" xfId="0" applyNumberFormat="1" applyFont="1" applyBorder="1" applyAlignment="1">
      <alignment horizontal="center" vertical="center" wrapText="1"/>
    </xf>
    <xf numFmtId="0" fontId="4" fillId="0" borderId="56" xfId="0" applyFont="1" applyBorder="1" applyAlignment="1">
      <alignment horizontal="center" vertical="center" wrapText="1"/>
    </xf>
    <xf numFmtId="8" fontId="4" fillId="0" borderId="56" xfId="0" applyNumberFormat="1" applyFont="1" applyFill="1" applyBorder="1" applyAlignment="1">
      <alignment horizontal="center" vertical="center" wrapText="1"/>
    </xf>
    <xf numFmtId="9" fontId="4" fillId="0" borderId="56" xfId="0" applyNumberFormat="1" applyFont="1" applyBorder="1" applyAlignment="1">
      <alignment horizontal="center" vertical="center" wrapText="1"/>
    </xf>
    <xf numFmtId="8" fontId="4" fillId="0" borderId="56" xfId="0" applyNumberFormat="1" applyFont="1" applyBorder="1" applyAlignment="1">
      <alignment horizontal="center" vertical="center" wrapText="1"/>
    </xf>
    <xf numFmtId="0" fontId="4" fillId="0" borderId="57" xfId="0" applyFont="1" applyBorder="1" applyAlignment="1">
      <alignment horizontal="center" vertical="center" wrapText="1"/>
    </xf>
    <xf numFmtId="49" fontId="3" fillId="0" borderId="15" xfId="0" applyNumberFormat="1" applyFont="1" applyBorder="1" applyAlignment="1">
      <alignment horizontal="left" vertical="top" wrapText="1" shrinkToFit="1"/>
    </xf>
    <xf numFmtId="9" fontId="3" fillId="0" borderId="18" xfId="0" applyNumberFormat="1" applyFont="1" applyBorder="1" applyAlignment="1">
      <alignment horizontal="center" vertical="center"/>
    </xf>
    <xf numFmtId="8" fontId="4" fillId="0" borderId="15" xfId="0" applyNumberFormat="1" applyFont="1" applyBorder="1" applyAlignment="1">
      <alignment horizontal="center" vertical="center"/>
    </xf>
    <xf numFmtId="8" fontId="0" fillId="0" borderId="0" xfId="0" applyNumberFormat="1" applyAlignment="1">
      <alignment/>
    </xf>
    <xf numFmtId="9" fontId="0" fillId="0" borderId="0" xfId="0" applyNumberFormat="1" applyAlignment="1">
      <alignment/>
    </xf>
    <xf numFmtId="8" fontId="4" fillId="0" borderId="11" xfId="0" applyNumberFormat="1" applyFont="1" applyFill="1" applyBorder="1" applyAlignment="1">
      <alignment horizontal="center" vertical="center" wrapText="1"/>
    </xf>
    <xf numFmtId="0" fontId="3" fillId="0" borderId="58" xfId="0" applyFont="1" applyBorder="1" applyAlignment="1">
      <alignment/>
    </xf>
    <xf numFmtId="0" fontId="3" fillId="33" borderId="31" xfId="0" applyFont="1" applyFill="1" applyBorder="1" applyAlignment="1">
      <alignment/>
    </xf>
    <xf numFmtId="8" fontId="4" fillId="0" borderId="31" xfId="0" applyNumberFormat="1" applyFont="1" applyBorder="1" applyAlignment="1">
      <alignment horizontal="center"/>
    </xf>
    <xf numFmtId="0" fontId="4" fillId="0" borderId="31" xfId="0" applyFont="1" applyBorder="1" applyAlignment="1">
      <alignment horizontal="center"/>
    </xf>
    <xf numFmtId="174" fontId="4" fillId="0" borderId="0" xfId="0" applyNumberFormat="1" applyFont="1" applyBorder="1" applyAlignment="1">
      <alignment/>
    </xf>
    <xf numFmtId="174" fontId="4" fillId="0" borderId="50" xfId="0" applyNumberFormat="1" applyFont="1" applyBorder="1" applyAlignment="1">
      <alignment horizontal="center" vertical="center" wrapText="1"/>
    </xf>
    <xf numFmtId="174" fontId="3" fillId="0" borderId="38" xfId="0" applyNumberFormat="1" applyFont="1" applyBorder="1" applyAlignment="1">
      <alignment horizontal="center" vertical="center"/>
    </xf>
    <xf numFmtId="167" fontId="3" fillId="33" borderId="14" xfId="0" applyNumberFormat="1" applyFont="1" applyFill="1" applyBorder="1" applyAlignment="1">
      <alignment horizontal="center" vertical="center"/>
    </xf>
    <xf numFmtId="167" fontId="3" fillId="33" borderId="16" xfId="0" applyNumberFormat="1" applyFont="1" applyFill="1" applyBorder="1" applyAlignment="1">
      <alignment horizontal="center" vertical="center"/>
    </xf>
    <xf numFmtId="0" fontId="3" fillId="0" borderId="15" xfId="0" applyFont="1" applyBorder="1" applyAlignment="1">
      <alignment horizontal="center" vertical="center" wrapText="1" shrinkToFit="1"/>
    </xf>
    <xf numFmtId="49" fontId="3" fillId="33" borderId="15" xfId="0" applyNumberFormat="1" applyFont="1" applyFill="1" applyBorder="1" applyAlignment="1">
      <alignment horizontal="left" vertical="center" wrapText="1" shrinkToFit="1"/>
    </xf>
    <xf numFmtId="0" fontId="3" fillId="33" borderId="15" xfId="0" applyFont="1" applyFill="1" applyBorder="1" applyAlignment="1">
      <alignment horizontal="center" vertical="center" wrapText="1"/>
    </xf>
    <xf numFmtId="0" fontId="3" fillId="33" borderId="15" xfId="0" applyFont="1" applyFill="1" applyBorder="1" applyAlignment="1">
      <alignment/>
    </xf>
    <xf numFmtId="168" fontId="3" fillId="33" borderId="16" xfId="0" applyNumberFormat="1" applyFont="1" applyFill="1" applyBorder="1" applyAlignment="1">
      <alignment horizontal="center" vertical="center"/>
    </xf>
    <xf numFmtId="167" fontId="3" fillId="33" borderId="41" xfId="0" applyNumberFormat="1" applyFont="1" applyFill="1" applyBorder="1" applyAlignment="1">
      <alignment horizontal="center" vertical="center"/>
    </xf>
    <xf numFmtId="167" fontId="3" fillId="33" borderId="21" xfId="0" applyNumberFormat="1" applyFont="1" applyFill="1" applyBorder="1" applyAlignment="1">
      <alignment horizontal="center" vertical="center"/>
    </xf>
    <xf numFmtId="166" fontId="4" fillId="0" borderId="0" xfId="0" applyNumberFormat="1" applyFont="1" applyBorder="1" applyAlignment="1">
      <alignment/>
    </xf>
    <xf numFmtId="0" fontId="9" fillId="0" borderId="0" xfId="0" applyFont="1" applyBorder="1" applyAlignment="1">
      <alignment horizontal="center"/>
    </xf>
    <xf numFmtId="166" fontId="9" fillId="0" borderId="0" xfId="0" applyNumberFormat="1"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xf>
    <xf numFmtId="166" fontId="3" fillId="0" borderId="0" xfId="0" applyNumberFormat="1" applyFont="1" applyBorder="1" applyAlignment="1">
      <alignment horizontal="center" vertical="center"/>
    </xf>
    <xf numFmtId="0" fontId="3" fillId="0" borderId="35" xfId="0" applyFont="1" applyBorder="1" applyAlignment="1">
      <alignment horizontal="center"/>
    </xf>
    <xf numFmtId="49" fontId="4" fillId="0" borderId="40"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59" fillId="0" borderId="31" xfId="0" applyNumberFormat="1" applyFont="1" applyBorder="1" applyAlignment="1">
      <alignment horizontal="center" vertical="center" wrapText="1" shrinkToFit="1"/>
    </xf>
    <xf numFmtId="49" fontId="10" fillId="0" borderId="40" xfId="0" applyNumberFormat="1" applyFont="1" applyBorder="1" applyAlignment="1">
      <alignment horizontal="center" vertical="center" wrapText="1" shrinkToFit="1"/>
    </xf>
    <xf numFmtId="49" fontId="10" fillId="0" borderId="59" xfId="0" applyNumberFormat="1" applyFont="1" applyBorder="1" applyAlignment="1">
      <alignment horizontal="center" vertical="center" wrapText="1" shrinkToFit="1"/>
    </xf>
    <xf numFmtId="49" fontId="10" fillId="0" borderId="39" xfId="0" applyNumberFormat="1" applyFont="1" applyBorder="1" applyAlignment="1">
      <alignment horizontal="center" vertical="center" wrapText="1" shrinkToFit="1"/>
    </xf>
    <xf numFmtId="0" fontId="4" fillId="0" borderId="5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9" xfId="0" applyFont="1" applyBorder="1" applyAlignment="1">
      <alignment horizontal="center" vertical="center" wrapText="1"/>
    </xf>
    <xf numFmtId="49" fontId="10" fillId="0" borderId="31" xfId="0" applyNumberFormat="1" applyFont="1" applyBorder="1" applyAlignment="1">
      <alignment horizontal="center" vertical="center" wrapText="1" shrinkToFit="1"/>
    </xf>
    <xf numFmtId="0" fontId="4" fillId="0" borderId="0" xfId="0" applyFont="1" applyBorder="1" applyAlignment="1">
      <alignment horizontal="right"/>
    </xf>
    <xf numFmtId="0" fontId="5" fillId="0" borderId="10" xfId="0" applyFont="1" applyBorder="1" applyAlignment="1">
      <alignment horizontal="center" vertical="center"/>
    </xf>
    <xf numFmtId="166" fontId="4" fillId="0" borderId="0" xfId="0" applyNumberFormat="1" applyFont="1" applyBorder="1" applyAlignment="1">
      <alignment horizont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Fill="1" applyBorder="1" applyAlignment="1">
      <alignment horizontal="center"/>
    </xf>
    <xf numFmtId="0" fontId="4" fillId="0" borderId="16" xfId="0" applyFont="1" applyFill="1" applyBorder="1" applyAlignment="1">
      <alignment horizontal="center" vertical="center"/>
    </xf>
    <xf numFmtId="0" fontId="4" fillId="0" borderId="0" xfId="0" applyNumberFormat="1" applyFont="1" applyBorder="1" applyAlignment="1">
      <alignment horizontal="center" vertical="center"/>
    </xf>
    <xf numFmtId="166" fontId="9" fillId="0" borderId="0" xfId="0" applyNumberFormat="1" applyFont="1" applyBorder="1" applyAlignment="1">
      <alignment horizontal="right" vertical="center"/>
    </xf>
    <xf numFmtId="0" fontId="4" fillId="0" borderId="21" xfId="0" applyFont="1" applyBorder="1" applyAlignment="1">
      <alignment horizontal="center" vertical="center"/>
    </xf>
    <xf numFmtId="166" fontId="3" fillId="0" borderId="0" xfId="0" applyNumberFormat="1" applyFont="1" applyBorder="1" applyAlignment="1">
      <alignment horizontal="right" vertical="center"/>
    </xf>
    <xf numFmtId="0" fontId="4" fillId="0" borderId="46" xfId="0" applyFont="1" applyBorder="1" applyAlignment="1">
      <alignment horizontal="right"/>
    </xf>
    <xf numFmtId="0" fontId="4" fillId="0" borderId="21" xfId="0" applyFont="1" applyBorder="1" applyAlignment="1">
      <alignment horizontal="right"/>
    </xf>
    <xf numFmtId="0" fontId="3" fillId="0" borderId="0" xfId="0" applyFont="1" applyBorder="1" applyAlignment="1">
      <alignment horizontal="center" vertical="center"/>
    </xf>
    <xf numFmtId="0" fontId="11" fillId="0" borderId="0" xfId="0" applyFont="1" applyBorder="1" applyAlignment="1">
      <alignment horizontal="center"/>
    </xf>
    <xf numFmtId="0" fontId="3" fillId="0" borderId="61" xfId="0" applyFont="1" applyBorder="1" applyAlignment="1">
      <alignment horizontal="center"/>
    </xf>
    <xf numFmtId="0" fontId="4" fillId="0" borderId="15" xfId="0" applyFont="1" applyBorder="1" applyAlignment="1">
      <alignment horizontal="right"/>
    </xf>
    <xf numFmtId="0" fontId="4" fillId="34" borderId="0" xfId="0" applyFont="1" applyFill="1" applyBorder="1" applyAlignment="1">
      <alignment horizontal="center"/>
    </xf>
    <xf numFmtId="0" fontId="9" fillId="0" borderId="0" xfId="0" applyFont="1" applyBorder="1" applyAlignment="1">
      <alignment horizontal="center" vertical="center"/>
    </xf>
    <xf numFmtId="0" fontId="3" fillId="0" borderId="37" xfId="0" applyFont="1" applyBorder="1" applyAlignment="1">
      <alignment horizontal="center" vertical="center"/>
    </xf>
    <xf numFmtId="0" fontId="4" fillId="0" borderId="62" xfId="0" applyFont="1" applyBorder="1" applyAlignment="1">
      <alignment horizontal="center" vertical="center"/>
    </xf>
    <xf numFmtId="0" fontId="18" fillId="0" borderId="0" xfId="0" applyFont="1" applyAlignment="1">
      <alignment horizontal="center"/>
    </xf>
    <xf numFmtId="0" fontId="4" fillId="0" borderId="31" xfId="0" applyFont="1" applyBorder="1" applyAlignment="1">
      <alignment horizontal="right"/>
    </xf>
    <xf numFmtId="0" fontId="4" fillId="0" borderId="0" xfId="0" applyFont="1" applyAlignment="1">
      <alignment horizontal="left"/>
    </xf>
    <xf numFmtId="0" fontId="4" fillId="0" borderId="16" xfId="0" applyFont="1" applyBorder="1" applyAlignment="1">
      <alignment horizontal="righ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4"/>
  <sheetViews>
    <sheetView tabSelected="1" zoomScalePageLayoutView="0" workbookViewId="0" topLeftCell="A1">
      <selection activeCell="E6" sqref="E6"/>
    </sheetView>
  </sheetViews>
  <sheetFormatPr defaultColWidth="11.625" defaultRowHeight="12.75"/>
  <cols>
    <col min="1" max="1" width="4.00390625" style="1" customWidth="1"/>
    <col min="2" max="2" width="44.75390625" style="1" customWidth="1"/>
    <col min="3" max="3" width="5.00390625" style="1" customWidth="1"/>
    <col min="4" max="4" width="11.00390625" style="1" customWidth="1"/>
    <col min="5" max="7" width="11.625" style="1" customWidth="1"/>
    <col min="8" max="8" width="6.00390625" style="1" customWidth="1"/>
    <col min="9" max="9" width="14.625" style="1" customWidth="1"/>
    <col min="10" max="10" width="16.375" style="1" customWidth="1"/>
    <col min="11" max="16384" width="11.625" style="1" customWidth="1"/>
  </cols>
  <sheetData>
    <row r="1" spans="1:11" ht="12">
      <c r="A1" s="407" t="s">
        <v>367</v>
      </c>
      <c r="B1" s="407"/>
      <c r="C1" s="4"/>
      <c r="D1" s="4"/>
      <c r="E1" s="4"/>
      <c r="F1" s="4"/>
      <c r="G1" s="4"/>
      <c r="H1" s="4"/>
      <c r="I1" s="427" t="s">
        <v>462</v>
      </c>
      <c r="J1" s="427"/>
      <c r="K1" s="427"/>
    </row>
    <row r="2" spans="1:12" ht="12">
      <c r="A2" s="408" t="s">
        <v>0</v>
      </c>
      <c r="B2" s="408"/>
      <c r="C2" s="408"/>
      <c r="D2" s="408"/>
      <c r="E2" s="408"/>
      <c r="F2" s="408"/>
      <c r="G2" s="408"/>
      <c r="H2" s="408"/>
      <c r="I2" s="408"/>
      <c r="J2" s="8"/>
      <c r="K2" s="8"/>
      <c r="L2" s="8"/>
    </row>
    <row r="3" spans="1:12" ht="12.75" thickBot="1">
      <c r="A3" s="409"/>
      <c r="B3" s="409"/>
      <c r="C3" s="409"/>
      <c r="D3" s="409"/>
      <c r="E3" s="409"/>
      <c r="F3" s="409"/>
      <c r="G3" s="409"/>
      <c r="H3" s="409"/>
      <c r="I3" s="409"/>
      <c r="J3" s="10"/>
      <c r="K3" s="10"/>
      <c r="L3" s="10"/>
    </row>
    <row r="4" spans="1:10" ht="36.75" thickBot="1">
      <c r="A4" s="11" t="s">
        <v>1</v>
      </c>
      <c r="B4" s="42" t="s">
        <v>2</v>
      </c>
      <c r="C4" s="13" t="s">
        <v>3</v>
      </c>
      <c r="D4" s="13" t="s">
        <v>4</v>
      </c>
      <c r="E4" s="15" t="s">
        <v>5</v>
      </c>
      <c r="F4" s="15" t="s">
        <v>6</v>
      </c>
      <c r="G4" s="15" t="s">
        <v>7</v>
      </c>
      <c r="H4" s="16" t="s">
        <v>8</v>
      </c>
      <c r="I4" s="17" t="s">
        <v>9</v>
      </c>
      <c r="J4" s="18" t="s">
        <v>10</v>
      </c>
    </row>
    <row r="5" spans="1:10" ht="198" customHeight="1">
      <c r="A5" s="43">
        <v>1</v>
      </c>
      <c r="B5" s="263" t="s">
        <v>208</v>
      </c>
      <c r="C5" s="21" t="s">
        <v>209</v>
      </c>
      <c r="D5" s="21">
        <v>5000</v>
      </c>
      <c r="E5" s="79"/>
      <c r="F5" s="79">
        <f>E5+H5</f>
        <v>0</v>
      </c>
      <c r="G5" s="79">
        <f>D5*E5</f>
        <v>0</v>
      </c>
      <c r="H5" s="79">
        <f>E5*0.08</f>
        <v>0</v>
      </c>
      <c r="I5" s="79">
        <f>F5*D5</f>
        <v>0</v>
      </c>
      <c r="J5" s="267"/>
    </row>
    <row r="6" spans="1:10" ht="198" customHeight="1">
      <c r="A6" s="43"/>
      <c r="B6" s="263" t="s">
        <v>210</v>
      </c>
      <c r="C6" s="21" t="s">
        <v>209</v>
      </c>
      <c r="D6" s="22">
        <v>5000</v>
      </c>
      <c r="E6" s="187"/>
      <c r="F6" s="79">
        <f>E6+H6</f>
        <v>0</v>
      </c>
      <c r="G6" s="79">
        <f>D6*E6</f>
        <v>0</v>
      </c>
      <c r="H6" s="79">
        <f>E6*0.08</f>
        <v>0</v>
      </c>
      <c r="I6" s="79">
        <f>F6*D6</f>
        <v>0</v>
      </c>
      <c r="J6" s="269"/>
    </row>
    <row r="7" spans="1:10" ht="12.75" thickBot="1">
      <c r="A7" s="30"/>
      <c r="B7" s="30"/>
      <c r="C7" s="30"/>
      <c r="D7" s="30"/>
      <c r="E7" s="262"/>
      <c r="F7" s="181"/>
      <c r="G7" s="182">
        <f>SUM(G5:G5)</f>
        <v>0</v>
      </c>
      <c r="H7" s="268"/>
      <c r="I7" s="183">
        <f>SUM(I5:I5)</f>
        <v>0</v>
      </c>
      <c r="J7" s="39"/>
    </row>
    <row r="13" spans="1:8" ht="12">
      <c r="A13" s="410" t="s">
        <v>36</v>
      </c>
      <c r="B13" s="410"/>
      <c r="C13" s="40"/>
      <c r="D13" s="40"/>
      <c r="F13" s="411" t="s">
        <v>37</v>
      </c>
      <c r="G13" s="411"/>
      <c r="H13" s="411"/>
    </row>
    <row r="14" spans="1:8" ht="12" customHeight="1">
      <c r="A14" s="405" t="s">
        <v>38</v>
      </c>
      <c r="B14" s="405"/>
      <c r="C14" s="40"/>
      <c r="D14" s="40"/>
      <c r="F14" s="406" t="s">
        <v>39</v>
      </c>
      <c r="G14" s="406"/>
      <c r="H14" s="406"/>
    </row>
  </sheetData>
  <sheetProtection/>
  <mergeCells count="8">
    <mergeCell ref="A14:B14"/>
    <mergeCell ref="F14:H14"/>
    <mergeCell ref="A1:B1"/>
    <mergeCell ref="A2:I2"/>
    <mergeCell ref="A3:I3"/>
    <mergeCell ref="A13:B13"/>
    <mergeCell ref="F13:H13"/>
    <mergeCell ref="I1:K1"/>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K14"/>
  <sheetViews>
    <sheetView zoomScalePageLayoutView="0" workbookViewId="0" topLeftCell="A1">
      <selection activeCell="I1" sqref="I1:K1"/>
    </sheetView>
  </sheetViews>
  <sheetFormatPr defaultColWidth="11.625" defaultRowHeight="12.75"/>
  <cols>
    <col min="1" max="1" width="4.00390625" style="1" customWidth="1"/>
    <col min="2" max="2" width="32.00390625" style="1" customWidth="1"/>
    <col min="3" max="3" width="6.25390625" style="1" customWidth="1"/>
    <col min="4" max="4" width="6.125" style="1" customWidth="1"/>
    <col min="5" max="6" width="11.625" style="1" customWidth="1"/>
    <col min="7" max="7" width="10.00390625" style="1" customWidth="1"/>
    <col min="8" max="8" width="6.625" style="1" customWidth="1"/>
    <col min="9" max="9" width="11.625" style="1" customWidth="1"/>
    <col min="10" max="10" width="20.25390625" style="1" customWidth="1"/>
    <col min="11" max="16384" width="11.625" style="1" customWidth="1"/>
  </cols>
  <sheetData>
    <row r="1" spans="1:11" ht="12">
      <c r="A1" s="407" t="s">
        <v>367</v>
      </c>
      <c r="B1" s="407"/>
      <c r="C1" s="4"/>
      <c r="D1" s="4"/>
      <c r="E1" s="4"/>
      <c r="F1" s="4"/>
      <c r="G1" s="4"/>
      <c r="H1" s="4"/>
      <c r="I1" s="427" t="s">
        <v>462</v>
      </c>
      <c r="J1" s="427"/>
      <c r="K1" s="427"/>
    </row>
    <row r="2" spans="1:9" ht="12">
      <c r="A2" s="408" t="s">
        <v>232</v>
      </c>
      <c r="B2" s="408"/>
      <c r="C2" s="408"/>
      <c r="D2" s="408"/>
      <c r="E2" s="408"/>
      <c r="F2" s="408"/>
      <c r="G2" s="408"/>
      <c r="H2" s="408"/>
      <c r="I2" s="408"/>
    </row>
    <row r="3" spans="1:9" ht="12">
      <c r="A3" s="410" t="s">
        <v>83</v>
      </c>
      <c r="B3" s="410"/>
      <c r="C3" s="410"/>
      <c r="D3" s="410"/>
      <c r="E3" s="410"/>
      <c r="F3" s="410"/>
      <c r="G3" s="410"/>
      <c r="H3" s="410"/>
      <c r="I3" s="410"/>
    </row>
    <row r="4" spans="1:10" ht="36">
      <c r="A4" s="11" t="s">
        <v>1</v>
      </c>
      <c r="B4" s="42" t="s">
        <v>2</v>
      </c>
      <c r="C4" s="13" t="s">
        <v>3</v>
      </c>
      <c r="D4" s="13" t="s">
        <v>4</v>
      </c>
      <c r="E4" s="15" t="s">
        <v>5</v>
      </c>
      <c r="F4" s="15" t="s">
        <v>6</v>
      </c>
      <c r="G4" s="15" t="s">
        <v>7</v>
      </c>
      <c r="H4" s="16" t="s">
        <v>8</v>
      </c>
      <c r="I4" s="56" t="s">
        <v>9</v>
      </c>
      <c r="J4" s="18" t="s">
        <v>10</v>
      </c>
    </row>
    <row r="5" spans="1:10" ht="96.75" customHeight="1">
      <c r="A5" s="43">
        <v>1</v>
      </c>
      <c r="B5" s="122" t="s">
        <v>84</v>
      </c>
      <c r="C5" s="21" t="s">
        <v>12</v>
      </c>
      <c r="D5" s="21">
        <v>5</v>
      </c>
      <c r="E5" s="121"/>
      <c r="F5" s="79">
        <f>H5+E5</f>
        <v>0</v>
      </c>
      <c r="G5" s="79">
        <f>E5*D5</f>
        <v>0</v>
      </c>
      <c r="H5" s="79">
        <f>E5*0.08</f>
        <v>0</v>
      </c>
      <c r="I5" s="79">
        <f>F5*D5</f>
        <v>0</v>
      </c>
      <c r="J5" s="25"/>
    </row>
    <row r="6" spans="1:10" s="92" customFormat="1" ht="12">
      <c r="A6" s="90"/>
      <c r="B6" s="123"/>
      <c r="C6" s="111"/>
      <c r="D6" s="111"/>
      <c r="E6" s="124"/>
      <c r="F6" s="125"/>
      <c r="G6" s="126">
        <f>SUM(G5)</f>
        <v>0</v>
      </c>
      <c r="H6" s="127"/>
      <c r="I6" s="128">
        <f>SUM(I5)</f>
        <v>0</v>
      </c>
      <c r="J6" s="75"/>
    </row>
    <row r="13" spans="1:8" ht="12">
      <c r="A13" s="410" t="s">
        <v>36</v>
      </c>
      <c r="B13" s="410"/>
      <c r="C13" s="40"/>
      <c r="D13" s="40"/>
      <c r="F13" s="410" t="s">
        <v>37</v>
      </c>
      <c r="G13" s="410"/>
      <c r="H13" s="410"/>
    </row>
    <row r="14" spans="1:8" ht="12" customHeight="1">
      <c r="A14" s="405" t="s">
        <v>38</v>
      </c>
      <c r="B14" s="405"/>
      <c r="C14" s="40"/>
      <c r="D14" s="40"/>
      <c r="F14" s="405" t="s">
        <v>39</v>
      </c>
      <c r="G14" s="405"/>
      <c r="H14" s="405"/>
    </row>
  </sheetData>
  <sheetProtection selectLockedCells="1" selectUnlockedCells="1"/>
  <mergeCells count="8">
    <mergeCell ref="A14:B14"/>
    <mergeCell ref="F14:H14"/>
    <mergeCell ref="A1:B1"/>
    <mergeCell ref="A2:I2"/>
    <mergeCell ref="A3:I3"/>
    <mergeCell ref="A13:B13"/>
    <mergeCell ref="F13:H13"/>
    <mergeCell ref="I1:K1"/>
  </mergeCells>
  <printOptions/>
  <pageMargins left="0.7875" right="0.7875" top="1.0527777777777778" bottom="1.0527777777777778"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FF0000"/>
  </sheetPr>
  <dimension ref="A1:K11"/>
  <sheetViews>
    <sheetView zoomScalePageLayoutView="0" workbookViewId="0" topLeftCell="A1">
      <selection activeCell="I1" sqref="I1:K1"/>
    </sheetView>
  </sheetViews>
  <sheetFormatPr defaultColWidth="8.875" defaultRowHeight="12.75"/>
  <cols>
    <col min="1" max="1" width="4.75390625" style="1" customWidth="1"/>
    <col min="2" max="2" width="32.25390625" style="130" customWidth="1"/>
    <col min="3" max="3" width="5.375" style="63" customWidth="1"/>
    <col min="4" max="4" width="6.125" style="63" customWidth="1"/>
    <col min="5" max="5" width="11.25390625" style="131" customWidth="1"/>
    <col min="6" max="6" width="12.75390625" style="131" customWidth="1"/>
    <col min="7" max="7" width="11.625" style="131" customWidth="1"/>
    <col min="8" max="8" width="8.125" style="135" customWidth="1"/>
    <col min="9" max="9" width="14.00390625" style="131" customWidth="1"/>
    <col min="10" max="10" width="17.75390625" style="1" customWidth="1"/>
    <col min="11" max="16384" width="8.875" style="1" customWidth="1"/>
  </cols>
  <sheetData>
    <row r="1" spans="1:11" ht="12">
      <c r="A1" s="407" t="s">
        <v>367</v>
      </c>
      <c r="B1" s="407"/>
      <c r="C1" s="4"/>
      <c r="D1" s="4"/>
      <c r="E1" s="4"/>
      <c r="F1" s="4"/>
      <c r="G1" s="4"/>
      <c r="H1" s="4"/>
      <c r="I1" s="427" t="s">
        <v>462</v>
      </c>
      <c r="J1" s="427"/>
      <c r="K1" s="427"/>
    </row>
    <row r="2" spans="1:9" ht="12">
      <c r="A2" s="408" t="s">
        <v>233</v>
      </c>
      <c r="B2" s="408"/>
      <c r="C2" s="408"/>
      <c r="D2" s="408"/>
      <c r="E2" s="408"/>
      <c r="F2" s="408"/>
      <c r="G2" s="408"/>
      <c r="H2" s="408"/>
      <c r="I2" s="408"/>
    </row>
    <row r="3" spans="1:9" ht="12">
      <c r="A3" s="410" t="s">
        <v>85</v>
      </c>
      <c r="B3" s="410"/>
      <c r="C3" s="410"/>
      <c r="D3" s="410"/>
      <c r="E3" s="410"/>
      <c r="F3" s="410"/>
      <c r="G3" s="410"/>
      <c r="H3" s="410"/>
      <c r="I3" s="410"/>
    </row>
    <row r="4" spans="1:10" ht="36">
      <c r="A4" s="11" t="s">
        <v>1</v>
      </c>
      <c r="B4" s="132" t="s">
        <v>2</v>
      </c>
      <c r="C4" s="13" t="s">
        <v>3</v>
      </c>
      <c r="D4" s="13" t="s">
        <v>4</v>
      </c>
      <c r="E4" s="16" t="s">
        <v>5</v>
      </c>
      <c r="F4" s="16" t="s">
        <v>6</v>
      </c>
      <c r="G4" s="16" t="s">
        <v>7</v>
      </c>
      <c r="H4" s="16" t="s">
        <v>8</v>
      </c>
      <c r="I4" s="54" t="s">
        <v>9</v>
      </c>
      <c r="J4" s="18" t="s">
        <v>10</v>
      </c>
    </row>
    <row r="5" spans="1:10" ht="102.75" customHeight="1">
      <c r="A5" s="43">
        <v>1</v>
      </c>
      <c r="B5" s="78" t="s">
        <v>86</v>
      </c>
      <c r="C5" s="136" t="s">
        <v>45</v>
      </c>
      <c r="D5" s="136">
        <v>10</v>
      </c>
      <c r="E5" s="79"/>
      <c r="F5" s="79">
        <f>H5+E5</f>
        <v>0</v>
      </c>
      <c r="G5" s="79">
        <f>E5*D5</f>
        <v>0</v>
      </c>
      <c r="H5" s="79">
        <f>E5*0.08</f>
        <v>0</v>
      </c>
      <c r="I5" s="79">
        <f>F5*D5</f>
        <v>0</v>
      </c>
      <c r="J5" s="137"/>
    </row>
    <row r="6" spans="1:9" ht="13.5" customHeight="1">
      <c r="A6" s="40"/>
      <c r="B6" s="134"/>
      <c r="C6" s="436" t="s">
        <v>34</v>
      </c>
      <c r="D6" s="436"/>
      <c r="E6" s="59" t="s">
        <v>35</v>
      </c>
      <c r="F6" s="59" t="s">
        <v>35</v>
      </c>
      <c r="G6" s="129">
        <f>SUM(G5)</f>
        <v>0</v>
      </c>
      <c r="H6" s="138" t="s">
        <v>35</v>
      </c>
      <c r="I6" s="129">
        <f>SUM(I5)</f>
        <v>0</v>
      </c>
    </row>
    <row r="7" spans="1:4" ht="12">
      <c r="A7" s="40"/>
      <c r="B7" s="134"/>
      <c r="C7" s="64"/>
      <c r="D7" s="64"/>
    </row>
    <row r="8" spans="1:4" ht="12">
      <c r="A8" s="40"/>
      <c r="B8" s="134"/>
      <c r="C8" s="64"/>
      <c r="D8" s="64"/>
    </row>
    <row r="9" spans="1:4" ht="12">
      <c r="A9" s="40"/>
      <c r="B9" s="134"/>
      <c r="C9" s="64"/>
      <c r="D9" s="64"/>
    </row>
    <row r="10" spans="1:8" ht="12">
      <c r="A10" s="410" t="s">
        <v>36</v>
      </c>
      <c r="B10" s="410"/>
      <c r="C10" s="64"/>
      <c r="D10" s="64"/>
      <c r="F10" s="437" t="s">
        <v>37</v>
      </c>
      <c r="G10" s="437"/>
      <c r="H10" s="437"/>
    </row>
    <row r="11" spans="1:8" ht="12">
      <c r="A11" s="405" t="s">
        <v>38</v>
      </c>
      <c r="B11" s="405"/>
      <c r="C11" s="64"/>
      <c r="D11" s="64"/>
      <c r="F11" s="435" t="s">
        <v>39</v>
      </c>
      <c r="G11" s="435"/>
      <c r="H11" s="435"/>
    </row>
  </sheetData>
  <sheetProtection selectLockedCells="1" selectUnlockedCells="1"/>
  <mergeCells count="9">
    <mergeCell ref="A11:B11"/>
    <mergeCell ref="F11:H11"/>
    <mergeCell ref="A1:B1"/>
    <mergeCell ref="A2:I2"/>
    <mergeCell ref="A3:I3"/>
    <mergeCell ref="C6:D6"/>
    <mergeCell ref="A10:B10"/>
    <mergeCell ref="F10:H10"/>
    <mergeCell ref="I1:K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rgb="FFFF0000"/>
  </sheetPr>
  <dimension ref="A1:K12"/>
  <sheetViews>
    <sheetView zoomScalePageLayoutView="0" workbookViewId="0" topLeftCell="A1">
      <selection activeCell="I1" sqref="I1:K1"/>
    </sheetView>
  </sheetViews>
  <sheetFormatPr defaultColWidth="8.875" defaultRowHeight="12.75"/>
  <cols>
    <col min="1" max="1" width="4.75390625" style="1" customWidth="1"/>
    <col min="2" max="2" width="30.75390625" style="1" customWidth="1"/>
    <col min="3" max="3" width="5.00390625" style="1" customWidth="1"/>
    <col min="4" max="4" width="6.00390625" style="1" customWidth="1"/>
    <col min="5" max="5" width="10.75390625" style="1" customWidth="1"/>
    <col min="6" max="6" width="11.75390625" style="1" customWidth="1"/>
    <col min="7" max="7" width="12.25390625" style="1" customWidth="1"/>
    <col min="8" max="8" width="6.75390625" style="1" customWidth="1"/>
    <col min="9" max="9" width="15.625" style="1" customWidth="1"/>
    <col min="10" max="10" width="17.125" style="1" customWidth="1"/>
    <col min="11" max="16384" width="8.875" style="1" customWidth="1"/>
  </cols>
  <sheetData>
    <row r="1" spans="1:11" ht="12">
      <c r="A1" s="407" t="s">
        <v>367</v>
      </c>
      <c r="B1" s="407"/>
      <c r="C1" s="4"/>
      <c r="D1" s="4"/>
      <c r="E1" s="4"/>
      <c r="F1" s="4"/>
      <c r="G1" s="4"/>
      <c r="H1" s="4"/>
      <c r="I1" s="427" t="s">
        <v>462</v>
      </c>
      <c r="J1" s="427"/>
      <c r="K1" s="427"/>
    </row>
    <row r="2" spans="1:9" ht="12">
      <c r="A2" s="408" t="s">
        <v>234</v>
      </c>
      <c r="B2" s="408"/>
      <c r="C2" s="408"/>
      <c r="D2" s="408"/>
      <c r="E2" s="408"/>
      <c r="F2" s="408"/>
      <c r="G2" s="408"/>
      <c r="H2" s="408"/>
      <c r="I2" s="408"/>
    </row>
    <row r="3" spans="1:9" ht="12.75" thickBot="1">
      <c r="A3" s="410" t="s">
        <v>87</v>
      </c>
      <c r="B3" s="410"/>
      <c r="C3" s="410"/>
      <c r="D3" s="410"/>
      <c r="E3" s="410"/>
      <c r="F3" s="410"/>
      <c r="G3" s="410"/>
      <c r="H3" s="410"/>
      <c r="I3" s="410"/>
    </row>
    <row r="4" spans="1:10" ht="36">
      <c r="A4" s="236" t="s">
        <v>1</v>
      </c>
      <c r="B4" s="237" t="s">
        <v>2</v>
      </c>
      <c r="C4" s="238" t="s">
        <v>3</v>
      </c>
      <c r="D4" s="238" t="s">
        <v>4</v>
      </c>
      <c r="E4" s="239" t="s">
        <v>5</v>
      </c>
      <c r="F4" s="239" t="s">
        <v>6</v>
      </c>
      <c r="G4" s="239" t="s">
        <v>7</v>
      </c>
      <c r="H4" s="240" t="s">
        <v>50</v>
      </c>
      <c r="I4" s="241" t="s">
        <v>9</v>
      </c>
      <c r="J4" s="242" t="s">
        <v>10</v>
      </c>
    </row>
    <row r="5" spans="1:10" ht="132">
      <c r="A5" s="184">
        <v>1</v>
      </c>
      <c r="B5" s="261" t="s">
        <v>88</v>
      </c>
      <c r="C5" s="185" t="s">
        <v>45</v>
      </c>
      <c r="D5" s="185">
        <v>30</v>
      </c>
      <c r="E5" s="186"/>
      <c r="F5" s="187">
        <f>H5+E5</f>
        <v>0</v>
      </c>
      <c r="G5" s="187">
        <f>E5*D5</f>
        <v>0</v>
      </c>
      <c r="H5" s="187">
        <f>E5*0.08</f>
        <v>0</v>
      </c>
      <c r="I5" s="187">
        <f>F5*D5</f>
        <v>0</v>
      </c>
      <c r="J5" s="188"/>
    </row>
    <row r="6" spans="1:10" ht="12">
      <c r="A6" s="184">
        <v>2</v>
      </c>
      <c r="B6" s="261" t="s">
        <v>198</v>
      </c>
      <c r="C6" s="185" t="s">
        <v>45</v>
      </c>
      <c r="D6" s="185">
        <v>100</v>
      </c>
      <c r="E6" s="186"/>
      <c r="F6" s="187">
        <f>H6+E6</f>
        <v>0</v>
      </c>
      <c r="G6" s="187">
        <f>E6*D6</f>
        <v>0</v>
      </c>
      <c r="H6" s="187">
        <f>E6*0.08</f>
        <v>0</v>
      </c>
      <c r="I6" s="187">
        <f>F6*D6</f>
        <v>0</v>
      </c>
      <c r="J6" s="188"/>
    </row>
    <row r="7" spans="1:9" ht="13.5" customHeight="1" thickBot="1">
      <c r="A7" s="40"/>
      <c r="B7" s="40"/>
      <c r="C7" s="438" t="s">
        <v>34</v>
      </c>
      <c r="D7" s="438"/>
      <c r="E7" s="243" t="s">
        <v>35</v>
      </c>
      <c r="F7" s="243" t="s">
        <v>35</v>
      </c>
      <c r="G7" s="244">
        <f>SUM(G5)</f>
        <v>0</v>
      </c>
      <c r="H7" s="260" t="s">
        <v>35</v>
      </c>
      <c r="I7" s="244">
        <f>SUM(I5)</f>
        <v>0</v>
      </c>
    </row>
    <row r="8" spans="1:4" ht="12">
      <c r="A8" s="40"/>
      <c r="B8" s="40"/>
      <c r="C8" s="40"/>
      <c r="D8" s="40"/>
    </row>
    <row r="9" spans="1:4" ht="12">
      <c r="A9" s="40"/>
      <c r="B9" s="40"/>
      <c r="C9" s="40"/>
      <c r="D9" s="40"/>
    </row>
    <row r="10" spans="1:4" ht="12">
      <c r="A10" s="40"/>
      <c r="B10" s="40"/>
      <c r="C10" s="40"/>
      <c r="D10" s="40"/>
    </row>
    <row r="11" spans="1:8" ht="12">
      <c r="A11" s="410" t="s">
        <v>36</v>
      </c>
      <c r="B11" s="410"/>
      <c r="C11" s="40"/>
      <c r="D11" s="40"/>
      <c r="F11" s="410" t="s">
        <v>37</v>
      </c>
      <c r="G11" s="410"/>
      <c r="H11" s="410"/>
    </row>
    <row r="12" spans="1:8" ht="12">
      <c r="A12" s="405" t="s">
        <v>38</v>
      </c>
      <c r="B12" s="405"/>
      <c r="C12" s="40"/>
      <c r="D12" s="40"/>
      <c r="F12" s="405" t="s">
        <v>39</v>
      </c>
      <c r="G12" s="405"/>
      <c r="H12" s="405"/>
    </row>
  </sheetData>
  <sheetProtection selectLockedCells="1" selectUnlockedCells="1"/>
  <mergeCells count="9">
    <mergeCell ref="A12:B12"/>
    <mergeCell ref="F12:H12"/>
    <mergeCell ref="A1:B1"/>
    <mergeCell ref="A2:I2"/>
    <mergeCell ref="A3:I3"/>
    <mergeCell ref="C7:D7"/>
    <mergeCell ref="A11:B11"/>
    <mergeCell ref="F11:H11"/>
    <mergeCell ref="I1:K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K22"/>
  <sheetViews>
    <sheetView zoomScalePageLayoutView="0" workbookViewId="0" topLeftCell="A1">
      <selection activeCell="H1" sqref="H1:J1"/>
    </sheetView>
  </sheetViews>
  <sheetFormatPr defaultColWidth="8.875" defaultRowHeight="12.75"/>
  <cols>
    <col min="1" max="1" width="4.75390625" style="1" customWidth="1"/>
    <col min="2" max="2" width="30.75390625" style="1" customWidth="1"/>
    <col min="3" max="3" width="5.875" style="1" customWidth="1"/>
    <col min="4" max="4" width="7.25390625" style="1" customWidth="1"/>
    <col min="5" max="5" width="10.75390625" style="1" customWidth="1"/>
    <col min="6" max="7" width="12.75390625" style="1" customWidth="1"/>
    <col min="8" max="8" width="9.375" style="3" customWidth="1"/>
    <col min="9" max="9" width="12.625" style="3" customWidth="1"/>
    <col min="10" max="10" width="14.625" style="1" customWidth="1"/>
    <col min="11" max="16384" width="8.875" style="1" customWidth="1"/>
  </cols>
  <sheetData>
    <row r="1" spans="1:10" ht="12">
      <c r="A1" s="407" t="s">
        <v>367</v>
      </c>
      <c r="B1" s="407"/>
      <c r="C1" s="4"/>
      <c r="D1" s="4"/>
      <c r="E1" s="4"/>
      <c r="F1" s="4"/>
      <c r="G1" s="4"/>
      <c r="H1" s="427" t="s">
        <v>462</v>
      </c>
      <c r="I1" s="427"/>
      <c r="J1" s="427"/>
    </row>
    <row r="2" spans="1:10" ht="12">
      <c r="A2" s="408" t="s">
        <v>235</v>
      </c>
      <c r="B2" s="408"/>
      <c r="C2" s="408"/>
      <c r="D2" s="408"/>
      <c r="E2" s="408"/>
      <c r="F2" s="408"/>
      <c r="G2" s="408"/>
      <c r="H2" s="408"/>
      <c r="I2" s="408"/>
      <c r="J2" s="408"/>
    </row>
    <row r="3" spans="1:10" ht="12">
      <c r="A3" s="410" t="s">
        <v>138</v>
      </c>
      <c r="B3" s="410"/>
      <c r="C3" s="410"/>
      <c r="D3" s="410"/>
      <c r="E3" s="410"/>
      <c r="F3" s="410"/>
      <c r="G3" s="410"/>
      <c r="H3" s="410"/>
      <c r="I3" s="410"/>
      <c r="J3" s="410"/>
    </row>
    <row r="4" spans="1:10" ht="48">
      <c r="A4" s="11" t="s">
        <v>1</v>
      </c>
      <c r="B4" s="42" t="s">
        <v>2</v>
      </c>
      <c r="C4" s="13" t="s">
        <v>3</v>
      </c>
      <c r="D4" s="13" t="s">
        <v>4</v>
      </c>
      <c r="E4" s="15" t="s">
        <v>5</v>
      </c>
      <c r="F4" s="15" t="s">
        <v>6</v>
      </c>
      <c r="G4" s="15" t="s">
        <v>7</v>
      </c>
      <c r="H4" s="16" t="s">
        <v>50</v>
      </c>
      <c r="I4" s="143" t="s">
        <v>9</v>
      </c>
      <c r="J4" s="18" t="s">
        <v>10</v>
      </c>
    </row>
    <row r="5" spans="1:10" ht="54.75" customHeight="1">
      <c r="A5" s="19" t="s">
        <v>11</v>
      </c>
      <c r="B5" s="85" t="s">
        <v>195</v>
      </c>
      <c r="C5" s="21" t="s">
        <v>45</v>
      </c>
      <c r="D5" s="21">
        <v>10000</v>
      </c>
      <c r="E5" s="82"/>
      <c r="F5" s="24">
        <f aca="true" t="shared" si="0" ref="F5:F16">E5+H5</f>
        <v>0</v>
      </c>
      <c r="G5" s="24">
        <f aca="true" t="shared" si="1" ref="G5:G16">E5*D5</f>
        <v>0</v>
      </c>
      <c r="H5" s="24">
        <f aca="true" t="shared" si="2" ref="H5:H16">E5*0.08</f>
        <v>0</v>
      </c>
      <c r="I5" s="24">
        <f aca="true" t="shared" si="3" ref="I5:I16">F5*D5</f>
        <v>0</v>
      </c>
      <c r="J5" s="24"/>
    </row>
    <row r="6" spans="1:10" ht="24">
      <c r="A6" s="19" t="s">
        <v>13</v>
      </c>
      <c r="B6" s="76" t="s">
        <v>196</v>
      </c>
      <c r="C6" s="45" t="s">
        <v>12</v>
      </c>
      <c r="D6" s="45">
        <v>20000</v>
      </c>
      <c r="E6" s="83"/>
      <c r="F6" s="24">
        <f t="shared" si="0"/>
        <v>0</v>
      </c>
      <c r="G6" s="24">
        <f t="shared" si="1"/>
        <v>0</v>
      </c>
      <c r="H6" s="24">
        <f t="shared" si="2"/>
        <v>0</v>
      </c>
      <c r="I6" s="24">
        <f t="shared" si="3"/>
        <v>0</v>
      </c>
      <c r="J6" s="61"/>
    </row>
    <row r="7" spans="1:10" ht="24">
      <c r="A7" s="19" t="s">
        <v>14</v>
      </c>
      <c r="B7" s="76" t="s">
        <v>139</v>
      </c>
      <c r="C7" s="45" t="s">
        <v>12</v>
      </c>
      <c r="D7" s="45">
        <v>200</v>
      </c>
      <c r="E7" s="83"/>
      <c r="F7" s="24">
        <f t="shared" si="0"/>
        <v>0</v>
      </c>
      <c r="G7" s="24">
        <f t="shared" si="1"/>
        <v>0</v>
      </c>
      <c r="H7" s="24">
        <f t="shared" si="2"/>
        <v>0</v>
      </c>
      <c r="I7" s="24">
        <f t="shared" si="3"/>
        <v>0</v>
      </c>
      <c r="J7" s="61"/>
    </row>
    <row r="8" spans="1:10" ht="12">
      <c r="A8" s="19" t="s">
        <v>15</v>
      </c>
      <c r="B8" s="148" t="s">
        <v>140</v>
      </c>
      <c r="C8" s="45" t="s">
        <v>12</v>
      </c>
      <c r="D8" s="45">
        <v>1300</v>
      </c>
      <c r="E8" s="83"/>
      <c r="F8" s="24">
        <f t="shared" si="0"/>
        <v>0</v>
      </c>
      <c r="G8" s="24">
        <f t="shared" si="1"/>
        <v>0</v>
      </c>
      <c r="H8" s="24">
        <f t="shared" si="2"/>
        <v>0</v>
      </c>
      <c r="I8" s="24">
        <f t="shared" si="3"/>
        <v>0</v>
      </c>
      <c r="J8" s="61"/>
    </row>
    <row r="9" spans="1:11" ht="24">
      <c r="A9" s="19" t="s">
        <v>16</v>
      </c>
      <c r="B9" s="152" t="s">
        <v>141</v>
      </c>
      <c r="C9" s="45" t="s">
        <v>12</v>
      </c>
      <c r="D9" s="45">
        <v>300</v>
      </c>
      <c r="E9" s="61"/>
      <c r="F9" s="24">
        <f t="shared" si="0"/>
        <v>0</v>
      </c>
      <c r="G9" s="24">
        <f t="shared" si="1"/>
        <v>0</v>
      </c>
      <c r="H9" s="24">
        <f t="shared" si="2"/>
        <v>0</v>
      </c>
      <c r="I9" s="24">
        <f t="shared" si="3"/>
        <v>0</v>
      </c>
      <c r="J9" s="61"/>
      <c r="K9" s="40"/>
    </row>
    <row r="10" spans="1:11" ht="24">
      <c r="A10" s="19" t="s">
        <v>17</v>
      </c>
      <c r="B10" s="152" t="s">
        <v>142</v>
      </c>
      <c r="C10" s="55" t="s">
        <v>12</v>
      </c>
      <c r="D10" s="55">
        <v>350</v>
      </c>
      <c r="E10" s="133"/>
      <c r="F10" s="24">
        <f t="shared" si="0"/>
        <v>0</v>
      </c>
      <c r="G10" s="24">
        <f t="shared" si="1"/>
        <v>0</v>
      </c>
      <c r="H10" s="24">
        <f t="shared" si="2"/>
        <v>0</v>
      </c>
      <c r="I10" s="24">
        <f t="shared" si="3"/>
        <v>0</v>
      </c>
      <c r="J10" s="133"/>
      <c r="K10" s="40"/>
    </row>
    <row r="11" spans="1:11" ht="24">
      <c r="A11" s="19" t="s">
        <v>19</v>
      </c>
      <c r="B11" s="152" t="s">
        <v>143</v>
      </c>
      <c r="C11" s="55" t="s">
        <v>12</v>
      </c>
      <c r="D11" s="55">
        <v>50</v>
      </c>
      <c r="E11" s="133"/>
      <c r="F11" s="24">
        <f t="shared" si="0"/>
        <v>0</v>
      </c>
      <c r="G11" s="24">
        <f t="shared" si="1"/>
        <v>0</v>
      </c>
      <c r="H11" s="24">
        <f t="shared" si="2"/>
        <v>0</v>
      </c>
      <c r="I11" s="24">
        <f t="shared" si="3"/>
        <v>0</v>
      </c>
      <c r="J11" s="133"/>
      <c r="K11" s="40"/>
    </row>
    <row r="12" spans="1:10" ht="24">
      <c r="A12" s="19" t="s">
        <v>20</v>
      </c>
      <c r="B12" s="144" t="s">
        <v>144</v>
      </c>
      <c r="C12" s="147" t="s">
        <v>12</v>
      </c>
      <c r="D12" s="45">
        <v>450</v>
      </c>
      <c r="E12" s="83"/>
      <c r="F12" s="24">
        <f t="shared" si="0"/>
        <v>0</v>
      </c>
      <c r="G12" s="24">
        <f t="shared" si="1"/>
        <v>0</v>
      </c>
      <c r="H12" s="24">
        <f t="shared" si="2"/>
        <v>0</v>
      </c>
      <c r="I12" s="24">
        <f t="shared" si="3"/>
        <v>0</v>
      </c>
      <c r="J12" s="83"/>
    </row>
    <row r="13" spans="1:10" ht="24">
      <c r="A13" s="19" t="s">
        <v>21</v>
      </c>
      <c r="B13" s="144" t="s">
        <v>145</v>
      </c>
      <c r="C13" s="147" t="s">
        <v>12</v>
      </c>
      <c r="D13" s="45">
        <v>1200</v>
      </c>
      <c r="E13" s="83"/>
      <c r="F13" s="24">
        <f t="shared" si="0"/>
        <v>0</v>
      </c>
      <c r="G13" s="24">
        <f t="shared" si="1"/>
        <v>0</v>
      </c>
      <c r="H13" s="24">
        <f t="shared" si="2"/>
        <v>0</v>
      </c>
      <c r="I13" s="24">
        <f t="shared" si="3"/>
        <v>0</v>
      </c>
      <c r="J13" s="83"/>
    </row>
    <row r="14" spans="1:10" ht="36">
      <c r="A14" s="19" t="s">
        <v>22</v>
      </c>
      <c r="B14" s="78" t="s">
        <v>146</v>
      </c>
      <c r="C14" s="45" t="s">
        <v>45</v>
      </c>
      <c r="D14" s="45">
        <v>45</v>
      </c>
      <c r="E14" s="83"/>
      <c r="F14" s="24">
        <f t="shared" si="0"/>
        <v>0</v>
      </c>
      <c r="G14" s="24">
        <f t="shared" si="1"/>
        <v>0</v>
      </c>
      <c r="H14" s="24">
        <f t="shared" si="2"/>
        <v>0</v>
      </c>
      <c r="I14" s="24">
        <f t="shared" si="3"/>
        <v>0</v>
      </c>
      <c r="J14" s="61"/>
    </row>
    <row r="15" spans="1:10" ht="36">
      <c r="A15" s="19" t="s">
        <v>23</v>
      </c>
      <c r="B15" s="86" t="s">
        <v>147</v>
      </c>
      <c r="C15" s="45" t="s">
        <v>12</v>
      </c>
      <c r="D15" s="45">
        <v>200</v>
      </c>
      <c r="E15" s="83"/>
      <c r="F15" s="24">
        <f t="shared" si="0"/>
        <v>0</v>
      </c>
      <c r="G15" s="24">
        <f t="shared" si="1"/>
        <v>0</v>
      </c>
      <c r="H15" s="24">
        <f t="shared" si="2"/>
        <v>0</v>
      </c>
      <c r="I15" s="24">
        <f t="shared" si="3"/>
        <v>0</v>
      </c>
      <c r="J15" s="61"/>
    </row>
    <row r="16" spans="1:11" ht="36">
      <c r="A16" s="19" t="s">
        <v>24</v>
      </c>
      <c r="B16" s="86" t="s">
        <v>148</v>
      </c>
      <c r="C16" s="55" t="s">
        <v>12</v>
      </c>
      <c r="D16" s="55">
        <v>80</v>
      </c>
      <c r="E16" s="84"/>
      <c r="F16" s="24">
        <f t="shared" si="0"/>
        <v>0</v>
      </c>
      <c r="G16" s="24">
        <f t="shared" si="1"/>
        <v>0</v>
      </c>
      <c r="H16" s="24">
        <f t="shared" si="2"/>
        <v>0</v>
      </c>
      <c r="I16" s="24">
        <f t="shared" si="3"/>
        <v>0</v>
      </c>
      <c r="J16" s="133"/>
      <c r="K16" s="153"/>
    </row>
    <row r="17" spans="1:10" ht="12.75" customHeight="1">
      <c r="A17" s="40"/>
      <c r="B17" s="40"/>
      <c r="C17" s="439" t="s">
        <v>34</v>
      </c>
      <c r="D17" s="439"/>
      <c r="E17" s="57" t="s">
        <v>35</v>
      </c>
      <c r="F17" s="57" t="s">
        <v>35</v>
      </c>
      <c r="G17" s="58">
        <f>SUM(G5:G16)</f>
        <v>0</v>
      </c>
      <c r="H17" s="59" t="s">
        <v>35</v>
      </c>
      <c r="I17" s="154">
        <f>SUM(I5:I16)</f>
        <v>0</v>
      </c>
      <c r="J17" s="58"/>
    </row>
    <row r="18" spans="1:10" ht="12">
      <c r="A18" s="40"/>
      <c r="B18" s="40"/>
      <c r="C18" s="6"/>
      <c r="D18" s="6"/>
      <c r="E18" s="40"/>
      <c r="F18" s="40"/>
      <c r="G18" s="40"/>
      <c r="H18" s="51"/>
      <c r="I18" s="51"/>
      <c r="J18" s="142"/>
    </row>
    <row r="19" spans="1:4" ht="12">
      <c r="A19" s="40"/>
      <c r="B19" s="40"/>
      <c r="C19" s="40"/>
      <c r="D19" s="40"/>
    </row>
    <row r="20" spans="1:4" ht="12">
      <c r="A20" s="40"/>
      <c r="B20" s="40"/>
      <c r="C20" s="40"/>
      <c r="D20" s="40"/>
    </row>
    <row r="21" spans="1:9" ht="12" customHeight="1">
      <c r="A21" s="410" t="s">
        <v>36</v>
      </c>
      <c r="B21" s="410"/>
      <c r="C21" s="40"/>
      <c r="D21" s="40"/>
      <c r="F21" s="410" t="s">
        <v>37</v>
      </c>
      <c r="G21" s="410"/>
      <c r="H21" s="410"/>
      <c r="I21" s="9"/>
    </row>
    <row r="22" spans="1:9" ht="12.75" customHeight="1">
      <c r="A22" s="405" t="s">
        <v>38</v>
      </c>
      <c r="B22" s="405"/>
      <c r="C22" s="40"/>
      <c r="D22" s="40"/>
      <c r="F22" s="405" t="s">
        <v>39</v>
      </c>
      <c r="G22" s="405"/>
      <c r="H22" s="405"/>
      <c r="I22" s="41"/>
    </row>
  </sheetData>
  <sheetProtection selectLockedCells="1" selectUnlockedCells="1"/>
  <mergeCells count="9">
    <mergeCell ref="A22:B22"/>
    <mergeCell ref="F22:H22"/>
    <mergeCell ref="A1:B1"/>
    <mergeCell ref="H1:J1"/>
    <mergeCell ref="A2:J2"/>
    <mergeCell ref="A3:J3"/>
    <mergeCell ref="C17:D17"/>
    <mergeCell ref="A21:B21"/>
    <mergeCell ref="F21:H21"/>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rgb="FFFF0000"/>
  </sheetPr>
  <dimension ref="A1:S13"/>
  <sheetViews>
    <sheetView zoomScale="160" zoomScaleNormal="160" zoomScalePageLayoutView="0" workbookViewId="0" topLeftCell="B1">
      <selection activeCell="H1" sqref="H1:J1"/>
    </sheetView>
  </sheetViews>
  <sheetFormatPr defaultColWidth="11.625" defaultRowHeight="12.75"/>
  <cols>
    <col min="1" max="1" width="6.25390625" style="1" customWidth="1"/>
    <col min="2" max="2" width="22.75390625" style="1" customWidth="1"/>
    <col min="3" max="3" width="6.375" style="1" customWidth="1"/>
    <col min="4" max="4" width="12.625" style="1" customWidth="1"/>
    <col min="5" max="6" width="11.625" style="1" customWidth="1"/>
    <col min="7" max="7" width="14.25390625" style="1" customWidth="1"/>
    <col min="8" max="8" width="8.75390625" style="3" customWidth="1"/>
    <col min="9" max="9" width="12.375" style="3" customWidth="1"/>
    <col min="10" max="10" width="15.00390625" style="1" customWidth="1"/>
    <col min="11" max="16384" width="11.625" style="1" customWidth="1"/>
  </cols>
  <sheetData>
    <row r="1" spans="1:19" ht="12">
      <c r="A1" s="407" t="s">
        <v>367</v>
      </c>
      <c r="B1" s="407"/>
      <c r="C1" s="4"/>
      <c r="D1" s="4"/>
      <c r="E1" s="4"/>
      <c r="F1" s="4"/>
      <c r="G1" s="4"/>
      <c r="H1" s="427" t="s">
        <v>462</v>
      </c>
      <c r="I1" s="427"/>
      <c r="J1" s="427"/>
      <c r="K1" s="427"/>
      <c r="L1" s="427"/>
      <c r="M1" s="427"/>
      <c r="N1" s="427"/>
      <c r="O1" s="427"/>
      <c r="P1" s="427"/>
      <c r="Q1" s="427"/>
      <c r="R1" s="427"/>
      <c r="S1" s="427"/>
    </row>
    <row r="2" spans="1:19" ht="12">
      <c r="A2" s="408" t="s">
        <v>236</v>
      </c>
      <c r="B2" s="408"/>
      <c r="C2" s="408"/>
      <c r="D2" s="408"/>
      <c r="E2" s="408"/>
      <c r="F2" s="408"/>
      <c r="G2" s="408"/>
      <c r="H2" s="408"/>
      <c r="I2" s="408"/>
      <c r="J2" s="408"/>
      <c r="K2" s="408"/>
      <c r="L2" s="408"/>
      <c r="M2" s="408"/>
      <c r="N2" s="408"/>
      <c r="O2" s="408"/>
      <c r="P2" s="408"/>
      <c r="Q2" s="408"/>
      <c r="R2" s="408"/>
      <c r="S2" s="408"/>
    </row>
    <row r="3" spans="1:19" ht="12">
      <c r="A3" s="410" t="s">
        <v>149</v>
      </c>
      <c r="B3" s="410"/>
      <c r="C3" s="410"/>
      <c r="D3" s="410"/>
      <c r="E3" s="410"/>
      <c r="F3" s="410"/>
      <c r="G3" s="410"/>
      <c r="H3" s="410"/>
      <c r="I3" s="410"/>
      <c r="J3" s="410"/>
      <c r="K3" s="410"/>
      <c r="L3" s="410"/>
      <c r="M3" s="410"/>
      <c r="N3" s="410"/>
      <c r="O3" s="410"/>
      <c r="P3" s="410"/>
      <c r="Q3" s="410"/>
      <c r="R3" s="410"/>
      <c r="S3" s="410"/>
    </row>
    <row r="4" spans="1:19" ht="48">
      <c r="A4" s="90" t="s">
        <v>1</v>
      </c>
      <c r="B4" s="155" t="s">
        <v>2</v>
      </c>
      <c r="C4" s="111" t="s">
        <v>3</v>
      </c>
      <c r="D4" s="111" t="s">
        <v>4</v>
      </c>
      <c r="E4" s="156" t="s">
        <v>5</v>
      </c>
      <c r="F4" s="156" t="s">
        <v>6</v>
      </c>
      <c r="G4" s="156" t="s">
        <v>7</v>
      </c>
      <c r="H4" s="16" t="s">
        <v>8</v>
      </c>
      <c r="I4" s="157" t="s">
        <v>9</v>
      </c>
      <c r="J4" s="18" t="s">
        <v>10</v>
      </c>
      <c r="K4" s="62"/>
      <c r="L4" s="40"/>
      <c r="M4" s="40"/>
      <c r="N4" s="40"/>
      <c r="O4" s="40"/>
      <c r="P4" s="40"/>
      <c r="Q4" s="40"/>
      <c r="R4" s="40"/>
      <c r="S4" s="40"/>
    </row>
    <row r="5" spans="1:19" ht="34.5" customHeight="1">
      <c r="A5" s="44">
        <v>1</v>
      </c>
      <c r="B5" s="86" t="s">
        <v>150</v>
      </c>
      <c r="C5" s="45" t="s">
        <v>151</v>
      </c>
      <c r="D5" s="45">
        <v>75</v>
      </c>
      <c r="E5" s="83"/>
      <c r="F5" s="83">
        <f>E5+H5</f>
        <v>0</v>
      </c>
      <c r="G5" s="83">
        <f>E5*D5</f>
        <v>0</v>
      </c>
      <c r="H5" s="61">
        <f>E5*0.08</f>
        <v>0</v>
      </c>
      <c r="I5" s="61">
        <f>F5*D5</f>
        <v>0</v>
      </c>
      <c r="J5" s="83"/>
      <c r="K5" s="40"/>
      <c r="L5" s="40"/>
      <c r="M5" s="40"/>
      <c r="N5" s="40"/>
      <c r="O5" s="40"/>
      <c r="P5" s="40"/>
      <c r="Q5" s="40"/>
      <c r="R5" s="40"/>
      <c r="S5" s="40"/>
    </row>
    <row r="6" spans="1:19" ht="12">
      <c r="A6" s="60"/>
      <c r="B6" s="76"/>
      <c r="C6" s="45"/>
      <c r="D6" s="45"/>
      <c r="E6" s="83"/>
      <c r="F6" s="83"/>
      <c r="G6" s="158">
        <f>SUM(G5)</f>
        <v>0</v>
      </c>
      <c r="H6" s="61"/>
      <c r="I6" s="61">
        <f>SUM(I5)</f>
        <v>0</v>
      </c>
      <c r="J6" s="158"/>
      <c r="K6" s="119"/>
      <c r="L6" s="40"/>
      <c r="M6" s="40"/>
      <c r="N6" s="40"/>
      <c r="O6" s="40"/>
      <c r="P6" s="40"/>
      <c r="Q6" s="40"/>
      <c r="R6" s="40"/>
      <c r="S6" s="40"/>
    </row>
    <row r="7" spans="11:19" ht="12">
      <c r="K7" s="40"/>
      <c r="L7" s="40"/>
      <c r="M7" s="40"/>
      <c r="N7" s="40"/>
      <c r="O7" s="40"/>
      <c r="P7" s="40"/>
      <c r="Q7" s="40"/>
      <c r="R7" s="40"/>
      <c r="S7" s="40"/>
    </row>
    <row r="12" spans="1:9" ht="12">
      <c r="A12" s="410" t="s">
        <v>36</v>
      </c>
      <c r="B12" s="410"/>
      <c r="C12" s="40"/>
      <c r="D12" s="40"/>
      <c r="F12" s="410" t="s">
        <v>37</v>
      </c>
      <c r="G12" s="410"/>
      <c r="H12" s="410"/>
      <c r="I12" s="9"/>
    </row>
    <row r="13" spans="1:9" ht="12">
      <c r="A13" s="405" t="s">
        <v>38</v>
      </c>
      <c r="B13" s="405"/>
      <c r="C13" s="40"/>
      <c r="D13" s="40"/>
      <c r="F13" s="405" t="s">
        <v>39</v>
      </c>
      <c r="G13" s="405"/>
      <c r="H13" s="405"/>
      <c r="I13" s="41"/>
    </row>
  </sheetData>
  <sheetProtection selectLockedCells="1" selectUnlockedCells="1"/>
  <mergeCells count="11">
    <mergeCell ref="K1:S1"/>
    <mergeCell ref="A2:J2"/>
    <mergeCell ref="K2:S2"/>
    <mergeCell ref="A3:J3"/>
    <mergeCell ref="K3:S3"/>
    <mergeCell ref="A12:B12"/>
    <mergeCell ref="F12:H12"/>
    <mergeCell ref="A13:B13"/>
    <mergeCell ref="F13:H13"/>
    <mergeCell ref="A1:B1"/>
    <mergeCell ref="H1:J1"/>
  </mergeCells>
  <printOptions/>
  <pageMargins left="0.7875" right="0.7875" top="1.0527777777777778" bottom="1.0527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rgb="FFFF0000"/>
  </sheetPr>
  <dimension ref="A1:K12"/>
  <sheetViews>
    <sheetView zoomScale="130" zoomScaleNormal="130" zoomScalePageLayoutView="0" workbookViewId="0" topLeftCell="A1">
      <selection activeCell="I1" sqref="I1:K1"/>
    </sheetView>
  </sheetViews>
  <sheetFormatPr defaultColWidth="11.625" defaultRowHeight="12.75"/>
  <cols>
    <col min="1" max="1" width="3.75390625" style="1" customWidth="1"/>
    <col min="2" max="2" width="26.00390625" style="1" customWidth="1"/>
    <col min="3" max="3" width="5.125" style="1" customWidth="1"/>
    <col min="4" max="4" width="5.75390625" style="1" customWidth="1"/>
    <col min="5" max="5" width="11.625" style="1" customWidth="1"/>
    <col min="6" max="7" width="11.625" style="53" customWidth="1"/>
    <col min="8" max="8" width="6.875" style="53" customWidth="1"/>
    <col min="9" max="16384" width="11.625" style="1" customWidth="1"/>
  </cols>
  <sheetData>
    <row r="1" spans="1:11" ht="12">
      <c r="A1" s="407" t="s">
        <v>367</v>
      </c>
      <c r="B1" s="407"/>
      <c r="I1" s="427" t="s">
        <v>462</v>
      </c>
      <c r="J1" s="427"/>
      <c r="K1" s="427"/>
    </row>
    <row r="2" spans="1:9" ht="12">
      <c r="A2" s="408" t="s">
        <v>237</v>
      </c>
      <c r="B2" s="408"/>
      <c r="C2" s="408"/>
      <c r="D2" s="408"/>
      <c r="E2" s="408"/>
      <c r="F2" s="408"/>
      <c r="G2" s="408"/>
      <c r="H2" s="408"/>
      <c r="I2" s="408"/>
    </row>
    <row r="3" spans="1:9" ht="12.75" thickBot="1">
      <c r="A3" s="410" t="s">
        <v>154</v>
      </c>
      <c r="B3" s="410"/>
      <c r="C3" s="410"/>
      <c r="D3" s="410"/>
      <c r="E3" s="410"/>
      <c r="F3" s="410"/>
      <c r="G3" s="410"/>
      <c r="H3" s="410"/>
      <c r="I3" s="410"/>
    </row>
    <row r="4" spans="1:10" ht="60.75" thickBot="1">
      <c r="A4" s="11" t="s">
        <v>1</v>
      </c>
      <c r="B4" s="237" t="s">
        <v>2</v>
      </c>
      <c r="C4" s="238" t="s">
        <v>3</v>
      </c>
      <c r="D4" s="238" t="s">
        <v>4</v>
      </c>
      <c r="E4" s="239" t="s">
        <v>5</v>
      </c>
      <c r="F4" s="240" t="s">
        <v>6</v>
      </c>
      <c r="G4" s="240" t="s">
        <v>7</v>
      </c>
      <c r="H4" s="240" t="s">
        <v>50</v>
      </c>
      <c r="I4" s="241" t="s">
        <v>9</v>
      </c>
      <c r="J4" s="242" t="s">
        <v>10</v>
      </c>
    </row>
    <row r="5" spans="1:10" ht="38.25" customHeight="1">
      <c r="A5" s="150" t="s">
        <v>11</v>
      </c>
      <c r="B5" s="245" t="s">
        <v>155</v>
      </c>
      <c r="C5" s="185" t="s">
        <v>45</v>
      </c>
      <c r="D5" s="185">
        <v>30</v>
      </c>
      <c r="E5" s="187"/>
      <c r="F5" s="187">
        <f>E5+H5</f>
        <v>0</v>
      </c>
      <c r="G5" s="187">
        <f>E5*D5</f>
        <v>0</v>
      </c>
      <c r="H5" s="187">
        <f>E5*0.08</f>
        <v>0</v>
      </c>
      <c r="I5" s="186">
        <f>F5*D5</f>
        <v>0</v>
      </c>
      <c r="J5" s="188"/>
    </row>
    <row r="6" spans="1:10" ht="39.75" customHeight="1">
      <c r="A6" s="151" t="s">
        <v>13</v>
      </c>
      <c r="B6" s="245" t="s">
        <v>156</v>
      </c>
      <c r="C6" s="184" t="s">
        <v>45</v>
      </c>
      <c r="D6" s="184">
        <v>90</v>
      </c>
      <c r="E6" s="187"/>
      <c r="F6" s="187">
        <f>E6+H6</f>
        <v>0</v>
      </c>
      <c r="G6" s="187">
        <f>E6*D6</f>
        <v>0</v>
      </c>
      <c r="H6" s="187">
        <f>E6*0.08</f>
        <v>0</v>
      </c>
      <c r="I6" s="186">
        <f>F6*D6</f>
        <v>0</v>
      </c>
      <c r="J6" s="188"/>
    </row>
    <row r="7" spans="1:10" s="92" customFormat="1" ht="12.75" thickBot="1">
      <c r="A7" s="160"/>
      <c r="B7" s="246"/>
      <c r="C7" s="7"/>
      <c r="D7" s="7"/>
      <c r="E7" s="7"/>
      <c r="F7" s="159"/>
      <c r="G7" s="247">
        <f>SUM(G5:G6)</f>
        <v>0</v>
      </c>
      <c r="H7" s="247"/>
      <c r="I7" s="248">
        <f>SUM(I5:I6)</f>
        <v>0</v>
      </c>
      <c r="J7" s="249"/>
    </row>
    <row r="11" spans="1:8" ht="12">
      <c r="A11" s="410" t="s">
        <v>36</v>
      </c>
      <c r="B11" s="410"/>
      <c r="C11" s="40"/>
      <c r="D11" s="40"/>
      <c r="F11" s="410" t="s">
        <v>37</v>
      </c>
      <c r="G11" s="410"/>
      <c r="H11" s="410"/>
    </row>
    <row r="12" spans="1:8" ht="12">
      <c r="A12" s="405" t="s">
        <v>38</v>
      </c>
      <c r="B12" s="405"/>
      <c r="C12" s="40"/>
      <c r="D12" s="40"/>
      <c r="F12" s="405" t="s">
        <v>39</v>
      </c>
      <c r="G12" s="405"/>
      <c r="H12" s="405"/>
    </row>
  </sheetData>
  <sheetProtection selectLockedCells="1" selectUnlockedCells="1"/>
  <mergeCells count="8">
    <mergeCell ref="A12:B12"/>
    <mergeCell ref="F12:H12"/>
    <mergeCell ref="A1:B1"/>
    <mergeCell ref="A2:I2"/>
    <mergeCell ref="A3:I3"/>
    <mergeCell ref="A11:B11"/>
    <mergeCell ref="F11:H11"/>
    <mergeCell ref="I1:K1"/>
  </mergeCells>
  <printOptions/>
  <pageMargins left="0.7875" right="0.7875" top="1.0527777777777778" bottom="1.0527777777777778"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rgb="FFFF0000"/>
  </sheetPr>
  <dimension ref="A1:K15"/>
  <sheetViews>
    <sheetView zoomScalePageLayoutView="0" workbookViewId="0" topLeftCell="A1">
      <selection activeCell="J3" sqref="J3"/>
    </sheetView>
  </sheetViews>
  <sheetFormatPr defaultColWidth="11.625" defaultRowHeight="12.75"/>
  <cols>
    <col min="1" max="1" width="3.875" style="1" customWidth="1"/>
    <col min="2" max="2" width="40.75390625" style="1" customWidth="1"/>
    <col min="3" max="3" width="9.25390625" style="1" customWidth="1"/>
    <col min="4" max="4" width="11.125" style="1" customWidth="1"/>
    <col min="5" max="7" width="11.625" style="1" customWidth="1"/>
    <col min="8" max="8" width="7.125" style="1" customWidth="1"/>
    <col min="9" max="9" width="14.00390625" style="1" customWidth="1"/>
    <col min="10" max="10" width="11.625" style="1" customWidth="1"/>
    <col min="11" max="11" width="19.875" style="1" customWidth="1"/>
    <col min="12" max="16384" width="11.625" style="1" customWidth="1"/>
  </cols>
  <sheetData>
    <row r="1" spans="1:11" ht="12">
      <c r="A1" s="407" t="s">
        <v>367</v>
      </c>
      <c r="B1" s="407"/>
      <c r="C1" s="4"/>
      <c r="D1" s="4"/>
      <c r="E1" s="4"/>
      <c r="F1" s="4"/>
      <c r="G1" s="4"/>
      <c r="H1" s="4"/>
      <c r="I1" s="427" t="s">
        <v>462</v>
      </c>
      <c r="J1" s="427"/>
      <c r="K1" s="427"/>
    </row>
    <row r="2" spans="1:9" ht="12">
      <c r="A2" s="408" t="s">
        <v>202</v>
      </c>
      <c r="B2" s="408"/>
      <c r="C2" s="408"/>
      <c r="D2" s="408"/>
      <c r="E2" s="408"/>
      <c r="F2" s="408"/>
      <c r="G2" s="408"/>
      <c r="H2" s="408"/>
      <c r="I2" s="408"/>
    </row>
    <row r="3" spans="1:10" ht="12">
      <c r="A3" s="442" t="s">
        <v>158</v>
      </c>
      <c r="B3" s="442"/>
      <c r="C3" s="442"/>
      <c r="D3" s="442"/>
      <c r="E3" s="442"/>
      <c r="F3" s="442"/>
      <c r="G3" s="442"/>
      <c r="H3" s="442"/>
      <c r="I3" s="442"/>
      <c r="J3" s="161"/>
    </row>
    <row r="4" spans="1:11" ht="41.25" customHeight="1">
      <c r="A4" s="162" t="s">
        <v>159</v>
      </c>
      <c r="B4" s="13" t="s">
        <v>2</v>
      </c>
      <c r="C4" s="13" t="s">
        <v>160</v>
      </c>
      <c r="D4" s="13" t="s">
        <v>161</v>
      </c>
      <c r="E4" s="13" t="s">
        <v>162</v>
      </c>
      <c r="F4" s="13" t="s">
        <v>163</v>
      </c>
      <c r="G4" s="13" t="s">
        <v>7</v>
      </c>
      <c r="H4" s="16" t="s">
        <v>50</v>
      </c>
      <c r="I4" s="13" t="s">
        <v>153</v>
      </c>
      <c r="J4" s="13" t="s">
        <v>9</v>
      </c>
      <c r="K4" s="18" t="s">
        <v>10</v>
      </c>
    </row>
    <row r="5" spans="1:11" ht="159.75" customHeight="1">
      <c r="A5" s="163" t="s">
        <v>11</v>
      </c>
      <c r="B5" s="164" t="s">
        <v>164</v>
      </c>
      <c r="C5" s="44" t="s">
        <v>165</v>
      </c>
      <c r="D5" s="44">
        <v>10</v>
      </c>
      <c r="E5" s="44">
        <v>20</v>
      </c>
      <c r="F5" s="165"/>
      <c r="G5" s="165">
        <f>F5*E5</f>
        <v>0</v>
      </c>
      <c r="H5" s="165">
        <f>F5*0.08</f>
        <v>0</v>
      </c>
      <c r="I5" s="165">
        <f>F5+H5</f>
        <v>0</v>
      </c>
      <c r="J5" s="165">
        <f>I5*E5</f>
        <v>0</v>
      </c>
      <c r="K5" s="166"/>
    </row>
    <row r="6" spans="1:11" ht="157.5" customHeight="1">
      <c r="A6" s="167" t="s">
        <v>13</v>
      </c>
      <c r="B6" s="168" t="s">
        <v>164</v>
      </c>
      <c r="C6" s="169" t="s">
        <v>166</v>
      </c>
      <c r="D6" s="169">
        <v>10</v>
      </c>
      <c r="E6" s="169">
        <v>20</v>
      </c>
      <c r="F6" s="165"/>
      <c r="G6" s="165">
        <f>F6*E6</f>
        <v>0</v>
      </c>
      <c r="H6" s="165">
        <f>F6*0.08</f>
        <v>0</v>
      </c>
      <c r="I6" s="165">
        <f>F6+H6</f>
        <v>0</v>
      </c>
      <c r="J6" s="165">
        <f>I6*E6</f>
        <v>0</v>
      </c>
      <c r="K6" s="30"/>
    </row>
    <row r="7" spans="1:10" ht="12">
      <c r="A7" s="170"/>
      <c r="B7" s="170"/>
      <c r="C7" s="170"/>
      <c r="D7" s="170">
        <v>2</v>
      </c>
      <c r="E7" s="170"/>
      <c r="F7" s="171"/>
      <c r="G7" s="172">
        <f>SUM(G5:G6)</f>
        <v>0</v>
      </c>
      <c r="H7" s="120"/>
      <c r="I7" s="120"/>
      <c r="J7" s="173">
        <f>SUM(J5:J6)</f>
        <v>0</v>
      </c>
    </row>
    <row r="8" spans="1:3" ht="12">
      <c r="A8" s="63"/>
      <c r="C8" s="63"/>
    </row>
    <row r="9" spans="1:3" ht="12">
      <c r="A9" s="63"/>
      <c r="C9" s="63"/>
    </row>
    <row r="10" spans="1:3" ht="12">
      <c r="A10" s="63"/>
      <c r="C10" s="63"/>
    </row>
    <row r="11" spans="1:8" ht="12">
      <c r="A11" s="410" t="s">
        <v>36</v>
      </c>
      <c r="B11" s="410"/>
      <c r="C11" s="40"/>
      <c r="D11" s="40"/>
      <c r="F11" s="410" t="s">
        <v>37</v>
      </c>
      <c r="G11" s="410"/>
      <c r="H11" s="410"/>
    </row>
    <row r="12" spans="1:8" ht="12">
      <c r="A12" s="405" t="s">
        <v>38</v>
      </c>
      <c r="B12" s="405"/>
      <c r="C12" s="40"/>
      <c r="D12" s="40"/>
      <c r="F12" s="405" t="s">
        <v>39</v>
      </c>
      <c r="G12" s="405"/>
      <c r="H12" s="405"/>
    </row>
    <row r="13" spans="1:6" ht="12.75" customHeight="1">
      <c r="A13" s="63"/>
      <c r="B13" s="63"/>
      <c r="C13" s="174"/>
      <c r="D13" s="440"/>
      <c r="E13" s="440"/>
      <c r="F13" s="440"/>
    </row>
    <row r="14" spans="1:6" ht="12.75" customHeight="1">
      <c r="A14" s="63"/>
      <c r="B14" s="63"/>
      <c r="C14" s="174"/>
      <c r="D14" s="440"/>
      <c r="E14" s="440"/>
      <c r="F14" s="440"/>
    </row>
    <row r="15" spans="1:7" ht="12" customHeight="1">
      <c r="A15" s="63"/>
      <c r="C15" s="63"/>
      <c r="E15" s="441"/>
      <c r="F15" s="441"/>
      <c r="G15" s="441"/>
    </row>
  </sheetData>
  <sheetProtection selectLockedCells="1" selectUnlockedCells="1"/>
  <mergeCells count="11">
    <mergeCell ref="A2:I2"/>
    <mergeCell ref="A3:I3"/>
    <mergeCell ref="A11:B11"/>
    <mergeCell ref="F11:H11"/>
    <mergeCell ref="I1:K1"/>
    <mergeCell ref="A12:B12"/>
    <mergeCell ref="F12:H12"/>
    <mergeCell ref="D13:F13"/>
    <mergeCell ref="D14:F14"/>
    <mergeCell ref="E15:G15"/>
    <mergeCell ref="A1:B1"/>
  </mergeCells>
  <printOptions/>
  <pageMargins left="0.7875" right="0.7875" top="1.0631944444444446" bottom="1.0631944444444446" header="0.5118055555555555" footer="0.5118055555555555"/>
  <pageSetup horizontalDpi="300" verticalDpi="300" orientation="landscape" paperSize="9" scale="80"/>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K13"/>
  <sheetViews>
    <sheetView zoomScalePageLayoutView="0" workbookViewId="0" topLeftCell="A1">
      <selection activeCell="I1" sqref="I1:K1"/>
    </sheetView>
  </sheetViews>
  <sheetFormatPr defaultColWidth="11.625" defaultRowHeight="12.75"/>
  <cols>
    <col min="1" max="1" width="7.875" style="1" customWidth="1"/>
    <col min="2" max="2" width="24.75390625" style="1" customWidth="1"/>
    <col min="3" max="3" width="11.625" style="1" customWidth="1"/>
    <col min="4" max="4" width="7.625" style="1" customWidth="1"/>
    <col min="5" max="6" width="11.625" style="1" customWidth="1"/>
    <col min="7" max="7" width="8.00390625" style="1" customWidth="1"/>
    <col min="8" max="9" width="11.625" style="1" customWidth="1"/>
    <col min="10" max="10" width="25.75390625" style="1" customWidth="1"/>
    <col min="11" max="16384" width="11.625" style="1" customWidth="1"/>
  </cols>
  <sheetData>
    <row r="1" spans="1:11" ht="12">
      <c r="A1" s="407" t="s">
        <v>367</v>
      </c>
      <c r="B1" s="407"/>
      <c r="C1" s="4"/>
      <c r="D1" s="4"/>
      <c r="E1" s="4"/>
      <c r="F1" s="4"/>
      <c r="G1" s="4"/>
      <c r="H1" s="4"/>
      <c r="I1" s="427" t="s">
        <v>462</v>
      </c>
      <c r="J1" s="427"/>
      <c r="K1" s="427"/>
    </row>
    <row r="2" spans="1:9" ht="12">
      <c r="A2" s="408" t="s">
        <v>203</v>
      </c>
      <c r="B2" s="408"/>
      <c r="C2" s="408"/>
      <c r="D2" s="408"/>
      <c r="E2" s="408"/>
      <c r="F2" s="408"/>
      <c r="G2" s="408"/>
      <c r="H2" s="408"/>
      <c r="I2" s="408"/>
    </row>
    <row r="3" spans="1:10" ht="12">
      <c r="A3" s="410" t="s">
        <v>239</v>
      </c>
      <c r="B3" s="410"/>
      <c r="C3" s="410"/>
      <c r="D3" s="410"/>
      <c r="E3" s="410"/>
      <c r="F3" s="410"/>
      <c r="G3" s="410"/>
      <c r="H3" s="410"/>
      <c r="I3" s="410"/>
      <c r="J3" s="40"/>
    </row>
    <row r="4" spans="1:10" s="92" customFormat="1" ht="24">
      <c r="A4" s="162" t="s">
        <v>157</v>
      </c>
      <c r="B4" s="13" t="s">
        <v>167</v>
      </c>
      <c r="C4" s="13" t="s">
        <v>168</v>
      </c>
      <c r="D4" s="13" t="s">
        <v>169</v>
      </c>
      <c r="E4" s="13" t="s">
        <v>170</v>
      </c>
      <c r="F4" s="13" t="s">
        <v>7</v>
      </c>
      <c r="G4" s="16" t="s">
        <v>8</v>
      </c>
      <c r="H4" s="13" t="s">
        <v>171</v>
      </c>
      <c r="I4" s="13" t="s">
        <v>9</v>
      </c>
      <c r="J4" s="18" t="s">
        <v>10</v>
      </c>
    </row>
    <row r="5" spans="1:10" ht="51" customHeight="1">
      <c r="A5" s="19" t="s">
        <v>11</v>
      </c>
      <c r="B5" s="45" t="s">
        <v>173</v>
      </c>
      <c r="C5" s="44" t="s">
        <v>82</v>
      </c>
      <c r="D5" s="44">
        <v>500</v>
      </c>
      <c r="E5" s="61">
        <v>4</v>
      </c>
      <c r="F5" s="24"/>
      <c r="G5" s="24">
        <f>E5*0.08</f>
        <v>0.32</v>
      </c>
      <c r="H5" s="87">
        <f>G5+E5</f>
        <v>4.32</v>
      </c>
      <c r="I5" s="24">
        <f>H5*D5</f>
        <v>2160</v>
      </c>
      <c r="J5" s="149"/>
    </row>
    <row r="6" spans="1:10" ht="12">
      <c r="A6" s="44"/>
      <c r="B6" s="44"/>
      <c r="C6" s="44"/>
      <c r="D6" s="44"/>
      <c r="E6" s="77"/>
      <c r="F6" s="129">
        <f>SUM(F5:F5)</f>
        <v>0</v>
      </c>
      <c r="G6" s="59"/>
      <c r="H6" s="175"/>
      <c r="I6" s="176">
        <f>SUM(I5:I5)</f>
        <v>2160</v>
      </c>
      <c r="J6" s="147"/>
    </row>
    <row r="7" spans="1:10" ht="12">
      <c r="A7" s="40"/>
      <c r="B7" s="40"/>
      <c r="C7" s="40"/>
      <c r="D7" s="40"/>
      <c r="E7" s="40"/>
      <c r="F7" s="40"/>
      <c r="G7" s="40"/>
      <c r="H7" s="40"/>
      <c r="I7" s="40"/>
      <c r="J7" s="40"/>
    </row>
    <row r="12" spans="1:8" ht="12">
      <c r="A12" s="410" t="s">
        <v>36</v>
      </c>
      <c r="B12" s="410"/>
      <c r="C12" s="40"/>
      <c r="D12" s="40"/>
      <c r="F12" s="410" t="s">
        <v>37</v>
      </c>
      <c r="G12" s="410"/>
      <c r="H12" s="410"/>
    </row>
    <row r="13" spans="1:8" ht="12">
      <c r="A13" s="405" t="s">
        <v>38</v>
      </c>
      <c r="B13" s="405"/>
      <c r="C13" s="40"/>
      <c r="D13" s="40"/>
      <c r="F13" s="405" t="s">
        <v>39</v>
      </c>
      <c r="G13" s="405"/>
      <c r="H13" s="405"/>
    </row>
  </sheetData>
  <sheetProtection selectLockedCells="1" selectUnlockedCells="1"/>
  <mergeCells count="8">
    <mergeCell ref="A13:B13"/>
    <mergeCell ref="F13:H13"/>
    <mergeCell ref="A1:B1"/>
    <mergeCell ref="A2:I2"/>
    <mergeCell ref="A3:I3"/>
    <mergeCell ref="A12:B12"/>
    <mergeCell ref="F12:H12"/>
    <mergeCell ref="I1:K1"/>
  </mergeCells>
  <printOptions/>
  <pageMargins left="0.7875" right="0.7875" top="1.0631944444444446" bottom="1.0631944444444446" header="0.5118055555555555" footer="0.5118055555555555"/>
  <pageSetup fitToHeight="0"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rgb="FFFF0000"/>
  </sheetPr>
  <dimension ref="A1:K12"/>
  <sheetViews>
    <sheetView zoomScalePageLayoutView="0" workbookViewId="0" topLeftCell="A1">
      <selection activeCell="I1" sqref="I1:K1"/>
    </sheetView>
  </sheetViews>
  <sheetFormatPr defaultColWidth="11.625" defaultRowHeight="12.75"/>
  <cols>
    <col min="1" max="1" width="5.375" style="40" customWidth="1"/>
    <col min="2" max="2" width="31.25390625" style="40" customWidth="1"/>
    <col min="3" max="3" width="11.125" style="40" customWidth="1"/>
    <col min="4" max="4" width="10.625" style="40" customWidth="1"/>
    <col min="5" max="6" width="11.625" style="40" customWidth="1"/>
    <col min="7" max="7" width="6.75390625" style="40" customWidth="1"/>
    <col min="8" max="9" width="11.625" style="40" customWidth="1"/>
    <col min="10" max="10" width="21.25390625" style="40" customWidth="1"/>
    <col min="11" max="16384" width="11.625" style="40" customWidth="1"/>
  </cols>
  <sheetData>
    <row r="1" spans="1:11" ht="12">
      <c r="A1" s="407" t="s">
        <v>367</v>
      </c>
      <c r="B1" s="407"/>
      <c r="C1" s="4"/>
      <c r="D1" s="4"/>
      <c r="E1" s="4"/>
      <c r="F1" s="4"/>
      <c r="G1" s="4"/>
      <c r="H1" s="4"/>
      <c r="I1" s="427" t="s">
        <v>462</v>
      </c>
      <c r="J1" s="427"/>
      <c r="K1" s="427"/>
    </row>
    <row r="2" spans="1:9" ht="12">
      <c r="A2" s="408" t="s">
        <v>204</v>
      </c>
      <c r="B2" s="408"/>
      <c r="C2" s="408"/>
      <c r="D2" s="408"/>
      <c r="E2" s="408"/>
      <c r="F2" s="408"/>
      <c r="G2" s="408"/>
      <c r="H2" s="408"/>
      <c r="I2" s="408"/>
    </row>
    <row r="3" spans="1:9" ht="12">
      <c r="A3" s="410" t="s">
        <v>174</v>
      </c>
      <c r="B3" s="410"/>
      <c r="C3" s="410"/>
      <c r="D3" s="410"/>
      <c r="E3" s="410"/>
      <c r="F3" s="410"/>
      <c r="G3" s="410"/>
      <c r="H3" s="410"/>
      <c r="I3" s="410"/>
    </row>
    <row r="4" spans="1:10" ht="36">
      <c r="A4" s="162" t="s">
        <v>157</v>
      </c>
      <c r="B4" s="13" t="s">
        <v>167</v>
      </c>
      <c r="C4" s="13" t="s">
        <v>168</v>
      </c>
      <c r="D4" s="13" t="s">
        <v>175</v>
      </c>
      <c r="E4" s="13" t="s">
        <v>152</v>
      </c>
      <c r="F4" s="13" t="s">
        <v>7</v>
      </c>
      <c r="G4" s="16" t="s">
        <v>50</v>
      </c>
      <c r="H4" s="13" t="s">
        <v>171</v>
      </c>
      <c r="I4" s="13" t="s">
        <v>9</v>
      </c>
      <c r="J4" s="18" t="s">
        <v>10</v>
      </c>
    </row>
    <row r="5" spans="1:10" ht="60">
      <c r="A5" s="177">
        <v>1</v>
      </c>
      <c r="B5" s="78" t="s">
        <v>176</v>
      </c>
      <c r="C5" s="21" t="s">
        <v>82</v>
      </c>
      <c r="D5" s="21">
        <v>25000</v>
      </c>
      <c r="E5" s="87"/>
      <c r="F5" s="178">
        <f>E5*D5</f>
        <v>0</v>
      </c>
      <c r="G5" s="178">
        <f>E5*0.08</f>
        <v>0</v>
      </c>
      <c r="H5" s="178">
        <f>E5+G5</f>
        <v>0</v>
      </c>
      <c r="I5" s="178">
        <f>H5*D5</f>
        <v>0</v>
      </c>
      <c r="J5" s="87"/>
    </row>
    <row r="6" spans="1:10" ht="12">
      <c r="A6" s="45"/>
      <c r="B6" s="88"/>
      <c r="C6" s="45"/>
      <c r="D6" s="45"/>
      <c r="E6" s="179"/>
      <c r="F6" s="176">
        <f>SUM(F5)</f>
        <v>0</v>
      </c>
      <c r="G6" s="175"/>
      <c r="H6" s="175"/>
      <c r="I6" s="176">
        <f>SUM(I5)</f>
        <v>0</v>
      </c>
      <c r="J6" s="147"/>
    </row>
    <row r="11" spans="1:8" ht="12">
      <c r="A11" s="410" t="s">
        <v>36</v>
      </c>
      <c r="B11" s="410"/>
      <c r="E11" s="1"/>
      <c r="F11" s="410" t="s">
        <v>37</v>
      </c>
      <c r="G11" s="410"/>
      <c r="H11" s="410"/>
    </row>
    <row r="12" spans="1:8" ht="12">
      <c r="A12" s="405" t="s">
        <v>38</v>
      </c>
      <c r="B12" s="405"/>
      <c r="E12" s="1"/>
      <c r="F12" s="405" t="s">
        <v>39</v>
      </c>
      <c r="G12" s="405"/>
      <c r="H12" s="405"/>
    </row>
  </sheetData>
  <sheetProtection selectLockedCells="1" selectUnlockedCells="1"/>
  <mergeCells count="8">
    <mergeCell ref="A12:B12"/>
    <mergeCell ref="F12:H12"/>
    <mergeCell ref="A1:B1"/>
    <mergeCell ref="A2:I2"/>
    <mergeCell ref="A3:I3"/>
    <mergeCell ref="A11:B11"/>
    <mergeCell ref="F11:H11"/>
    <mergeCell ref="I1:K1"/>
  </mergeCells>
  <printOptions/>
  <pageMargins left="0.7875" right="0.7875" top="1.0631944444444446" bottom="1.0631944444444446" header="0.5118055555555555" footer="0.5118055555555555"/>
  <pageSetup horizontalDpi="300" verticalDpi="300" orientation="landscape" paperSize="9" scale="95"/>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K13"/>
  <sheetViews>
    <sheetView zoomScalePageLayoutView="0" workbookViewId="0" topLeftCell="A1">
      <selection activeCell="I1" sqref="I1:K1"/>
    </sheetView>
  </sheetViews>
  <sheetFormatPr defaultColWidth="9.00390625" defaultRowHeight="12.75"/>
  <cols>
    <col min="1" max="1" width="4.75390625" style="0" customWidth="1"/>
    <col min="2" max="2" width="45.25390625" style="0" customWidth="1"/>
    <col min="3" max="3" width="11.00390625" style="0" customWidth="1"/>
    <col min="4" max="4" width="5.75390625" style="0" customWidth="1"/>
    <col min="5" max="5" width="9.25390625" style="0" customWidth="1"/>
    <col min="6" max="6" width="9.625" style="0" customWidth="1"/>
    <col min="7" max="7" width="11.125" style="0" customWidth="1"/>
    <col min="8" max="8" width="7.125" style="0" customWidth="1"/>
    <col min="9" max="9" width="14.875" style="0" customWidth="1"/>
    <col min="10" max="10" width="17.25390625" style="0" customWidth="1"/>
  </cols>
  <sheetData>
    <row r="1" spans="1:11" ht="12.75">
      <c r="A1" s="407" t="s">
        <v>367</v>
      </c>
      <c r="B1" s="407"/>
      <c r="C1" s="4"/>
      <c r="D1" s="4"/>
      <c r="E1" s="4"/>
      <c r="F1" s="4"/>
      <c r="G1" s="4"/>
      <c r="H1" s="4"/>
      <c r="I1" s="427" t="s">
        <v>462</v>
      </c>
      <c r="J1" s="427"/>
      <c r="K1" s="427"/>
    </row>
    <row r="2" spans="1:10" ht="12.75">
      <c r="A2" s="408" t="s">
        <v>205</v>
      </c>
      <c r="B2" s="408"/>
      <c r="C2" s="408"/>
      <c r="D2" s="408"/>
      <c r="E2" s="408"/>
      <c r="F2" s="408"/>
      <c r="G2" s="408"/>
      <c r="H2" s="408"/>
      <c r="I2" s="408"/>
      <c r="J2" s="1"/>
    </row>
    <row r="3" spans="1:10" ht="12.75">
      <c r="A3" s="410"/>
      <c r="B3" s="410"/>
      <c r="C3" s="410"/>
      <c r="D3" s="410"/>
      <c r="E3" s="410"/>
      <c r="F3" s="410"/>
      <c r="G3" s="410"/>
      <c r="H3" s="410"/>
      <c r="I3" s="410"/>
      <c r="J3" s="1"/>
    </row>
    <row r="4" spans="1:10" ht="36">
      <c r="A4" s="90" t="s">
        <v>1</v>
      </c>
      <c r="B4" s="155" t="s">
        <v>2</v>
      </c>
      <c r="C4" s="111" t="s">
        <v>3</v>
      </c>
      <c r="D4" s="111" t="s">
        <v>4</v>
      </c>
      <c r="E4" s="156" t="s">
        <v>5</v>
      </c>
      <c r="F4" s="156" t="s">
        <v>6</v>
      </c>
      <c r="G4" s="156" t="s">
        <v>7</v>
      </c>
      <c r="H4" s="16" t="s">
        <v>8</v>
      </c>
      <c r="I4" s="157" t="s">
        <v>9</v>
      </c>
      <c r="J4" s="18" t="s">
        <v>10</v>
      </c>
    </row>
    <row r="5" spans="1:10" ht="192">
      <c r="A5" s="44" t="s">
        <v>11</v>
      </c>
      <c r="B5" s="86" t="s">
        <v>338</v>
      </c>
      <c r="C5" s="45" t="s">
        <v>240</v>
      </c>
      <c r="D5" s="44">
        <v>800</v>
      </c>
      <c r="E5" s="83"/>
      <c r="F5" s="61">
        <f>+E5+H5</f>
        <v>0</v>
      </c>
      <c r="G5" s="61">
        <f>E5*D5</f>
        <v>0</v>
      </c>
      <c r="H5" s="61">
        <f>E5*0.08</f>
        <v>0</v>
      </c>
      <c r="I5" s="61">
        <f>F5*D5</f>
        <v>0</v>
      </c>
      <c r="J5" s="30"/>
    </row>
    <row r="6" spans="1:10" ht="12.75" customHeight="1">
      <c r="A6" s="30"/>
      <c r="B6" s="30"/>
      <c r="C6" s="443" t="s">
        <v>34</v>
      </c>
      <c r="D6" s="443"/>
      <c r="E6" s="83" t="s">
        <v>35</v>
      </c>
      <c r="F6" s="83" t="s">
        <v>35</v>
      </c>
      <c r="G6" s="158">
        <f>SUM(G5)</f>
        <v>0</v>
      </c>
      <c r="H6" s="61" t="s">
        <v>35</v>
      </c>
      <c r="I6" s="158">
        <f>SUM(I5)</f>
        <v>0</v>
      </c>
      <c r="J6" s="30"/>
    </row>
    <row r="8" ht="12.75">
      <c r="B8" t="s">
        <v>339</v>
      </c>
    </row>
    <row r="12" spans="1:8" ht="12.75">
      <c r="A12" s="410" t="s">
        <v>36</v>
      </c>
      <c r="B12" s="410"/>
      <c r="F12" s="410" t="s">
        <v>37</v>
      </c>
      <c r="G12" s="410"/>
      <c r="H12" s="410"/>
    </row>
    <row r="13" spans="1:8" ht="12.75">
      <c r="A13" s="405" t="s">
        <v>38</v>
      </c>
      <c r="B13" s="405"/>
      <c r="F13" s="405" t="s">
        <v>39</v>
      </c>
      <c r="G13" s="405"/>
      <c r="H13" s="405"/>
    </row>
  </sheetData>
  <sheetProtection selectLockedCells="1" selectUnlockedCells="1"/>
  <mergeCells count="9">
    <mergeCell ref="A13:B13"/>
    <mergeCell ref="F13:H13"/>
    <mergeCell ref="A1:B1"/>
    <mergeCell ref="A2:I2"/>
    <mergeCell ref="A3:I3"/>
    <mergeCell ref="C6:D6"/>
    <mergeCell ref="A12:B12"/>
    <mergeCell ref="F12:H12"/>
    <mergeCell ref="I1:K1"/>
  </mergeCells>
  <printOptions/>
  <pageMargins left="0.7" right="0.7" top="0.75" bottom="0.75"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theme="0"/>
  </sheetPr>
  <dimension ref="A1:L26"/>
  <sheetViews>
    <sheetView zoomScalePageLayoutView="0" workbookViewId="0" topLeftCell="A1">
      <selection activeCell="I1" sqref="I1:K1"/>
    </sheetView>
  </sheetViews>
  <sheetFormatPr defaultColWidth="8.875" defaultRowHeight="12.75"/>
  <cols>
    <col min="1" max="1" width="3.75390625" style="1" customWidth="1"/>
    <col min="2" max="2" width="55.125" style="1" customWidth="1"/>
    <col min="3" max="3" width="6.00390625" style="1" customWidth="1"/>
    <col min="4" max="4" width="9.375" style="1" customWidth="1"/>
    <col min="5" max="5" width="10.125" style="2" customWidth="1"/>
    <col min="6" max="6" width="20.125" style="1" customWidth="1"/>
    <col min="7" max="7" width="13.25390625" style="1" customWidth="1"/>
    <col min="8" max="8" width="6.25390625" style="3" customWidth="1"/>
    <col min="9" max="9" width="14.375" style="1" customWidth="1"/>
    <col min="10" max="10" width="14.125" style="1" customWidth="1"/>
    <col min="11" max="16384" width="8.875" style="1" customWidth="1"/>
  </cols>
  <sheetData>
    <row r="1" spans="1:11" ht="12">
      <c r="A1" s="407" t="s">
        <v>367</v>
      </c>
      <c r="B1" s="407"/>
      <c r="C1" s="4"/>
      <c r="D1" s="4"/>
      <c r="E1" s="5"/>
      <c r="F1" s="4"/>
      <c r="G1" s="4"/>
      <c r="H1" s="4"/>
      <c r="I1" s="427" t="s">
        <v>462</v>
      </c>
      <c r="J1" s="427"/>
      <c r="K1" s="427"/>
    </row>
    <row r="2" spans="1:12" ht="12">
      <c r="A2" s="408" t="s">
        <v>40</v>
      </c>
      <c r="B2" s="408"/>
      <c r="C2" s="408"/>
      <c r="D2" s="408"/>
      <c r="E2" s="408"/>
      <c r="F2" s="408"/>
      <c r="G2" s="408"/>
      <c r="H2" s="408"/>
      <c r="I2" s="408"/>
      <c r="J2" s="8"/>
      <c r="K2" s="8"/>
      <c r="L2" s="8"/>
    </row>
    <row r="3" spans="1:12" ht="12.75" thickBot="1">
      <c r="A3" s="410"/>
      <c r="B3" s="410"/>
      <c r="C3" s="410"/>
      <c r="D3" s="410"/>
      <c r="E3" s="410"/>
      <c r="F3" s="410"/>
      <c r="G3" s="410"/>
      <c r="H3" s="410"/>
      <c r="I3" s="410"/>
      <c r="J3" s="10"/>
      <c r="K3" s="10"/>
      <c r="L3" s="10"/>
    </row>
    <row r="4" spans="1:10" ht="48.75" thickBot="1">
      <c r="A4" s="11" t="s">
        <v>1</v>
      </c>
      <c r="B4" s="12" t="s">
        <v>2</v>
      </c>
      <c r="C4" s="13" t="s">
        <v>3</v>
      </c>
      <c r="D4" s="13" t="s">
        <v>4</v>
      </c>
      <c r="E4" s="14" t="s">
        <v>5</v>
      </c>
      <c r="F4" s="15" t="s">
        <v>6</v>
      </c>
      <c r="G4" s="15" t="s">
        <v>7</v>
      </c>
      <c r="H4" s="16" t="s">
        <v>8</v>
      </c>
      <c r="I4" s="17" t="s">
        <v>9</v>
      </c>
      <c r="J4" s="18" t="s">
        <v>10</v>
      </c>
    </row>
    <row r="5" spans="1:12" ht="19.5" customHeight="1">
      <c r="A5" s="19" t="s">
        <v>11</v>
      </c>
      <c r="B5" s="20" t="s">
        <v>211</v>
      </c>
      <c r="C5" s="21" t="s">
        <v>12</v>
      </c>
      <c r="D5" s="22">
        <v>10</v>
      </c>
      <c r="E5" s="23"/>
      <c r="F5" s="24">
        <f>E5+H5</f>
        <v>0</v>
      </c>
      <c r="G5" s="24">
        <f>E5*D5</f>
        <v>0</v>
      </c>
      <c r="H5" s="24">
        <f>E5*0.08</f>
        <v>0</v>
      </c>
      <c r="I5" s="24">
        <f>F5*D5</f>
        <v>0</v>
      </c>
      <c r="J5" s="25"/>
      <c r="L5" s="3"/>
    </row>
    <row r="6" spans="1:10" ht="36.75" customHeight="1">
      <c r="A6" s="19" t="s">
        <v>13</v>
      </c>
      <c r="B6" s="26" t="s">
        <v>212</v>
      </c>
      <c r="C6" s="27" t="s">
        <v>12</v>
      </c>
      <c r="D6" s="28">
        <v>50</v>
      </c>
      <c r="E6" s="29"/>
      <c r="F6" s="24">
        <f aca="true" t="shared" si="0" ref="F6:F20">E6+H6</f>
        <v>0</v>
      </c>
      <c r="G6" s="24">
        <f aca="true" t="shared" si="1" ref="G6:G20">E6*D6</f>
        <v>0</v>
      </c>
      <c r="H6" s="24">
        <f aca="true" t="shared" si="2" ref="H6:H20">E6*0.08</f>
        <v>0</v>
      </c>
      <c r="I6" s="24">
        <f aca="true" t="shared" si="3" ref="I6:I20">F6*D6</f>
        <v>0</v>
      </c>
      <c r="J6" s="30"/>
    </row>
    <row r="7" spans="1:10" ht="42.75" customHeight="1">
      <c r="A7" s="19" t="s">
        <v>14</v>
      </c>
      <c r="B7" s="277" t="s">
        <v>213</v>
      </c>
      <c r="C7" s="27" t="s">
        <v>12</v>
      </c>
      <c r="D7" s="28">
        <v>20</v>
      </c>
      <c r="E7" s="31"/>
      <c r="F7" s="24">
        <f t="shared" si="0"/>
        <v>0</v>
      </c>
      <c r="G7" s="24">
        <f t="shared" si="1"/>
        <v>0</v>
      </c>
      <c r="H7" s="24">
        <f t="shared" si="2"/>
        <v>0</v>
      </c>
      <c r="I7" s="24">
        <f t="shared" si="3"/>
        <v>0</v>
      </c>
      <c r="J7" s="30"/>
    </row>
    <row r="8" spans="1:10" ht="12">
      <c r="A8" s="19" t="s">
        <v>15</v>
      </c>
      <c r="B8" s="32" t="s">
        <v>214</v>
      </c>
      <c r="C8" s="33" t="s">
        <v>12</v>
      </c>
      <c r="D8" s="34">
        <v>10</v>
      </c>
      <c r="E8" s="29"/>
      <c r="F8" s="24">
        <f t="shared" si="0"/>
        <v>0</v>
      </c>
      <c r="G8" s="24">
        <f t="shared" si="1"/>
        <v>0</v>
      </c>
      <c r="H8" s="24">
        <f t="shared" si="2"/>
        <v>0</v>
      </c>
      <c r="I8" s="24">
        <f t="shared" si="3"/>
        <v>0</v>
      </c>
      <c r="J8" s="30"/>
    </row>
    <row r="9" spans="1:10" ht="12">
      <c r="A9" s="19" t="s">
        <v>16</v>
      </c>
      <c r="B9" s="32" t="s">
        <v>215</v>
      </c>
      <c r="C9" s="33" t="s">
        <v>12</v>
      </c>
      <c r="D9" s="34">
        <v>10</v>
      </c>
      <c r="E9" s="29"/>
      <c r="F9" s="24">
        <f t="shared" si="0"/>
        <v>0</v>
      </c>
      <c r="G9" s="24">
        <f t="shared" si="1"/>
        <v>0</v>
      </c>
      <c r="H9" s="24">
        <f t="shared" si="2"/>
        <v>0</v>
      </c>
      <c r="I9" s="24">
        <f t="shared" si="3"/>
        <v>0</v>
      </c>
      <c r="J9" s="30"/>
    </row>
    <row r="10" spans="1:10" ht="12">
      <c r="A10" s="19" t="s">
        <v>17</v>
      </c>
      <c r="B10" s="32" t="s">
        <v>216</v>
      </c>
      <c r="C10" s="33" t="s">
        <v>18</v>
      </c>
      <c r="D10" s="34">
        <v>10</v>
      </c>
      <c r="E10" s="29"/>
      <c r="F10" s="24">
        <f t="shared" si="0"/>
        <v>0</v>
      </c>
      <c r="G10" s="24">
        <f t="shared" si="1"/>
        <v>0</v>
      </c>
      <c r="H10" s="24">
        <f t="shared" si="2"/>
        <v>0</v>
      </c>
      <c r="I10" s="24">
        <f t="shared" si="3"/>
        <v>0</v>
      </c>
      <c r="J10" s="30"/>
    </row>
    <row r="11" spans="1:10" ht="12">
      <c r="A11" s="19" t="s">
        <v>19</v>
      </c>
      <c r="B11" s="32" t="s">
        <v>217</v>
      </c>
      <c r="C11" s="33" t="s">
        <v>18</v>
      </c>
      <c r="D11" s="34">
        <v>10</v>
      </c>
      <c r="E11" s="29"/>
      <c r="F11" s="24">
        <f t="shared" si="0"/>
        <v>0</v>
      </c>
      <c r="G11" s="24">
        <f t="shared" si="1"/>
        <v>0</v>
      </c>
      <c r="H11" s="24">
        <f t="shared" si="2"/>
        <v>0</v>
      </c>
      <c r="I11" s="24">
        <f t="shared" si="3"/>
        <v>0</v>
      </c>
      <c r="J11" s="30"/>
    </row>
    <row r="12" spans="1:10" ht="12">
      <c r="A12" s="19" t="s">
        <v>20</v>
      </c>
      <c r="B12" s="32" t="s">
        <v>218</v>
      </c>
      <c r="C12" s="33" t="s">
        <v>18</v>
      </c>
      <c r="D12" s="34">
        <v>10</v>
      </c>
      <c r="E12" s="29"/>
      <c r="F12" s="24">
        <f t="shared" si="0"/>
        <v>0</v>
      </c>
      <c r="G12" s="24">
        <f t="shared" si="1"/>
        <v>0</v>
      </c>
      <c r="H12" s="24">
        <f t="shared" si="2"/>
        <v>0</v>
      </c>
      <c r="I12" s="24">
        <f t="shared" si="3"/>
        <v>0</v>
      </c>
      <c r="J12" s="30"/>
    </row>
    <row r="13" spans="1:10" ht="17.25" customHeight="1">
      <c r="A13" s="19" t="s">
        <v>21</v>
      </c>
      <c r="B13" s="32" t="s">
        <v>219</v>
      </c>
      <c r="C13" s="33" t="s">
        <v>18</v>
      </c>
      <c r="D13" s="34">
        <v>10</v>
      </c>
      <c r="E13" s="29"/>
      <c r="F13" s="24">
        <f t="shared" si="0"/>
        <v>0</v>
      </c>
      <c r="G13" s="24">
        <f t="shared" si="1"/>
        <v>0</v>
      </c>
      <c r="H13" s="24">
        <f t="shared" si="2"/>
        <v>0</v>
      </c>
      <c r="I13" s="24">
        <f t="shared" si="3"/>
        <v>0</v>
      </c>
      <c r="J13" s="30"/>
    </row>
    <row r="14" spans="1:10" ht="17.25" customHeight="1">
      <c r="A14" s="19" t="s">
        <v>22</v>
      </c>
      <c r="B14" s="32" t="s">
        <v>220</v>
      </c>
      <c r="C14" s="35" t="s">
        <v>12</v>
      </c>
      <c r="D14" s="34">
        <v>10</v>
      </c>
      <c r="E14" s="29"/>
      <c r="F14" s="24">
        <f t="shared" si="0"/>
        <v>0</v>
      </c>
      <c r="G14" s="24">
        <f t="shared" si="1"/>
        <v>0</v>
      </c>
      <c r="H14" s="24">
        <f t="shared" si="2"/>
        <v>0</v>
      </c>
      <c r="I14" s="24">
        <f t="shared" si="3"/>
        <v>0</v>
      </c>
      <c r="J14" s="30"/>
    </row>
    <row r="15" spans="1:10" ht="12">
      <c r="A15" s="19" t="s">
        <v>23</v>
      </c>
      <c r="B15" s="278" t="s">
        <v>221</v>
      </c>
      <c r="C15" s="33" t="s">
        <v>12</v>
      </c>
      <c r="D15" s="34">
        <v>10</v>
      </c>
      <c r="E15" s="31"/>
      <c r="F15" s="24">
        <f t="shared" si="0"/>
        <v>0</v>
      </c>
      <c r="G15" s="24">
        <f t="shared" si="1"/>
        <v>0</v>
      </c>
      <c r="H15" s="24">
        <f t="shared" si="2"/>
        <v>0</v>
      </c>
      <c r="I15" s="24">
        <f t="shared" si="3"/>
        <v>0</v>
      </c>
      <c r="J15" s="30"/>
    </row>
    <row r="16" spans="1:10" ht="12">
      <c r="A16" s="19" t="s">
        <v>24</v>
      </c>
      <c r="B16" s="278" t="s">
        <v>222</v>
      </c>
      <c r="C16" s="35" t="s">
        <v>12</v>
      </c>
      <c r="D16" s="36">
        <v>10</v>
      </c>
      <c r="E16" s="29"/>
      <c r="F16" s="24">
        <f t="shared" si="0"/>
        <v>0</v>
      </c>
      <c r="G16" s="24">
        <f t="shared" si="1"/>
        <v>0</v>
      </c>
      <c r="H16" s="24">
        <f t="shared" si="2"/>
        <v>0</v>
      </c>
      <c r="I16" s="24">
        <f t="shared" si="3"/>
        <v>0</v>
      </c>
      <c r="J16" s="30"/>
    </row>
    <row r="17" spans="1:10" ht="12">
      <c r="A17" s="19" t="s">
        <v>25</v>
      </c>
      <c r="B17" s="37" t="s">
        <v>223</v>
      </c>
      <c r="C17" s="35" t="s">
        <v>12</v>
      </c>
      <c r="D17" s="36">
        <v>10</v>
      </c>
      <c r="E17" s="29"/>
      <c r="F17" s="24">
        <f t="shared" si="0"/>
        <v>0</v>
      </c>
      <c r="G17" s="24">
        <f t="shared" si="1"/>
        <v>0</v>
      </c>
      <c r="H17" s="24">
        <f t="shared" si="2"/>
        <v>0</v>
      </c>
      <c r="I17" s="24">
        <f t="shared" si="3"/>
        <v>0</v>
      </c>
      <c r="J17" s="30"/>
    </row>
    <row r="18" spans="1:10" ht="12">
      <c r="A18" s="19" t="s">
        <v>26</v>
      </c>
      <c r="B18" s="37" t="s">
        <v>224</v>
      </c>
      <c r="C18" s="35" t="s">
        <v>12</v>
      </c>
      <c r="D18" s="36">
        <v>10</v>
      </c>
      <c r="E18" s="29"/>
      <c r="F18" s="24">
        <f t="shared" si="0"/>
        <v>0</v>
      </c>
      <c r="G18" s="24">
        <f t="shared" si="1"/>
        <v>0</v>
      </c>
      <c r="H18" s="24">
        <f t="shared" si="2"/>
        <v>0</v>
      </c>
      <c r="I18" s="24">
        <f t="shared" si="3"/>
        <v>0</v>
      </c>
      <c r="J18" s="30"/>
    </row>
    <row r="19" spans="1:10" ht="12">
      <c r="A19" s="19" t="s">
        <v>27</v>
      </c>
      <c r="B19" s="37" t="s">
        <v>225</v>
      </c>
      <c r="C19" s="35" t="s">
        <v>29</v>
      </c>
      <c r="D19" s="36">
        <v>10</v>
      </c>
      <c r="E19" s="29"/>
      <c r="F19" s="24">
        <f t="shared" si="0"/>
        <v>0</v>
      </c>
      <c r="G19" s="24">
        <f t="shared" si="1"/>
        <v>0</v>
      </c>
      <c r="H19" s="24">
        <f t="shared" si="2"/>
        <v>0</v>
      </c>
      <c r="I19" s="24">
        <f t="shared" si="3"/>
        <v>0</v>
      </c>
      <c r="J19" s="30"/>
    </row>
    <row r="20" spans="1:10" ht="12.75" thickBot="1">
      <c r="A20" s="19" t="s">
        <v>28</v>
      </c>
      <c r="B20" s="37" t="s">
        <v>226</v>
      </c>
      <c r="C20" s="35" t="s">
        <v>12</v>
      </c>
      <c r="D20" s="36">
        <v>10</v>
      </c>
      <c r="E20" s="29"/>
      <c r="F20" s="24">
        <f t="shared" si="0"/>
        <v>0</v>
      </c>
      <c r="G20" s="24">
        <f t="shared" si="1"/>
        <v>0</v>
      </c>
      <c r="H20" s="24">
        <f t="shared" si="2"/>
        <v>0</v>
      </c>
      <c r="I20" s="24">
        <f t="shared" si="3"/>
        <v>0</v>
      </c>
      <c r="J20" s="30"/>
    </row>
    <row r="21" spans="1:10" ht="12.75" thickBot="1">
      <c r="A21" s="30"/>
      <c r="B21" s="250"/>
      <c r="C21" s="428" t="s">
        <v>34</v>
      </c>
      <c r="D21" s="428"/>
      <c r="E21" s="251"/>
      <c r="F21" s="252" t="s">
        <v>35</v>
      </c>
      <c r="G21" s="253">
        <f>SUM(G5:G20)</f>
        <v>0</v>
      </c>
      <c r="H21" s="254" t="s">
        <v>35</v>
      </c>
      <c r="I21" s="255">
        <f>SUM(I5:I20)</f>
        <v>0</v>
      </c>
      <c r="J21" s="39"/>
    </row>
    <row r="22" spans="1:9" ht="12">
      <c r="A22" s="40"/>
      <c r="B22" s="256"/>
      <c r="C22" s="256"/>
      <c r="D22" s="256"/>
      <c r="E22" s="257"/>
      <c r="F22" s="258"/>
      <c r="G22" s="258"/>
      <c r="H22" s="259"/>
      <c r="I22" s="258"/>
    </row>
    <row r="23" spans="1:9" ht="12">
      <c r="A23" s="40"/>
      <c r="B23" s="256"/>
      <c r="C23" s="256"/>
      <c r="D23" s="256"/>
      <c r="E23" s="257"/>
      <c r="F23" s="258"/>
      <c r="G23" s="258"/>
      <c r="H23" s="259"/>
      <c r="I23" s="258"/>
    </row>
    <row r="24" spans="1:4" ht="12">
      <c r="A24" s="40"/>
      <c r="B24" s="40"/>
      <c r="C24" s="40"/>
      <c r="D24" s="40"/>
    </row>
    <row r="25" spans="1:8" ht="12">
      <c r="A25" s="410" t="s">
        <v>36</v>
      </c>
      <c r="B25" s="410"/>
      <c r="C25" s="40"/>
      <c r="D25" s="40"/>
      <c r="F25" s="410" t="s">
        <v>37</v>
      </c>
      <c r="G25" s="410"/>
      <c r="H25" s="410"/>
    </row>
    <row r="26" spans="1:8" ht="12">
      <c r="A26" s="405" t="s">
        <v>38</v>
      </c>
      <c r="B26" s="405"/>
      <c r="C26" s="40"/>
      <c r="D26" s="40"/>
      <c r="F26" s="405" t="s">
        <v>39</v>
      </c>
      <c r="G26" s="405"/>
      <c r="H26" s="405"/>
    </row>
  </sheetData>
  <sheetProtection/>
  <mergeCells count="9">
    <mergeCell ref="A26:B26"/>
    <mergeCell ref="F26:H26"/>
    <mergeCell ref="A1:B1"/>
    <mergeCell ref="A2:I2"/>
    <mergeCell ref="A3:I3"/>
    <mergeCell ref="C21:D21"/>
    <mergeCell ref="A25:B25"/>
    <mergeCell ref="F25:H25"/>
    <mergeCell ref="I1:K1"/>
  </mergeCells>
  <printOptions/>
  <pageMargins left="0.7" right="0.7" top="0.75" bottom="0.75" header="0.3" footer="0.3"/>
  <pageSetup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I1" sqref="I1:K1"/>
    </sheetView>
  </sheetViews>
  <sheetFormatPr defaultColWidth="11.625" defaultRowHeight="12.75"/>
  <cols>
    <col min="1" max="1" width="6.25390625" style="63" customWidth="1"/>
    <col min="2" max="2" width="50.875" style="1" customWidth="1"/>
    <col min="3" max="3" width="6.75390625" style="1" customWidth="1"/>
    <col min="4" max="4" width="5.875" style="1" customWidth="1"/>
    <col min="5" max="5" width="9.75390625" style="1" customWidth="1"/>
    <col min="6" max="6" width="11.625" style="1" customWidth="1"/>
    <col min="7" max="7" width="10.75390625" style="63" customWidth="1"/>
    <col min="8" max="8" width="6.875" style="53" customWidth="1"/>
    <col min="9" max="9" width="11.625" style="1" customWidth="1"/>
    <col min="10" max="10" width="16.25390625" style="1" customWidth="1"/>
    <col min="11" max="16384" width="11.625" style="1" customWidth="1"/>
  </cols>
  <sheetData>
    <row r="1" spans="1:11" ht="12">
      <c r="A1" s="407" t="s">
        <v>367</v>
      </c>
      <c r="B1" s="407"/>
      <c r="C1" s="4"/>
      <c r="D1" s="4"/>
      <c r="E1" s="4"/>
      <c r="F1" s="4"/>
      <c r="G1" s="4"/>
      <c r="H1" s="4"/>
      <c r="I1" s="427" t="s">
        <v>462</v>
      </c>
      <c r="J1" s="427"/>
      <c r="K1" s="427"/>
    </row>
    <row r="2" spans="1:9" ht="12">
      <c r="A2" s="408" t="s">
        <v>241</v>
      </c>
      <c r="B2" s="408"/>
      <c r="C2" s="408"/>
      <c r="D2" s="408"/>
      <c r="E2" s="408"/>
      <c r="F2" s="408"/>
      <c r="G2" s="408"/>
      <c r="H2" s="408"/>
      <c r="I2" s="408"/>
    </row>
    <row r="3" spans="1:10" ht="12">
      <c r="A3" s="410"/>
      <c r="B3" s="410"/>
      <c r="C3" s="410"/>
      <c r="D3" s="410"/>
      <c r="E3" s="410"/>
      <c r="F3" s="410"/>
      <c r="G3" s="410"/>
      <c r="H3" s="410"/>
      <c r="I3" s="410"/>
      <c r="J3" s="40"/>
    </row>
    <row r="4" spans="1:10" ht="48">
      <c r="A4" s="11" t="s">
        <v>1</v>
      </c>
      <c r="B4" s="68" t="s">
        <v>2</v>
      </c>
      <c r="C4" s="13" t="s">
        <v>3</v>
      </c>
      <c r="D4" s="13" t="s">
        <v>4</v>
      </c>
      <c r="E4" s="16" t="s">
        <v>5</v>
      </c>
      <c r="F4" s="16" t="s">
        <v>6</v>
      </c>
      <c r="G4" s="16" t="s">
        <v>7</v>
      </c>
      <c r="H4" s="16" t="s">
        <v>50</v>
      </c>
      <c r="I4" s="70" t="s">
        <v>9</v>
      </c>
      <c r="J4" s="18" t="s">
        <v>10</v>
      </c>
    </row>
    <row r="5" spans="1:10" ht="119.25" customHeight="1">
      <c r="A5" s="60" t="s">
        <v>11</v>
      </c>
      <c r="B5" s="86" t="s">
        <v>243</v>
      </c>
      <c r="C5" s="45" t="s">
        <v>45</v>
      </c>
      <c r="D5" s="45">
        <v>200</v>
      </c>
      <c r="E5" s="83"/>
      <c r="F5" s="61">
        <f>H5+E5</f>
        <v>0</v>
      </c>
      <c r="G5" s="61">
        <f>E5*D5</f>
        <v>0</v>
      </c>
      <c r="H5" s="61">
        <f>E5*0.08</f>
        <v>0</v>
      </c>
      <c r="I5" s="61">
        <f>F5*D5</f>
        <v>0</v>
      </c>
      <c r="J5" s="30"/>
    </row>
    <row r="6" spans="1:10" s="92" customFormat="1" ht="20.25" customHeight="1">
      <c r="A6" s="60"/>
      <c r="B6" s="114"/>
      <c r="C6" s="90"/>
      <c r="D6" s="90"/>
      <c r="E6" s="117"/>
      <c r="F6" s="118"/>
      <c r="G6" s="80">
        <f>SUM(G5:G5)</f>
        <v>0</v>
      </c>
      <c r="H6" s="80"/>
      <c r="I6" s="81">
        <f>SUM(I5:I5)</f>
        <v>0</v>
      </c>
      <c r="J6" s="75"/>
    </row>
    <row r="7" spans="1:10" ht="12">
      <c r="A7" s="119"/>
      <c r="B7" s="40"/>
      <c r="C7" s="40"/>
      <c r="D7" s="40"/>
      <c r="E7" s="64"/>
      <c r="F7" s="64"/>
      <c r="G7" s="52"/>
      <c r="H7" s="52"/>
      <c r="I7" s="64"/>
      <c r="J7" s="40"/>
    </row>
    <row r="8" spans="1:10" ht="12">
      <c r="A8" s="434"/>
      <c r="B8" s="434"/>
      <c r="C8" s="434"/>
      <c r="D8" s="434"/>
      <c r="E8" s="434"/>
      <c r="F8" s="434"/>
      <c r="G8" s="434"/>
      <c r="H8" s="434"/>
      <c r="I8" s="434"/>
      <c r="J8" s="434"/>
    </row>
    <row r="9" spans="1:10" ht="12">
      <c r="A9" s="64"/>
      <c r="B9" s="40"/>
      <c r="C9" s="40"/>
      <c r="D9" s="40"/>
      <c r="E9" s="64"/>
      <c r="F9" s="64"/>
      <c r="G9" s="52"/>
      <c r="H9" s="52"/>
      <c r="I9" s="64"/>
      <c r="J9" s="40"/>
    </row>
    <row r="10" spans="1:10" ht="12">
      <c r="A10" s="64"/>
      <c r="B10" s="40"/>
      <c r="C10" s="40"/>
      <c r="D10" s="40"/>
      <c r="E10" s="64"/>
      <c r="F10" s="64"/>
      <c r="G10" s="52"/>
      <c r="H10" s="52"/>
      <c r="I10" s="64"/>
      <c r="J10" s="40"/>
    </row>
    <row r="11" spans="1:10" ht="12">
      <c r="A11" s="64"/>
      <c r="B11" s="40"/>
      <c r="C11" s="40"/>
      <c r="D11" s="40"/>
      <c r="E11" s="64"/>
      <c r="F11" s="64"/>
      <c r="G11" s="64"/>
      <c r="H11" s="52"/>
      <c r="I11" s="64"/>
      <c r="J11" s="40"/>
    </row>
    <row r="12" spans="1:10" ht="12">
      <c r="A12" s="64"/>
      <c r="B12" s="40"/>
      <c r="C12" s="40"/>
      <c r="D12" s="40"/>
      <c r="E12" s="64"/>
      <c r="F12" s="64"/>
      <c r="G12" s="64"/>
      <c r="H12" s="52"/>
      <c r="I12" s="64"/>
      <c r="J12" s="40"/>
    </row>
    <row r="13" spans="1:10" ht="12">
      <c r="A13" s="64"/>
      <c r="B13" s="40"/>
      <c r="C13" s="40"/>
      <c r="D13" s="40"/>
      <c r="E13" s="40"/>
      <c r="F13" s="40"/>
      <c r="G13" s="64"/>
      <c r="H13" s="52"/>
      <c r="I13" s="40"/>
      <c r="J13" s="40"/>
    </row>
    <row r="14" spans="1:10" ht="12">
      <c r="A14" s="410" t="s">
        <v>36</v>
      </c>
      <c r="B14" s="410"/>
      <c r="C14" s="40"/>
      <c r="D14" s="40"/>
      <c r="F14" s="410" t="s">
        <v>37</v>
      </c>
      <c r="G14" s="410"/>
      <c r="H14" s="410"/>
      <c r="I14" s="40"/>
      <c r="J14" s="40"/>
    </row>
    <row r="15" spans="1:10" ht="12">
      <c r="A15" s="405" t="s">
        <v>38</v>
      </c>
      <c r="B15" s="405"/>
      <c r="C15" s="40"/>
      <c r="D15" s="40"/>
      <c r="F15" s="405" t="s">
        <v>39</v>
      </c>
      <c r="G15" s="405"/>
      <c r="H15" s="405"/>
      <c r="I15" s="40"/>
      <c r="J15" s="40"/>
    </row>
    <row r="16" spans="1:10" ht="12">
      <c r="A16" s="64"/>
      <c r="B16" s="40"/>
      <c r="C16" s="40"/>
      <c r="D16" s="40"/>
      <c r="E16" s="40"/>
      <c r="F16" s="40"/>
      <c r="G16" s="64"/>
      <c r="H16" s="52"/>
      <c r="I16" s="40"/>
      <c r="J16" s="40"/>
    </row>
    <row r="17" spans="1:10" ht="12">
      <c r="A17" s="64"/>
      <c r="B17" s="40"/>
      <c r="C17" s="40"/>
      <c r="D17" s="40"/>
      <c r="E17" s="40"/>
      <c r="F17" s="40"/>
      <c r="G17" s="64"/>
      <c r="H17" s="52"/>
      <c r="I17" s="40"/>
      <c r="J17" s="40"/>
    </row>
    <row r="18" spans="1:10" ht="12">
      <c r="A18" s="64"/>
      <c r="B18" s="40"/>
      <c r="C18" s="40"/>
      <c r="D18" s="40"/>
      <c r="E18" s="40"/>
      <c r="F18" s="40"/>
      <c r="G18" s="64"/>
      <c r="H18" s="52"/>
      <c r="I18" s="40"/>
      <c r="J18" s="40"/>
    </row>
    <row r="19" spans="1:10" ht="12">
      <c r="A19" s="64"/>
      <c r="B19" s="40"/>
      <c r="C19" s="40"/>
      <c r="D19" s="40"/>
      <c r="E19" s="40"/>
      <c r="F19" s="40"/>
      <c r="G19" s="64"/>
      <c r="H19" s="52"/>
      <c r="I19" s="40"/>
      <c r="J19" s="40"/>
    </row>
  </sheetData>
  <sheetProtection selectLockedCells="1" selectUnlockedCells="1"/>
  <mergeCells count="9">
    <mergeCell ref="A15:B15"/>
    <mergeCell ref="F15:H15"/>
    <mergeCell ref="A1:B1"/>
    <mergeCell ref="A2:I2"/>
    <mergeCell ref="A3:I3"/>
    <mergeCell ref="A8:J8"/>
    <mergeCell ref="A14:B14"/>
    <mergeCell ref="F14:H14"/>
    <mergeCell ref="I1:K1"/>
  </mergeCells>
  <printOptions/>
  <pageMargins left="0.7" right="0.7" top="0.75" bottom="0.75" header="0.5118055555555555" footer="0.5118055555555555"/>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rgb="FFFF0000"/>
  </sheetPr>
  <dimension ref="A1:L13"/>
  <sheetViews>
    <sheetView zoomScalePageLayoutView="0" workbookViewId="0" topLeftCell="A1">
      <selection activeCell="I1" sqref="I1:K1"/>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6.00390625" style="1" customWidth="1"/>
    <col min="9" max="9" width="11.625" style="1" customWidth="1"/>
    <col min="10" max="10" width="16.375" style="1" customWidth="1"/>
    <col min="11" max="16384" width="11.625" style="1" customWidth="1"/>
  </cols>
  <sheetData>
    <row r="1" spans="1:11" ht="12">
      <c r="A1" s="407" t="s">
        <v>367</v>
      </c>
      <c r="B1" s="407"/>
      <c r="C1" s="4"/>
      <c r="D1" s="4"/>
      <c r="E1" s="4"/>
      <c r="F1" s="4"/>
      <c r="G1" s="4"/>
      <c r="H1" s="4"/>
      <c r="I1" s="427" t="s">
        <v>462</v>
      </c>
      <c r="J1" s="427"/>
      <c r="K1" s="427"/>
    </row>
    <row r="2" spans="1:12" ht="12">
      <c r="A2" s="408" t="s">
        <v>242</v>
      </c>
      <c r="B2" s="408"/>
      <c r="C2" s="408"/>
      <c r="D2" s="408"/>
      <c r="E2" s="408"/>
      <c r="F2" s="408"/>
      <c r="G2" s="408"/>
      <c r="H2" s="408"/>
      <c r="I2" s="408"/>
      <c r="J2" s="8"/>
      <c r="K2" s="8"/>
      <c r="L2" s="8"/>
    </row>
    <row r="3" spans="1:12" ht="12.75" thickBot="1">
      <c r="A3" s="410" t="s">
        <v>206</v>
      </c>
      <c r="B3" s="410"/>
      <c r="C3" s="410"/>
      <c r="D3" s="410"/>
      <c r="E3" s="410"/>
      <c r="F3" s="410"/>
      <c r="G3" s="410"/>
      <c r="H3" s="410"/>
      <c r="I3" s="410"/>
      <c r="J3" s="10"/>
      <c r="K3" s="10"/>
      <c r="L3" s="10"/>
    </row>
    <row r="4" spans="1:10" ht="36.75" thickBot="1">
      <c r="A4" s="265" t="s">
        <v>1</v>
      </c>
      <c r="B4" s="190" t="s">
        <v>2</v>
      </c>
      <c r="C4" s="266" t="s">
        <v>3</v>
      </c>
      <c r="D4" s="13" t="s">
        <v>4</v>
      </c>
      <c r="E4" s="15" t="s">
        <v>5</v>
      </c>
      <c r="F4" s="15" t="s">
        <v>6</v>
      </c>
      <c r="G4" s="15" t="s">
        <v>7</v>
      </c>
      <c r="H4" s="16" t="s">
        <v>8</v>
      </c>
      <c r="I4" s="17" t="s">
        <v>9</v>
      </c>
      <c r="J4" s="18" t="s">
        <v>10</v>
      </c>
    </row>
    <row r="5" spans="1:10" ht="100.5" customHeight="1" thickBot="1">
      <c r="A5" s="43">
        <v>1</v>
      </c>
      <c r="B5" s="263" t="s">
        <v>207</v>
      </c>
      <c r="C5" s="21" t="s">
        <v>45</v>
      </c>
      <c r="D5" s="21">
        <v>800</v>
      </c>
      <c r="E5" s="24"/>
      <c r="F5" s="24">
        <f>E5+H5</f>
        <v>0</v>
      </c>
      <c r="G5" s="24">
        <f>E5*D5</f>
        <v>0</v>
      </c>
      <c r="H5" s="24">
        <f>E5*0.08</f>
        <v>0</v>
      </c>
      <c r="I5" s="24">
        <f>F5*D5</f>
        <v>0</v>
      </c>
      <c r="J5" s="264"/>
    </row>
    <row r="6" spans="1:10" ht="12.75" thickBot="1">
      <c r="A6" s="30"/>
      <c r="B6" s="30"/>
      <c r="C6" s="30"/>
      <c r="D6" s="30"/>
      <c r="E6" s="38"/>
      <c r="F6" s="46"/>
      <c r="G6" s="47">
        <f>SUM(G5:G5)</f>
        <v>0</v>
      </c>
      <c r="H6" s="48"/>
      <c r="I6" s="49">
        <f>SUM(I5:I5)</f>
        <v>0</v>
      </c>
      <c r="J6" s="50"/>
    </row>
    <row r="12" spans="1:8" ht="12">
      <c r="A12" s="410" t="s">
        <v>36</v>
      </c>
      <c r="B12" s="410"/>
      <c r="C12" s="40"/>
      <c r="D12" s="40"/>
      <c r="F12" s="411" t="s">
        <v>37</v>
      </c>
      <c r="G12" s="411"/>
      <c r="H12" s="411"/>
    </row>
    <row r="13" spans="1:8" ht="12" customHeight="1">
      <c r="A13" s="405" t="s">
        <v>38</v>
      </c>
      <c r="B13" s="405"/>
      <c r="C13" s="40"/>
      <c r="D13" s="40"/>
      <c r="F13" s="406" t="s">
        <v>39</v>
      </c>
      <c r="G13" s="406"/>
      <c r="H13" s="406"/>
    </row>
  </sheetData>
  <sheetProtection/>
  <mergeCells count="8">
    <mergeCell ref="A13:B13"/>
    <mergeCell ref="F13:H13"/>
    <mergeCell ref="A1:B1"/>
    <mergeCell ref="A2:I2"/>
    <mergeCell ref="A3:I3"/>
    <mergeCell ref="A12:B12"/>
    <mergeCell ref="F12:H12"/>
    <mergeCell ref="I1:K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P75"/>
  <sheetViews>
    <sheetView zoomScalePageLayoutView="0" workbookViewId="0" topLeftCell="A58">
      <selection activeCell="I1" sqref="I1:K1"/>
    </sheetView>
  </sheetViews>
  <sheetFormatPr defaultColWidth="11.625" defaultRowHeight="12.75"/>
  <cols>
    <col min="1" max="1" width="4.25390625" style="0" customWidth="1"/>
    <col min="2" max="2" width="34.625" style="0" customWidth="1"/>
    <col min="3" max="3" width="5.75390625" style="0" customWidth="1"/>
    <col min="4" max="4" width="6.875" style="0" customWidth="1"/>
    <col min="5" max="5" width="11.625" style="306" customWidth="1"/>
    <col min="6" max="7" width="11.625" style="0" customWidth="1"/>
    <col min="8" max="8" width="8.25390625" style="0" customWidth="1"/>
    <col min="9" max="9" width="11.625" style="0" customWidth="1"/>
    <col min="10" max="10" width="18.375" style="0" customWidth="1"/>
  </cols>
  <sheetData>
    <row r="1" spans="1:11" ht="12.75">
      <c r="A1" s="407" t="s">
        <v>367</v>
      </c>
      <c r="B1" s="407"/>
      <c r="C1" s="4"/>
      <c r="D1" s="4"/>
      <c r="E1" s="5"/>
      <c r="F1" s="4"/>
      <c r="G1" s="4"/>
      <c r="H1" s="4"/>
      <c r="I1" s="427" t="s">
        <v>462</v>
      </c>
      <c r="J1" s="427"/>
      <c r="K1" s="427"/>
    </row>
    <row r="2" spans="1:12" ht="12.75">
      <c r="A2" s="444" t="s">
        <v>337</v>
      </c>
      <c r="B2" s="444"/>
      <c r="C2" s="444"/>
      <c r="D2" s="444"/>
      <c r="E2" s="444"/>
      <c r="F2" s="444"/>
      <c r="G2" s="444"/>
      <c r="H2" s="444"/>
      <c r="I2" s="444"/>
      <c r="J2" s="4"/>
      <c r="K2" s="279"/>
      <c r="L2" s="279"/>
    </row>
    <row r="3" spans="1:12" ht="13.5" thickBot="1">
      <c r="A3" s="410" t="s">
        <v>244</v>
      </c>
      <c r="B3" s="410"/>
      <c r="C3" s="410"/>
      <c r="D3" s="410"/>
      <c r="E3" s="410"/>
      <c r="F3" s="410"/>
      <c r="G3" s="410"/>
      <c r="H3" s="410"/>
      <c r="I3" s="410"/>
      <c r="J3" s="10"/>
      <c r="K3" s="280"/>
      <c r="L3" s="280"/>
    </row>
    <row r="4" spans="1:16" ht="36.75" thickBot="1">
      <c r="A4" s="11" t="s">
        <v>1</v>
      </c>
      <c r="B4" s="42" t="s">
        <v>2</v>
      </c>
      <c r="C4" s="13" t="s">
        <v>3</v>
      </c>
      <c r="D4" s="13" t="s">
        <v>4</v>
      </c>
      <c r="E4" s="14" t="s">
        <v>5</v>
      </c>
      <c r="F4" s="15" t="s">
        <v>6</v>
      </c>
      <c r="G4" s="15" t="s">
        <v>7</v>
      </c>
      <c r="H4" s="16" t="s">
        <v>8</v>
      </c>
      <c r="I4" s="17" t="s">
        <v>9</v>
      </c>
      <c r="J4" s="18" t="s">
        <v>10</v>
      </c>
      <c r="K4" s="281"/>
      <c r="L4" s="281"/>
      <c r="M4" s="281"/>
      <c r="N4" s="281"/>
      <c r="O4" s="281"/>
      <c r="P4" s="281"/>
    </row>
    <row r="5" spans="1:16" ht="29.25" customHeight="1">
      <c r="A5" s="43" t="s">
        <v>11</v>
      </c>
      <c r="B5" s="180" t="s">
        <v>245</v>
      </c>
      <c r="C5" s="21" t="s">
        <v>12</v>
      </c>
      <c r="D5" s="21">
        <v>30</v>
      </c>
      <c r="E5" s="282"/>
      <c r="F5" s="24">
        <f>H5+E5</f>
        <v>0</v>
      </c>
      <c r="G5" s="24">
        <f>E5*D5</f>
        <v>0</v>
      </c>
      <c r="H5" s="24">
        <f>E5*0.08</f>
        <v>0</v>
      </c>
      <c r="I5" s="24">
        <f>F5*D5</f>
        <v>0</v>
      </c>
      <c r="J5" s="25"/>
      <c r="K5" s="281"/>
      <c r="L5" s="307"/>
      <c r="M5" s="281"/>
      <c r="N5" s="281"/>
      <c r="O5" s="281"/>
      <c r="P5" s="281"/>
    </row>
    <row r="6" spans="1:16" ht="30.75" customHeight="1">
      <c r="A6" s="43" t="s">
        <v>13</v>
      </c>
      <c r="B6" s="283" t="s">
        <v>246</v>
      </c>
      <c r="C6" s="45" t="s">
        <v>12</v>
      </c>
      <c r="D6" s="45">
        <v>200</v>
      </c>
      <c r="E6" s="282"/>
      <c r="F6" s="24">
        <f aca="true" t="shared" si="0" ref="F6:F65">H6+E6</f>
        <v>0</v>
      </c>
      <c r="G6" s="24">
        <f aca="true" t="shared" si="1" ref="G6:G65">E6*D6</f>
        <v>0</v>
      </c>
      <c r="H6" s="24">
        <f aca="true" t="shared" si="2" ref="H6:H65">E6*0.08</f>
        <v>0</v>
      </c>
      <c r="I6" s="24">
        <f aca="true" t="shared" si="3" ref="I6:I65">F6*D6</f>
        <v>0</v>
      </c>
      <c r="J6" s="30"/>
      <c r="K6" s="281"/>
      <c r="L6" s="281"/>
      <c r="M6" s="281"/>
      <c r="N6" s="281"/>
      <c r="O6" s="281"/>
      <c r="P6" s="281"/>
    </row>
    <row r="7" spans="1:16" ht="27" customHeight="1">
      <c r="A7" s="43" t="s">
        <v>14</v>
      </c>
      <c r="B7" s="284" t="s">
        <v>247</v>
      </c>
      <c r="C7" s="45" t="s">
        <v>12</v>
      </c>
      <c r="D7" s="45">
        <v>100</v>
      </c>
      <c r="E7" s="282"/>
      <c r="F7" s="24">
        <f t="shared" si="0"/>
        <v>0</v>
      </c>
      <c r="G7" s="24">
        <f t="shared" si="1"/>
        <v>0</v>
      </c>
      <c r="H7" s="24">
        <f t="shared" si="2"/>
        <v>0</v>
      </c>
      <c r="I7" s="24">
        <f t="shared" si="3"/>
        <v>0</v>
      </c>
      <c r="J7" s="30"/>
      <c r="K7" s="281"/>
      <c r="L7" s="281"/>
      <c r="M7" s="281"/>
      <c r="N7" s="281"/>
      <c r="O7" s="281"/>
      <c r="P7" s="281"/>
    </row>
    <row r="8" spans="1:16" ht="29.25" customHeight="1">
      <c r="A8" s="43" t="s">
        <v>15</v>
      </c>
      <c r="B8" s="284" t="s">
        <v>248</v>
      </c>
      <c r="C8" s="45" t="s">
        <v>12</v>
      </c>
      <c r="D8" s="45">
        <v>30</v>
      </c>
      <c r="E8" s="282"/>
      <c r="F8" s="24">
        <f t="shared" si="0"/>
        <v>0</v>
      </c>
      <c r="G8" s="24">
        <f t="shared" si="1"/>
        <v>0</v>
      </c>
      <c r="H8" s="24">
        <f t="shared" si="2"/>
        <v>0</v>
      </c>
      <c r="I8" s="24">
        <f t="shared" si="3"/>
        <v>0</v>
      </c>
      <c r="J8" s="30"/>
      <c r="K8" s="281"/>
      <c r="L8" s="281"/>
      <c r="M8" s="281"/>
      <c r="N8" s="281"/>
      <c r="O8" s="281"/>
      <c r="P8" s="281"/>
    </row>
    <row r="9" spans="1:16" ht="30" customHeight="1">
      <c r="A9" s="43" t="s">
        <v>16</v>
      </c>
      <c r="B9" s="284" t="s">
        <v>249</v>
      </c>
      <c r="C9" s="45" t="s">
        <v>12</v>
      </c>
      <c r="D9" s="45">
        <v>10</v>
      </c>
      <c r="E9" s="282"/>
      <c r="F9" s="24">
        <f t="shared" si="0"/>
        <v>0</v>
      </c>
      <c r="G9" s="24">
        <f t="shared" si="1"/>
        <v>0</v>
      </c>
      <c r="H9" s="24">
        <f t="shared" si="2"/>
        <v>0</v>
      </c>
      <c r="I9" s="24">
        <f t="shared" si="3"/>
        <v>0</v>
      </c>
      <c r="J9" s="30"/>
      <c r="K9" s="281"/>
      <c r="L9" s="281"/>
      <c r="M9" s="281"/>
      <c r="N9" s="281"/>
      <c r="O9" s="281"/>
      <c r="P9" s="281"/>
    </row>
    <row r="10" spans="1:16" ht="28.5" customHeight="1">
      <c r="A10" s="43" t="s">
        <v>17</v>
      </c>
      <c r="B10" s="284" t="s">
        <v>250</v>
      </c>
      <c r="C10" s="45" t="s">
        <v>12</v>
      </c>
      <c r="D10" s="45">
        <v>10</v>
      </c>
      <c r="E10" s="282"/>
      <c r="F10" s="24">
        <f t="shared" si="0"/>
        <v>0</v>
      </c>
      <c r="G10" s="24">
        <f t="shared" si="1"/>
        <v>0</v>
      </c>
      <c r="H10" s="24">
        <f t="shared" si="2"/>
        <v>0</v>
      </c>
      <c r="I10" s="24">
        <f t="shared" si="3"/>
        <v>0</v>
      </c>
      <c r="J10" s="30"/>
      <c r="K10" s="281"/>
      <c r="L10" s="281"/>
      <c r="M10" s="281"/>
      <c r="N10" s="281"/>
      <c r="O10" s="281"/>
      <c r="P10" s="281"/>
    </row>
    <row r="11" spans="1:16" ht="26.25" customHeight="1">
      <c r="A11" s="43" t="s">
        <v>19</v>
      </c>
      <c r="B11" s="285" t="s">
        <v>251</v>
      </c>
      <c r="C11" s="45" t="s">
        <v>12</v>
      </c>
      <c r="D11" s="45">
        <v>50</v>
      </c>
      <c r="E11" s="29"/>
      <c r="F11" s="24">
        <f t="shared" si="0"/>
        <v>0</v>
      </c>
      <c r="G11" s="24">
        <f t="shared" si="1"/>
        <v>0</v>
      </c>
      <c r="H11" s="24">
        <f t="shared" si="2"/>
        <v>0</v>
      </c>
      <c r="I11" s="24">
        <f t="shared" si="3"/>
        <v>0</v>
      </c>
      <c r="J11" s="30"/>
      <c r="K11" s="281"/>
      <c r="L11" s="281"/>
      <c r="M11" s="281"/>
      <c r="N11" s="281"/>
      <c r="O11" s="281"/>
      <c r="P11" s="281"/>
    </row>
    <row r="12" spans="1:16" ht="23.25" customHeight="1">
      <c r="A12" s="43" t="s">
        <v>20</v>
      </c>
      <c r="B12" s="285" t="s">
        <v>252</v>
      </c>
      <c r="C12" s="45" t="s">
        <v>12</v>
      </c>
      <c r="D12" s="45">
        <v>150</v>
      </c>
      <c r="E12" s="29"/>
      <c r="F12" s="24">
        <f t="shared" si="0"/>
        <v>0</v>
      </c>
      <c r="G12" s="24">
        <f t="shared" si="1"/>
        <v>0</v>
      </c>
      <c r="H12" s="24">
        <f t="shared" si="2"/>
        <v>0</v>
      </c>
      <c r="I12" s="24">
        <f t="shared" si="3"/>
        <v>0</v>
      </c>
      <c r="J12" s="30"/>
      <c r="K12" s="281"/>
      <c r="L12" s="281"/>
      <c r="M12" s="281"/>
      <c r="N12" s="281"/>
      <c r="O12" s="281"/>
      <c r="P12" s="281"/>
    </row>
    <row r="13" spans="1:16" ht="21.75" customHeight="1">
      <c r="A13" s="43" t="s">
        <v>21</v>
      </c>
      <c r="B13" s="285" t="s">
        <v>253</v>
      </c>
      <c r="C13" s="45" t="s">
        <v>12</v>
      </c>
      <c r="D13" s="45">
        <v>250</v>
      </c>
      <c r="E13" s="29"/>
      <c r="F13" s="24">
        <f t="shared" si="0"/>
        <v>0</v>
      </c>
      <c r="G13" s="24">
        <f t="shared" si="1"/>
        <v>0</v>
      </c>
      <c r="H13" s="24">
        <f t="shared" si="2"/>
        <v>0</v>
      </c>
      <c r="I13" s="24">
        <f t="shared" si="3"/>
        <v>0</v>
      </c>
      <c r="J13" s="30"/>
      <c r="K13" s="281"/>
      <c r="L13" s="281"/>
      <c r="M13" s="281"/>
      <c r="N13" s="281"/>
      <c r="O13" s="281"/>
      <c r="P13" s="281"/>
    </row>
    <row r="14" spans="1:16" ht="27" customHeight="1">
      <c r="A14" s="43" t="s">
        <v>22</v>
      </c>
      <c r="B14" s="285" t="s">
        <v>254</v>
      </c>
      <c r="C14" s="45" t="s">
        <v>12</v>
      </c>
      <c r="D14" s="45">
        <v>300</v>
      </c>
      <c r="E14" s="29"/>
      <c r="F14" s="24">
        <f t="shared" si="0"/>
        <v>0</v>
      </c>
      <c r="G14" s="24">
        <f t="shared" si="1"/>
        <v>0</v>
      </c>
      <c r="H14" s="24">
        <f t="shared" si="2"/>
        <v>0</v>
      </c>
      <c r="I14" s="24">
        <f t="shared" si="3"/>
        <v>0</v>
      </c>
      <c r="J14" s="30"/>
      <c r="K14" s="281"/>
      <c r="L14" s="281"/>
      <c r="M14" s="281"/>
      <c r="N14" s="281"/>
      <c r="O14" s="281"/>
      <c r="P14" s="281"/>
    </row>
    <row r="15" spans="1:16" ht="21.75" customHeight="1">
      <c r="A15" s="43" t="s">
        <v>23</v>
      </c>
      <c r="B15" s="285" t="s">
        <v>255</v>
      </c>
      <c r="C15" s="45" t="s">
        <v>12</v>
      </c>
      <c r="D15" s="45">
        <v>900</v>
      </c>
      <c r="E15" s="29"/>
      <c r="F15" s="24">
        <f t="shared" si="0"/>
        <v>0</v>
      </c>
      <c r="G15" s="24">
        <f t="shared" si="1"/>
        <v>0</v>
      </c>
      <c r="H15" s="24">
        <f t="shared" si="2"/>
        <v>0</v>
      </c>
      <c r="I15" s="24">
        <f t="shared" si="3"/>
        <v>0</v>
      </c>
      <c r="J15" s="30"/>
      <c r="K15" s="281"/>
      <c r="L15" s="281"/>
      <c r="M15" s="281"/>
      <c r="N15" s="281"/>
      <c r="O15" s="281"/>
      <c r="P15" s="281"/>
    </row>
    <row r="16" spans="1:16" ht="24" customHeight="1">
      <c r="A16" s="43" t="s">
        <v>24</v>
      </c>
      <c r="B16" s="285" t="s">
        <v>256</v>
      </c>
      <c r="C16" s="45" t="s">
        <v>12</v>
      </c>
      <c r="D16" s="45">
        <v>150</v>
      </c>
      <c r="E16" s="29"/>
      <c r="F16" s="24">
        <f t="shared" si="0"/>
        <v>0</v>
      </c>
      <c r="G16" s="24">
        <f t="shared" si="1"/>
        <v>0</v>
      </c>
      <c r="H16" s="24">
        <f t="shared" si="2"/>
        <v>0</v>
      </c>
      <c r="I16" s="24">
        <f t="shared" si="3"/>
        <v>0</v>
      </c>
      <c r="J16" s="30"/>
      <c r="K16" s="281"/>
      <c r="L16" s="281"/>
      <c r="M16" s="281"/>
      <c r="N16" s="281"/>
      <c r="O16" s="281"/>
      <c r="P16" s="281"/>
    </row>
    <row r="17" spans="1:10" s="1" customFormat="1" ht="22.5" customHeight="1">
      <c r="A17" s="43" t="s">
        <v>25</v>
      </c>
      <c r="B17" s="286" t="s">
        <v>342</v>
      </c>
      <c r="C17" s="21" t="s">
        <v>12</v>
      </c>
      <c r="D17" s="21">
        <v>12</v>
      </c>
      <c r="E17" s="287"/>
      <c r="F17" s="24">
        <f t="shared" si="0"/>
        <v>0</v>
      </c>
      <c r="G17" s="24">
        <f t="shared" si="1"/>
        <v>0</v>
      </c>
      <c r="H17" s="24">
        <f t="shared" si="2"/>
        <v>0</v>
      </c>
      <c r="I17" s="24">
        <f t="shared" si="3"/>
        <v>0</v>
      </c>
      <c r="J17" s="25"/>
    </row>
    <row r="18" spans="1:10" s="1" customFormat="1" ht="21" customHeight="1">
      <c r="A18" s="43" t="s">
        <v>26</v>
      </c>
      <c r="B18" s="286" t="s">
        <v>341</v>
      </c>
      <c r="C18" s="45" t="s">
        <v>12</v>
      </c>
      <c r="D18" s="45">
        <v>20</v>
      </c>
      <c r="E18" s="287"/>
      <c r="F18" s="24">
        <f t="shared" si="0"/>
        <v>0</v>
      </c>
      <c r="G18" s="24">
        <f t="shared" si="1"/>
        <v>0</v>
      </c>
      <c r="H18" s="24">
        <f t="shared" si="2"/>
        <v>0</v>
      </c>
      <c r="I18" s="24">
        <f t="shared" si="3"/>
        <v>0</v>
      </c>
      <c r="J18" s="30"/>
    </row>
    <row r="19" spans="1:10" s="1" customFormat="1" ht="22.5" customHeight="1">
      <c r="A19" s="43" t="s">
        <v>27</v>
      </c>
      <c r="B19" s="285" t="s">
        <v>340</v>
      </c>
      <c r="C19" s="45" t="s">
        <v>12</v>
      </c>
      <c r="D19" s="45">
        <v>20</v>
      </c>
      <c r="E19" s="287"/>
      <c r="F19" s="24">
        <f t="shared" si="0"/>
        <v>0</v>
      </c>
      <c r="G19" s="24">
        <f t="shared" si="1"/>
        <v>0</v>
      </c>
      <c r="H19" s="24">
        <f t="shared" si="2"/>
        <v>0</v>
      </c>
      <c r="I19" s="24">
        <f t="shared" si="3"/>
        <v>0</v>
      </c>
      <c r="J19" s="30"/>
    </row>
    <row r="20" spans="1:10" s="1" customFormat="1" ht="18" customHeight="1">
      <c r="A20" s="43" t="s">
        <v>28</v>
      </c>
      <c r="B20" s="285" t="s">
        <v>343</v>
      </c>
      <c r="C20" s="45" t="s">
        <v>12</v>
      </c>
      <c r="D20" s="45">
        <v>6</v>
      </c>
      <c r="E20" s="287"/>
      <c r="F20" s="24">
        <f t="shared" si="0"/>
        <v>0</v>
      </c>
      <c r="G20" s="24">
        <f t="shared" si="1"/>
        <v>0</v>
      </c>
      <c r="H20" s="24">
        <f t="shared" si="2"/>
        <v>0</v>
      </c>
      <c r="I20" s="24">
        <f t="shared" si="3"/>
        <v>0</v>
      </c>
      <c r="J20" s="30"/>
    </row>
    <row r="21" spans="1:10" s="1" customFormat="1" ht="23.25" customHeight="1">
      <c r="A21" s="43" t="s">
        <v>30</v>
      </c>
      <c r="B21" s="285" t="s">
        <v>344</v>
      </c>
      <c r="C21" s="55" t="s">
        <v>12</v>
      </c>
      <c r="D21" s="55">
        <v>6</v>
      </c>
      <c r="E21" s="287"/>
      <c r="F21" s="24">
        <f t="shared" si="0"/>
        <v>0</v>
      </c>
      <c r="G21" s="24">
        <f t="shared" si="1"/>
        <v>0</v>
      </c>
      <c r="H21" s="24">
        <f t="shared" si="2"/>
        <v>0</v>
      </c>
      <c r="I21" s="24">
        <f t="shared" si="3"/>
        <v>0</v>
      </c>
      <c r="J21" s="30"/>
    </row>
    <row r="22" spans="1:10" s="1" customFormat="1" ht="24" customHeight="1">
      <c r="A22" s="43" t="s">
        <v>31</v>
      </c>
      <c r="B22" s="285" t="s">
        <v>345</v>
      </c>
      <c r="C22" s="185" t="s">
        <v>12</v>
      </c>
      <c r="D22" s="185">
        <v>6</v>
      </c>
      <c r="E22" s="287"/>
      <c r="F22" s="24">
        <f t="shared" si="0"/>
        <v>0</v>
      </c>
      <c r="G22" s="24">
        <f t="shared" si="1"/>
        <v>0</v>
      </c>
      <c r="H22" s="24">
        <f t="shared" si="2"/>
        <v>0</v>
      </c>
      <c r="I22" s="24">
        <f t="shared" si="3"/>
        <v>0</v>
      </c>
      <c r="J22" s="30"/>
    </row>
    <row r="23" spans="1:10" ht="24">
      <c r="A23" s="43" t="s">
        <v>32</v>
      </c>
      <c r="B23" s="289" t="s">
        <v>257</v>
      </c>
      <c r="C23" s="185" t="s">
        <v>12</v>
      </c>
      <c r="D23" s="185">
        <v>10</v>
      </c>
      <c r="E23" s="290"/>
      <c r="F23" s="24">
        <f t="shared" si="0"/>
        <v>0</v>
      </c>
      <c r="G23" s="24">
        <f t="shared" si="1"/>
        <v>0</v>
      </c>
      <c r="H23" s="24">
        <f t="shared" si="2"/>
        <v>0</v>
      </c>
      <c r="I23" s="24">
        <f t="shared" si="3"/>
        <v>0</v>
      </c>
      <c r="J23" s="25"/>
    </row>
    <row r="24" spans="1:10" ht="24">
      <c r="A24" s="43" t="s">
        <v>33</v>
      </c>
      <c r="B24" s="285" t="s">
        <v>258</v>
      </c>
      <c r="C24" s="21" t="s">
        <v>12</v>
      </c>
      <c r="D24" s="21">
        <v>10</v>
      </c>
      <c r="E24" s="290"/>
      <c r="F24" s="24">
        <f t="shared" si="0"/>
        <v>0</v>
      </c>
      <c r="G24" s="24">
        <f t="shared" si="1"/>
        <v>0</v>
      </c>
      <c r="H24" s="24">
        <f t="shared" si="2"/>
        <v>0</v>
      </c>
      <c r="I24" s="24">
        <f t="shared" si="3"/>
        <v>0</v>
      </c>
      <c r="J24" s="30"/>
    </row>
    <row r="25" spans="1:10" ht="24">
      <c r="A25" s="43" t="s">
        <v>41</v>
      </c>
      <c r="B25" s="285" t="s">
        <v>259</v>
      </c>
      <c r="C25" s="45" t="s">
        <v>12</v>
      </c>
      <c r="D25" s="45">
        <v>10</v>
      </c>
      <c r="E25" s="290"/>
      <c r="F25" s="24">
        <f t="shared" si="0"/>
        <v>0</v>
      </c>
      <c r="G25" s="24">
        <f t="shared" si="1"/>
        <v>0</v>
      </c>
      <c r="H25" s="24">
        <f t="shared" si="2"/>
        <v>0</v>
      </c>
      <c r="I25" s="24">
        <f t="shared" si="3"/>
        <v>0</v>
      </c>
      <c r="J25" s="30"/>
    </row>
    <row r="26" spans="1:10" ht="24">
      <c r="A26" s="43" t="s">
        <v>42</v>
      </c>
      <c r="B26" s="291" t="s">
        <v>260</v>
      </c>
      <c r="C26" s="55" t="s">
        <v>12</v>
      </c>
      <c r="D26" s="55">
        <v>10</v>
      </c>
      <c r="E26" s="290"/>
      <c r="F26" s="24">
        <f t="shared" si="0"/>
        <v>0</v>
      </c>
      <c r="G26" s="24">
        <f t="shared" si="1"/>
        <v>0</v>
      </c>
      <c r="H26" s="24">
        <f t="shared" si="2"/>
        <v>0</v>
      </c>
      <c r="I26" s="24">
        <f t="shared" si="3"/>
        <v>0</v>
      </c>
      <c r="J26" s="146"/>
    </row>
    <row r="27" spans="1:10" ht="24">
      <c r="A27" s="43" t="s">
        <v>43</v>
      </c>
      <c r="B27" s="292" t="s">
        <v>261</v>
      </c>
      <c r="C27" s="55" t="s">
        <v>12</v>
      </c>
      <c r="D27" s="185">
        <v>6</v>
      </c>
      <c r="E27" s="186"/>
      <c r="F27" s="24">
        <f t="shared" si="0"/>
        <v>0</v>
      </c>
      <c r="G27" s="24">
        <f t="shared" si="1"/>
        <v>0</v>
      </c>
      <c r="H27" s="24">
        <f t="shared" si="2"/>
        <v>0</v>
      </c>
      <c r="I27" s="24">
        <f t="shared" si="3"/>
        <v>0</v>
      </c>
      <c r="J27" s="188"/>
    </row>
    <row r="28" spans="1:10" ht="24">
      <c r="A28" s="43" t="s">
        <v>44</v>
      </c>
      <c r="B28" s="292" t="s">
        <v>262</v>
      </c>
      <c r="C28" s="55" t="s">
        <v>12</v>
      </c>
      <c r="D28" s="185">
        <v>6</v>
      </c>
      <c r="E28" s="186"/>
      <c r="F28" s="24">
        <f t="shared" si="0"/>
        <v>0</v>
      </c>
      <c r="G28" s="24">
        <f t="shared" si="1"/>
        <v>0</v>
      </c>
      <c r="H28" s="24">
        <f t="shared" si="2"/>
        <v>0</v>
      </c>
      <c r="I28" s="24">
        <f t="shared" si="3"/>
        <v>0</v>
      </c>
      <c r="J28" s="188"/>
    </row>
    <row r="29" spans="1:10" ht="24">
      <c r="A29" s="43" t="s">
        <v>263</v>
      </c>
      <c r="B29" s="292" t="s">
        <v>264</v>
      </c>
      <c r="C29" s="55" t="s">
        <v>12</v>
      </c>
      <c r="D29" s="185">
        <v>6</v>
      </c>
      <c r="E29" s="186"/>
      <c r="F29" s="24">
        <f t="shared" si="0"/>
        <v>0</v>
      </c>
      <c r="G29" s="24">
        <f t="shared" si="1"/>
        <v>0</v>
      </c>
      <c r="H29" s="24">
        <f t="shared" si="2"/>
        <v>0</v>
      </c>
      <c r="I29" s="24">
        <f t="shared" si="3"/>
        <v>0</v>
      </c>
      <c r="J29" s="188"/>
    </row>
    <row r="30" spans="1:10" ht="24">
      <c r="A30" s="43" t="s">
        <v>265</v>
      </c>
      <c r="B30" s="292" t="s">
        <v>266</v>
      </c>
      <c r="C30" s="55" t="s">
        <v>12</v>
      </c>
      <c r="D30" s="185">
        <v>6</v>
      </c>
      <c r="E30" s="186"/>
      <c r="F30" s="24">
        <f t="shared" si="0"/>
        <v>0</v>
      </c>
      <c r="G30" s="24">
        <f t="shared" si="1"/>
        <v>0</v>
      </c>
      <c r="H30" s="24">
        <f t="shared" si="2"/>
        <v>0</v>
      </c>
      <c r="I30" s="24">
        <f t="shared" si="3"/>
        <v>0</v>
      </c>
      <c r="J30" s="188"/>
    </row>
    <row r="31" spans="1:10" s="1" customFormat="1" ht="24">
      <c r="A31" s="43" t="s">
        <v>267</v>
      </c>
      <c r="B31" s="293" t="s">
        <v>268</v>
      </c>
      <c r="C31" s="43" t="s">
        <v>45</v>
      </c>
      <c r="D31" s="43">
        <v>10</v>
      </c>
      <c r="E31" s="24"/>
      <c r="F31" s="24">
        <f t="shared" si="0"/>
        <v>0</v>
      </c>
      <c r="G31" s="24">
        <f t="shared" si="1"/>
        <v>0</v>
      </c>
      <c r="H31" s="24">
        <f t="shared" si="2"/>
        <v>0</v>
      </c>
      <c r="I31" s="24">
        <f t="shared" si="3"/>
        <v>0</v>
      </c>
      <c r="J31" s="25"/>
    </row>
    <row r="32" spans="1:10" s="1" customFormat="1" ht="24">
      <c r="A32" s="43" t="s">
        <v>269</v>
      </c>
      <c r="B32" s="88" t="s">
        <v>270</v>
      </c>
      <c r="C32" s="44" t="s">
        <v>45</v>
      </c>
      <c r="D32" s="44">
        <v>10</v>
      </c>
      <c r="E32" s="61"/>
      <c r="F32" s="24">
        <f t="shared" si="0"/>
        <v>0</v>
      </c>
      <c r="G32" s="24">
        <f t="shared" si="1"/>
        <v>0</v>
      </c>
      <c r="H32" s="24">
        <f t="shared" si="2"/>
        <v>0</v>
      </c>
      <c r="I32" s="24">
        <f t="shared" si="3"/>
        <v>0</v>
      </c>
      <c r="J32" s="30"/>
    </row>
    <row r="33" spans="1:10" s="1" customFormat="1" ht="24">
      <c r="A33" s="43" t="s">
        <v>271</v>
      </c>
      <c r="B33" s="294" t="s">
        <v>272</v>
      </c>
      <c r="C33" s="169" t="s">
        <v>45</v>
      </c>
      <c r="D33" s="169">
        <v>5</v>
      </c>
      <c r="E33" s="133"/>
      <c r="F33" s="79">
        <f t="shared" si="0"/>
        <v>0</v>
      </c>
      <c r="G33" s="79">
        <f t="shared" si="1"/>
        <v>0</v>
      </c>
      <c r="H33" s="24">
        <f t="shared" si="2"/>
        <v>0</v>
      </c>
      <c r="I33" s="24">
        <f t="shared" si="3"/>
        <v>0</v>
      </c>
      <c r="J33" s="30"/>
    </row>
    <row r="34" spans="1:10" s="1" customFormat="1" ht="24">
      <c r="A34" s="150" t="s">
        <v>273</v>
      </c>
      <c r="B34" s="295" t="s">
        <v>274</v>
      </c>
      <c r="C34" s="184" t="s">
        <v>45</v>
      </c>
      <c r="D34" s="184">
        <v>5</v>
      </c>
      <c r="E34" s="187"/>
      <c r="F34" s="187">
        <f t="shared" si="0"/>
        <v>0</v>
      </c>
      <c r="G34" s="187">
        <f t="shared" si="1"/>
        <v>0</v>
      </c>
      <c r="H34" s="296">
        <f t="shared" si="2"/>
        <v>0</v>
      </c>
      <c r="I34" s="24">
        <f t="shared" si="3"/>
        <v>0</v>
      </c>
      <c r="J34" s="146"/>
    </row>
    <row r="35" spans="1:10" s="1" customFormat="1" ht="24">
      <c r="A35" s="150" t="s">
        <v>275</v>
      </c>
      <c r="B35" s="180" t="s">
        <v>276</v>
      </c>
      <c r="C35" s="185" t="s">
        <v>12</v>
      </c>
      <c r="D35" s="185">
        <v>6</v>
      </c>
      <c r="E35" s="297"/>
      <c r="F35" s="187">
        <f t="shared" si="0"/>
        <v>0</v>
      </c>
      <c r="G35" s="187">
        <f t="shared" si="1"/>
        <v>0</v>
      </c>
      <c r="H35" s="296">
        <f t="shared" si="2"/>
        <v>0</v>
      </c>
      <c r="I35" s="24">
        <f t="shared" si="3"/>
        <v>0</v>
      </c>
      <c r="J35" s="25"/>
    </row>
    <row r="36" spans="1:10" s="1" customFormat="1" ht="24">
      <c r="A36" s="43" t="s">
        <v>277</v>
      </c>
      <c r="B36" s="286" t="s">
        <v>278</v>
      </c>
      <c r="C36" s="21" t="s">
        <v>12</v>
      </c>
      <c r="D36" s="21">
        <v>150</v>
      </c>
      <c r="E36" s="121"/>
      <c r="F36" s="24">
        <f t="shared" si="0"/>
        <v>0</v>
      </c>
      <c r="G36" s="24">
        <f t="shared" si="1"/>
        <v>0</v>
      </c>
      <c r="H36" s="24">
        <f t="shared" si="2"/>
        <v>0</v>
      </c>
      <c r="I36" s="24">
        <f t="shared" si="3"/>
        <v>0</v>
      </c>
      <c r="J36" s="30"/>
    </row>
    <row r="37" spans="1:10" s="1" customFormat="1" ht="24">
      <c r="A37" s="43" t="s">
        <v>279</v>
      </c>
      <c r="B37" s="285" t="s">
        <v>280</v>
      </c>
      <c r="C37" s="45" t="s">
        <v>12</v>
      </c>
      <c r="D37" s="45">
        <v>80</v>
      </c>
      <c r="E37" s="121"/>
      <c r="F37" s="24">
        <f t="shared" si="0"/>
        <v>0</v>
      </c>
      <c r="G37" s="24">
        <f t="shared" si="1"/>
        <v>0</v>
      </c>
      <c r="H37" s="24">
        <f t="shared" si="2"/>
        <v>0</v>
      </c>
      <c r="I37" s="24">
        <f t="shared" si="3"/>
        <v>0</v>
      </c>
      <c r="J37" s="30"/>
    </row>
    <row r="38" spans="1:10" s="1" customFormat="1" ht="24">
      <c r="A38" s="43" t="s">
        <v>281</v>
      </c>
      <c r="B38" s="285" t="s">
        <v>282</v>
      </c>
      <c r="C38" s="45" t="s">
        <v>12</v>
      </c>
      <c r="D38" s="45">
        <v>35</v>
      </c>
      <c r="E38" s="121"/>
      <c r="F38" s="24">
        <f t="shared" si="0"/>
        <v>0</v>
      </c>
      <c r="G38" s="24">
        <f t="shared" si="1"/>
        <v>0</v>
      </c>
      <c r="H38" s="24">
        <f t="shared" si="2"/>
        <v>0</v>
      </c>
      <c r="I38" s="24">
        <f t="shared" si="3"/>
        <v>0</v>
      </c>
      <c r="J38" s="30"/>
    </row>
    <row r="39" spans="1:10" s="1" customFormat="1" ht="12">
      <c r="A39" s="43" t="s">
        <v>283</v>
      </c>
      <c r="B39" s="285" t="s">
        <v>284</v>
      </c>
      <c r="C39" s="45" t="s">
        <v>12</v>
      </c>
      <c r="D39" s="45">
        <v>200</v>
      </c>
      <c r="E39" s="121"/>
      <c r="F39" s="24">
        <f t="shared" si="0"/>
        <v>0</v>
      </c>
      <c r="G39" s="24">
        <f t="shared" si="1"/>
        <v>0</v>
      </c>
      <c r="H39" s="24">
        <f t="shared" si="2"/>
        <v>0</v>
      </c>
      <c r="I39" s="24">
        <f t="shared" si="3"/>
        <v>0</v>
      </c>
      <c r="J39" s="30"/>
    </row>
    <row r="40" spans="1:10" s="1" customFormat="1" ht="24">
      <c r="A40" s="43" t="s">
        <v>285</v>
      </c>
      <c r="B40" s="285" t="s">
        <v>286</v>
      </c>
      <c r="C40" s="45" t="s">
        <v>12</v>
      </c>
      <c r="D40" s="45">
        <v>80</v>
      </c>
      <c r="E40" s="121"/>
      <c r="F40" s="24">
        <f t="shared" si="0"/>
        <v>0</v>
      </c>
      <c r="G40" s="24">
        <f t="shared" si="1"/>
        <v>0</v>
      </c>
      <c r="H40" s="24">
        <f t="shared" si="2"/>
        <v>0</v>
      </c>
      <c r="I40" s="24">
        <f t="shared" si="3"/>
        <v>0</v>
      </c>
      <c r="J40" s="30"/>
    </row>
    <row r="41" spans="1:10" s="1" customFormat="1" ht="12">
      <c r="A41" s="43" t="s">
        <v>287</v>
      </c>
      <c r="B41" s="285" t="s">
        <v>288</v>
      </c>
      <c r="C41" s="45" t="s">
        <v>12</v>
      </c>
      <c r="D41" s="45">
        <v>200</v>
      </c>
      <c r="E41" s="121"/>
      <c r="F41" s="24">
        <f t="shared" si="0"/>
        <v>0</v>
      </c>
      <c r="G41" s="24">
        <f t="shared" si="1"/>
        <v>0</v>
      </c>
      <c r="H41" s="24">
        <f t="shared" si="2"/>
        <v>0</v>
      </c>
      <c r="I41" s="24">
        <f t="shared" si="3"/>
        <v>0</v>
      </c>
      <c r="J41" s="30"/>
    </row>
    <row r="42" spans="1:10" s="1" customFormat="1" ht="24">
      <c r="A42" s="43" t="s">
        <v>289</v>
      </c>
      <c r="B42" s="285" t="s">
        <v>290</v>
      </c>
      <c r="C42" s="45" t="s">
        <v>12</v>
      </c>
      <c r="D42" s="45">
        <v>100</v>
      </c>
      <c r="E42" s="121"/>
      <c r="F42" s="24">
        <f t="shared" si="0"/>
        <v>0</v>
      </c>
      <c r="G42" s="24">
        <f t="shared" si="1"/>
        <v>0</v>
      </c>
      <c r="H42" s="24">
        <f t="shared" si="2"/>
        <v>0</v>
      </c>
      <c r="I42" s="24">
        <f t="shared" si="3"/>
        <v>0</v>
      </c>
      <c r="J42" s="30"/>
    </row>
    <row r="43" spans="1:10" s="1" customFormat="1" ht="24">
      <c r="A43" s="43" t="s">
        <v>291</v>
      </c>
      <c r="B43" s="285" t="s">
        <v>292</v>
      </c>
      <c r="C43" s="45" t="s">
        <v>12</v>
      </c>
      <c r="D43" s="45">
        <v>20</v>
      </c>
      <c r="E43" s="121"/>
      <c r="F43" s="24">
        <f t="shared" si="0"/>
        <v>0</v>
      </c>
      <c r="G43" s="24">
        <f t="shared" si="1"/>
        <v>0</v>
      </c>
      <c r="H43" s="24">
        <f t="shared" si="2"/>
        <v>0</v>
      </c>
      <c r="I43" s="24">
        <f t="shared" si="3"/>
        <v>0</v>
      </c>
      <c r="J43" s="30"/>
    </row>
    <row r="44" spans="1:10" s="1" customFormat="1" ht="24">
      <c r="A44" s="43" t="s">
        <v>293</v>
      </c>
      <c r="B44" s="285" t="s">
        <v>294</v>
      </c>
      <c r="C44" s="45" t="s">
        <v>12</v>
      </c>
      <c r="D44" s="45">
        <v>10</v>
      </c>
      <c r="E44" s="121"/>
      <c r="F44" s="24">
        <f t="shared" si="0"/>
        <v>0</v>
      </c>
      <c r="G44" s="24">
        <f t="shared" si="1"/>
        <v>0</v>
      </c>
      <c r="H44" s="24">
        <f t="shared" si="2"/>
        <v>0</v>
      </c>
      <c r="I44" s="24">
        <f t="shared" si="3"/>
        <v>0</v>
      </c>
      <c r="J44" s="30"/>
    </row>
    <row r="45" spans="1:10" s="1" customFormat="1" ht="24">
      <c r="A45" s="43" t="s">
        <v>295</v>
      </c>
      <c r="B45" s="285" t="s">
        <v>296</v>
      </c>
      <c r="C45" s="45" t="s">
        <v>12</v>
      </c>
      <c r="D45" s="45">
        <v>10</v>
      </c>
      <c r="E45" s="298"/>
      <c r="F45" s="24">
        <f t="shared" si="0"/>
        <v>0</v>
      </c>
      <c r="G45" s="24">
        <f t="shared" si="1"/>
        <v>0</v>
      </c>
      <c r="H45" s="24">
        <f t="shared" si="2"/>
        <v>0</v>
      </c>
      <c r="I45" s="24">
        <f t="shared" si="3"/>
        <v>0</v>
      </c>
      <c r="J45" s="30"/>
    </row>
    <row r="46" spans="1:10" s="1" customFormat="1" ht="24">
      <c r="A46" s="43" t="s">
        <v>297</v>
      </c>
      <c r="B46" s="291" t="s">
        <v>298</v>
      </c>
      <c r="C46" s="45" t="s">
        <v>12</v>
      </c>
      <c r="D46" s="45">
        <v>5</v>
      </c>
      <c r="E46" s="298"/>
      <c r="F46" s="24">
        <f t="shared" si="0"/>
        <v>0</v>
      </c>
      <c r="G46" s="24">
        <f t="shared" si="1"/>
        <v>0</v>
      </c>
      <c r="H46" s="24">
        <f t="shared" si="2"/>
        <v>0</v>
      </c>
      <c r="I46" s="24">
        <f t="shared" si="3"/>
        <v>0</v>
      </c>
      <c r="J46" s="30"/>
    </row>
    <row r="47" spans="1:10" s="1" customFormat="1" ht="24">
      <c r="A47" s="150" t="s">
        <v>299</v>
      </c>
      <c r="B47" s="180" t="s">
        <v>300</v>
      </c>
      <c r="C47" s="299" t="s">
        <v>12</v>
      </c>
      <c r="D47" s="55">
        <v>5</v>
      </c>
      <c r="E47" s="300"/>
      <c r="F47" s="24">
        <f t="shared" si="0"/>
        <v>0</v>
      </c>
      <c r="G47" s="24">
        <f t="shared" si="1"/>
        <v>0</v>
      </c>
      <c r="H47" s="24">
        <f t="shared" si="2"/>
        <v>0</v>
      </c>
      <c r="I47" s="24">
        <f t="shared" si="3"/>
        <v>0</v>
      </c>
      <c r="J47" s="146"/>
    </row>
    <row r="48" spans="1:10" s="1" customFormat="1" ht="25.5" customHeight="1">
      <c r="A48" s="150" t="s">
        <v>301</v>
      </c>
      <c r="B48" s="180" t="s">
        <v>302</v>
      </c>
      <c r="C48" s="301" t="s">
        <v>12</v>
      </c>
      <c r="D48" s="21">
        <v>30</v>
      </c>
      <c r="E48" s="302"/>
      <c r="F48" s="24">
        <f t="shared" si="0"/>
        <v>0</v>
      </c>
      <c r="G48" s="24">
        <f t="shared" si="1"/>
        <v>0</v>
      </c>
      <c r="H48" s="24">
        <f t="shared" si="2"/>
        <v>0</v>
      </c>
      <c r="I48" s="24">
        <f t="shared" si="3"/>
        <v>0</v>
      </c>
      <c r="J48" s="25"/>
    </row>
    <row r="49" spans="1:10" s="1" customFormat="1" ht="36.75" customHeight="1">
      <c r="A49" s="43" t="s">
        <v>303</v>
      </c>
      <c r="B49" s="289" t="s">
        <v>304</v>
      </c>
      <c r="C49" s="45" t="s">
        <v>12</v>
      </c>
      <c r="D49" s="45">
        <v>800</v>
      </c>
      <c r="E49" s="303"/>
      <c r="F49" s="24">
        <f t="shared" si="0"/>
        <v>0</v>
      </c>
      <c r="G49" s="24">
        <f t="shared" si="1"/>
        <v>0</v>
      </c>
      <c r="H49" s="24">
        <f t="shared" si="2"/>
        <v>0</v>
      </c>
      <c r="I49" s="24">
        <f t="shared" si="3"/>
        <v>0</v>
      </c>
      <c r="J49" s="30"/>
    </row>
    <row r="50" spans="1:10" s="1" customFormat="1" ht="37.5" customHeight="1">
      <c r="A50" s="43" t="s">
        <v>305</v>
      </c>
      <c r="B50" s="288" t="s">
        <v>306</v>
      </c>
      <c r="C50" s="45" t="s">
        <v>12</v>
      </c>
      <c r="D50" s="45">
        <v>400</v>
      </c>
      <c r="E50" s="303"/>
      <c r="F50" s="24">
        <f t="shared" si="0"/>
        <v>0</v>
      </c>
      <c r="G50" s="24">
        <f t="shared" si="1"/>
        <v>0</v>
      </c>
      <c r="H50" s="24">
        <f t="shared" si="2"/>
        <v>0</v>
      </c>
      <c r="I50" s="24">
        <f t="shared" si="3"/>
        <v>0</v>
      </c>
      <c r="J50" s="30"/>
    </row>
    <row r="51" spans="1:10" s="1" customFormat="1" ht="37.5" customHeight="1">
      <c r="A51" s="43" t="s">
        <v>307</v>
      </c>
      <c r="B51" s="288" t="s">
        <v>308</v>
      </c>
      <c r="C51" s="45" t="s">
        <v>12</v>
      </c>
      <c r="D51" s="45">
        <v>800</v>
      </c>
      <c r="E51" s="303"/>
      <c r="F51" s="24">
        <f t="shared" si="0"/>
        <v>0</v>
      </c>
      <c r="G51" s="24">
        <f t="shared" si="1"/>
        <v>0</v>
      </c>
      <c r="H51" s="24">
        <f t="shared" si="2"/>
        <v>0</v>
      </c>
      <c r="I51" s="24">
        <f t="shared" si="3"/>
        <v>0</v>
      </c>
      <c r="J51" s="30"/>
    </row>
    <row r="52" spans="1:10" s="1" customFormat="1" ht="36">
      <c r="A52" s="43" t="s">
        <v>309</v>
      </c>
      <c r="B52" s="288" t="s">
        <v>310</v>
      </c>
      <c r="C52" s="45" t="s">
        <v>12</v>
      </c>
      <c r="D52" s="45">
        <v>280</v>
      </c>
      <c r="E52" s="303"/>
      <c r="F52" s="24">
        <f t="shared" si="0"/>
        <v>0</v>
      </c>
      <c r="G52" s="24">
        <f t="shared" si="1"/>
        <v>0</v>
      </c>
      <c r="H52" s="24">
        <f t="shared" si="2"/>
        <v>0</v>
      </c>
      <c r="I52" s="24">
        <f t="shared" si="3"/>
        <v>0</v>
      </c>
      <c r="J52" s="30"/>
    </row>
    <row r="53" spans="1:10" s="1" customFormat="1" ht="36">
      <c r="A53" s="43" t="s">
        <v>311</v>
      </c>
      <c r="B53" s="288" t="s">
        <v>312</v>
      </c>
      <c r="C53" s="45" t="s">
        <v>12</v>
      </c>
      <c r="D53" s="45">
        <v>200</v>
      </c>
      <c r="E53" s="303"/>
      <c r="F53" s="24">
        <f t="shared" si="0"/>
        <v>0</v>
      </c>
      <c r="G53" s="24">
        <f t="shared" si="1"/>
        <v>0</v>
      </c>
      <c r="H53" s="24">
        <f t="shared" si="2"/>
        <v>0</v>
      </c>
      <c r="I53" s="24">
        <f t="shared" si="3"/>
        <v>0</v>
      </c>
      <c r="J53" s="30"/>
    </row>
    <row r="54" spans="1:10" s="1" customFormat="1" ht="36">
      <c r="A54" s="43" t="s">
        <v>313</v>
      </c>
      <c r="B54" s="288" t="s">
        <v>314</v>
      </c>
      <c r="C54" s="45" t="s">
        <v>12</v>
      </c>
      <c r="D54" s="45">
        <v>45000</v>
      </c>
      <c r="E54" s="303"/>
      <c r="F54" s="24">
        <f t="shared" si="0"/>
        <v>0</v>
      </c>
      <c r="G54" s="24">
        <f t="shared" si="1"/>
        <v>0</v>
      </c>
      <c r="H54" s="24">
        <f t="shared" si="2"/>
        <v>0</v>
      </c>
      <c r="I54" s="24">
        <f t="shared" si="3"/>
        <v>0</v>
      </c>
      <c r="J54" s="30"/>
    </row>
    <row r="55" spans="1:10" s="1" customFormat="1" ht="42" customHeight="1">
      <c r="A55" s="43" t="s">
        <v>315</v>
      </c>
      <c r="B55" s="288" t="s">
        <v>316</v>
      </c>
      <c r="C55" s="45" t="s">
        <v>12</v>
      </c>
      <c r="D55" s="45">
        <v>10000</v>
      </c>
      <c r="E55" s="303"/>
      <c r="F55" s="24">
        <f t="shared" si="0"/>
        <v>0</v>
      </c>
      <c r="G55" s="24">
        <f t="shared" si="1"/>
        <v>0</v>
      </c>
      <c r="H55" s="24">
        <f t="shared" si="2"/>
        <v>0</v>
      </c>
      <c r="I55" s="24">
        <f t="shared" si="3"/>
        <v>0</v>
      </c>
      <c r="J55" s="30"/>
    </row>
    <row r="56" spans="1:10" s="1" customFormat="1" ht="39.75" customHeight="1">
      <c r="A56" s="43" t="s">
        <v>317</v>
      </c>
      <c r="B56" s="288" t="s">
        <v>318</v>
      </c>
      <c r="C56" s="45" t="s">
        <v>12</v>
      </c>
      <c r="D56" s="45">
        <v>3000</v>
      </c>
      <c r="E56" s="303"/>
      <c r="F56" s="24">
        <f t="shared" si="0"/>
        <v>0</v>
      </c>
      <c r="G56" s="24">
        <f t="shared" si="1"/>
        <v>0</v>
      </c>
      <c r="H56" s="24">
        <f t="shared" si="2"/>
        <v>0</v>
      </c>
      <c r="I56" s="24">
        <f t="shared" si="3"/>
        <v>0</v>
      </c>
      <c r="J56" s="30"/>
    </row>
    <row r="57" spans="1:10" s="1" customFormat="1" ht="40.5" customHeight="1">
      <c r="A57" s="43" t="s">
        <v>319</v>
      </c>
      <c r="B57" s="288" t="s">
        <v>320</v>
      </c>
      <c r="C57" s="45" t="s">
        <v>12</v>
      </c>
      <c r="D57" s="45">
        <v>180</v>
      </c>
      <c r="E57" s="303"/>
      <c r="F57" s="24">
        <f t="shared" si="0"/>
        <v>0</v>
      </c>
      <c r="G57" s="24">
        <f t="shared" si="1"/>
        <v>0</v>
      </c>
      <c r="H57" s="24">
        <f t="shared" si="2"/>
        <v>0</v>
      </c>
      <c r="I57" s="24">
        <f t="shared" si="3"/>
        <v>0</v>
      </c>
      <c r="J57" s="30"/>
    </row>
    <row r="58" spans="1:10" s="1" customFormat="1" ht="39" customHeight="1">
      <c r="A58" s="43" t="s">
        <v>321</v>
      </c>
      <c r="B58" s="288" t="s">
        <v>322</v>
      </c>
      <c r="C58" s="45" t="s">
        <v>12</v>
      </c>
      <c r="D58" s="45">
        <v>20</v>
      </c>
      <c r="E58" s="303"/>
      <c r="F58" s="24">
        <f t="shared" si="0"/>
        <v>0</v>
      </c>
      <c r="G58" s="24">
        <f t="shared" si="1"/>
        <v>0</v>
      </c>
      <c r="H58" s="24">
        <f t="shared" si="2"/>
        <v>0</v>
      </c>
      <c r="I58" s="24">
        <f t="shared" si="3"/>
        <v>0</v>
      </c>
      <c r="J58" s="30"/>
    </row>
    <row r="59" spans="1:10" s="1" customFormat="1" ht="42" customHeight="1">
      <c r="A59" s="43" t="s">
        <v>323</v>
      </c>
      <c r="B59" s="285" t="s">
        <v>324</v>
      </c>
      <c r="C59" s="45" t="s">
        <v>12</v>
      </c>
      <c r="D59" s="45">
        <v>20</v>
      </c>
      <c r="E59" s="303"/>
      <c r="F59" s="24">
        <f t="shared" si="0"/>
        <v>0</v>
      </c>
      <c r="G59" s="24">
        <f t="shared" si="1"/>
        <v>0</v>
      </c>
      <c r="H59" s="24">
        <f t="shared" si="2"/>
        <v>0</v>
      </c>
      <c r="I59" s="24">
        <f t="shared" si="3"/>
        <v>0</v>
      </c>
      <c r="J59" s="30"/>
    </row>
    <row r="60" spans="1:10" s="1" customFormat="1" ht="25.5" customHeight="1">
      <c r="A60" s="43" t="s">
        <v>325</v>
      </c>
      <c r="B60" s="285" t="s">
        <v>326</v>
      </c>
      <c r="C60" s="45" t="s">
        <v>12</v>
      </c>
      <c r="D60" s="45">
        <v>35</v>
      </c>
      <c r="E60" s="303"/>
      <c r="F60" s="24">
        <f t="shared" si="0"/>
        <v>0</v>
      </c>
      <c r="G60" s="24">
        <f t="shared" si="1"/>
        <v>0</v>
      </c>
      <c r="H60" s="24">
        <f t="shared" si="2"/>
        <v>0</v>
      </c>
      <c r="I60" s="24">
        <f t="shared" si="3"/>
        <v>0</v>
      </c>
      <c r="J60" s="30"/>
    </row>
    <row r="61" spans="1:10" s="1" customFormat="1" ht="25.5" customHeight="1">
      <c r="A61" s="43" t="s">
        <v>327</v>
      </c>
      <c r="B61" s="285" t="s">
        <v>328</v>
      </c>
      <c r="C61" s="45" t="s">
        <v>12</v>
      </c>
      <c r="D61" s="45">
        <v>1200</v>
      </c>
      <c r="E61" s="303"/>
      <c r="F61" s="24">
        <f t="shared" si="0"/>
        <v>0</v>
      </c>
      <c r="G61" s="24">
        <f t="shared" si="1"/>
        <v>0</v>
      </c>
      <c r="H61" s="24">
        <f t="shared" si="2"/>
        <v>0</v>
      </c>
      <c r="I61" s="24">
        <f t="shared" si="3"/>
        <v>0</v>
      </c>
      <c r="J61" s="30"/>
    </row>
    <row r="62" spans="1:10" s="1" customFormat="1" ht="27" customHeight="1">
      <c r="A62" s="43" t="s">
        <v>329</v>
      </c>
      <c r="B62" s="285" t="s">
        <v>330</v>
      </c>
      <c r="C62" s="45" t="s">
        <v>12</v>
      </c>
      <c r="D62" s="45">
        <v>3000</v>
      </c>
      <c r="E62" s="303"/>
      <c r="F62" s="24">
        <f t="shared" si="0"/>
        <v>0</v>
      </c>
      <c r="G62" s="24">
        <f t="shared" si="1"/>
        <v>0</v>
      </c>
      <c r="H62" s="24">
        <f t="shared" si="2"/>
        <v>0</v>
      </c>
      <c r="I62" s="24">
        <f t="shared" si="3"/>
        <v>0</v>
      </c>
      <c r="J62" s="30"/>
    </row>
    <row r="63" spans="1:10" s="1" customFormat="1" ht="27" customHeight="1">
      <c r="A63" s="43" t="s">
        <v>331</v>
      </c>
      <c r="B63" s="78" t="s">
        <v>332</v>
      </c>
      <c r="C63" s="21" t="s">
        <v>12</v>
      </c>
      <c r="D63" s="21">
        <v>20</v>
      </c>
      <c r="E63" s="82"/>
      <c r="F63" s="24">
        <f t="shared" si="0"/>
        <v>0</v>
      </c>
      <c r="G63" s="24">
        <f t="shared" si="1"/>
        <v>0</v>
      </c>
      <c r="H63" s="24">
        <f t="shared" si="2"/>
        <v>0</v>
      </c>
      <c r="I63" s="24">
        <f t="shared" si="3"/>
        <v>0</v>
      </c>
      <c r="J63" s="25"/>
    </row>
    <row r="64" spans="1:10" s="1" customFormat="1" ht="27" customHeight="1">
      <c r="A64" s="43" t="s">
        <v>333</v>
      </c>
      <c r="B64" s="86" t="s">
        <v>334</v>
      </c>
      <c r="C64" s="45" t="s">
        <v>12</v>
      </c>
      <c r="D64" s="45">
        <v>20</v>
      </c>
      <c r="E64" s="83"/>
      <c r="F64" s="24">
        <f t="shared" si="0"/>
        <v>0</v>
      </c>
      <c r="G64" s="24">
        <f t="shared" si="1"/>
        <v>0</v>
      </c>
      <c r="H64" s="24">
        <f t="shared" si="2"/>
        <v>0</v>
      </c>
      <c r="I64" s="24">
        <f t="shared" si="3"/>
        <v>0</v>
      </c>
      <c r="J64" s="30"/>
    </row>
    <row r="65" spans="1:10" s="1" customFormat="1" ht="27" customHeight="1">
      <c r="A65" s="43" t="s">
        <v>335</v>
      </c>
      <c r="B65" s="86" t="s">
        <v>336</v>
      </c>
      <c r="C65" s="45" t="s">
        <v>12</v>
      </c>
      <c r="D65" s="45">
        <v>10</v>
      </c>
      <c r="E65" s="83"/>
      <c r="F65" s="24">
        <f t="shared" si="0"/>
        <v>0</v>
      </c>
      <c r="G65" s="24">
        <f t="shared" si="1"/>
        <v>0</v>
      </c>
      <c r="H65" s="24">
        <f t="shared" si="2"/>
        <v>0</v>
      </c>
      <c r="I65" s="24">
        <f t="shared" si="3"/>
        <v>0</v>
      </c>
      <c r="J65" s="30"/>
    </row>
    <row r="66" spans="1:10" ht="13.5" thickBot="1">
      <c r="A66" s="25"/>
      <c r="B66" s="25"/>
      <c r="C66" s="25"/>
      <c r="D66" s="25"/>
      <c r="E66" s="304"/>
      <c r="F66" s="181"/>
      <c r="G66" s="182">
        <f>SUM(G5:G65)</f>
        <v>0</v>
      </c>
      <c r="H66" s="268"/>
      <c r="I66" s="183">
        <f>SUM(I5:I65)</f>
        <v>0</v>
      </c>
      <c r="J66" s="39"/>
    </row>
    <row r="67" spans="1:10" ht="12.75">
      <c r="A67" s="40"/>
      <c r="B67" s="40"/>
      <c r="C67" s="40"/>
      <c r="D67" s="40"/>
      <c r="E67" s="305"/>
      <c r="F67" s="40"/>
      <c r="G67" s="51"/>
      <c r="H67" s="40"/>
      <c r="I67" s="51"/>
      <c r="J67" s="40"/>
    </row>
    <row r="68" spans="1:10" ht="12.75">
      <c r="A68" s="40"/>
      <c r="B68" s="40"/>
      <c r="C68" s="40"/>
      <c r="D68" s="40"/>
      <c r="E68" s="305"/>
      <c r="F68" s="40"/>
      <c r="G68" s="51"/>
      <c r="H68" s="40"/>
      <c r="I68" s="51"/>
      <c r="J68" s="40"/>
    </row>
    <row r="69" spans="1:10" ht="12.75">
      <c r="A69" s="40"/>
      <c r="B69" s="40"/>
      <c r="C69" s="40"/>
      <c r="D69" s="40"/>
      <c r="E69" s="305"/>
      <c r="F69" s="40"/>
      <c r="G69" s="51"/>
      <c r="H69" s="40"/>
      <c r="I69" s="51"/>
      <c r="J69" s="40"/>
    </row>
    <row r="70" spans="1:10" ht="12.75">
      <c r="A70" s="40"/>
      <c r="B70" s="40"/>
      <c r="C70" s="40"/>
      <c r="D70" s="40"/>
      <c r="E70" s="305"/>
      <c r="F70" s="40"/>
      <c r="G70" s="40"/>
      <c r="H70" s="40"/>
      <c r="I70" s="40"/>
      <c r="J70" s="40"/>
    </row>
    <row r="71" spans="1:10" ht="12.75">
      <c r="A71" s="410" t="s">
        <v>36</v>
      </c>
      <c r="B71" s="410"/>
      <c r="C71" s="40"/>
      <c r="D71" s="40"/>
      <c r="E71" s="2"/>
      <c r="F71" s="411" t="s">
        <v>37</v>
      </c>
      <c r="G71" s="411"/>
      <c r="H71" s="411"/>
      <c r="I71" s="40"/>
      <c r="J71" s="40"/>
    </row>
    <row r="72" spans="1:10" ht="12.75">
      <c r="A72" s="405" t="s">
        <v>38</v>
      </c>
      <c r="B72" s="405"/>
      <c r="C72" s="40"/>
      <c r="D72" s="40"/>
      <c r="E72" s="2"/>
      <c r="F72" s="406" t="s">
        <v>39</v>
      </c>
      <c r="G72" s="406"/>
      <c r="H72" s="406"/>
      <c r="I72" s="40"/>
      <c r="J72" s="40"/>
    </row>
    <row r="73" spans="1:10" ht="12.75">
      <c r="A73" s="40"/>
      <c r="B73" s="40"/>
      <c r="C73" s="40"/>
      <c r="D73" s="40"/>
      <c r="E73" s="305"/>
      <c r="F73" s="40"/>
      <c r="G73" s="40"/>
      <c r="H73" s="40"/>
      <c r="I73" s="40"/>
      <c r="J73" s="40"/>
    </row>
    <row r="74" spans="1:10" ht="12.75">
      <c r="A74" s="40"/>
      <c r="B74" s="40"/>
      <c r="C74" s="40"/>
      <c r="D74" s="40"/>
      <c r="E74" s="305"/>
      <c r="F74" s="40"/>
      <c r="G74" s="40"/>
      <c r="H74" s="40"/>
      <c r="I74" s="40"/>
      <c r="J74" s="40"/>
    </row>
    <row r="75" spans="1:10" ht="12.75">
      <c r="A75" s="40"/>
      <c r="B75" s="40"/>
      <c r="C75" s="40"/>
      <c r="D75" s="40"/>
      <c r="E75" s="305"/>
      <c r="F75" s="40"/>
      <c r="G75" s="40"/>
      <c r="H75" s="40"/>
      <c r="I75" s="40"/>
      <c r="J75" s="40"/>
    </row>
  </sheetData>
  <sheetProtection/>
  <mergeCells count="8">
    <mergeCell ref="A72:B72"/>
    <mergeCell ref="F72:H72"/>
    <mergeCell ref="A1:B1"/>
    <mergeCell ref="A2:I2"/>
    <mergeCell ref="A3:I3"/>
    <mergeCell ref="A71:B71"/>
    <mergeCell ref="F71:H71"/>
    <mergeCell ref="I1:K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13"/>
  <sheetViews>
    <sheetView zoomScalePageLayoutView="0" workbookViewId="0" topLeftCell="A1">
      <selection activeCell="I1" sqref="I1:K1"/>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8.25390625" style="1" customWidth="1"/>
    <col min="9" max="9" width="11.625" style="1" customWidth="1"/>
    <col min="10" max="10" width="16.375" style="1" customWidth="1"/>
    <col min="11" max="16384" width="11.625" style="1" customWidth="1"/>
  </cols>
  <sheetData>
    <row r="1" spans="1:11" ht="12">
      <c r="A1" s="407" t="s">
        <v>367</v>
      </c>
      <c r="B1" s="407"/>
      <c r="C1" s="4"/>
      <c r="D1" s="4"/>
      <c r="E1" s="4"/>
      <c r="F1" s="4"/>
      <c r="G1" s="4"/>
      <c r="H1" s="4"/>
      <c r="I1" s="427" t="s">
        <v>462</v>
      </c>
      <c r="J1" s="427"/>
      <c r="K1" s="427"/>
    </row>
    <row r="2" spans="1:12" ht="12">
      <c r="A2" s="408" t="s">
        <v>346</v>
      </c>
      <c r="B2" s="408"/>
      <c r="C2" s="408"/>
      <c r="D2" s="408"/>
      <c r="E2" s="408"/>
      <c r="F2" s="408"/>
      <c r="G2" s="408"/>
      <c r="H2" s="408"/>
      <c r="I2" s="408"/>
      <c r="J2" s="8"/>
      <c r="K2" s="8"/>
      <c r="L2" s="8"/>
    </row>
    <row r="3" spans="1:12" ht="12.75" thickBot="1">
      <c r="A3" s="410" t="s">
        <v>347</v>
      </c>
      <c r="B3" s="410"/>
      <c r="C3" s="410"/>
      <c r="D3" s="410"/>
      <c r="E3" s="410"/>
      <c r="F3" s="410"/>
      <c r="G3" s="410"/>
      <c r="H3" s="410"/>
      <c r="I3" s="410"/>
      <c r="J3" s="10"/>
      <c r="K3" s="10"/>
      <c r="L3" s="10"/>
    </row>
    <row r="4" spans="1:10" ht="36.75" thickBot="1">
      <c r="A4" s="265" t="s">
        <v>1</v>
      </c>
      <c r="B4" s="190" t="s">
        <v>2</v>
      </c>
      <c r="C4" s="266" t="s">
        <v>3</v>
      </c>
      <c r="D4" s="13" t="s">
        <v>4</v>
      </c>
      <c r="E4" s="15" t="s">
        <v>5</v>
      </c>
      <c r="F4" s="15" t="s">
        <v>6</v>
      </c>
      <c r="G4" s="15" t="s">
        <v>7</v>
      </c>
      <c r="H4" s="16" t="s">
        <v>8</v>
      </c>
      <c r="I4" s="17" t="s">
        <v>9</v>
      </c>
      <c r="J4" s="18" t="s">
        <v>10</v>
      </c>
    </row>
    <row r="5" spans="1:10" ht="100.5" customHeight="1" thickBot="1">
      <c r="A5" s="43">
        <v>1</v>
      </c>
      <c r="B5" s="263" t="s">
        <v>348</v>
      </c>
      <c r="C5" s="21" t="s">
        <v>18</v>
      </c>
      <c r="D5" s="21">
        <v>200</v>
      </c>
      <c r="E5" s="24"/>
      <c r="F5" s="24">
        <f>H5+E5</f>
        <v>0</v>
      </c>
      <c r="G5" s="24">
        <f>E5*D5</f>
        <v>0</v>
      </c>
      <c r="H5" s="24">
        <f>E5*0.23</f>
        <v>0</v>
      </c>
      <c r="I5" s="24">
        <f>F5*D5</f>
        <v>0</v>
      </c>
      <c r="J5" s="264"/>
    </row>
    <row r="6" spans="1:10" ht="12.75" thickBot="1">
      <c r="A6" s="30"/>
      <c r="B6" s="30"/>
      <c r="C6" s="30"/>
      <c r="D6" s="30"/>
      <c r="E6" s="38"/>
      <c r="F6" s="46"/>
      <c r="G6" s="47">
        <f>SUM(G5:G5)</f>
        <v>0</v>
      </c>
      <c r="H6" s="48"/>
      <c r="I6" s="49">
        <f>SUM(I5:I5)</f>
        <v>0</v>
      </c>
      <c r="J6" s="50"/>
    </row>
    <row r="12" spans="1:8" ht="12">
      <c r="A12" s="410" t="s">
        <v>36</v>
      </c>
      <c r="B12" s="410"/>
      <c r="C12" s="40"/>
      <c r="D12" s="40"/>
      <c r="F12" s="411" t="s">
        <v>37</v>
      </c>
      <c r="G12" s="411"/>
      <c r="H12" s="411"/>
    </row>
    <row r="13" spans="1:8" ht="12" customHeight="1">
      <c r="A13" s="405" t="s">
        <v>38</v>
      </c>
      <c r="B13" s="405"/>
      <c r="C13" s="40"/>
      <c r="D13" s="40"/>
      <c r="F13" s="406" t="s">
        <v>39</v>
      </c>
      <c r="G13" s="406"/>
      <c r="H13" s="406"/>
    </row>
  </sheetData>
  <sheetProtection/>
  <mergeCells count="8">
    <mergeCell ref="A13:B13"/>
    <mergeCell ref="F13:H13"/>
    <mergeCell ref="A1:B1"/>
    <mergeCell ref="A2:I2"/>
    <mergeCell ref="A3:I3"/>
    <mergeCell ref="A12:B12"/>
    <mergeCell ref="F12:H12"/>
    <mergeCell ref="I1:K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13"/>
  <sheetViews>
    <sheetView zoomScalePageLayoutView="0" workbookViewId="0" topLeftCell="A1">
      <selection activeCell="I1" sqref="I1:K1"/>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8.25390625" style="1" customWidth="1"/>
    <col min="9" max="9" width="11.625" style="1" customWidth="1"/>
    <col min="10" max="10" width="16.375" style="1" customWidth="1"/>
    <col min="11" max="16384" width="11.625" style="1" customWidth="1"/>
  </cols>
  <sheetData>
    <row r="1" spans="1:11" ht="12">
      <c r="A1" s="407" t="s">
        <v>367</v>
      </c>
      <c r="B1" s="407"/>
      <c r="C1" s="4"/>
      <c r="D1" s="4"/>
      <c r="E1" s="4"/>
      <c r="F1" s="4"/>
      <c r="G1" s="4"/>
      <c r="H1" s="4"/>
      <c r="I1" s="427" t="s">
        <v>462</v>
      </c>
      <c r="J1" s="427"/>
      <c r="K1" s="427"/>
    </row>
    <row r="2" spans="1:12" ht="12">
      <c r="A2" s="408" t="s">
        <v>346</v>
      </c>
      <c r="B2" s="408"/>
      <c r="C2" s="408"/>
      <c r="D2" s="408"/>
      <c r="E2" s="408"/>
      <c r="F2" s="408"/>
      <c r="G2" s="408"/>
      <c r="H2" s="408"/>
      <c r="I2" s="408"/>
      <c r="J2" s="8"/>
      <c r="K2" s="8"/>
      <c r="L2" s="8"/>
    </row>
    <row r="3" spans="1:12" ht="12.75" thickBot="1">
      <c r="A3" s="410" t="s">
        <v>349</v>
      </c>
      <c r="B3" s="410"/>
      <c r="C3" s="410"/>
      <c r="D3" s="410"/>
      <c r="E3" s="410"/>
      <c r="F3" s="410"/>
      <c r="G3" s="410"/>
      <c r="H3" s="410"/>
      <c r="I3" s="410"/>
      <c r="J3" s="10"/>
      <c r="K3" s="10"/>
      <c r="L3" s="10"/>
    </row>
    <row r="4" spans="1:10" ht="36.75" thickBot="1">
      <c r="A4" s="265" t="s">
        <v>1</v>
      </c>
      <c r="B4" s="190" t="s">
        <v>2</v>
      </c>
      <c r="C4" s="266" t="s">
        <v>3</v>
      </c>
      <c r="D4" s="13" t="s">
        <v>4</v>
      </c>
      <c r="E4" s="15" t="s">
        <v>5</v>
      </c>
      <c r="F4" s="15" t="s">
        <v>6</v>
      </c>
      <c r="G4" s="15" t="s">
        <v>7</v>
      </c>
      <c r="H4" s="16" t="s">
        <v>8</v>
      </c>
      <c r="I4" s="17" t="s">
        <v>9</v>
      </c>
      <c r="J4" s="18" t="s">
        <v>10</v>
      </c>
    </row>
    <row r="5" spans="1:10" ht="145.5" customHeight="1" thickBot="1">
      <c r="A5" s="43">
        <v>1</v>
      </c>
      <c r="B5" s="263" t="s">
        <v>350</v>
      </c>
      <c r="C5" s="21" t="s">
        <v>18</v>
      </c>
      <c r="D5" s="21">
        <v>100</v>
      </c>
      <c r="E5" s="24"/>
      <c r="F5" s="24">
        <f>H5+E5</f>
        <v>0</v>
      </c>
      <c r="G5" s="24">
        <f>E5*D5</f>
        <v>0</v>
      </c>
      <c r="H5" s="24">
        <f>E5*0.08</f>
        <v>0</v>
      </c>
      <c r="I5" s="24">
        <f>F5*D5</f>
        <v>0</v>
      </c>
      <c r="J5" s="264"/>
    </row>
    <row r="6" spans="1:10" ht="12.75" thickBot="1">
      <c r="A6" s="30"/>
      <c r="B6" s="30"/>
      <c r="C6" s="30"/>
      <c r="D6" s="30"/>
      <c r="E6" s="38"/>
      <c r="F6" s="46"/>
      <c r="G6" s="47">
        <f>SUM(G5:G5)</f>
        <v>0</v>
      </c>
      <c r="H6" s="48"/>
      <c r="I6" s="49">
        <f>SUM(I5:I5)</f>
        <v>0</v>
      </c>
      <c r="J6" s="50"/>
    </row>
    <row r="12" spans="1:8" ht="12">
      <c r="A12" s="410" t="s">
        <v>36</v>
      </c>
      <c r="B12" s="410"/>
      <c r="C12" s="40"/>
      <c r="D12" s="40"/>
      <c r="F12" s="411" t="s">
        <v>37</v>
      </c>
      <c r="G12" s="411"/>
      <c r="H12" s="411"/>
    </row>
    <row r="13" spans="1:8" ht="12" customHeight="1">
      <c r="A13" s="405" t="s">
        <v>38</v>
      </c>
      <c r="B13" s="405"/>
      <c r="C13" s="40"/>
      <c r="D13" s="40"/>
      <c r="F13" s="406" t="s">
        <v>39</v>
      </c>
      <c r="G13" s="406"/>
      <c r="H13" s="406"/>
    </row>
  </sheetData>
  <sheetProtection/>
  <mergeCells count="8">
    <mergeCell ref="A13:B13"/>
    <mergeCell ref="F13:H13"/>
    <mergeCell ref="A1:B1"/>
    <mergeCell ref="A2:I2"/>
    <mergeCell ref="A3:I3"/>
    <mergeCell ref="A12:B12"/>
    <mergeCell ref="F12:H12"/>
    <mergeCell ref="I1:K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21"/>
  <sheetViews>
    <sheetView zoomScalePageLayoutView="0" workbookViewId="0" topLeftCell="A1">
      <selection activeCell="I1" sqref="I1:K1"/>
    </sheetView>
  </sheetViews>
  <sheetFormatPr defaultColWidth="8.875" defaultRowHeight="12.75"/>
  <cols>
    <col min="1" max="1" width="4.125" style="63" customWidth="1"/>
    <col min="2" max="2" width="49.25390625" style="93" customWidth="1"/>
    <col min="3" max="3" width="12.625" style="63" customWidth="1"/>
    <col min="4" max="4" width="5.875" style="63" customWidth="1"/>
    <col min="5" max="5" width="10.75390625" style="53" customWidth="1"/>
    <col min="6" max="6" width="11.125" style="53" customWidth="1"/>
    <col min="7" max="7" width="10.75390625" style="53" customWidth="1"/>
    <col min="8" max="8" width="6.625" style="53" customWidth="1"/>
    <col min="9" max="9" width="11.00390625" style="53" customWidth="1"/>
    <col min="10" max="10" width="17.75390625" style="1" customWidth="1"/>
    <col min="11" max="16384" width="8.875" style="1" customWidth="1"/>
  </cols>
  <sheetData>
    <row r="1" spans="1:11" ht="12">
      <c r="A1" s="407" t="s">
        <v>367</v>
      </c>
      <c r="B1" s="407"/>
      <c r="C1" s="308"/>
      <c r="D1" s="308"/>
      <c r="E1" s="308"/>
      <c r="F1" s="308"/>
      <c r="G1" s="308"/>
      <c r="H1" s="308"/>
      <c r="I1" s="427" t="s">
        <v>462</v>
      </c>
      <c r="J1" s="427"/>
      <c r="K1" s="427"/>
    </row>
    <row r="2" spans="1:9" ht="12">
      <c r="A2" s="430" t="s">
        <v>368</v>
      </c>
      <c r="B2" s="430"/>
      <c r="C2" s="430"/>
      <c r="D2" s="430"/>
      <c r="E2" s="430"/>
      <c r="F2" s="430"/>
      <c r="G2" s="430"/>
      <c r="H2" s="430"/>
      <c r="I2" s="430"/>
    </row>
    <row r="3" spans="1:9" ht="12.75" thickBot="1">
      <c r="A3" s="446" t="s">
        <v>351</v>
      </c>
      <c r="B3" s="446"/>
      <c r="C3" s="446"/>
      <c r="D3" s="446"/>
      <c r="E3" s="446"/>
      <c r="F3" s="446"/>
      <c r="G3" s="446"/>
      <c r="H3" s="446"/>
      <c r="I3" s="446"/>
    </row>
    <row r="4" spans="1:10" ht="36.75" thickBot="1">
      <c r="A4" s="309" t="s">
        <v>1</v>
      </c>
      <c r="B4" s="310" t="s">
        <v>2</v>
      </c>
      <c r="C4" s="311" t="s">
        <v>3</v>
      </c>
      <c r="D4" s="311" t="s">
        <v>4</v>
      </c>
      <c r="E4" s="312" t="s">
        <v>5</v>
      </c>
      <c r="F4" s="312" t="s">
        <v>6</v>
      </c>
      <c r="G4" s="312" t="s">
        <v>7</v>
      </c>
      <c r="H4" s="16" t="s">
        <v>50</v>
      </c>
      <c r="I4" s="313" t="s">
        <v>9</v>
      </c>
      <c r="J4" s="18" t="s">
        <v>10</v>
      </c>
    </row>
    <row r="5" spans="1:10" ht="132">
      <c r="A5" s="44" t="s">
        <v>11</v>
      </c>
      <c r="B5" s="86" t="s">
        <v>352</v>
      </c>
      <c r="C5" s="44" t="s">
        <v>353</v>
      </c>
      <c r="D5" s="44">
        <v>200</v>
      </c>
      <c r="E5" s="61"/>
      <c r="F5" s="61">
        <f aca="true" t="shared" si="0" ref="F5:F15">H5+E5</f>
        <v>0</v>
      </c>
      <c r="G5" s="61">
        <f aca="true" t="shared" si="1" ref="G5:G15">E5*D5</f>
        <v>0</v>
      </c>
      <c r="H5" s="61">
        <f aca="true" t="shared" si="2" ref="H5:H15">E5*0.08</f>
        <v>0</v>
      </c>
      <c r="I5" s="61">
        <f aca="true" t="shared" si="3" ref="I5:I15">F5*D5</f>
        <v>0</v>
      </c>
      <c r="J5" s="44"/>
    </row>
    <row r="6" spans="1:10" ht="48">
      <c r="A6" s="44" t="s">
        <v>13</v>
      </c>
      <c r="B6" s="86" t="s">
        <v>354</v>
      </c>
      <c r="C6" s="44" t="s">
        <v>355</v>
      </c>
      <c r="D6" s="44">
        <v>100</v>
      </c>
      <c r="E6" s="61"/>
      <c r="F6" s="61">
        <f t="shared" si="0"/>
        <v>0</v>
      </c>
      <c r="G6" s="61">
        <f t="shared" si="1"/>
        <v>0</v>
      </c>
      <c r="H6" s="61">
        <f t="shared" si="2"/>
        <v>0</v>
      </c>
      <c r="I6" s="61">
        <f t="shared" si="3"/>
        <v>0</v>
      </c>
      <c r="J6" s="44"/>
    </row>
    <row r="7" spans="1:10" ht="144">
      <c r="A7" s="44" t="s">
        <v>14</v>
      </c>
      <c r="B7" s="86" t="s">
        <v>356</v>
      </c>
      <c r="C7" s="44" t="s">
        <v>357</v>
      </c>
      <c r="D7" s="44">
        <v>80</v>
      </c>
      <c r="E7" s="61"/>
      <c r="F7" s="61">
        <f t="shared" si="0"/>
        <v>0</v>
      </c>
      <c r="G7" s="61">
        <f t="shared" si="1"/>
        <v>0</v>
      </c>
      <c r="H7" s="61">
        <f t="shared" si="2"/>
        <v>0</v>
      </c>
      <c r="I7" s="61">
        <f t="shared" si="3"/>
        <v>0</v>
      </c>
      <c r="J7" s="44"/>
    </row>
    <row r="8" spans="1:10" ht="144">
      <c r="A8" s="44" t="s">
        <v>15</v>
      </c>
      <c r="B8" s="86" t="s">
        <v>358</v>
      </c>
      <c r="C8" s="44" t="s">
        <v>353</v>
      </c>
      <c r="D8" s="44">
        <v>200</v>
      </c>
      <c r="E8" s="61"/>
      <c r="F8" s="61">
        <f t="shared" si="0"/>
        <v>0</v>
      </c>
      <c r="G8" s="61">
        <f t="shared" si="1"/>
        <v>0</v>
      </c>
      <c r="H8" s="61">
        <f t="shared" si="2"/>
        <v>0</v>
      </c>
      <c r="I8" s="61">
        <f t="shared" si="3"/>
        <v>0</v>
      </c>
      <c r="J8" s="44"/>
    </row>
    <row r="9" spans="1:10" ht="96">
      <c r="A9" s="44" t="s">
        <v>16</v>
      </c>
      <c r="B9" s="86" t="s">
        <v>359</v>
      </c>
      <c r="C9" s="44" t="s">
        <v>56</v>
      </c>
      <c r="D9" s="44">
        <v>300</v>
      </c>
      <c r="E9" s="61"/>
      <c r="F9" s="61">
        <f t="shared" si="0"/>
        <v>0</v>
      </c>
      <c r="G9" s="61">
        <f t="shared" si="1"/>
        <v>0</v>
      </c>
      <c r="H9" s="61">
        <f t="shared" si="2"/>
        <v>0</v>
      </c>
      <c r="I9" s="61">
        <f t="shared" si="3"/>
        <v>0</v>
      </c>
      <c r="J9" s="44"/>
    </row>
    <row r="10" spans="1:10" ht="108">
      <c r="A10" s="44" t="s">
        <v>17</v>
      </c>
      <c r="B10" s="86" t="s">
        <v>360</v>
      </c>
      <c r="C10" s="44" t="s">
        <v>56</v>
      </c>
      <c r="D10" s="44">
        <v>250</v>
      </c>
      <c r="E10" s="61"/>
      <c r="F10" s="61">
        <f t="shared" si="0"/>
        <v>0</v>
      </c>
      <c r="G10" s="61">
        <f t="shared" si="1"/>
        <v>0</v>
      </c>
      <c r="H10" s="61">
        <f t="shared" si="2"/>
        <v>0</v>
      </c>
      <c r="I10" s="61">
        <f t="shared" si="3"/>
        <v>0</v>
      </c>
      <c r="J10" s="44"/>
    </row>
    <row r="11" spans="1:10" ht="108">
      <c r="A11" s="44" t="s">
        <v>19</v>
      </c>
      <c r="B11" s="86" t="s">
        <v>361</v>
      </c>
      <c r="C11" s="44" t="s">
        <v>56</v>
      </c>
      <c r="D11" s="44">
        <v>1500</v>
      </c>
      <c r="E11" s="61"/>
      <c r="F11" s="61">
        <f t="shared" si="0"/>
        <v>0</v>
      </c>
      <c r="G11" s="61">
        <f t="shared" si="1"/>
        <v>0</v>
      </c>
      <c r="H11" s="61">
        <f t="shared" si="2"/>
        <v>0</v>
      </c>
      <c r="I11" s="61">
        <f t="shared" si="3"/>
        <v>0</v>
      </c>
      <c r="J11" s="44"/>
    </row>
    <row r="12" spans="1:10" ht="108">
      <c r="A12" s="44" t="s">
        <v>20</v>
      </c>
      <c r="B12" s="86" t="s">
        <v>362</v>
      </c>
      <c r="C12" s="44" t="s">
        <v>363</v>
      </c>
      <c r="D12" s="44">
        <v>300</v>
      </c>
      <c r="E12" s="61"/>
      <c r="F12" s="61">
        <f t="shared" si="0"/>
        <v>0</v>
      </c>
      <c r="G12" s="61">
        <f t="shared" si="1"/>
        <v>0</v>
      </c>
      <c r="H12" s="61">
        <f t="shared" si="2"/>
        <v>0</v>
      </c>
      <c r="I12" s="61">
        <f t="shared" si="3"/>
        <v>0</v>
      </c>
      <c r="J12" s="44"/>
    </row>
    <row r="13" spans="1:10" ht="96">
      <c r="A13" s="44" t="s">
        <v>21</v>
      </c>
      <c r="B13" s="86" t="s">
        <v>364</v>
      </c>
      <c r="C13" s="44" t="s">
        <v>45</v>
      </c>
      <c r="D13" s="44">
        <v>400</v>
      </c>
      <c r="E13" s="61"/>
      <c r="F13" s="61">
        <f t="shared" si="0"/>
        <v>0</v>
      </c>
      <c r="G13" s="61">
        <f t="shared" si="1"/>
        <v>0</v>
      </c>
      <c r="H13" s="61">
        <f t="shared" si="2"/>
        <v>0</v>
      </c>
      <c r="I13" s="61">
        <f t="shared" si="3"/>
        <v>0</v>
      </c>
      <c r="J13" s="44"/>
    </row>
    <row r="14" spans="1:9" ht="12">
      <c r="A14" s="44" t="s">
        <v>22</v>
      </c>
      <c r="B14" s="314" t="s">
        <v>365</v>
      </c>
      <c r="C14" s="21" t="s">
        <v>12</v>
      </c>
      <c r="D14" s="21">
        <v>300</v>
      </c>
      <c r="E14" s="82"/>
      <c r="F14" s="61">
        <f t="shared" si="0"/>
        <v>0</v>
      </c>
      <c r="G14" s="61">
        <f t="shared" si="1"/>
        <v>0</v>
      </c>
      <c r="H14" s="61">
        <f t="shared" si="2"/>
        <v>0</v>
      </c>
      <c r="I14" s="61">
        <f t="shared" si="3"/>
        <v>0</v>
      </c>
    </row>
    <row r="15" spans="1:9" ht="12.75" thickBot="1">
      <c r="A15" s="44" t="s">
        <v>23</v>
      </c>
      <c r="B15" s="315" t="s">
        <v>366</v>
      </c>
      <c r="C15" s="45" t="s">
        <v>12</v>
      </c>
      <c r="D15" s="45">
        <v>500</v>
      </c>
      <c r="E15" s="83"/>
      <c r="F15" s="61">
        <f t="shared" si="0"/>
        <v>0</v>
      </c>
      <c r="G15" s="61">
        <f t="shared" si="1"/>
        <v>0</v>
      </c>
      <c r="H15" s="61">
        <f t="shared" si="2"/>
        <v>0</v>
      </c>
      <c r="I15" s="61">
        <f t="shared" si="3"/>
        <v>0</v>
      </c>
    </row>
    <row r="16" spans="1:9" ht="12.75" thickBot="1">
      <c r="A16" s="64"/>
      <c r="B16" s="316"/>
      <c r="C16" s="447" t="s">
        <v>34</v>
      </c>
      <c r="D16" s="447"/>
      <c r="E16" s="59" t="s">
        <v>35</v>
      </c>
      <c r="F16" s="59" t="s">
        <v>35</v>
      </c>
      <c r="G16" s="129">
        <f>SUM(G5:G15)</f>
        <v>0</v>
      </c>
      <c r="H16" s="59" t="s">
        <v>35</v>
      </c>
      <c r="I16" s="129">
        <f>SUM(I5:I15)</f>
        <v>0</v>
      </c>
    </row>
    <row r="17" spans="1:4" ht="12">
      <c r="A17" s="64"/>
      <c r="B17" s="316"/>
      <c r="C17" s="64"/>
      <c r="D17" s="64"/>
    </row>
    <row r="18" spans="1:4" ht="12">
      <c r="A18" s="64"/>
      <c r="B18" s="316"/>
      <c r="C18" s="64"/>
      <c r="D18" s="64"/>
    </row>
    <row r="19" spans="1:4" ht="12">
      <c r="A19" s="64"/>
      <c r="B19" s="316"/>
      <c r="C19" s="64"/>
      <c r="D19" s="64"/>
    </row>
    <row r="20" spans="1:8" ht="12">
      <c r="A20" s="440" t="s">
        <v>36</v>
      </c>
      <c r="B20" s="440"/>
      <c r="C20" s="64"/>
      <c r="D20" s="64"/>
      <c r="F20" s="411" t="s">
        <v>37</v>
      </c>
      <c r="G20" s="411"/>
      <c r="H20" s="411"/>
    </row>
    <row r="21" spans="1:8" ht="12">
      <c r="A21" s="445" t="s">
        <v>38</v>
      </c>
      <c r="B21" s="445"/>
      <c r="C21" s="64"/>
      <c r="D21" s="64"/>
      <c r="F21" s="406" t="s">
        <v>39</v>
      </c>
      <c r="G21" s="406"/>
      <c r="H21" s="406"/>
    </row>
  </sheetData>
  <sheetProtection/>
  <mergeCells count="9">
    <mergeCell ref="A21:B21"/>
    <mergeCell ref="F21:H21"/>
    <mergeCell ref="A1:B1"/>
    <mergeCell ref="A2:I2"/>
    <mergeCell ref="A3:I3"/>
    <mergeCell ref="C16:D16"/>
    <mergeCell ref="A20:B20"/>
    <mergeCell ref="F20:H20"/>
    <mergeCell ref="I1:K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V20"/>
  <sheetViews>
    <sheetView zoomScalePageLayoutView="0" workbookViewId="0" topLeftCell="A1">
      <selection activeCell="F6" sqref="F6"/>
    </sheetView>
  </sheetViews>
  <sheetFormatPr defaultColWidth="8.875" defaultRowHeight="12.75"/>
  <cols>
    <col min="1" max="1" width="4.75390625" style="1" customWidth="1"/>
    <col min="2" max="2" width="51.00390625" style="1" customWidth="1"/>
    <col min="3" max="3" width="6.625" style="1" customWidth="1"/>
    <col min="4" max="4" width="5.75390625" style="1" customWidth="1"/>
    <col min="5" max="6" width="11.625" style="1" customWidth="1"/>
    <col min="7" max="7" width="12.75390625" style="1" customWidth="1"/>
    <col min="8" max="8" width="7.125" style="3" customWidth="1"/>
    <col min="9" max="9" width="14.875" style="1" customWidth="1"/>
    <col min="10" max="10" width="17.25390625" style="1" customWidth="1"/>
    <col min="11" max="16384" width="8.875" style="1" customWidth="1"/>
  </cols>
  <sheetData>
    <row r="1" spans="1:256" ht="14.25">
      <c r="A1" s="407" t="s">
        <v>367</v>
      </c>
      <c r="B1" s="407"/>
      <c r="C1" s="4"/>
      <c r="D1" s="448" t="s">
        <v>369</v>
      </c>
      <c r="E1" s="448"/>
      <c r="F1" s="448"/>
      <c r="G1" s="317"/>
      <c r="H1" s="4"/>
      <c r="I1" s="427" t="s">
        <v>462</v>
      </c>
      <c r="J1" s="427"/>
      <c r="K1" s="427"/>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408" t="s">
        <v>380</v>
      </c>
      <c r="B2" s="408"/>
      <c r="C2" s="408"/>
      <c r="D2" s="408"/>
      <c r="E2" s="408"/>
      <c r="F2" s="408"/>
      <c r="G2" s="408"/>
      <c r="H2" s="408"/>
      <c r="I2" s="40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410" t="s">
        <v>370</v>
      </c>
      <c r="B3" s="410"/>
      <c r="C3" s="410"/>
      <c r="D3" s="410"/>
      <c r="E3" s="410"/>
      <c r="F3" s="410"/>
      <c r="G3" s="410"/>
      <c r="H3" s="410"/>
      <c r="I3" s="41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4">
      <c r="A4" s="318" t="s">
        <v>1</v>
      </c>
      <c r="B4" s="190" t="s">
        <v>2</v>
      </c>
      <c r="C4" s="191" t="s">
        <v>3</v>
      </c>
      <c r="D4" s="191" t="s">
        <v>4</v>
      </c>
      <c r="E4" s="192" t="s">
        <v>5</v>
      </c>
      <c r="F4" s="192" t="s">
        <v>6</v>
      </c>
      <c r="G4" s="192" t="s">
        <v>7</v>
      </c>
      <c r="H4" s="193" t="s">
        <v>8</v>
      </c>
      <c r="I4" s="194" t="s">
        <v>9</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
      <c r="A5" s="184" t="s">
        <v>11</v>
      </c>
      <c r="B5" s="180" t="s">
        <v>371</v>
      </c>
      <c r="C5" s="185" t="s">
        <v>12</v>
      </c>
      <c r="D5" s="185">
        <v>1200</v>
      </c>
      <c r="E5" s="186"/>
      <c r="F5" s="187">
        <f aca="true" t="shared" si="0" ref="F5:F13">E5*H5+E5</f>
        <v>0</v>
      </c>
      <c r="G5" s="187">
        <f aca="true" t="shared" si="1" ref="G5:G13">E5*D5</f>
        <v>0</v>
      </c>
      <c r="H5" s="319">
        <v>0.08</v>
      </c>
      <c r="I5" s="187">
        <f aca="true" t="shared" si="2" ref="I5:I13">F5*D5</f>
        <v>0</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60">
      <c r="A6" s="184" t="s">
        <v>13</v>
      </c>
      <c r="B6" s="201" t="s">
        <v>372</v>
      </c>
      <c r="C6" s="185" t="s">
        <v>12</v>
      </c>
      <c r="D6" s="184">
        <v>1000</v>
      </c>
      <c r="E6" s="186"/>
      <c r="F6" s="187">
        <f t="shared" si="0"/>
        <v>0</v>
      </c>
      <c r="G6" s="187">
        <f t="shared" si="1"/>
        <v>0</v>
      </c>
      <c r="H6" s="319">
        <v>0.23</v>
      </c>
      <c r="I6" s="187">
        <f t="shared" si="2"/>
        <v>0</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60">
      <c r="A7" s="184" t="s">
        <v>14</v>
      </c>
      <c r="B7" s="320" t="s">
        <v>461</v>
      </c>
      <c r="C7" s="185" t="s">
        <v>12</v>
      </c>
      <c r="D7" s="184">
        <v>4000</v>
      </c>
      <c r="E7" s="186"/>
      <c r="F7" s="187">
        <f t="shared" si="0"/>
        <v>0</v>
      </c>
      <c r="G7" s="187">
        <f t="shared" si="1"/>
        <v>0</v>
      </c>
      <c r="H7" s="319">
        <v>0.08</v>
      </c>
      <c r="I7" s="187">
        <f t="shared" si="2"/>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8">
      <c r="A8" s="184" t="s">
        <v>15</v>
      </c>
      <c r="B8" s="321" t="s">
        <v>373</v>
      </c>
      <c r="C8" s="185" t="s">
        <v>12</v>
      </c>
      <c r="D8" s="184">
        <v>1000</v>
      </c>
      <c r="E8" s="186"/>
      <c r="F8" s="187">
        <f t="shared" si="0"/>
        <v>0</v>
      </c>
      <c r="G8" s="187">
        <f t="shared" si="1"/>
        <v>0</v>
      </c>
      <c r="H8" s="319">
        <v>0.08</v>
      </c>
      <c r="I8" s="187">
        <f t="shared" si="2"/>
        <v>0</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4">
      <c r="A9" s="184" t="s">
        <v>16</v>
      </c>
      <c r="B9" s="321" t="s">
        <v>374</v>
      </c>
      <c r="C9" s="185" t="s">
        <v>12</v>
      </c>
      <c r="D9" s="184">
        <v>200</v>
      </c>
      <c r="E9" s="186"/>
      <c r="F9" s="187">
        <f t="shared" si="0"/>
        <v>0</v>
      </c>
      <c r="G9" s="187">
        <f t="shared" si="1"/>
        <v>0</v>
      </c>
      <c r="H9" s="319">
        <v>0.08</v>
      </c>
      <c r="I9" s="187">
        <f t="shared" si="2"/>
        <v>0</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72">
      <c r="A10" s="184" t="s">
        <v>17</v>
      </c>
      <c r="B10" s="321" t="s">
        <v>375</v>
      </c>
      <c r="C10" s="185" t="s">
        <v>12</v>
      </c>
      <c r="D10" s="184">
        <v>1000</v>
      </c>
      <c r="E10" s="186"/>
      <c r="F10" s="187">
        <f t="shared" si="0"/>
        <v>0</v>
      </c>
      <c r="G10" s="187">
        <f t="shared" si="1"/>
        <v>0</v>
      </c>
      <c r="H10" s="319">
        <v>0.08</v>
      </c>
      <c r="I10" s="187">
        <f t="shared" si="2"/>
        <v>0</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 r="A11" s="184" t="s">
        <v>19</v>
      </c>
      <c r="B11" s="321" t="s">
        <v>376</v>
      </c>
      <c r="C11" s="185" t="s">
        <v>45</v>
      </c>
      <c r="D11" s="184">
        <v>1000</v>
      </c>
      <c r="E11" s="186"/>
      <c r="F11" s="187">
        <f t="shared" si="0"/>
        <v>0</v>
      </c>
      <c r="G11" s="187">
        <f t="shared" si="1"/>
        <v>0</v>
      </c>
      <c r="H11" s="319">
        <v>0.08</v>
      </c>
      <c r="I11" s="187">
        <f t="shared" si="2"/>
        <v>0</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8">
      <c r="A12" s="184" t="s">
        <v>20</v>
      </c>
      <c r="B12" s="321" t="s">
        <v>377</v>
      </c>
      <c r="C12" s="185" t="s">
        <v>12</v>
      </c>
      <c r="D12" s="184">
        <v>100</v>
      </c>
      <c r="E12" s="186"/>
      <c r="F12" s="187">
        <f t="shared" si="0"/>
        <v>0</v>
      </c>
      <c r="G12" s="187">
        <f t="shared" si="1"/>
        <v>0</v>
      </c>
      <c r="H12" s="319">
        <v>0.23</v>
      </c>
      <c r="I12" s="187">
        <f t="shared" si="2"/>
        <v>0</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72">
      <c r="A13" s="184" t="s">
        <v>21</v>
      </c>
      <c r="B13" s="321" t="s">
        <v>378</v>
      </c>
      <c r="C13" s="185" t="s">
        <v>379</v>
      </c>
      <c r="D13" s="184">
        <v>3</v>
      </c>
      <c r="E13" s="186"/>
      <c r="F13" s="187">
        <f t="shared" si="0"/>
        <v>0</v>
      </c>
      <c r="G13" s="187">
        <f t="shared" si="1"/>
        <v>0</v>
      </c>
      <c r="H13" s="319">
        <v>0.23</v>
      </c>
      <c r="I13" s="187">
        <f t="shared" si="2"/>
        <v>0</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88"/>
      <c r="B14" s="188"/>
      <c r="C14" s="449" t="s">
        <v>34</v>
      </c>
      <c r="D14" s="449"/>
      <c r="E14" s="186" t="s">
        <v>35</v>
      </c>
      <c r="F14" s="186" t="s">
        <v>35</v>
      </c>
      <c r="G14" s="322">
        <f>SUM(G5:G13)</f>
        <v>0</v>
      </c>
      <c r="H14" s="187" t="s">
        <v>35</v>
      </c>
      <c r="I14" s="322">
        <f>SUM(I5:I13)</f>
        <v>0</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40"/>
      <c r="B15" s="40"/>
      <c r="C15" s="6"/>
      <c r="D15" s="6"/>
      <c r="E15" s="323"/>
      <c r="F15" s="323"/>
      <c r="G15" s="324"/>
      <c r="H15" s="52"/>
      <c r="I15" s="324"/>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40"/>
      <c r="B16" s="40"/>
      <c r="C16" s="6"/>
      <c r="D16" s="6"/>
      <c r="E16" s="323"/>
      <c r="F16" s="323"/>
      <c r="G16" s="324"/>
      <c r="H16" s="52"/>
      <c r="I16" s="324"/>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40"/>
      <c r="B17" s="40"/>
      <c r="C17" s="6"/>
      <c r="D17" s="6"/>
      <c r="E17" s="323"/>
      <c r="F17" s="323"/>
      <c r="G17" s="324"/>
      <c r="H17" s="52"/>
      <c r="I17" s="324"/>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40"/>
      <c r="B18" s="40"/>
      <c r="C18" s="6"/>
      <c r="D18" s="6"/>
      <c r="E18" s="323"/>
      <c r="F18" s="323"/>
      <c r="G18" s="324"/>
      <c r="H18" s="52"/>
      <c r="I18" s="324"/>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8" ht="12">
      <c r="A19" s="410" t="s">
        <v>36</v>
      </c>
      <c r="B19" s="410"/>
      <c r="C19" s="40"/>
      <c r="D19" s="40"/>
      <c r="F19" s="410" t="s">
        <v>37</v>
      </c>
      <c r="G19" s="410"/>
      <c r="H19" s="410"/>
    </row>
    <row r="20" spans="1:8" ht="12">
      <c r="A20" s="405" t="s">
        <v>38</v>
      </c>
      <c r="B20" s="405"/>
      <c r="C20" s="40"/>
      <c r="D20" s="40"/>
      <c r="F20" s="405" t="s">
        <v>39</v>
      </c>
      <c r="G20" s="405"/>
      <c r="H20" s="405"/>
    </row>
  </sheetData>
  <sheetProtection/>
  <mergeCells count="10">
    <mergeCell ref="A20:B20"/>
    <mergeCell ref="F20:H20"/>
    <mergeCell ref="A1:B1"/>
    <mergeCell ref="D1:F1"/>
    <mergeCell ref="A2:I2"/>
    <mergeCell ref="A3:I3"/>
    <mergeCell ref="C14:D14"/>
    <mergeCell ref="A19:B19"/>
    <mergeCell ref="F19:H19"/>
    <mergeCell ref="I1:K1"/>
  </mergeCells>
  <printOptions/>
  <pageMargins left="0.7" right="0.7" top="0.75" bottom="0.75" header="0.3" footer="0.3"/>
  <pageSetup orientation="portrait" paperSize="9" r:id="rId1"/>
</worksheet>
</file>

<file path=xl/worksheets/sheet27.xml><?xml version="1.0" encoding="utf-8"?>
<worksheet xmlns="http://schemas.openxmlformats.org/spreadsheetml/2006/main" xmlns:r="http://schemas.openxmlformats.org/officeDocument/2006/relationships">
  <dimension ref="A1:L25"/>
  <sheetViews>
    <sheetView zoomScalePageLayoutView="0" workbookViewId="0" topLeftCell="A1">
      <selection activeCell="I1" sqref="I1:K1"/>
    </sheetView>
  </sheetViews>
  <sheetFormatPr defaultColWidth="11.625" defaultRowHeight="12.75"/>
  <cols>
    <col min="1" max="1" width="4.75390625" style="1" customWidth="1"/>
    <col min="2" max="2" width="60.25390625" style="353" customWidth="1"/>
    <col min="3" max="3" width="5.75390625" style="1" customWidth="1"/>
    <col min="4" max="4" width="12.125" style="1" customWidth="1"/>
    <col min="5" max="5" width="10.00390625" style="1" customWidth="1"/>
    <col min="6" max="6" width="11.625" style="1" customWidth="1"/>
    <col min="7" max="7" width="11.25390625" style="351" customWidth="1"/>
    <col min="8" max="8" width="8.375" style="275" customWidth="1"/>
    <col min="9" max="9" width="14.00390625" style="351" customWidth="1"/>
    <col min="10" max="10" width="16.875" style="1" customWidth="1"/>
    <col min="11" max="16384" width="11.625" style="1" customWidth="1"/>
  </cols>
  <sheetData>
    <row r="1" spans="1:11" ht="12">
      <c r="A1" s="407" t="s">
        <v>367</v>
      </c>
      <c r="B1" s="407"/>
      <c r="C1" s="408" t="s">
        <v>381</v>
      </c>
      <c r="D1" s="408"/>
      <c r="E1" s="408"/>
      <c r="F1" s="4"/>
      <c r="G1" s="325"/>
      <c r="H1" s="392"/>
      <c r="I1" s="427" t="s">
        <v>462</v>
      </c>
      <c r="J1" s="427"/>
      <c r="K1" s="427"/>
    </row>
    <row r="2" spans="1:12" ht="12">
      <c r="A2" s="408" t="s">
        <v>403</v>
      </c>
      <c r="B2" s="408"/>
      <c r="C2" s="408"/>
      <c r="D2" s="408"/>
      <c r="E2" s="408"/>
      <c r="F2" s="408"/>
      <c r="G2" s="408"/>
      <c r="H2" s="408"/>
      <c r="I2" s="408"/>
      <c r="J2" s="8"/>
      <c r="K2" s="8"/>
      <c r="L2" s="8"/>
    </row>
    <row r="3" spans="1:12" ht="12.75" thickBot="1">
      <c r="A3" s="408" t="s">
        <v>382</v>
      </c>
      <c r="B3" s="408"/>
      <c r="C3" s="408"/>
      <c r="D3" s="408"/>
      <c r="E3" s="408"/>
      <c r="F3" s="408"/>
      <c r="G3" s="408"/>
      <c r="H3" s="408"/>
      <c r="I3" s="408"/>
      <c r="J3" s="10"/>
      <c r="K3" s="10"/>
      <c r="L3" s="10"/>
    </row>
    <row r="4" spans="1:10" ht="36.75" thickBot="1">
      <c r="A4" s="326" t="s">
        <v>1</v>
      </c>
      <c r="B4" s="327" t="s">
        <v>2</v>
      </c>
      <c r="C4" s="328" t="s">
        <v>3</v>
      </c>
      <c r="D4" s="328" t="s">
        <v>4</v>
      </c>
      <c r="E4" s="329" t="s">
        <v>383</v>
      </c>
      <c r="F4" s="329" t="s">
        <v>384</v>
      </c>
      <c r="G4" s="330" t="s">
        <v>7</v>
      </c>
      <c r="H4" s="393" t="s">
        <v>385</v>
      </c>
      <c r="I4" s="331" t="s">
        <v>9</v>
      </c>
      <c r="J4" s="332" t="s">
        <v>10</v>
      </c>
    </row>
    <row r="5" spans="1:10" ht="264">
      <c r="A5" s="333" t="s">
        <v>11</v>
      </c>
      <c r="B5" s="334" t="s">
        <v>386</v>
      </c>
      <c r="C5" s="200" t="s">
        <v>45</v>
      </c>
      <c r="D5" s="200">
        <v>140</v>
      </c>
      <c r="E5" s="335"/>
      <c r="F5" s="335">
        <f>H5+E5</f>
        <v>0</v>
      </c>
      <c r="G5" s="336">
        <f>E5*D5</f>
        <v>0</v>
      </c>
      <c r="H5" s="394">
        <f>E5*0.08</f>
        <v>0</v>
      </c>
      <c r="I5" s="336">
        <f>F5*D5</f>
        <v>0</v>
      </c>
      <c r="J5" s="337"/>
    </row>
    <row r="6" spans="1:10" ht="360">
      <c r="A6" s="333" t="s">
        <v>13</v>
      </c>
      <c r="B6" s="338" t="s">
        <v>387</v>
      </c>
      <c r="C6" s="185" t="s">
        <v>45</v>
      </c>
      <c r="D6" s="185">
        <v>150</v>
      </c>
      <c r="E6" s="187"/>
      <c r="F6" s="335">
        <f aca="true" t="shared" si="0" ref="F6:F21">H6+E6</f>
        <v>0</v>
      </c>
      <c r="G6" s="336">
        <f aca="true" t="shared" si="1" ref="G6:G21">E6*D6</f>
        <v>0</v>
      </c>
      <c r="H6" s="394">
        <f aca="true" t="shared" si="2" ref="H6:H21">E6*0.08</f>
        <v>0</v>
      </c>
      <c r="I6" s="336">
        <f aca="true" t="shared" si="3" ref="I6:I21">F6*D6</f>
        <v>0</v>
      </c>
      <c r="J6" s="188"/>
    </row>
    <row r="7" spans="1:10" ht="120">
      <c r="A7" s="333" t="s">
        <v>14</v>
      </c>
      <c r="B7" s="338" t="s">
        <v>388</v>
      </c>
      <c r="C7" s="185" t="s">
        <v>45</v>
      </c>
      <c r="D7" s="185">
        <v>100</v>
      </c>
      <c r="E7" s="187"/>
      <c r="F7" s="335">
        <f t="shared" si="0"/>
        <v>0</v>
      </c>
      <c r="G7" s="336">
        <f t="shared" si="1"/>
        <v>0</v>
      </c>
      <c r="H7" s="394">
        <f t="shared" si="2"/>
        <v>0</v>
      </c>
      <c r="I7" s="336">
        <f t="shared" si="3"/>
        <v>0</v>
      </c>
      <c r="J7" s="188"/>
    </row>
    <row r="8" spans="1:10" ht="120">
      <c r="A8" s="333" t="s">
        <v>15</v>
      </c>
      <c r="B8" s="339" t="s">
        <v>389</v>
      </c>
      <c r="C8" s="340" t="s">
        <v>45</v>
      </c>
      <c r="D8" s="340">
        <v>100</v>
      </c>
      <c r="E8" s="187"/>
      <c r="F8" s="335">
        <f t="shared" si="0"/>
        <v>0</v>
      </c>
      <c r="G8" s="336">
        <f t="shared" si="1"/>
        <v>0</v>
      </c>
      <c r="H8" s="394">
        <f t="shared" si="2"/>
        <v>0</v>
      </c>
      <c r="I8" s="336">
        <f t="shared" si="3"/>
        <v>0</v>
      </c>
      <c r="J8" s="188"/>
    </row>
    <row r="9" spans="1:10" ht="24">
      <c r="A9" s="333" t="s">
        <v>16</v>
      </c>
      <c r="B9" s="341" t="s">
        <v>390</v>
      </c>
      <c r="C9" s="340" t="s">
        <v>45</v>
      </c>
      <c r="D9" s="340">
        <v>300</v>
      </c>
      <c r="E9" s="187"/>
      <c r="F9" s="335">
        <f t="shared" si="0"/>
        <v>0</v>
      </c>
      <c r="G9" s="336">
        <f t="shared" si="1"/>
        <v>0</v>
      </c>
      <c r="H9" s="394">
        <f t="shared" si="2"/>
        <v>0</v>
      </c>
      <c r="I9" s="336">
        <f t="shared" si="3"/>
        <v>0</v>
      </c>
      <c r="J9" s="188"/>
    </row>
    <row r="10" spans="1:10" ht="60">
      <c r="A10" s="333" t="s">
        <v>17</v>
      </c>
      <c r="B10" s="342" t="s">
        <v>391</v>
      </c>
      <c r="C10" s="343" t="s">
        <v>45</v>
      </c>
      <c r="D10" s="343">
        <v>800</v>
      </c>
      <c r="E10" s="187"/>
      <c r="F10" s="335">
        <f t="shared" si="0"/>
        <v>0</v>
      </c>
      <c r="G10" s="336">
        <f t="shared" si="1"/>
        <v>0</v>
      </c>
      <c r="H10" s="394">
        <f t="shared" si="2"/>
        <v>0</v>
      </c>
      <c r="I10" s="336">
        <f t="shared" si="3"/>
        <v>0</v>
      </c>
      <c r="J10" s="188"/>
    </row>
    <row r="11" spans="1:10" ht="60">
      <c r="A11" s="333" t="s">
        <v>19</v>
      </c>
      <c r="B11" s="342" t="s">
        <v>392</v>
      </c>
      <c r="C11" s="343" t="s">
        <v>45</v>
      </c>
      <c r="D11" s="343">
        <v>200</v>
      </c>
      <c r="E11" s="187"/>
      <c r="F11" s="335">
        <f t="shared" si="0"/>
        <v>0</v>
      </c>
      <c r="G11" s="336">
        <f t="shared" si="1"/>
        <v>0</v>
      </c>
      <c r="H11" s="394">
        <f t="shared" si="2"/>
        <v>0</v>
      </c>
      <c r="I11" s="336">
        <f t="shared" si="3"/>
        <v>0</v>
      </c>
      <c r="J11" s="188"/>
    </row>
    <row r="12" spans="1:10" ht="48">
      <c r="A12" s="333" t="s">
        <v>20</v>
      </c>
      <c r="B12" s="342" t="s">
        <v>393</v>
      </c>
      <c r="C12" s="343" t="s">
        <v>45</v>
      </c>
      <c r="D12" s="343">
        <v>50</v>
      </c>
      <c r="E12" s="187"/>
      <c r="F12" s="335">
        <f t="shared" si="0"/>
        <v>0</v>
      </c>
      <c r="G12" s="336">
        <f t="shared" si="1"/>
        <v>0</v>
      </c>
      <c r="H12" s="394">
        <f t="shared" si="2"/>
        <v>0</v>
      </c>
      <c r="I12" s="336">
        <f t="shared" si="3"/>
        <v>0</v>
      </c>
      <c r="J12" s="188"/>
    </row>
    <row r="13" spans="1:10" ht="36">
      <c r="A13" s="333" t="s">
        <v>21</v>
      </c>
      <c r="B13" s="342" t="s">
        <v>394</v>
      </c>
      <c r="C13" s="343" t="s">
        <v>45</v>
      </c>
      <c r="D13" s="343">
        <v>50</v>
      </c>
      <c r="E13" s="187"/>
      <c r="F13" s="335">
        <f t="shared" si="0"/>
        <v>0</v>
      </c>
      <c r="G13" s="336">
        <f t="shared" si="1"/>
        <v>0</v>
      </c>
      <c r="H13" s="394">
        <f t="shared" si="2"/>
        <v>0</v>
      </c>
      <c r="I13" s="336">
        <f t="shared" si="3"/>
        <v>0</v>
      </c>
      <c r="J13" s="188"/>
    </row>
    <row r="14" spans="1:10" ht="156">
      <c r="A14" s="333" t="s">
        <v>22</v>
      </c>
      <c r="B14" s="342" t="s">
        <v>395</v>
      </c>
      <c r="C14" s="343" t="s">
        <v>45</v>
      </c>
      <c r="D14" s="343">
        <v>1400</v>
      </c>
      <c r="E14" s="187"/>
      <c r="F14" s="335">
        <f t="shared" si="0"/>
        <v>0</v>
      </c>
      <c r="G14" s="336">
        <f t="shared" si="1"/>
        <v>0</v>
      </c>
      <c r="H14" s="394">
        <f t="shared" si="2"/>
        <v>0</v>
      </c>
      <c r="I14" s="336">
        <f t="shared" si="3"/>
        <v>0</v>
      </c>
      <c r="J14" s="188"/>
    </row>
    <row r="15" spans="1:10" ht="84">
      <c r="A15" s="333" t="s">
        <v>23</v>
      </c>
      <c r="B15" s="342" t="s">
        <v>396</v>
      </c>
      <c r="C15" s="343" t="s">
        <v>45</v>
      </c>
      <c r="D15" s="343">
        <v>800</v>
      </c>
      <c r="E15" s="187"/>
      <c r="F15" s="335">
        <f t="shared" si="0"/>
        <v>0</v>
      </c>
      <c r="G15" s="336">
        <f t="shared" si="1"/>
        <v>0</v>
      </c>
      <c r="H15" s="394">
        <f t="shared" si="2"/>
        <v>0</v>
      </c>
      <c r="I15" s="336">
        <f t="shared" si="3"/>
        <v>0</v>
      </c>
      <c r="J15" s="188"/>
    </row>
    <row r="16" spans="1:10" ht="300">
      <c r="A16" s="333" t="s">
        <v>24</v>
      </c>
      <c r="B16" s="342" t="s">
        <v>397</v>
      </c>
      <c r="C16" s="343" t="s">
        <v>45</v>
      </c>
      <c r="D16" s="343">
        <v>150</v>
      </c>
      <c r="E16" s="187"/>
      <c r="F16" s="335">
        <f t="shared" si="0"/>
        <v>0</v>
      </c>
      <c r="G16" s="336">
        <f t="shared" si="1"/>
        <v>0</v>
      </c>
      <c r="H16" s="394">
        <f t="shared" si="2"/>
        <v>0</v>
      </c>
      <c r="I16" s="336">
        <f t="shared" si="3"/>
        <v>0</v>
      </c>
      <c r="J16" s="188"/>
    </row>
    <row r="17" spans="1:10" ht="12">
      <c r="A17" s="333" t="s">
        <v>25</v>
      </c>
      <c r="B17" s="342" t="s">
        <v>398</v>
      </c>
      <c r="C17" s="343" t="s">
        <v>45</v>
      </c>
      <c r="D17" s="343">
        <v>600</v>
      </c>
      <c r="E17" s="187"/>
      <c r="F17" s="335">
        <f t="shared" si="0"/>
        <v>0</v>
      </c>
      <c r="G17" s="336">
        <f t="shared" si="1"/>
        <v>0</v>
      </c>
      <c r="H17" s="394">
        <f t="shared" si="2"/>
        <v>0</v>
      </c>
      <c r="I17" s="336">
        <f t="shared" si="3"/>
        <v>0</v>
      </c>
      <c r="J17" s="188"/>
    </row>
    <row r="18" spans="1:10" ht="12">
      <c r="A18" s="333" t="s">
        <v>26</v>
      </c>
      <c r="B18" s="342" t="s">
        <v>399</v>
      </c>
      <c r="C18" s="343" t="s">
        <v>45</v>
      </c>
      <c r="D18" s="343">
        <v>400</v>
      </c>
      <c r="E18" s="187"/>
      <c r="F18" s="335">
        <f t="shared" si="0"/>
        <v>0</v>
      </c>
      <c r="G18" s="336">
        <f t="shared" si="1"/>
        <v>0</v>
      </c>
      <c r="H18" s="394">
        <f t="shared" si="2"/>
        <v>0</v>
      </c>
      <c r="I18" s="336">
        <f t="shared" si="3"/>
        <v>0</v>
      </c>
      <c r="J18" s="188"/>
    </row>
    <row r="19" spans="1:10" ht="12">
      <c r="A19" s="333" t="s">
        <v>27</v>
      </c>
      <c r="B19" s="342" t="s">
        <v>400</v>
      </c>
      <c r="C19" s="343" t="s">
        <v>45</v>
      </c>
      <c r="D19" s="343">
        <v>500</v>
      </c>
      <c r="E19" s="187"/>
      <c r="F19" s="335">
        <f t="shared" si="0"/>
        <v>0</v>
      </c>
      <c r="G19" s="336">
        <f t="shared" si="1"/>
        <v>0</v>
      </c>
      <c r="H19" s="394">
        <f t="shared" si="2"/>
        <v>0</v>
      </c>
      <c r="I19" s="336">
        <f t="shared" si="3"/>
        <v>0</v>
      </c>
      <c r="J19" s="188"/>
    </row>
    <row r="20" spans="1:10" ht="12">
      <c r="A20" s="333" t="s">
        <v>28</v>
      </c>
      <c r="B20" s="342" t="s">
        <v>401</v>
      </c>
      <c r="C20" s="343" t="s">
        <v>45</v>
      </c>
      <c r="D20" s="343">
        <v>200</v>
      </c>
      <c r="E20" s="187"/>
      <c r="F20" s="335">
        <f t="shared" si="0"/>
        <v>0</v>
      </c>
      <c r="G20" s="336">
        <f t="shared" si="1"/>
        <v>0</v>
      </c>
      <c r="H20" s="394">
        <f t="shared" si="2"/>
        <v>0</v>
      </c>
      <c r="I20" s="336">
        <f t="shared" si="3"/>
        <v>0</v>
      </c>
      <c r="J20" s="188"/>
    </row>
    <row r="21" spans="1:10" ht="60">
      <c r="A21" s="333" t="s">
        <v>30</v>
      </c>
      <c r="B21" s="344" t="s">
        <v>402</v>
      </c>
      <c r="C21" s="345" t="s">
        <v>45</v>
      </c>
      <c r="D21" s="345">
        <v>80</v>
      </c>
      <c r="E21" s="346"/>
      <c r="F21" s="335">
        <f t="shared" si="0"/>
        <v>0</v>
      </c>
      <c r="G21" s="336">
        <f t="shared" si="1"/>
        <v>0</v>
      </c>
      <c r="H21" s="394">
        <f t="shared" si="2"/>
        <v>0</v>
      </c>
      <c r="I21" s="336">
        <f t="shared" si="3"/>
        <v>0</v>
      </c>
      <c r="J21" s="212"/>
    </row>
    <row r="22" spans="1:10" ht="12">
      <c r="A22" s="347"/>
      <c r="B22" s="348"/>
      <c r="C22" s="343"/>
      <c r="D22" s="343"/>
      <c r="E22" s="187"/>
      <c r="F22" s="187"/>
      <c r="G22" s="349">
        <f>SUM(G5:G21)</f>
        <v>0</v>
      </c>
      <c r="H22" s="272"/>
      <c r="I22" s="349">
        <f>SUM(I5:I21)</f>
        <v>0</v>
      </c>
      <c r="J22" s="188"/>
    </row>
    <row r="23" spans="1:4" ht="12">
      <c r="A23" s="40"/>
      <c r="B23" s="350"/>
      <c r="C23" s="40"/>
      <c r="D23" s="40"/>
    </row>
    <row r="24" spans="1:4" ht="12">
      <c r="A24" s="40"/>
      <c r="B24" s="350"/>
      <c r="C24" s="40"/>
      <c r="D24" s="40"/>
    </row>
    <row r="25" spans="1:4" ht="12">
      <c r="A25" s="40"/>
      <c r="B25" s="350"/>
      <c r="C25" s="40"/>
      <c r="D25" s="40"/>
    </row>
  </sheetData>
  <sheetProtection/>
  <mergeCells count="5">
    <mergeCell ref="C1:E1"/>
    <mergeCell ref="A2:I2"/>
    <mergeCell ref="A3:I3"/>
    <mergeCell ref="A1:B1"/>
    <mergeCell ref="I1:K1"/>
  </mergeCells>
  <printOptions/>
  <pageMargins left="0.7" right="0.7" top="0.75" bottom="0.75" header="0.3" footer="0.3"/>
  <pageSetup orientation="portrait" paperSize="9" r:id="rId1"/>
</worksheet>
</file>

<file path=xl/worksheets/sheet28.xml><?xml version="1.0" encoding="utf-8"?>
<worksheet xmlns="http://schemas.openxmlformats.org/spreadsheetml/2006/main" xmlns:r="http://schemas.openxmlformats.org/officeDocument/2006/relationships">
  <dimension ref="A1:IV11"/>
  <sheetViews>
    <sheetView zoomScalePageLayoutView="0" workbookViewId="0" topLeftCell="A1">
      <selection activeCell="I1" sqref="I1:K1"/>
    </sheetView>
  </sheetViews>
  <sheetFormatPr defaultColWidth="11.625" defaultRowHeight="12.75"/>
  <cols>
    <col min="1" max="1" width="3.75390625" style="1" customWidth="1"/>
    <col min="2" max="2" width="49.75390625" style="363" customWidth="1"/>
    <col min="3" max="3" width="4.75390625" style="1" customWidth="1"/>
    <col min="4" max="4" width="5.625" style="1" customWidth="1"/>
    <col min="5" max="5" width="10.00390625" style="1" customWidth="1"/>
    <col min="6" max="6" width="11.625" style="1" customWidth="1"/>
    <col min="7" max="7" width="11.625" style="351" customWidth="1"/>
    <col min="8" max="8" width="7.00390625" style="352" customWidth="1"/>
    <col min="9" max="9" width="11.625" style="351" customWidth="1"/>
    <col min="10" max="10" width="18.75390625" style="1" customWidth="1"/>
    <col min="11" max="16384" width="11.625" style="1" customWidth="1"/>
  </cols>
  <sheetData>
    <row r="1" spans="1:11" ht="12">
      <c r="A1" s="407" t="s">
        <v>367</v>
      </c>
      <c r="B1" s="407"/>
      <c r="C1" s="450" t="s">
        <v>381</v>
      </c>
      <c r="D1" s="450"/>
      <c r="E1" s="450"/>
      <c r="F1" s="450"/>
      <c r="I1" s="427" t="s">
        <v>462</v>
      </c>
      <c r="J1" s="427"/>
      <c r="K1" s="427"/>
    </row>
    <row r="2" spans="2:9" ht="12">
      <c r="B2" s="430" t="s">
        <v>412</v>
      </c>
      <c r="C2" s="430"/>
      <c r="D2" s="430"/>
      <c r="E2" s="430"/>
      <c r="F2" s="430"/>
      <c r="G2" s="430"/>
      <c r="H2" s="430"/>
      <c r="I2" s="430"/>
    </row>
    <row r="3" spans="2:9" ht="12.75" thickBot="1">
      <c r="B3" s="430" t="s">
        <v>404</v>
      </c>
      <c r="C3" s="430"/>
      <c r="D3" s="430"/>
      <c r="E3" s="430"/>
      <c r="F3" s="430"/>
      <c r="G3" s="430"/>
      <c r="H3" s="430"/>
      <c r="I3" s="430"/>
    </row>
    <row r="4" spans="1:256" ht="36.75" thickBot="1">
      <c r="A4" s="354" t="s">
        <v>157</v>
      </c>
      <c r="B4" s="355" t="s">
        <v>2</v>
      </c>
      <c r="C4" s="356" t="s">
        <v>405</v>
      </c>
      <c r="D4" s="356" t="s">
        <v>4</v>
      </c>
      <c r="E4" s="356" t="s">
        <v>406</v>
      </c>
      <c r="F4" s="356" t="s">
        <v>407</v>
      </c>
      <c r="G4" s="357" t="s">
        <v>7</v>
      </c>
      <c r="H4" s="358" t="s">
        <v>408</v>
      </c>
      <c r="I4" s="357" t="s">
        <v>9</v>
      </c>
      <c r="J4" s="18" t="s">
        <v>10</v>
      </c>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10" ht="108">
      <c r="A5" s="43" t="s">
        <v>11</v>
      </c>
      <c r="B5" s="122" t="s">
        <v>409</v>
      </c>
      <c r="C5" s="21" t="s">
        <v>56</v>
      </c>
      <c r="D5" s="21">
        <v>450</v>
      </c>
      <c r="E5" s="24"/>
      <c r="F5" s="24">
        <f>E5*1.08</f>
        <v>0</v>
      </c>
      <c r="G5" s="359">
        <f>E5*D5</f>
        <v>0</v>
      </c>
      <c r="H5" s="360">
        <v>0.08</v>
      </c>
      <c r="I5" s="359">
        <f>F5*D5</f>
        <v>0</v>
      </c>
      <c r="J5" s="25"/>
    </row>
    <row r="6" spans="1:10" ht="96">
      <c r="A6" s="43" t="s">
        <v>13</v>
      </c>
      <c r="B6" s="361" t="s">
        <v>410</v>
      </c>
      <c r="C6" s="21" t="s">
        <v>56</v>
      </c>
      <c r="D6" s="45">
        <v>1</v>
      </c>
      <c r="E6" s="61"/>
      <c r="F6" s="24">
        <f>E6*1.08</f>
        <v>0</v>
      </c>
      <c r="G6" s="359">
        <f>E6*D6</f>
        <v>0</v>
      </c>
      <c r="H6" s="360">
        <v>0.08</v>
      </c>
      <c r="I6" s="359">
        <f>F6*D6</f>
        <v>0</v>
      </c>
      <c r="J6" s="30"/>
    </row>
    <row r="7" spans="1:10" ht="96">
      <c r="A7" s="43" t="s">
        <v>14</v>
      </c>
      <c r="B7" s="361" t="s">
        <v>411</v>
      </c>
      <c r="C7" s="21" t="s">
        <v>56</v>
      </c>
      <c r="D7" s="45">
        <v>60</v>
      </c>
      <c r="E7" s="133"/>
      <c r="F7" s="24">
        <f>E7*1.08</f>
        <v>0</v>
      </c>
      <c r="G7" s="359">
        <f>E7*D7</f>
        <v>0</v>
      </c>
      <c r="H7" s="368">
        <v>0.08</v>
      </c>
      <c r="I7" s="359">
        <f>F7*D7</f>
        <v>0</v>
      </c>
      <c r="J7" s="146"/>
    </row>
    <row r="8" spans="1:10" ht="204">
      <c r="A8" s="43" t="s">
        <v>15</v>
      </c>
      <c r="B8" s="361" t="s">
        <v>422</v>
      </c>
      <c r="C8" s="21" t="s">
        <v>56</v>
      </c>
      <c r="D8" s="367">
        <v>30</v>
      </c>
      <c r="E8" s="187"/>
      <c r="F8" s="24">
        <f>E8*1.08</f>
        <v>0</v>
      </c>
      <c r="G8" s="359">
        <f>E8*D8</f>
        <v>0</v>
      </c>
      <c r="H8" s="319">
        <v>0.08</v>
      </c>
      <c r="I8" s="359">
        <f>F8*D8</f>
        <v>0</v>
      </c>
      <c r="J8" s="188"/>
    </row>
    <row r="9" spans="1:256" ht="12.75" thickBot="1">
      <c r="A9" s="89"/>
      <c r="B9" s="362"/>
      <c r="C9" s="89"/>
      <c r="D9" s="89"/>
      <c r="E9" s="369"/>
      <c r="F9" s="370"/>
      <c r="G9" s="371">
        <f>SUM(G5:G7)</f>
        <v>0</v>
      </c>
      <c r="H9" s="372"/>
      <c r="I9" s="373">
        <f>SUM(I5:I7)</f>
        <v>0</v>
      </c>
      <c r="J9" s="249"/>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1" spans="1:8" ht="12">
      <c r="A11" s="364"/>
      <c r="B11" s="364"/>
      <c r="C11" s="364"/>
      <c r="D11" s="364"/>
      <c r="E11" s="364"/>
      <c r="F11" s="364"/>
      <c r="G11" s="365"/>
      <c r="H11" s="366"/>
    </row>
  </sheetData>
  <sheetProtection/>
  <mergeCells count="5">
    <mergeCell ref="A1:B1"/>
    <mergeCell ref="C1:F1"/>
    <mergeCell ref="B2:I2"/>
    <mergeCell ref="B3:I3"/>
    <mergeCell ref="I1:K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8"/>
  <sheetViews>
    <sheetView zoomScalePageLayoutView="0" workbookViewId="0" topLeftCell="A1">
      <selection activeCell="H1" sqref="H1:J1"/>
    </sheetView>
  </sheetViews>
  <sheetFormatPr defaultColWidth="9.00390625" defaultRowHeight="12.75"/>
  <cols>
    <col min="1" max="1" width="4.625" style="0" customWidth="1"/>
    <col min="2" max="2" width="48.25390625" style="0" customWidth="1"/>
    <col min="3" max="3" width="5.75390625" style="0" customWidth="1"/>
    <col min="4" max="4" width="7.00390625" style="0" customWidth="1"/>
    <col min="5" max="6" width="12.75390625" style="0" customWidth="1"/>
    <col min="7" max="7" width="14.125" style="385" customWidth="1"/>
    <col min="8" max="8" width="8.25390625" style="386" customWidth="1"/>
    <col min="9" max="9" width="13.75390625" style="385" customWidth="1"/>
    <col min="10" max="10" width="14.125" style="0" customWidth="1"/>
  </cols>
  <sheetData>
    <row r="1" spans="1:10" ht="12.75">
      <c r="A1" s="407" t="s">
        <v>367</v>
      </c>
      <c r="B1" s="407"/>
      <c r="C1" s="4"/>
      <c r="D1" s="407" t="s">
        <v>381</v>
      </c>
      <c r="E1" s="407"/>
      <c r="F1" s="407"/>
      <c r="G1" s="325"/>
      <c r="H1" s="427" t="s">
        <v>462</v>
      </c>
      <c r="I1" s="427"/>
      <c r="J1" s="427"/>
    </row>
    <row r="2" spans="1:10" ht="12.75">
      <c r="A2" s="408" t="s">
        <v>419</v>
      </c>
      <c r="B2" s="408"/>
      <c r="C2" s="408"/>
      <c r="D2" s="408"/>
      <c r="E2" s="408"/>
      <c r="F2" s="408"/>
      <c r="G2" s="408"/>
      <c r="H2" s="408"/>
      <c r="I2" s="408"/>
      <c r="J2" s="408"/>
    </row>
    <row r="3" spans="1:10" ht="13.5" thickBot="1">
      <c r="A3" s="408" t="s">
        <v>414</v>
      </c>
      <c r="B3" s="408"/>
      <c r="C3" s="408"/>
      <c r="D3" s="408"/>
      <c r="E3" s="408"/>
      <c r="F3" s="408"/>
      <c r="G3" s="408"/>
      <c r="H3" s="408"/>
      <c r="I3" s="408"/>
      <c r="J3" s="408"/>
    </row>
    <row r="4" spans="1:10" ht="48.75" thickBot="1">
      <c r="A4" s="375" t="s">
        <v>1</v>
      </c>
      <c r="B4" s="376" t="s">
        <v>413</v>
      </c>
      <c r="C4" s="377" t="s">
        <v>3</v>
      </c>
      <c r="D4" s="377" t="s">
        <v>4</v>
      </c>
      <c r="E4" s="376" t="s">
        <v>383</v>
      </c>
      <c r="F4" s="376" t="s">
        <v>384</v>
      </c>
      <c r="G4" s="378" t="s">
        <v>7</v>
      </c>
      <c r="H4" s="379" t="s">
        <v>408</v>
      </c>
      <c r="I4" s="380" t="s">
        <v>9</v>
      </c>
      <c r="J4" s="381" t="s">
        <v>10</v>
      </c>
    </row>
    <row r="5" spans="1:10" ht="48">
      <c r="A5" s="43" t="s">
        <v>11</v>
      </c>
      <c r="B5" s="85" t="s">
        <v>415</v>
      </c>
      <c r="C5" s="21" t="s">
        <v>416</v>
      </c>
      <c r="D5" s="21">
        <v>200</v>
      </c>
      <c r="E5" s="82"/>
      <c r="F5" s="24">
        <f>E5*1.08</f>
        <v>0</v>
      </c>
      <c r="G5" s="359">
        <f>E5*D5</f>
        <v>0</v>
      </c>
      <c r="H5" s="360">
        <v>0.08</v>
      </c>
      <c r="I5" s="359">
        <f>F5*D5</f>
        <v>0</v>
      </c>
      <c r="J5" s="24"/>
    </row>
    <row r="6" spans="1:10" ht="48">
      <c r="A6" s="44" t="s">
        <v>13</v>
      </c>
      <c r="B6" s="382" t="s">
        <v>417</v>
      </c>
      <c r="C6" s="45" t="s">
        <v>29</v>
      </c>
      <c r="D6" s="45">
        <v>30</v>
      </c>
      <c r="E6" s="83"/>
      <c r="F6" s="24">
        <f>E6*1.08</f>
        <v>0</v>
      </c>
      <c r="G6" s="359">
        <f>E6*D6</f>
        <v>0</v>
      </c>
      <c r="H6" s="360">
        <v>0.08</v>
      </c>
      <c r="I6" s="359">
        <f>F6*D6</f>
        <v>0</v>
      </c>
      <c r="J6" s="61"/>
    </row>
    <row r="7" spans="1:10" ht="48">
      <c r="A7" s="44" t="s">
        <v>14</v>
      </c>
      <c r="B7" s="382" t="s">
        <v>418</v>
      </c>
      <c r="C7" s="45" t="s">
        <v>29</v>
      </c>
      <c r="D7" s="45">
        <v>350</v>
      </c>
      <c r="E7" s="83"/>
      <c r="F7" s="24">
        <f>E7*1.08</f>
        <v>0</v>
      </c>
      <c r="G7" s="359">
        <f>E7*D7</f>
        <v>0</v>
      </c>
      <c r="H7" s="360">
        <v>0.08</v>
      </c>
      <c r="I7" s="359">
        <f>F7*D7</f>
        <v>0</v>
      </c>
      <c r="J7" s="61"/>
    </row>
    <row r="8" spans="1:10" ht="12.75">
      <c r="A8" s="44"/>
      <c r="B8" s="382"/>
      <c r="C8" s="443"/>
      <c r="D8" s="443"/>
      <c r="E8" s="83"/>
      <c r="F8" s="303"/>
      <c r="G8" s="349">
        <f>SUM(G5:G7)</f>
        <v>0</v>
      </c>
      <c r="H8" s="383"/>
      <c r="I8" s="384">
        <f>SUM(I5:I7)</f>
        <v>0</v>
      </c>
      <c r="J8" s="158"/>
    </row>
  </sheetData>
  <sheetProtection/>
  <mergeCells count="6">
    <mergeCell ref="A1:B1"/>
    <mergeCell ref="D1:F1"/>
    <mergeCell ref="H1:J1"/>
    <mergeCell ref="A2:J2"/>
    <mergeCell ref="A3:J3"/>
    <mergeCell ref="C8:D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M72"/>
  <sheetViews>
    <sheetView workbookViewId="0" topLeftCell="A1">
      <selection activeCell="I1" sqref="I1:K1"/>
    </sheetView>
  </sheetViews>
  <sheetFormatPr defaultColWidth="9.00390625" defaultRowHeight="12.75"/>
  <cols>
    <col min="1" max="1" width="9.125" style="227" customWidth="1"/>
    <col min="2" max="2" width="26.625" style="210" customWidth="1"/>
    <col min="3" max="4" width="9.125" style="210" customWidth="1"/>
    <col min="5" max="5" width="13.125" style="276" customWidth="1"/>
    <col min="6" max="6" width="13.625" style="210" customWidth="1"/>
    <col min="7" max="7" width="13.00390625" style="234" customWidth="1"/>
    <col min="8" max="8" width="9.125" style="210" customWidth="1"/>
    <col min="9" max="9" width="13.00390625" style="210" customWidth="1"/>
    <col min="10" max="10" width="16.00390625" style="210" customWidth="1"/>
  </cols>
  <sheetData>
    <row r="1" spans="1:11" ht="12.75">
      <c r="A1" s="407" t="s">
        <v>367</v>
      </c>
      <c r="B1" s="407"/>
      <c r="C1" s="4"/>
      <c r="D1" s="4"/>
      <c r="E1" s="408" t="s">
        <v>177</v>
      </c>
      <c r="F1" s="408"/>
      <c r="G1" s="408"/>
      <c r="H1" s="4"/>
      <c r="I1" s="427" t="s">
        <v>462</v>
      </c>
      <c r="J1" s="427"/>
      <c r="K1" s="427"/>
    </row>
    <row r="2" spans="1:10" ht="12.75">
      <c r="A2" s="215"/>
      <c r="B2" s="4"/>
      <c r="C2" s="4"/>
      <c r="D2" s="4"/>
      <c r="E2" s="408" t="s">
        <v>200</v>
      </c>
      <c r="F2" s="408"/>
      <c r="G2" s="408"/>
      <c r="H2" s="4"/>
      <c r="I2" s="4"/>
      <c r="J2" s="1"/>
    </row>
    <row r="3" spans="1:10" ht="12.75">
      <c r="A3" s="215"/>
      <c r="B3" s="189"/>
      <c r="C3" s="189"/>
      <c r="D3" s="189"/>
      <c r="E3" s="412" t="s">
        <v>194</v>
      </c>
      <c r="F3" s="412"/>
      <c r="G3" s="412"/>
      <c r="H3" s="189"/>
      <c r="I3" s="189"/>
      <c r="J3" s="1"/>
    </row>
    <row r="4" spans="1:10" ht="48">
      <c r="A4" s="216" t="s">
        <v>1</v>
      </c>
      <c r="B4" s="190" t="s">
        <v>2</v>
      </c>
      <c r="C4" s="191" t="s">
        <v>3</v>
      </c>
      <c r="D4" s="191" t="s">
        <v>4</v>
      </c>
      <c r="E4" s="270" t="s">
        <v>163</v>
      </c>
      <c r="F4" s="192" t="s">
        <v>153</v>
      </c>
      <c r="G4" s="235" t="s">
        <v>7</v>
      </c>
      <c r="H4" s="193" t="s">
        <v>50</v>
      </c>
      <c r="I4" s="194" t="s">
        <v>9</v>
      </c>
      <c r="J4" s="191" t="s">
        <v>10</v>
      </c>
    </row>
    <row r="5" spans="1:10" ht="12.75">
      <c r="A5" s="216"/>
      <c r="B5" s="413" t="s">
        <v>178</v>
      </c>
      <c r="C5" s="414"/>
      <c r="D5" s="414"/>
      <c r="E5" s="414"/>
      <c r="F5" s="414"/>
      <c r="G5" s="414"/>
      <c r="H5" s="415"/>
      <c r="I5" s="194"/>
      <c r="J5" s="191"/>
    </row>
    <row r="6" spans="1:10" ht="24">
      <c r="A6" s="217" t="s">
        <v>11</v>
      </c>
      <c r="B6" s="195" t="s">
        <v>179</v>
      </c>
      <c r="C6" s="185" t="s">
        <v>45</v>
      </c>
      <c r="D6" s="185">
        <v>5</v>
      </c>
      <c r="E6" s="271"/>
      <c r="F6" s="187">
        <f>H6+E6</f>
        <v>0</v>
      </c>
      <c r="G6" s="228">
        <f>E6*D6</f>
        <v>0</v>
      </c>
      <c r="H6" s="196">
        <f>E6*0.08</f>
        <v>0</v>
      </c>
      <c r="I6" s="211">
        <f>F6*D6</f>
        <v>0</v>
      </c>
      <c r="J6" s="188"/>
    </row>
    <row r="7" spans="1:10" ht="24">
      <c r="A7" s="217" t="s">
        <v>13</v>
      </c>
      <c r="B7" s="195" t="s">
        <v>89</v>
      </c>
      <c r="C7" s="185" t="s">
        <v>45</v>
      </c>
      <c r="D7" s="185">
        <v>30</v>
      </c>
      <c r="E7" s="271"/>
      <c r="F7" s="187">
        <f aca="true" t="shared" si="0" ref="F7:F21">H7+E7</f>
        <v>0</v>
      </c>
      <c r="G7" s="228">
        <f aca="true" t="shared" si="1" ref="G7:G21">E7*D7</f>
        <v>0</v>
      </c>
      <c r="H7" s="196">
        <f aca="true" t="shared" si="2" ref="H7:H21">E7*0.08</f>
        <v>0</v>
      </c>
      <c r="I7" s="211">
        <f aca="true" t="shared" si="3" ref="I7:I21">F7*D7</f>
        <v>0</v>
      </c>
      <c r="J7" s="188"/>
    </row>
    <row r="8" spans="1:10" ht="24">
      <c r="A8" s="217" t="s">
        <v>14</v>
      </c>
      <c r="B8" s="195" t="s">
        <v>90</v>
      </c>
      <c r="C8" s="185" t="s">
        <v>45</v>
      </c>
      <c r="D8" s="185">
        <v>30</v>
      </c>
      <c r="E8" s="271"/>
      <c r="F8" s="187">
        <f t="shared" si="0"/>
        <v>0</v>
      </c>
      <c r="G8" s="228">
        <f t="shared" si="1"/>
        <v>0</v>
      </c>
      <c r="H8" s="196">
        <f t="shared" si="2"/>
        <v>0</v>
      </c>
      <c r="I8" s="211">
        <f t="shared" si="3"/>
        <v>0</v>
      </c>
      <c r="J8" s="188"/>
    </row>
    <row r="9" spans="1:10" ht="24">
      <c r="A9" s="218" t="s">
        <v>15</v>
      </c>
      <c r="B9" s="140" t="s">
        <v>91</v>
      </c>
      <c r="C9" s="185" t="s">
        <v>45</v>
      </c>
      <c r="D9" s="21">
        <v>20</v>
      </c>
      <c r="E9" s="271"/>
      <c r="F9" s="187">
        <f t="shared" si="0"/>
        <v>0</v>
      </c>
      <c r="G9" s="228">
        <f t="shared" si="1"/>
        <v>0</v>
      </c>
      <c r="H9" s="196">
        <f t="shared" si="2"/>
        <v>0</v>
      </c>
      <c r="I9" s="211">
        <f t="shared" si="3"/>
        <v>0</v>
      </c>
      <c r="J9" s="25"/>
    </row>
    <row r="10" spans="1:10" ht="24">
      <c r="A10" s="219" t="s">
        <v>16</v>
      </c>
      <c r="B10" s="141" t="s">
        <v>92</v>
      </c>
      <c r="C10" s="185" t="s">
        <v>45</v>
      </c>
      <c r="D10" s="45">
        <v>20</v>
      </c>
      <c r="E10" s="271"/>
      <c r="F10" s="187">
        <f t="shared" si="0"/>
        <v>0</v>
      </c>
      <c r="G10" s="228">
        <f t="shared" si="1"/>
        <v>0</v>
      </c>
      <c r="H10" s="196">
        <f t="shared" si="2"/>
        <v>0</v>
      </c>
      <c r="I10" s="211">
        <f t="shared" si="3"/>
        <v>0</v>
      </c>
      <c r="J10" s="30"/>
    </row>
    <row r="11" spans="1:10" ht="24">
      <c r="A11" s="219" t="s">
        <v>17</v>
      </c>
      <c r="B11" s="141" t="s">
        <v>93</v>
      </c>
      <c r="C11" s="185" t="s">
        <v>45</v>
      </c>
      <c r="D11" s="45">
        <v>50</v>
      </c>
      <c r="E11" s="271"/>
      <c r="F11" s="187">
        <f t="shared" si="0"/>
        <v>0</v>
      </c>
      <c r="G11" s="228">
        <f t="shared" si="1"/>
        <v>0</v>
      </c>
      <c r="H11" s="196">
        <f t="shared" si="2"/>
        <v>0</v>
      </c>
      <c r="I11" s="211">
        <f t="shared" si="3"/>
        <v>0</v>
      </c>
      <c r="J11" s="30"/>
    </row>
    <row r="12" spans="1:10" ht="24">
      <c r="A12" s="219" t="s">
        <v>19</v>
      </c>
      <c r="B12" s="141" t="s">
        <v>94</v>
      </c>
      <c r="C12" s="185" t="s">
        <v>45</v>
      </c>
      <c r="D12" s="45">
        <v>25</v>
      </c>
      <c r="E12" s="271"/>
      <c r="F12" s="187">
        <f t="shared" si="0"/>
        <v>0</v>
      </c>
      <c r="G12" s="228">
        <f t="shared" si="1"/>
        <v>0</v>
      </c>
      <c r="H12" s="196">
        <f t="shared" si="2"/>
        <v>0</v>
      </c>
      <c r="I12" s="211">
        <f t="shared" si="3"/>
        <v>0</v>
      </c>
      <c r="J12" s="30"/>
    </row>
    <row r="13" spans="1:10" ht="24">
      <c r="A13" s="219" t="s">
        <v>20</v>
      </c>
      <c r="B13" s="141" t="s">
        <v>95</v>
      </c>
      <c r="C13" s="185" t="s">
        <v>45</v>
      </c>
      <c r="D13" s="45">
        <v>20</v>
      </c>
      <c r="E13" s="271"/>
      <c r="F13" s="187">
        <f t="shared" si="0"/>
        <v>0</v>
      </c>
      <c r="G13" s="228">
        <f t="shared" si="1"/>
        <v>0</v>
      </c>
      <c r="H13" s="196">
        <f t="shared" si="2"/>
        <v>0</v>
      </c>
      <c r="I13" s="211">
        <f t="shared" si="3"/>
        <v>0</v>
      </c>
      <c r="J13" s="30"/>
    </row>
    <row r="14" spans="1:10" ht="24">
      <c r="A14" s="219" t="s">
        <v>21</v>
      </c>
      <c r="B14" s="141" t="s">
        <v>96</v>
      </c>
      <c r="C14" s="185" t="s">
        <v>45</v>
      </c>
      <c r="D14" s="45">
        <v>10</v>
      </c>
      <c r="E14" s="271"/>
      <c r="F14" s="187">
        <f t="shared" si="0"/>
        <v>0</v>
      </c>
      <c r="G14" s="228">
        <f t="shared" si="1"/>
        <v>0</v>
      </c>
      <c r="H14" s="196">
        <f t="shared" si="2"/>
        <v>0</v>
      </c>
      <c r="I14" s="211">
        <f t="shared" si="3"/>
        <v>0</v>
      </c>
      <c r="J14" s="30"/>
    </row>
    <row r="15" spans="1:10" ht="24">
      <c r="A15" s="219" t="s">
        <v>22</v>
      </c>
      <c r="B15" s="141" t="s">
        <v>97</v>
      </c>
      <c r="C15" s="185" t="s">
        <v>45</v>
      </c>
      <c r="D15" s="45">
        <v>200</v>
      </c>
      <c r="E15" s="271"/>
      <c r="F15" s="187">
        <f t="shared" si="0"/>
        <v>0</v>
      </c>
      <c r="G15" s="228">
        <f t="shared" si="1"/>
        <v>0</v>
      </c>
      <c r="H15" s="196">
        <f t="shared" si="2"/>
        <v>0</v>
      </c>
      <c r="I15" s="211">
        <f t="shared" si="3"/>
        <v>0</v>
      </c>
      <c r="J15" s="30"/>
    </row>
    <row r="16" spans="1:10" ht="24">
      <c r="A16" s="219" t="s">
        <v>23</v>
      </c>
      <c r="B16" s="141" t="s">
        <v>98</v>
      </c>
      <c r="C16" s="185" t="s">
        <v>45</v>
      </c>
      <c r="D16" s="45">
        <v>800</v>
      </c>
      <c r="E16" s="271"/>
      <c r="F16" s="187">
        <f t="shared" si="0"/>
        <v>0</v>
      </c>
      <c r="G16" s="228">
        <f t="shared" si="1"/>
        <v>0</v>
      </c>
      <c r="H16" s="196">
        <f t="shared" si="2"/>
        <v>0</v>
      </c>
      <c r="I16" s="211">
        <f t="shared" si="3"/>
        <v>0</v>
      </c>
      <c r="J16" s="30"/>
    </row>
    <row r="17" spans="1:10" ht="24">
      <c r="A17" s="219" t="s">
        <v>24</v>
      </c>
      <c r="B17" s="141" t="s">
        <v>99</v>
      </c>
      <c r="C17" s="185" t="s">
        <v>45</v>
      </c>
      <c r="D17" s="45">
        <v>600</v>
      </c>
      <c r="E17" s="271"/>
      <c r="F17" s="187">
        <f t="shared" si="0"/>
        <v>0</v>
      </c>
      <c r="G17" s="228">
        <f t="shared" si="1"/>
        <v>0</v>
      </c>
      <c r="H17" s="196">
        <f t="shared" si="2"/>
        <v>0</v>
      </c>
      <c r="I17" s="211">
        <f t="shared" si="3"/>
        <v>0</v>
      </c>
      <c r="J17" s="30"/>
    </row>
    <row r="18" spans="1:10" ht="24">
      <c r="A18" s="219" t="s">
        <v>25</v>
      </c>
      <c r="B18" s="141" t="s">
        <v>100</v>
      </c>
      <c r="C18" s="185" t="s">
        <v>45</v>
      </c>
      <c r="D18" s="45">
        <v>100</v>
      </c>
      <c r="E18" s="271"/>
      <c r="F18" s="187">
        <f t="shared" si="0"/>
        <v>0</v>
      </c>
      <c r="G18" s="228">
        <f t="shared" si="1"/>
        <v>0</v>
      </c>
      <c r="H18" s="196">
        <f t="shared" si="2"/>
        <v>0</v>
      </c>
      <c r="I18" s="211">
        <f t="shared" si="3"/>
        <v>0</v>
      </c>
      <c r="J18" s="30"/>
    </row>
    <row r="19" spans="1:10" ht="24">
      <c r="A19" s="219" t="s">
        <v>26</v>
      </c>
      <c r="B19" s="141" t="s">
        <v>101</v>
      </c>
      <c r="C19" s="185" t="s">
        <v>45</v>
      </c>
      <c r="D19" s="45">
        <v>30</v>
      </c>
      <c r="E19" s="271"/>
      <c r="F19" s="187">
        <f t="shared" si="0"/>
        <v>0</v>
      </c>
      <c r="G19" s="228">
        <f t="shared" si="1"/>
        <v>0</v>
      </c>
      <c r="H19" s="196">
        <f t="shared" si="2"/>
        <v>0</v>
      </c>
      <c r="I19" s="211">
        <f t="shared" si="3"/>
        <v>0</v>
      </c>
      <c r="J19" s="30"/>
    </row>
    <row r="20" spans="1:10" ht="24">
      <c r="A20" s="219" t="s">
        <v>27</v>
      </c>
      <c r="B20" s="141" t="s">
        <v>102</v>
      </c>
      <c r="C20" s="185" t="s">
        <v>45</v>
      </c>
      <c r="D20" s="45">
        <v>25</v>
      </c>
      <c r="E20" s="271"/>
      <c r="F20" s="187">
        <f t="shared" si="0"/>
        <v>0</v>
      </c>
      <c r="G20" s="228">
        <f t="shared" si="1"/>
        <v>0</v>
      </c>
      <c r="H20" s="196">
        <f t="shared" si="2"/>
        <v>0</v>
      </c>
      <c r="I20" s="211">
        <f t="shared" si="3"/>
        <v>0</v>
      </c>
      <c r="J20" s="30"/>
    </row>
    <row r="21" spans="1:10" ht="24">
      <c r="A21" s="219" t="s">
        <v>28</v>
      </c>
      <c r="B21" s="197" t="s">
        <v>103</v>
      </c>
      <c r="C21" s="198" t="s">
        <v>45</v>
      </c>
      <c r="D21" s="55">
        <v>5</v>
      </c>
      <c r="E21" s="271"/>
      <c r="F21" s="187">
        <f t="shared" si="0"/>
        <v>0</v>
      </c>
      <c r="G21" s="228">
        <f t="shared" si="1"/>
        <v>0</v>
      </c>
      <c r="H21" s="196">
        <f t="shared" si="2"/>
        <v>0</v>
      </c>
      <c r="I21" s="211">
        <f t="shared" si="3"/>
        <v>0</v>
      </c>
      <c r="J21" s="30"/>
    </row>
    <row r="22" spans="1:10" ht="12.75">
      <c r="A22" s="220"/>
      <c r="B22" s="417" t="s">
        <v>180</v>
      </c>
      <c r="C22" s="418"/>
      <c r="D22" s="418"/>
      <c r="E22" s="418"/>
      <c r="F22" s="418"/>
      <c r="G22" s="418"/>
      <c r="H22" s="419"/>
      <c r="I22" s="199"/>
      <c r="J22" s="30"/>
    </row>
    <row r="23" spans="1:10" ht="24">
      <c r="A23" s="219" t="s">
        <v>30</v>
      </c>
      <c r="B23" s="78" t="s">
        <v>104</v>
      </c>
      <c r="C23" s="200" t="s">
        <v>45</v>
      </c>
      <c r="D23" s="21">
        <v>20</v>
      </c>
      <c r="E23" s="272"/>
      <c r="F23" s="187">
        <f>E23+H23</f>
        <v>0</v>
      </c>
      <c r="G23" s="228">
        <f>E23*D23</f>
        <v>0</v>
      </c>
      <c r="H23" s="187">
        <f>E23*0.08</f>
        <v>0</v>
      </c>
      <c r="I23" s="199">
        <f>F23*E23</f>
        <v>0</v>
      </c>
      <c r="J23" s="30"/>
    </row>
    <row r="24" spans="1:10" ht="24">
      <c r="A24" s="219" t="s">
        <v>31</v>
      </c>
      <c r="B24" s="86" t="s">
        <v>105</v>
      </c>
      <c r="C24" s="185" t="s">
        <v>45</v>
      </c>
      <c r="D24" s="45">
        <v>10</v>
      </c>
      <c r="E24" s="272"/>
      <c r="F24" s="187">
        <f>E24+H24</f>
        <v>0</v>
      </c>
      <c r="G24" s="228">
        <f>E24*D24</f>
        <v>0</v>
      </c>
      <c r="H24" s="187">
        <f>E24*0.08</f>
        <v>0</v>
      </c>
      <c r="I24" s="199">
        <f>F24*E24</f>
        <v>0</v>
      </c>
      <c r="J24" s="30"/>
    </row>
    <row r="25" spans="1:10" ht="24">
      <c r="A25" s="221" t="s">
        <v>32</v>
      </c>
      <c r="B25" s="145" t="s">
        <v>106</v>
      </c>
      <c r="C25" s="185" t="s">
        <v>45</v>
      </c>
      <c r="D25" s="55">
        <v>20</v>
      </c>
      <c r="E25" s="272"/>
      <c r="F25" s="187">
        <f>E25+H25</f>
        <v>0</v>
      </c>
      <c r="G25" s="228">
        <f>E25*D25</f>
        <v>0</v>
      </c>
      <c r="H25" s="187">
        <f>E25*0.08</f>
        <v>0</v>
      </c>
      <c r="I25" s="199">
        <f>F25*E25</f>
        <v>0</v>
      </c>
      <c r="J25" s="146"/>
    </row>
    <row r="26" spans="1:10" ht="24">
      <c r="A26" s="217" t="s">
        <v>33</v>
      </c>
      <c r="B26" s="201" t="s">
        <v>107</v>
      </c>
      <c r="C26" s="185" t="s">
        <v>45</v>
      </c>
      <c r="D26" s="185">
        <v>20</v>
      </c>
      <c r="E26" s="272"/>
      <c r="F26" s="187">
        <f>E26+H26</f>
        <v>0</v>
      </c>
      <c r="G26" s="228">
        <f>E26*D26</f>
        <v>0</v>
      </c>
      <c r="H26" s="187">
        <f>E26*0.08</f>
        <v>0</v>
      </c>
      <c r="I26" s="199">
        <f>F26*E26</f>
        <v>0</v>
      </c>
      <c r="J26" s="188"/>
    </row>
    <row r="27" spans="1:10" ht="24">
      <c r="A27" s="217" t="s">
        <v>41</v>
      </c>
      <c r="B27" s="201" t="s">
        <v>108</v>
      </c>
      <c r="C27" s="185" t="s">
        <v>45</v>
      </c>
      <c r="D27" s="185">
        <v>5</v>
      </c>
      <c r="E27" s="272"/>
      <c r="F27" s="187">
        <f>E27+H27</f>
        <v>0</v>
      </c>
      <c r="G27" s="228">
        <f>E27*D27</f>
        <v>0</v>
      </c>
      <c r="H27" s="187">
        <f>E27*0.08</f>
        <v>0</v>
      </c>
      <c r="I27" s="199">
        <f>F27*E27</f>
        <v>0</v>
      </c>
      <c r="J27" s="188"/>
    </row>
    <row r="28" spans="1:10" ht="12.75">
      <c r="A28" s="217"/>
      <c r="B28" s="420" t="s">
        <v>181</v>
      </c>
      <c r="C28" s="421"/>
      <c r="D28" s="421"/>
      <c r="E28" s="421"/>
      <c r="F28" s="421"/>
      <c r="G28" s="421"/>
      <c r="H28" s="422"/>
      <c r="I28" s="187"/>
      <c r="J28" s="188"/>
    </row>
    <row r="29" spans="1:10" ht="24">
      <c r="A29" s="217" t="s">
        <v>42</v>
      </c>
      <c r="B29" s="201" t="s">
        <v>109</v>
      </c>
      <c r="C29" s="185" t="s">
        <v>45</v>
      </c>
      <c r="D29" s="185">
        <v>10</v>
      </c>
      <c r="E29" s="272"/>
      <c r="F29" s="187">
        <f>H29+E29</f>
        <v>0</v>
      </c>
      <c r="G29" s="228">
        <f>E29*D29</f>
        <v>0</v>
      </c>
      <c r="H29" s="187">
        <f>E29*0.08</f>
        <v>0</v>
      </c>
      <c r="I29" s="187">
        <f>G29*D29</f>
        <v>0</v>
      </c>
      <c r="J29" s="188"/>
    </row>
    <row r="30" spans="1:10" ht="24">
      <c r="A30" s="217" t="s">
        <v>43</v>
      </c>
      <c r="B30" s="201" t="s">
        <v>110</v>
      </c>
      <c r="C30" s="185" t="s">
        <v>45</v>
      </c>
      <c r="D30" s="185">
        <v>10</v>
      </c>
      <c r="E30" s="272"/>
      <c r="F30" s="187">
        <f>H30+E30</f>
        <v>0</v>
      </c>
      <c r="G30" s="228">
        <f>E30*D30</f>
        <v>0</v>
      </c>
      <c r="H30" s="187">
        <f>E30*0.08</f>
        <v>0</v>
      </c>
      <c r="I30" s="187">
        <f>G30*D30</f>
        <v>0</v>
      </c>
      <c r="J30" s="188"/>
    </row>
    <row r="31" spans="1:10" ht="24">
      <c r="A31" s="217" t="s">
        <v>44</v>
      </c>
      <c r="B31" s="201" t="s">
        <v>111</v>
      </c>
      <c r="C31" s="185" t="s">
        <v>45</v>
      </c>
      <c r="D31" s="185">
        <v>10</v>
      </c>
      <c r="E31" s="272"/>
      <c r="F31" s="187">
        <f>H31+E31</f>
        <v>0</v>
      </c>
      <c r="G31" s="228">
        <f>E31*D31</f>
        <v>0</v>
      </c>
      <c r="H31" s="187">
        <f>E31*0.08</f>
        <v>0</v>
      </c>
      <c r="I31" s="187">
        <f>G31*D31</f>
        <v>0</v>
      </c>
      <c r="J31" s="188"/>
    </row>
    <row r="32" spans="1:10" ht="12.75">
      <c r="A32" s="217"/>
      <c r="B32" s="423" t="s">
        <v>182</v>
      </c>
      <c r="C32" s="424"/>
      <c r="D32" s="424"/>
      <c r="E32" s="424"/>
      <c r="F32" s="424"/>
      <c r="G32" s="424"/>
      <c r="H32" s="425"/>
      <c r="I32" s="187"/>
      <c r="J32" s="188"/>
    </row>
    <row r="33" spans="1:10" ht="36">
      <c r="A33" s="217">
        <v>25</v>
      </c>
      <c r="B33" s="140" t="s">
        <v>112</v>
      </c>
      <c r="C33" s="21" t="s">
        <v>45</v>
      </c>
      <c r="D33" s="21">
        <v>5</v>
      </c>
      <c r="E33" s="272"/>
      <c r="F33" s="187">
        <f>E33+H33</f>
        <v>0</v>
      </c>
      <c r="G33" s="228">
        <f>E33*D33</f>
        <v>0</v>
      </c>
      <c r="H33" s="196">
        <f>E33*0.08</f>
        <v>0</v>
      </c>
      <c r="I33" s="187">
        <f>F33*D33</f>
        <v>0</v>
      </c>
      <c r="J33" s="188"/>
    </row>
    <row r="34" spans="1:10" ht="36">
      <c r="A34" s="217">
        <v>26</v>
      </c>
      <c r="B34" s="141" t="s">
        <v>113</v>
      </c>
      <c r="C34" s="21" t="s">
        <v>45</v>
      </c>
      <c r="D34" s="45">
        <v>5</v>
      </c>
      <c r="E34" s="272"/>
      <c r="F34" s="187">
        <f aca="true" t="shared" si="4" ref="F34:F41">E34+H34</f>
        <v>0</v>
      </c>
      <c r="G34" s="228">
        <f aca="true" t="shared" si="5" ref="G34:G41">E34*D34</f>
        <v>0</v>
      </c>
      <c r="H34" s="196">
        <f aca="true" t="shared" si="6" ref="H34:H41">E34*0.08</f>
        <v>0</v>
      </c>
      <c r="I34" s="187">
        <f aca="true" t="shared" si="7" ref="I34:I41">F34*D34</f>
        <v>0</v>
      </c>
      <c r="J34" s="188"/>
    </row>
    <row r="35" spans="1:10" ht="36">
      <c r="A35" s="217">
        <v>27</v>
      </c>
      <c r="B35" s="197" t="s">
        <v>114</v>
      </c>
      <c r="C35" s="139" t="s">
        <v>45</v>
      </c>
      <c r="D35" s="55">
        <v>30</v>
      </c>
      <c r="E35" s="272"/>
      <c r="F35" s="187">
        <f t="shared" si="4"/>
        <v>0</v>
      </c>
      <c r="G35" s="228">
        <f t="shared" si="5"/>
        <v>0</v>
      </c>
      <c r="H35" s="196">
        <f t="shared" si="6"/>
        <v>0</v>
      </c>
      <c r="I35" s="187">
        <f t="shared" si="7"/>
        <v>0</v>
      </c>
      <c r="J35" s="212"/>
    </row>
    <row r="36" spans="1:10" ht="36">
      <c r="A36" s="222">
        <v>28</v>
      </c>
      <c r="B36" s="195" t="s">
        <v>115</v>
      </c>
      <c r="C36" s="185" t="s">
        <v>45</v>
      </c>
      <c r="D36" s="185">
        <v>20</v>
      </c>
      <c r="E36" s="272"/>
      <c r="F36" s="187">
        <f t="shared" si="4"/>
        <v>0</v>
      </c>
      <c r="G36" s="228">
        <f t="shared" si="5"/>
        <v>0</v>
      </c>
      <c r="H36" s="196">
        <f t="shared" si="6"/>
        <v>0</v>
      </c>
      <c r="I36" s="187">
        <f t="shared" si="7"/>
        <v>0</v>
      </c>
      <c r="J36" s="188"/>
    </row>
    <row r="37" spans="1:10" ht="36">
      <c r="A37" s="223">
        <v>29</v>
      </c>
      <c r="B37" s="195" t="s">
        <v>116</v>
      </c>
      <c r="C37" s="185" t="s">
        <v>45</v>
      </c>
      <c r="D37" s="185">
        <v>200</v>
      </c>
      <c r="E37" s="272"/>
      <c r="F37" s="187">
        <f t="shared" si="4"/>
        <v>0</v>
      </c>
      <c r="G37" s="228">
        <f t="shared" si="5"/>
        <v>0</v>
      </c>
      <c r="H37" s="196">
        <f t="shared" si="6"/>
        <v>0</v>
      </c>
      <c r="I37" s="187">
        <f t="shared" si="7"/>
        <v>0</v>
      </c>
      <c r="J37" s="188"/>
    </row>
    <row r="38" spans="1:10" ht="36">
      <c r="A38" s="223">
        <v>30</v>
      </c>
      <c r="B38" s="195" t="s">
        <v>117</v>
      </c>
      <c r="C38" s="185" t="s">
        <v>45</v>
      </c>
      <c r="D38" s="185">
        <v>100</v>
      </c>
      <c r="E38" s="272"/>
      <c r="F38" s="187">
        <f t="shared" si="4"/>
        <v>0</v>
      </c>
      <c r="G38" s="228">
        <f t="shared" si="5"/>
        <v>0</v>
      </c>
      <c r="H38" s="196">
        <f t="shared" si="6"/>
        <v>0</v>
      </c>
      <c r="I38" s="187">
        <f t="shared" si="7"/>
        <v>0</v>
      </c>
      <c r="J38" s="188"/>
    </row>
    <row r="39" spans="1:10" ht="36">
      <c r="A39" s="223">
        <v>31</v>
      </c>
      <c r="B39" s="195" t="s">
        <v>118</v>
      </c>
      <c r="C39" s="185" t="s">
        <v>45</v>
      </c>
      <c r="D39" s="185">
        <v>100</v>
      </c>
      <c r="E39" s="272"/>
      <c r="F39" s="187">
        <f t="shared" si="4"/>
        <v>0</v>
      </c>
      <c r="G39" s="228">
        <f t="shared" si="5"/>
        <v>0</v>
      </c>
      <c r="H39" s="196">
        <f t="shared" si="6"/>
        <v>0</v>
      </c>
      <c r="I39" s="187">
        <f t="shared" si="7"/>
        <v>0</v>
      </c>
      <c r="J39" s="188"/>
    </row>
    <row r="40" spans="1:10" ht="36">
      <c r="A40" s="222">
        <v>32</v>
      </c>
      <c r="B40" s="195" t="s">
        <v>119</v>
      </c>
      <c r="C40" s="185" t="s">
        <v>45</v>
      </c>
      <c r="D40" s="185">
        <v>20</v>
      </c>
      <c r="E40" s="272"/>
      <c r="F40" s="187">
        <f t="shared" si="4"/>
        <v>0</v>
      </c>
      <c r="G40" s="228">
        <f t="shared" si="5"/>
        <v>0</v>
      </c>
      <c r="H40" s="196">
        <f t="shared" si="6"/>
        <v>0</v>
      </c>
      <c r="I40" s="187">
        <f t="shared" si="7"/>
        <v>0</v>
      </c>
      <c r="J40" s="188"/>
    </row>
    <row r="41" spans="1:10" ht="36">
      <c r="A41" s="223">
        <v>33</v>
      </c>
      <c r="B41" s="195" t="s">
        <v>120</v>
      </c>
      <c r="C41" s="185" t="s">
        <v>45</v>
      </c>
      <c r="D41" s="185">
        <v>10</v>
      </c>
      <c r="E41" s="272"/>
      <c r="F41" s="187">
        <f t="shared" si="4"/>
        <v>0</v>
      </c>
      <c r="G41" s="228">
        <f t="shared" si="5"/>
        <v>0</v>
      </c>
      <c r="H41" s="196">
        <f t="shared" si="6"/>
        <v>0</v>
      </c>
      <c r="I41" s="187">
        <f t="shared" si="7"/>
        <v>0</v>
      </c>
      <c r="J41" s="188"/>
    </row>
    <row r="42" spans="1:10" ht="12.75">
      <c r="A42" s="222"/>
      <c r="B42" s="426" t="s">
        <v>183</v>
      </c>
      <c r="C42" s="426"/>
      <c r="D42" s="426"/>
      <c r="E42" s="426"/>
      <c r="F42" s="426"/>
      <c r="G42" s="426"/>
      <c r="H42" s="187"/>
      <c r="I42" s="187"/>
      <c r="J42" s="188"/>
    </row>
    <row r="43" spans="1:10" ht="24">
      <c r="A43" s="222">
        <v>34</v>
      </c>
      <c r="B43" s="195" t="s">
        <v>121</v>
      </c>
      <c r="C43" s="185" t="s">
        <v>45</v>
      </c>
      <c r="D43" s="185">
        <v>10</v>
      </c>
      <c r="E43" s="272"/>
      <c r="F43" s="187">
        <f>E43+H43</f>
        <v>0</v>
      </c>
      <c r="G43" s="228">
        <f>E43*D43</f>
        <v>0</v>
      </c>
      <c r="H43" s="187">
        <f>E43*0.08</f>
        <v>0</v>
      </c>
      <c r="I43" s="187">
        <f>F43*D43</f>
        <v>0</v>
      </c>
      <c r="J43" s="188"/>
    </row>
    <row r="44" spans="1:10" ht="24">
      <c r="A44" s="222">
        <v>35</v>
      </c>
      <c r="B44" s="195" t="s">
        <v>122</v>
      </c>
      <c r="C44" s="185" t="s">
        <v>45</v>
      </c>
      <c r="D44" s="185">
        <v>10</v>
      </c>
      <c r="E44" s="272"/>
      <c r="F44" s="187">
        <f>E44+H44</f>
        <v>0</v>
      </c>
      <c r="G44" s="228">
        <f>E44*D44</f>
        <v>0</v>
      </c>
      <c r="H44" s="187">
        <f>E44*0.08</f>
        <v>0</v>
      </c>
      <c r="I44" s="187">
        <f>F44*D44</f>
        <v>0</v>
      </c>
      <c r="J44" s="188"/>
    </row>
    <row r="45" spans="1:10" ht="24">
      <c r="A45" s="222">
        <v>36</v>
      </c>
      <c r="B45" s="195" t="s">
        <v>123</v>
      </c>
      <c r="C45" s="185" t="s">
        <v>45</v>
      </c>
      <c r="D45" s="185">
        <v>10</v>
      </c>
      <c r="E45" s="272"/>
      <c r="F45" s="187">
        <f>E45+H45</f>
        <v>0</v>
      </c>
      <c r="G45" s="228">
        <f>E45*D45</f>
        <v>0</v>
      </c>
      <c r="H45" s="187">
        <f>E45*0.08</f>
        <v>0</v>
      </c>
      <c r="I45" s="187">
        <f>F45*D45</f>
        <v>0</v>
      </c>
      <c r="J45" s="188"/>
    </row>
    <row r="46" spans="1:10" ht="12.75">
      <c r="A46" s="222"/>
      <c r="B46" s="426" t="s">
        <v>184</v>
      </c>
      <c r="C46" s="426"/>
      <c r="D46" s="426"/>
      <c r="E46" s="426"/>
      <c r="F46" s="426"/>
      <c r="G46" s="426"/>
      <c r="H46" s="187"/>
      <c r="I46" s="187">
        <v>0</v>
      </c>
      <c r="J46" s="188"/>
    </row>
    <row r="47" spans="1:10" ht="36">
      <c r="A47" s="222">
        <v>37</v>
      </c>
      <c r="B47" s="195" t="s">
        <v>124</v>
      </c>
      <c r="C47" s="185" t="s">
        <v>45</v>
      </c>
      <c r="D47" s="185">
        <v>5</v>
      </c>
      <c r="E47" s="272"/>
      <c r="F47" s="187">
        <f>E47+H47</f>
        <v>0</v>
      </c>
      <c r="G47" s="228">
        <f>E47*D47</f>
        <v>0</v>
      </c>
      <c r="H47" s="187">
        <f>E47*0.08</f>
        <v>0</v>
      </c>
      <c r="I47" s="187">
        <f>G47*D47</f>
        <v>0</v>
      </c>
      <c r="J47" s="188"/>
    </row>
    <row r="48" spans="1:10" ht="24">
      <c r="A48" s="222">
        <v>38</v>
      </c>
      <c r="B48" s="195" t="s">
        <v>125</v>
      </c>
      <c r="C48" s="185" t="s">
        <v>45</v>
      </c>
      <c r="D48" s="185">
        <v>5</v>
      </c>
      <c r="E48" s="272"/>
      <c r="F48" s="187">
        <f aca="true" t="shared" si="8" ref="F48:F53">E48+H48</f>
        <v>0</v>
      </c>
      <c r="G48" s="228">
        <f aca="true" t="shared" si="9" ref="G48:G53">E48*D48</f>
        <v>0</v>
      </c>
      <c r="H48" s="187">
        <f aca="true" t="shared" si="10" ref="H48:H53">E48*0.08</f>
        <v>0</v>
      </c>
      <c r="I48" s="187">
        <f aca="true" t="shared" si="11" ref="I48:I53">G48*D48</f>
        <v>0</v>
      </c>
      <c r="J48" s="188"/>
    </row>
    <row r="49" spans="1:10" ht="24">
      <c r="A49" s="222">
        <v>39</v>
      </c>
      <c r="B49" s="195" t="s">
        <v>126</v>
      </c>
      <c r="C49" s="185" t="s">
        <v>45</v>
      </c>
      <c r="D49" s="185">
        <v>5</v>
      </c>
      <c r="E49" s="272"/>
      <c r="F49" s="187">
        <f t="shared" si="8"/>
        <v>0</v>
      </c>
      <c r="G49" s="228">
        <f t="shared" si="9"/>
        <v>0</v>
      </c>
      <c r="H49" s="187">
        <f t="shared" si="10"/>
        <v>0</v>
      </c>
      <c r="I49" s="187">
        <f t="shared" si="11"/>
        <v>0</v>
      </c>
      <c r="J49" s="188"/>
    </row>
    <row r="50" spans="1:10" ht="24">
      <c r="A50" s="222">
        <v>40</v>
      </c>
      <c r="B50" s="195" t="s">
        <v>127</v>
      </c>
      <c r="C50" s="185" t="s">
        <v>45</v>
      </c>
      <c r="D50" s="185">
        <v>35</v>
      </c>
      <c r="E50" s="272"/>
      <c r="F50" s="187">
        <f t="shared" si="8"/>
        <v>0</v>
      </c>
      <c r="G50" s="228">
        <f t="shared" si="9"/>
        <v>0</v>
      </c>
      <c r="H50" s="187">
        <f t="shared" si="10"/>
        <v>0</v>
      </c>
      <c r="I50" s="187">
        <f t="shared" si="11"/>
        <v>0</v>
      </c>
      <c r="J50" s="188"/>
    </row>
    <row r="51" spans="1:10" ht="24">
      <c r="A51" s="224">
        <v>41</v>
      </c>
      <c r="B51" s="195" t="s">
        <v>128</v>
      </c>
      <c r="C51" s="185" t="s">
        <v>45</v>
      </c>
      <c r="D51" s="185">
        <v>70</v>
      </c>
      <c r="E51" s="272"/>
      <c r="F51" s="187">
        <f t="shared" si="8"/>
        <v>0</v>
      </c>
      <c r="G51" s="228">
        <f t="shared" si="9"/>
        <v>0</v>
      </c>
      <c r="H51" s="187">
        <f t="shared" si="10"/>
        <v>0</v>
      </c>
      <c r="I51" s="187">
        <f t="shared" si="11"/>
        <v>0</v>
      </c>
      <c r="J51" s="188"/>
    </row>
    <row r="52" spans="1:13" ht="24">
      <c r="A52" s="225">
        <v>42</v>
      </c>
      <c r="B52" s="195" t="s">
        <v>129</v>
      </c>
      <c r="C52" s="185" t="s">
        <v>45</v>
      </c>
      <c r="D52" s="185">
        <v>60</v>
      </c>
      <c r="E52" s="272"/>
      <c r="F52" s="187">
        <f t="shared" si="8"/>
        <v>0</v>
      </c>
      <c r="G52" s="228">
        <f t="shared" si="9"/>
        <v>0</v>
      </c>
      <c r="H52" s="187">
        <f t="shared" si="10"/>
        <v>0</v>
      </c>
      <c r="I52" s="187">
        <f t="shared" si="11"/>
        <v>0</v>
      </c>
      <c r="J52" s="188"/>
      <c r="M52">
        <f>E55*0.08</f>
        <v>0</v>
      </c>
    </row>
    <row r="53" spans="1:10" ht="24">
      <c r="A53" s="225">
        <v>43</v>
      </c>
      <c r="B53" s="195" t="s">
        <v>130</v>
      </c>
      <c r="C53" s="185" t="s">
        <v>45</v>
      </c>
      <c r="D53" s="185">
        <v>80</v>
      </c>
      <c r="E53" s="272"/>
      <c r="F53" s="187">
        <f t="shared" si="8"/>
        <v>0</v>
      </c>
      <c r="G53" s="228">
        <f t="shared" si="9"/>
        <v>0</v>
      </c>
      <c r="H53" s="187">
        <f t="shared" si="10"/>
        <v>0</v>
      </c>
      <c r="I53" s="187">
        <f t="shared" si="11"/>
        <v>0</v>
      </c>
      <c r="J53" s="188"/>
    </row>
    <row r="54" spans="1:10" ht="12.75">
      <c r="A54" s="225"/>
      <c r="B54" s="416" t="s">
        <v>185</v>
      </c>
      <c r="C54" s="416"/>
      <c r="D54" s="416"/>
      <c r="E54" s="416"/>
      <c r="F54" s="416"/>
      <c r="G54" s="416"/>
      <c r="H54" s="187"/>
      <c r="I54" s="187"/>
      <c r="J54" s="188"/>
    </row>
    <row r="55" spans="1:10" ht="36">
      <c r="A55" s="225">
        <v>44</v>
      </c>
      <c r="B55" s="202" t="s">
        <v>132</v>
      </c>
      <c r="C55" s="185" t="s">
        <v>45</v>
      </c>
      <c r="D55" s="185">
        <v>10</v>
      </c>
      <c r="E55" s="272"/>
      <c r="F55" s="187">
        <f>E55+H55</f>
        <v>0</v>
      </c>
      <c r="G55" s="229">
        <f>E55*D55</f>
        <v>0</v>
      </c>
      <c r="H55" s="187">
        <f>E55*0.08</f>
        <v>0</v>
      </c>
      <c r="I55" s="187">
        <f>G55*D55</f>
        <v>0</v>
      </c>
      <c r="J55" s="188"/>
    </row>
    <row r="56" spans="1:10" ht="36">
      <c r="A56" s="225">
        <v>45</v>
      </c>
      <c r="B56" s="202" t="s">
        <v>133</v>
      </c>
      <c r="C56" s="185" t="s">
        <v>45</v>
      </c>
      <c r="D56" s="185">
        <v>10</v>
      </c>
      <c r="E56" s="272"/>
      <c r="F56" s="187">
        <f>E56+H56</f>
        <v>0</v>
      </c>
      <c r="G56" s="229">
        <f>E56*D56</f>
        <v>0</v>
      </c>
      <c r="H56" s="187">
        <f>E56*0.08</f>
        <v>0</v>
      </c>
      <c r="I56" s="187">
        <f>G56*D56</f>
        <v>0</v>
      </c>
      <c r="J56" s="188"/>
    </row>
    <row r="57" spans="1:10" ht="12.75">
      <c r="A57" s="225"/>
      <c r="B57" s="416" t="s">
        <v>186</v>
      </c>
      <c r="C57" s="416"/>
      <c r="D57" s="416"/>
      <c r="E57" s="416"/>
      <c r="F57" s="416"/>
      <c r="G57" s="416"/>
      <c r="H57" s="187"/>
      <c r="I57" s="187"/>
      <c r="J57" s="188"/>
    </row>
    <row r="58" spans="1:10" ht="36">
      <c r="A58" s="220">
        <v>46</v>
      </c>
      <c r="B58" s="180" t="s">
        <v>131</v>
      </c>
      <c r="C58" s="185" t="s">
        <v>45</v>
      </c>
      <c r="D58" s="185">
        <v>10</v>
      </c>
      <c r="E58" s="272"/>
      <c r="F58" s="187">
        <f>E58+H58</f>
        <v>0</v>
      </c>
      <c r="G58" s="228">
        <f>E58*D58</f>
        <v>0</v>
      </c>
      <c r="H58" s="203">
        <f>E58*0.08</f>
        <v>0</v>
      </c>
      <c r="I58" s="187">
        <f>F58*D58</f>
        <v>0</v>
      </c>
      <c r="J58" s="188"/>
    </row>
    <row r="59" spans="1:10" ht="48">
      <c r="A59" s="220">
        <v>47</v>
      </c>
      <c r="B59" s="180" t="s">
        <v>134</v>
      </c>
      <c r="C59" s="185" t="s">
        <v>45</v>
      </c>
      <c r="D59" s="185">
        <v>40</v>
      </c>
      <c r="E59" s="272"/>
      <c r="F59" s="187">
        <f aca="true" t="shared" si="12" ref="F59:F64">E59+H59</f>
        <v>0</v>
      </c>
      <c r="G59" s="228">
        <f aca="true" t="shared" si="13" ref="G59:G64">E59*D59</f>
        <v>0</v>
      </c>
      <c r="H59" s="203">
        <f aca="true" t="shared" si="14" ref="H59:H64">E59*0.08</f>
        <v>0</v>
      </c>
      <c r="I59" s="187">
        <f aca="true" t="shared" si="15" ref="I59:I64">F59*D59</f>
        <v>0</v>
      </c>
      <c r="J59" s="188"/>
    </row>
    <row r="60" spans="1:10" ht="48">
      <c r="A60" s="220">
        <v>48</v>
      </c>
      <c r="B60" s="202" t="s">
        <v>187</v>
      </c>
      <c r="C60" s="185" t="s">
        <v>45</v>
      </c>
      <c r="D60" s="185">
        <v>120</v>
      </c>
      <c r="E60" s="272"/>
      <c r="F60" s="187">
        <f t="shared" si="12"/>
        <v>0</v>
      </c>
      <c r="G60" s="228">
        <f t="shared" si="13"/>
        <v>0</v>
      </c>
      <c r="H60" s="203">
        <f t="shared" si="14"/>
        <v>0</v>
      </c>
      <c r="I60" s="187">
        <f t="shared" si="15"/>
        <v>0</v>
      </c>
      <c r="J60" s="188"/>
    </row>
    <row r="61" spans="1:10" ht="24">
      <c r="A61" s="220">
        <v>49</v>
      </c>
      <c r="B61" s="213" t="s">
        <v>135</v>
      </c>
      <c r="C61" s="185" t="s">
        <v>45</v>
      </c>
      <c r="D61" s="185">
        <v>20</v>
      </c>
      <c r="E61" s="272"/>
      <c r="F61" s="187">
        <f t="shared" si="12"/>
        <v>0</v>
      </c>
      <c r="G61" s="228">
        <f t="shared" si="13"/>
        <v>0</v>
      </c>
      <c r="H61" s="203">
        <f t="shared" si="14"/>
        <v>0</v>
      </c>
      <c r="I61" s="187">
        <f t="shared" si="15"/>
        <v>0</v>
      </c>
      <c r="J61" s="188"/>
    </row>
    <row r="62" spans="1:10" ht="96">
      <c r="A62" s="220">
        <v>50</v>
      </c>
      <c r="B62" s="201" t="s">
        <v>188</v>
      </c>
      <c r="C62" s="185" t="s">
        <v>45</v>
      </c>
      <c r="D62" s="185">
        <v>200</v>
      </c>
      <c r="E62" s="272"/>
      <c r="F62" s="187">
        <f t="shared" si="12"/>
        <v>0</v>
      </c>
      <c r="G62" s="228">
        <f t="shared" si="13"/>
        <v>0</v>
      </c>
      <c r="H62" s="203">
        <f t="shared" si="14"/>
        <v>0</v>
      </c>
      <c r="I62" s="187">
        <f t="shared" si="15"/>
        <v>0</v>
      </c>
      <c r="J62" s="188"/>
    </row>
    <row r="63" spans="1:10" ht="324">
      <c r="A63" s="220">
        <v>51</v>
      </c>
      <c r="B63" s="214" t="s">
        <v>136</v>
      </c>
      <c r="C63" s="185" t="s">
        <v>45</v>
      </c>
      <c r="D63" s="185">
        <v>600</v>
      </c>
      <c r="E63" s="272"/>
      <c r="F63" s="187">
        <f t="shared" si="12"/>
        <v>0</v>
      </c>
      <c r="G63" s="228">
        <f t="shared" si="13"/>
        <v>0</v>
      </c>
      <c r="H63" s="203">
        <f t="shared" si="14"/>
        <v>0</v>
      </c>
      <c r="I63" s="187">
        <f t="shared" si="15"/>
        <v>0</v>
      </c>
      <c r="J63" s="188"/>
    </row>
    <row r="64" spans="1:10" ht="168">
      <c r="A64" s="220">
        <v>52</v>
      </c>
      <c r="B64" s="204" t="s">
        <v>137</v>
      </c>
      <c r="C64" s="185" t="s">
        <v>45</v>
      </c>
      <c r="D64" s="205">
        <v>3500</v>
      </c>
      <c r="E64" s="272"/>
      <c r="F64" s="187">
        <f t="shared" si="12"/>
        <v>0</v>
      </c>
      <c r="G64" s="228">
        <f t="shared" si="13"/>
        <v>0</v>
      </c>
      <c r="H64" s="203">
        <f t="shared" si="14"/>
        <v>0</v>
      </c>
      <c r="I64" s="187">
        <f t="shared" si="15"/>
        <v>0</v>
      </c>
      <c r="J64" s="188"/>
    </row>
    <row r="65" spans="1:10" ht="12.75">
      <c r="A65" s="226"/>
      <c r="B65" s="40"/>
      <c r="C65" s="4"/>
      <c r="D65" s="4"/>
      <c r="E65" s="273"/>
      <c r="F65" s="206" t="s">
        <v>189</v>
      </c>
      <c r="G65" s="230">
        <f>SUM(G6:G64)</f>
        <v>0</v>
      </c>
      <c r="H65" s="207" t="s">
        <v>189</v>
      </c>
      <c r="I65" s="206">
        <f>SUM(I6:I64)</f>
        <v>0</v>
      </c>
      <c r="J65" s="40"/>
    </row>
    <row r="66" spans="1:10" ht="12.75">
      <c r="A66" s="226"/>
      <c r="B66" s="40"/>
      <c r="C66" s="6"/>
      <c r="D66" s="6"/>
      <c r="E66" s="274"/>
      <c r="F66" s="40"/>
      <c r="G66" s="231"/>
      <c r="H66" s="51"/>
      <c r="I66" s="40"/>
      <c r="J66" s="1"/>
    </row>
    <row r="67" spans="1:10" ht="12.75">
      <c r="A67" s="226"/>
      <c r="B67" s="40"/>
      <c r="C67" s="40"/>
      <c r="D67" s="40"/>
      <c r="E67" s="275"/>
      <c r="F67" s="1"/>
      <c r="G67" s="232"/>
      <c r="H67" s="3"/>
      <c r="I67" s="1"/>
      <c r="J67" s="1"/>
    </row>
    <row r="68" spans="1:10" ht="12.75">
      <c r="A68" s="226"/>
      <c r="B68" s="40"/>
      <c r="C68" s="40"/>
      <c r="D68" s="40"/>
      <c r="E68" s="275"/>
      <c r="F68" s="1"/>
      <c r="G68" s="232"/>
      <c r="H68" s="3"/>
      <c r="I68" s="1"/>
      <c r="J68" s="1"/>
    </row>
    <row r="69" spans="1:10" ht="12.75">
      <c r="A69" s="410"/>
      <c r="B69" s="410"/>
      <c r="C69" s="40"/>
      <c r="D69" s="40"/>
      <c r="E69" s="275"/>
      <c r="F69" s="10"/>
      <c r="G69" s="231"/>
      <c r="H69" s="10"/>
      <c r="I69" s="1"/>
      <c r="J69" s="1"/>
    </row>
    <row r="70" spans="1:10" ht="12.75">
      <c r="A70" s="405"/>
      <c r="B70" s="405"/>
      <c r="C70" s="40"/>
      <c r="D70" s="40"/>
      <c r="E70" s="275"/>
      <c r="F70" s="208"/>
      <c r="G70" s="233"/>
      <c r="H70" s="208"/>
      <c r="I70" s="209"/>
      <c r="J70" s="1"/>
    </row>
    <row r="71" spans="1:10" ht="12.75">
      <c r="A71" s="215"/>
      <c r="B71" s="209" t="s">
        <v>190</v>
      </c>
      <c r="C71" s="1"/>
      <c r="D71" s="1"/>
      <c r="E71" s="275"/>
      <c r="F71" s="1"/>
      <c r="G71" s="232"/>
      <c r="H71" s="3"/>
      <c r="I71" s="209" t="s">
        <v>191</v>
      </c>
      <c r="J71" s="1"/>
    </row>
    <row r="72" spans="1:10" ht="12.75">
      <c r="A72" s="215"/>
      <c r="B72" s="209" t="s">
        <v>192</v>
      </c>
      <c r="C72" s="1"/>
      <c r="D72" s="1"/>
      <c r="E72" s="275"/>
      <c r="F72" s="1"/>
      <c r="G72" s="232"/>
      <c r="H72" s="3"/>
      <c r="I72" s="209" t="s">
        <v>193</v>
      </c>
      <c r="J72" s="1"/>
    </row>
  </sheetData>
  <sheetProtection/>
  <mergeCells count="15">
    <mergeCell ref="B57:G57"/>
    <mergeCell ref="A69:B69"/>
    <mergeCell ref="A70:B70"/>
    <mergeCell ref="B22:H22"/>
    <mergeCell ref="B28:H28"/>
    <mergeCell ref="B32:H32"/>
    <mergeCell ref="B42:G42"/>
    <mergeCell ref="B46:G46"/>
    <mergeCell ref="B54:G54"/>
    <mergeCell ref="A1:B1"/>
    <mergeCell ref="E1:G1"/>
    <mergeCell ref="E2:G2"/>
    <mergeCell ref="E3:G3"/>
    <mergeCell ref="B5:H5"/>
    <mergeCell ref="I1:K1"/>
  </mergeCells>
  <printOptions/>
  <pageMargins left="0.7" right="0.7" top="0.75" bottom="0.75" header="0.3" footer="0.3"/>
  <pageSetup orientation="portrait" paperSize="9" r:id="rId1"/>
</worksheet>
</file>

<file path=xl/worksheets/sheet30.xml><?xml version="1.0" encoding="utf-8"?>
<worksheet xmlns="http://schemas.openxmlformats.org/spreadsheetml/2006/main" xmlns:r="http://schemas.openxmlformats.org/officeDocument/2006/relationships">
  <dimension ref="A1:J9"/>
  <sheetViews>
    <sheetView zoomScalePageLayoutView="0" workbookViewId="0" topLeftCell="A1">
      <selection activeCell="H1" sqref="H1:J1"/>
    </sheetView>
  </sheetViews>
  <sheetFormatPr defaultColWidth="9.00390625" defaultRowHeight="12.75"/>
  <cols>
    <col min="1" max="1" width="4.25390625" style="0" customWidth="1"/>
    <col min="2" max="2" width="34.625" style="0" customWidth="1"/>
    <col min="3" max="3" width="5.75390625" style="0" customWidth="1"/>
    <col min="4" max="4" width="6.875" style="0" customWidth="1"/>
    <col min="6" max="6" width="9.00390625" style="0" customWidth="1"/>
    <col min="7" max="7" width="10.375" style="0" customWidth="1"/>
    <col min="8" max="8" width="7.00390625" style="0" customWidth="1"/>
    <col min="9" max="9" width="11.625" style="0" customWidth="1"/>
    <col min="10" max="10" width="14.00390625" style="0" customWidth="1"/>
  </cols>
  <sheetData>
    <row r="1" spans="1:10" ht="12.75">
      <c r="A1" s="407" t="s">
        <v>367</v>
      </c>
      <c r="B1" s="407"/>
      <c r="C1" s="4" t="s">
        <v>381</v>
      </c>
      <c r="D1" s="4"/>
      <c r="E1" s="4"/>
      <c r="F1" s="4"/>
      <c r="G1" s="325"/>
      <c r="H1" s="427" t="s">
        <v>462</v>
      </c>
      <c r="I1" s="427"/>
      <c r="J1" s="427"/>
    </row>
    <row r="2" spans="1:10" ht="12.75">
      <c r="A2" s="444" t="s">
        <v>421</v>
      </c>
      <c r="B2" s="444"/>
      <c r="C2" s="444"/>
      <c r="D2" s="444"/>
      <c r="E2" s="444"/>
      <c r="F2" s="444"/>
      <c r="G2" s="444"/>
      <c r="H2" s="444"/>
      <c r="I2" s="444"/>
      <c r="J2" s="4"/>
    </row>
    <row r="3" spans="1:10" ht="13.5" thickBot="1">
      <c r="A3" s="408"/>
      <c r="B3" s="408"/>
      <c r="C3" s="408"/>
      <c r="D3" s="408"/>
      <c r="E3" s="408"/>
      <c r="F3" s="408"/>
      <c r="G3" s="408"/>
      <c r="H3" s="408"/>
      <c r="I3" s="408"/>
      <c r="J3" s="10"/>
    </row>
    <row r="4" spans="1:10" ht="48.75" thickBot="1">
      <c r="A4" s="11" t="s">
        <v>1</v>
      </c>
      <c r="B4" s="42" t="s">
        <v>2</v>
      </c>
      <c r="C4" s="13" t="s">
        <v>3</v>
      </c>
      <c r="D4" s="13" t="s">
        <v>4</v>
      </c>
      <c r="E4" s="14" t="s">
        <v>383</v>
      </c>
      <c r="F4" s="15" t="s">
        <v>384</v>
      </c>
      <c r="G4" s="374" t="s">
        <v>7</v>
      </c>
      <c r="H4" s="16" t="s">
        <v>420</v>
      </c>
      <c r="I4" s="387" t="s">
        <v>9</v>
      </c>
      <c r="J4" s="18" t="s">
        <v>10</v>
      </c>
    </row>
    <row r="5" spans="1:10" ht="24">
      <c r="A5" s="43" t="s">
        <v>11</v>
      </c>
      <c r="B5" s="293" t="s">
        <v>268</v>
      </c>
      <c r="C5" s="21" t="s">
        <v>45</v>
      </c>
      <c r="D5" s="43">
        <v>10</v>
      </c>
      <c r="E5" s="24"/>
      <c r="F5" s="24">
        <f>E5*1.08</f>
        <v>0</v>
      </c>
      <c r="G5" s="359">
        <f>E5*D5</f>
        <v>0</v>
      </c>
      <c r="H5" s="360">
        <v>0.08</v>
      </c>
      <c r="I5" s="359">
        <f>F5*D5</f>
        <v>0</v>
      </c>
      <c r="J5" s="25"/>
    </row>
    <row r="6" spans="1:10" ht="24">
      <c r="A6" s="43" t="s">
        <v>13</v>
      </c>
      <c r="B6" s="88" t="s">
        <v>270</v>
      </c>
      <c r="C6" s="21" t="s">
        <v>45</v>
      </c>
      <c r="D6" s="44">
        <v>10</v>
      </c>
      <c r="E6" s="61"/>
      <c r="F6" s="24">
        <f>E6*1.08</f>
        <v>0</v>
      </c>
      <c r="G6" s="359">
        <f>E6*D6</f>
        <v>0</v>
      </c>
      <c r="H6" s="360">
        <v>0.08</v>
      </c>
      <c r="I6" s="359">
        <f>F6*D6</f>
        <v>0</v>
      </c>
      <c r="J6" s="30"/>
    </row>
    <row r="7" spans="1:10" ht="24">
      <c r="A7" s="43" t="s">
        <v>14</v>
      </c>
      <c r="B7" s="294" t="s">
        <v>272</v>
      </c>
      <c r="C7" s="21" t="s">
        <v>45</v>
      </c>
      <c r="D7" s="169">
        <v>5</v>
      </c>
      <c r="E7" s="133"/>
      <c r="F7" s="24">
        <f>E7*1.08</f>
        <v>0</v>
      </c>
      <c r="G7" s="359">
        <f>E7*D7</f>
        <v>0</v>
      </c>
      <c r="H7" s="360">
        <v>0.08</v>
      </c>
      <c r="I7" s="359">
        <f>F7*D7</f>
        <v>0</v>
      </c>
      <c r="J7" s="30"/>
    </row>
    <row r="8" spans="1:10" ht="24">
      <c r="A8" s="43" t="s">
        <v>15</v>
      </c>
      <c r="B8" s="295" t="s">
        <v>274</v>
      </c>
      <c r="C8" s="21" t="s">
        <v>45</v>
      </c>
      <c r="D8" s="184">
        <v>5</v>
      </c>
      <c r="E8" s="187"/>
      <c r="F8" s="24">
        <f>E8*1.08</f>
        <v>0</v>
      </c>
      <c r="G8" s="359">
        <f>E8*D8</f>
        <v>0</v>
      </c>
      <c r="H8" s="360">
        <v>0.08</v>
      </c>
      <c r="I8" s="359">
        <f>F8*D8</f>
        <v>0</v>
      </c>
      <c r="J8" s="388"/>
    </row>
    <row r="9" spans="1:10" ht="12.75">
      <c r="A9" s="188"/>
      <c r="B9" s="188"/>
      <c r="C9" s="188"/>
      <c r="D9" s="188"/>
      <c r="E9" s="389"/>
      <c r="F9" s="188"/>
      <c r="G9" s="390">
        <f>SUM(G5:G8)</f>
        <v>0</v>
      </c>
      <c r="H9" s="391"/>
      <c r="I9" s="390">
        <f>SUM(I5:I8)</f>
        <v>0</v>
      </c>
      <c r="J9" s="39"/>
    </row>
  </sheetData>
  <sheetProtection/>
  <mergeCells count="4">
    <mergeCell ref="A1:B1"/>
    <mergeCell ref="H1:J1"/>
    <mergeCell ref="A2:I2"/>
    <mergeCell ref="A3:I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V95"/>
  <sheetViews>
    <sheetView zoomScalePageLayoutView="0" workbookViewId="0" topLeftCell="A1">
      <selection activeCell="A1" sqref="A1:B1"/>
    </sheetView>
  </sheetViews>
  <sheetFormatPr defaultColWidth="8.875" defaultRowHeight="12.75"/>
  <cols>
    <col min="1" max="1" width="4.75390625" style="1" customWidth="1"/>
    <col min="2" max="2" width="30.75390625" style="1" customWidth="1"/>
    <col min="3" max="3" width="5.25390625" style="1" customWidth="1"/>
    <col min="4" max="4" width="6.25390625" style="1" customWidth="1"/>
    <col min="5" max="5" width="12.75390625" style="2" customWidth="1"/>
    <col min="6" max="6" width="12.75390625" style="1" customWidth="1"/>
    <col min="7" max="7" width="12.25390625" style="1" customWidth="1"/>
    <col min="8" max="8" width="6.75390625" style="3" customWidth="1"/>
    <col min="9" max="9" width="15.375" style="1" customWidth="1"/>
    <col min="10" max="10" width="17.00390625" style="1" customWidth="1"/>
    <col min="11" max="16384" width="8.875" style="1" customWidth="1"/>
  </cols>
  <sheetData>
    <row r="1" spans="1:10" ht="12">
      <c r="A1" s="407" t="s">
        <v>367</v>
      </c>
      <c r="B1" s="407"/>
      <c r="C1" s="4"/>
      <c r="D1" s="4"/>
      <c r="E1" s="5"/>
      <c r="F1" s="4"/>
      <c r="G1" s="4"/>
      <c r="H1" s="4"/>
      <c r="I1" s="408"/>
      <c r="J1" s="408"/>
    </row>
    <row r="2" spans="1:9" ht="12">
      <c r="A2" s="408" t="s">
        <v>460</v>
      </c>
      <c r="B2" s="408"/>
      <c r="C2" s="408"/>
      <c r="D2" s="408"/>
      <c r="E2" s="408"/>
      <c r="F2" s="408"/>
      <c r="G2" s="408"/>
      <c r="H2" s="408"/>
      <c r="I2" s="408"/>
    </row>
    <row r="3" spans="1:9" ht="12.75" thickBot="1">
      <c r="A3" s="410" t="s">
        <v>423</v>
      </c>
      <c r="B3" s="410"/>
      <c r="C3" s="410"/>
      <c r="D3" s="410"/>
      <c r="E3" s="410"/>
      <c r="F3" s="410"/>
      <c r="G3" s="410"/>
      <c r="H3" s="410"/>
      <c r="I3" s="410"/>
    </row>
    <row r="4" spans="1:10" ht="36.75" thickBot="1">
      <c r="A4" s="11" t="s">
        <v>1</v>
      </c>
      <c r="B4" s="42" t="s">
        <v>2</v>
      </c>
      <c r="C4" s="13" t="s">
        <v>3</v>
      </c>
      <c r="D4" s="13" t="s">
        <v>4</v>
      </c>
      <c r="E4" s="14" t="s">
        <v>424</v>
      </c>
      <c r="F4" s="15" t="s">
        <v>425</v>
      </c>
      <c r="G4" s="15" t="s">
        <v>7</v>
      </c>
      <c r="H4" s="16" t="s">
        <v>8</v>
      </c>
      <c r="I4" s="56" t="s">
        <v>9</v>
      </c>
      <c r="J4" s="18" t="s">
        <v>10</v>
      </c>
    </row>
    <row r="5" spans="1:11" ht="36">
      <c r="A5" s="43" t="s">
        <v>11</v>
      </c>
      <c r="B5" s="286" t="s">
        <v>426</v>
      </c>
      <c r="C5" s="21" t="s">
        <v>12</v>
      </c>
      <c r="D5" s="21">
        <v>30</v>
      </c>
      <c r="E5" s="395"/>
      <c r="F5" s="24">
        <f aca="true" t="shared" si="0" ref="F5:F38">H5+E5</f>
        <v>0</v>
      </c>
      <c r="G5" s="24">
        <f aca="true" t="shared" si="1" ref="G5:G38">E5*D5</f>
        <v>0</v>
      </c>
      <c r="H5" s="24">
        <f aca="true" t="shared" si="2" ref="H5:H38">E5*0.08</f>
        <v>0</v>
      </c>
      <c r="I5" s="24">
        <f aca="true" t="shared" si="3" ref="I5:I38">F5*D5</f>
        <v>0</v>
      </c>
      <c r="J5" s="25"/>
      <c r="K5" s="40"/>
    </row>
    <row r="6" spans="1:11" ht="36">
      <c r="A6" s="43" t="s">
        <v>13</v>
      </c>
      <c r="B6" s="285" t="s">
        <v>427</v>
      </c>
      <c r="C6" s="45" t="s">
        <v>12</v>
      </c>
      <c r="D6" s="45">
        <v>20</v>
      </c>
      <c r="E6" s="396"/>
      <c r="F6" s="24">
        <f t="shared" si="0"/>
        <v>0</v>
      </c>
      <c r="G6" s="24">
        <f t="shared" si="1"/>
        <v>0</v>
      </c>
      <c r="H6" s="24">
        <f t="shared" si="2"/>
        <v>0</v>
      </c>
      <c r="I6" s="24">
        <f t="shared" si="3"/>
        <v>0</v>
      </c>
      <c r="J6" s="30"/>
      <c r="K6" s="40"/>
    </row>
    <row r="7" spans="1:11" ht="36">
      <c r="A7" s="43" t="s">
        <v>14</v>
      </c>
      <c r="B7" s="285" t="s">
        <v>428</v>
      </c>
      <c r="C7" s="45" t="s">
        <v>12</v>
      </c>
      <c r="D7" s="45">
        <v>50</v>
      </c>
      <c r="E7" s="396"/>
      <c r="F7" s="24">
        <f t="shared" si="0"/>
        <v>0</v>
      </c>
      <c r="G7" s="24">
        <f t="shared" si="1"/>
        <v>0</v>
      </c>
      <c r="H7" s="24">
        <f t="shared" si="2"/>
        <v>0</v>
      </c>
      <c r="I7" s="24">
        <f t="shared" si="3"/>
        <v>0</v>
      </c>
      <c r="J7" s="30"/>
      <c r="K7" s="40"/>
    </row>
    <row r="8" spans="1:11" ht="36">
      <c r="A8" s="43" t="s">
        <v>15</v>
      </c>
      <c r="B8" s="285" t="s">
        <v>429</v>
      </c>
      <c r="C8" s="45" t="s">
        <v>12</v>
      </c>
      <c r="D8" s="45">
        <v>100</v>
      </c>
      <c r="E8" s="396"/>
      <c r="F8" s="24">
        <f t="shared" si="0"/>
        <v>0</v>
      </c>
      <c r="G8" s="24">
        <f t="shared" si="1"/>
        <v>0</v>
      </c>
      <c r="H8" s="24">
        <f t="shared" si="2"/>
        <v>0</v>
      </c>
      <c r="I8" s="24">
        <f t="shared" si="3"/>
        <v>0</v>
      </c>
      <c r="J8" s="30"/>
      <c r="K8" s="40"/>
    </row>
    <row r="9" spans="1:11" ht="36">
      <c r="A9" s="43" t="s">
        <v>16</v>
      </c>
      <c r="B9" s="285" t="s">
        <v>430</v>
      </c>
      <c r="C9" s="45" t="s">
        <v>12</v>
      </c>
      <c r="D9" s="45">
        <v>100</v>
      </c>
      <c r="E9" s="396"/>
      <c r="F9" s="24">
        <f t="shared" si="0"/>
        <v>0</v>
      </c>
      <c r="G9" s="24">
        <f t="shared" si="1"/>
        <v>0</v>
      </c>
      <c r="H9" s="24">
        <f t="shared" si="2"/>
        <v>0</v>
      </c>
      <c r="I9" s="24">
        <f t="shared" si="3"/>
        <v>0</v>
      </c>
      <c r="J9" s="30"/>
      <c r="K9" s="40"/>
    </row>
    <row r="10" spans="1:11" ht="36">
      <c r="A10" s="43" t="s">
        <v>17</v>
      </c>
      <c r="B10" s="285" t="s">
        <v>431</v>
      </c>
      <c r="C10" s="397" t="s">
        <v>12</v>
      </c>
      <c r="D10" s="397">
        <v>1300</v>
      </c>
      <c r="E10" s="396"/>
      <c r="F10" s="24">
        <f t="shared" si="0"/>
        <v>0</v>
      </c>
      <c r="G10" s="24">
        <f t="shared" si="1"/>
        <v>0</v>
      </c>
      <c r="H10" s="24">
        <f t="shared" si="2"/>
        <v>0</v>
      </c>
      <c r="I10" s="24">
        <f t="shared" si="3"/>
        <v>0</v>
      </c>
      <c r="J10" s="30"/>
      <c r="K10" s="40"/>
    </row>
    <row r="11" spans="1:11" ht="36">
      <c r="A11" s="43" t="s">
        <v>19</v>
      </c>
      <c r="B11" s="285" t="s">
        <v>432</v>
      </c>
      <c r="C11" s="45" t="s">
        <v>12</v>
      </c>
      <c r="D11" s="45">
        <v>2000</v>
      </c>
      <c r="E11" s="396"/>
      <c r="F11" s="24">
        <f t="shared" si="0"/>
        <v>0</v>
      </c>
      <c r="G11" s="24">
        <f t="shared" si="1"/>
        <v>0</v>
      </c>
      <c r="H11" s="24">
        <f t="shared" si="2"/>
        <v>0</v>
      </c>
      <c r="I11" s="24">
        <f t="shared" si="3"/>
        <v>0</v>
      </c>
      <c r="J11" s="30"/>
      <c r="K11" s="40"/>
    </row>
    <row r="12" spans="1:11" ht="36">
      <c r="A12" s="43" t="s">
        <v>20</v>
      </c>
      <c r="B12" s="285" t="s">
        <v>433</v>
      </c>
      <c r="C12" s="45" t="s">
        <v>12</v>
      </c>
      <c r="D12" s="45">
        <v>1000</v>
      </c>
      <c r="E12" s="396"/>
      <c r="F12" s="24">
        <f t="shared" si="0"/>
        <v>0</v>
      </c>
      <c r="G12" s="24">
        <f t="shared" si="1"/>
        <v>0</v>
      </c>
      <c r="H12" s="24">
        <f t="shared" si="2"/>
        <v>0</v>
      </c>
      <c r="I12" s="24">
        <f t="shared" si="3"/>
        <v>0</v>
      </c>
      <c r="J12" s="30"/>
      <c r="K12" s="40"/>
    </row>
    <row r="13" spans="1:11" ht="36">
      <c r="A13" s="43" t="s">
        <v>21</v>
      </c>
      <c r="B13" s="285" t="s">
        <v>434</v>
      </c>
      <c r="C13" s="45" t="s">
        <v>12</v>
      </c>
      <c r="D13" s="45">
        <v>500</v>
      </c>
      <c r="E13" s="396"/>
      <c r="F13" s="24">
        <f t="shared" si="0"/>
        <v>0</v>
      </c>
      <c r="G13" s="24">
        <f t="shared" si="1"/>
        <v>0</v>
      </c>
      <c r="H13" s="24">
        <f t="shared" si="2"/>
        <v>0</v>
      </c>
      <c r="I13" s="24">
        <f t="shared" si="3"/>
        <v>0</v>
      </c>
      <c r="J13" s="30"/>
      <c r="K13" s="40"/>
    </row>
    <row r="14" spans="1:11" ht="36">
      <c r="A14" s="43" t="s">
        <v>22</v>
      </c>
      <c r="B14" s="285" t="s">
        <v>435</v>
      </c>
      <c r="C14" s="45" t="s">
        <v>12</v>
      </c>
      <c r="D14" s="45">
        <v>250</v>
      </c>
      <c r="E14" s="396"/>
      <c r="F14" s="24">
        <f t="shared" si="0"/>
        <v>0</v>
      </c>
      <c r="G14" s="24">
        <f t="shared" si="1"/>
        <v>0</v>
      </c>
      <c r="H14" s="24">
        <f t="shared" si="2"/>
        <v>0</v>
      </c>
      <c r="I14" s="24">
        <f t="shared" si="3"/>
        <v>0</v>
      </c>
      <c r="J14" s="30"/>
      <c r="K14" s="40"/>
    </row>
    <row r="15" spans="1:256" ht="36">
      <c r="A15" s="43" t="s">
        <v>23</v>
      </c>
      <c r="B15" s="398" t="s">
        <v>436</v>
      </c>
      <c r="C15" s="399" t="s">
        <v>12</v>
      </c>
      <c r="D15" s="399">
        <v>700</v>
      </c>
      <c r="E15" s="396"/>
      <c r="F15" s="24">
        <f t="shared" si="0"/>
        <v>0</v>
      </c>
      <c r="G15" s="24">
        <f t="shared" si="1"/>
        <v>0</v>
      </c>
      <c r="H15" s="24">
        <f t="shared" si="2"/>
        <v>0</v>
      </c>
      <c r="I15" s="24">
        <f t="shared" si="3"/>
        <v>0</v>
      </c>
      <c r="J15" s="400"/>
      <c r="K15" s="305"/>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11" ht="36">
      <c r="A16" s="43" t="s">
        <v>24</v>
      </c>
      <c r="B16" s="285" t="s">
        <v>437</v>
      </c>
      <c r="C16" s="45" t="s">
        <v>12</v>
      </c>
      <c r="D16" s="45">
        <v>30</v>
      </c>
      <c r="E16" s="396"/>
      <c r="F16" s="24">
        <f t="shared" si="0"/>
        <v>0</v>
      </c>
      <c r="G16" s="24">
        <f t="shared" si="1"/>
        <v>0</v>
      </c>
      <c r="H16" s="24">
        <f t="shared" si="2"/>
        <v>0</v>
      </c>
      <c r="I16" s="24">
        <f t="shared" si="3"/>
        <v>0</v>
      </c>
      <c r="J16" s="30"/>
      <c r="K16" s="40"/>
    </row>
    <row r="17" spans="1:11" ht="36">
      <c r="A17" s="43" t="s">
        <v>25</v>
      </c>
      <c r="B17" s="285" t="s">
        <v>438</v>
      </c>
      <c r="C17" s="45" t="s">
        <v>12</v>
      </c>
      <c r="D17" s="45">
        <v>200</v>
      </c>
      <c r="E17" s="396"/>
      <c r="F17" s="24">
        <f t="shared" si="0"/>
        <v>0</v>
      </c>
      <c r="G17" s="24">
        <f t="shared" si="1"/>
        <v>0</v>
      </c>
      <c r="H17" s="24">
        <f t="shared" si="2"/>
        <v>0</v>
      </c>
      <c r="I17" s="24">
        <f t="shared" si="3"/>
        <v>0</v>
      </c>
      <c r="J17" s="30"/>
      <c r="K17" s="40"/>
    </row>
    <row r="18" spans="1:11" ht="36">
      <c r="A18" s="43" t="s">
        <v>26</v>
      </c>
      <c r="B18" s="285" t="s">
        <v>439</v>
      </c>
      <c r="C18" s="45" t="s">
        <v>12</v>
      </c>
      <c r="D18" s="45">
        <v>120</v>
      </c>
      <c r="E18" s="396"/>
      <c r="F18" s="24">
        <f t="shared" si="0"/>
        <v>0</v>
      </c>
      <c r="G18" s="24">
        <f t="shared" si="1"/>
        <v>0</v>
      </c>
      <c r="H18" s="24">
        <f t="shared" si="2"/>
        <v>0</v>
      </c>
      <c r="I18" s="24">
        <f t="shared" si="3"/>
        <v>0</v>
      </c>
      <c r="J18" s="30"/>
      <c r="K18" s="40"/>
    </row>
    <row r="19" spans="1:11" ht="36">
      <c r="A19" s="43" t="s">
        <v>27</v>
      </c>
      <c r="B19" s="285" t="s">
        <v>440</v>
      </c>
      <c r="C19" s="45" t="s">
        <v>12</v>
      </c>
      <c r="D19" s="45">
        <v>100</v>
      </c>
      <c r="E19" s="396"/>
      <c r="F19" s="24">
        <f t="shared" si="0"/>
        <v>0</v>
      </c>
      <c r="G19" s="24">
        <f t="shared" si="1"/>
        <v>0</v>
      </c>
      <c r="H19" s="24">
        <f t="shared" si="2"/>
        <v>0</v>
      </c>
      <c r="I19" s="24">
        <f t="shared" si="3"/>
        <v>0</v>
      </c>
      <c r="J19" s="30"/>
      <c r="K19" s="40"/>
    </row>
    <row r="20" spans="1:11" ht="36">
      <c r="A20" s="43" t="s">
        <v>28</v>
      </c>
      <c r="B20" s="285" t="s">
        <v>441</v>
      </c>
      <c r="C20" s="45" t="s">
        <v>12</v>
      </c>
      <c r="D20" s="45">
        <v>100</v>
      </c>
      <c r="E20" s="396"/>
      <c r="F20" s="24">
        <f t="shared" si="0"/>
        <v>0</v>
      </c>
      <c r="G20" s="24">
        <f t="shared" si="1"/>
        <v>0</v>
      </c>
      <c r="H20" s="24">
        <f t="shared" si="2"/>
        <v>0</v>
      </c>
      <c r="I20" s="24">
        <f t="shared" si="3"/>
        <v>0</v>
      </c>
      <c r="J20" s="30"/>
      <c r="K20" s="40"/>
    </row>
    <row r="21" spans="1:11" ht="36">
      <c r="A21" s="43" t="s">
        <v>30</v>
      </c>
      <c r="B21" s="285" t="s">
        <v>442</v>
      </c>
      <c r="C21" s="45" t="s">
        <v>12</v>
      </c>
      <c r="D21" s="45">
        <v>180</v>
      </c>
      <c r="E21" s="396"/>
      <c r="F21" s="24">
        <f t="shared" si="0"/>
        <v>0</v>
      </c>
      <c r="G21" s="24">
        <f t="shared" si="1"/>
        <v>0</v>
      </c>
      <c r="H21" s="24">
        <f t="shared" si="2"/>
        <v>0</v>
      </c>
      <c r="I21" s="24">
        <f t="shared" si="3"/>
        <v>0</v>
      </c>
      <c r="J21" s="30"/>
      <c r="K21" s="40"/>
    </row>
    <row r="22" spans="1:11" ht="24">
      <c r="A22" s="43" t="s">
        <v>31</v>
      </c>
      <c r="B22" s="285" t="s">
        <v>443</v>
      </c>
      <c r="C22" s="45" t="s">
        <v>12</v>
      </c>
      <c r="D22" s="45">
        <v>50</v>
      </c>
      <c r="E22" s="396"/>
      <c r="F22" s="24">
        <f t="shared" si="0"/>
        <v>0</v>
      </c>
      <c r="G22" s="24">
        <f t="shared" si="1"/>
        <v>0</v>
      </c>
      <c r="H22" s="24">
        <f t="shared" si="2"/>
        <v>0</v>
      </c>
      <c r="I22" s="24">
        <f t="shared" si="3"/>
        <v>0</v>
      </c>
      <c r="J22" s="30"/>
      <c r="K22" s="40"/>
    </row>
    <row r="23" spans="1:11" ht="24">
      <c r="A23" s="43" t="s">
        <v>32</v>
      </c>
      <c r="B23" s="285" t="s">
        <v>444</v>
      </c>
      <c r="C23" s="45" t="s">
        <v>12</v>
      </c>
      <c r="D23" s="45">
        <v>50</v>
      </c>
      <c r="E23" s="396"/>
      <c r="F23" s="24">
        <f t="shared" si="0"/>
        <v>0</v>
      </c>
      <c r="G23" s="24">
        <f t="shared" si="1"/>
        <v>0</v>
      </c>
      <c r="H23" s="24">
        <f t="shared" si="2"/>
        <v>0</v>
      </c>
      <c r="I23" s="24">
        <f t="shared" si="3"/>
        <v>0</v>
      </c>
      <c r="J23" s="30"/>
      <c r="K23" s="40"/>
    </row>
    <row r="24" spans="1:11" ht="24">
      <c r="A24" s="43" t="s">
        <v>33</v>
      </c>
      <c r="B24" s="285" t="s">
        <v>445</v>
      </c>
      <c r="C24" s="45" t="s">
        <v>12</v>
      </c>
      <c r="D24" s="45">
        <v>80</v>
      </c>
      <c r="E24" s="396"/>
      <c r="F24" s="24">
        <f t="shared" si="0"/>
        <v>0</v>
      </c>
      <c r="G24" s="24">
        <f t="shared" si="1"/>
        <v>0</v>
      </c>
      <c r="H24" s="24">
        <f t="shared" si="2"/>
        <v>0</v>
      </c>
      <c r="I24" s="24">
        <f t="shared" si="3"/>
        <v>0</v>
      </c>
      <c r="J24" s="30"/>
      <c r="K24" s="40"/>
    </row>
    <row r="25" spans="1:11" ht="24">
      <c r="A25" s="43" t="s">
        <v>41</v>
      </c>
      <c r="B25" s="285" t="s">
        <v>446</v>
      </c>
      <c r="C25" s="45" t="s">
        <v>12</v>
      </c>
      <c r="D25" s="45">
        <v>20</v>
      </c>
      <c r="E25" s="396"/>
      <c r="F25" s="24">
        <f t="shared" si="0"/>
        <v>0</v>
      </c>
      <c r="G25" s="24">
        <f t="shared" si="1"/>
        <v>0</v>
      </c>
      <c r="H25" s="24">
        <f t="shared" si="2"/>
        <v>0</v>
      </c>
      <c r="I25" s="24">
        <f t="shared" si="3"/>
        <v>0</v>
      </c>
      <c r="J25" s="30"/>
      <c r="K25" s="40"/>
    </row>
    <row r="26" spans="1:10" ht="12">
      <c r="A26" s="43" t="s">
        <v>42</v>
      </c>
      <c r="B26" s="285" t="s">
        <v>447</v>
      </c>
      <c r="C26" s="45" t="s">
        <v>12</v>
      </c>
      <c r="D26" s="45">
        <v>30</v>
      </c>
      <c r="E26" s="401"/>
      <c r="F26" s="24">
        <f t="shared" si="0"/>
        <v>0</v>
      </c>
      <c r="G26" s="24">
        <f t="shared" si="1"/>
        <v>0</v>
      </c>
      <c r="H26" s="24">
        <f t="shared" si="2"/>
        <v>0</v>
      </c>
      <c r="I26" s="24">
        <f t="shared" si="3"/>
        <v>0</v>
      </c>
      <c r="J26" s="30"/>
    </row>
    <row r="27" spans="1:10" ht="12">
      <c r="A27" s="43" t="s">
        <v>43</v>
      </c>
      <c r="B27" s="285" t="s">
        <v>448</v>
      </c>
      <c r="C27" s="45" t="s">
        <v>12</v>
      </c>
      <c r="D27" s="45">
        <v>30</v>
      </c>
      <c r="E27" s="401"/>
      <c r="F27" s="24">
        <f t="shared" si="0"/>
        <v>0</v>
      </c>
      <c r="G27" s="24">
        <f t="shared" si="1"/>
        <v>0</v>
      </c>
      <c r="H27" s="24">
        <f t="shared" si="2"/>
        <v>0</v>
      </c>
      <c r="I27" s="24">
        <f t="shared" si="3"/>
        <v>0</v>
      </c>
      <c r="J27" s="30"/>
    </row>
    <row r="28" spans="1:10" ht="12">
      <c r="A28" s="43" t="s">
        <v>44</v>
      </c>
      <c r="B28" s="285" t="s">
        <v>449</v>
      </c>
      <c r="C28" s="45" t="s">
        <v>12</v>
      </c>
      <c r="D28" s="45">
        <v>30</v>
      </c>
      <c r="E28" s="401"/>
      <c r="F28" s="24">
        <f t="shared" si="0"/>
        <v>0</v>
      </c>
      <c r="G28" s="24">
        <f t="shared" si="1"/>
        <v>0</v>
      </c>
      <c r="H28" s="24">
        <f t="shared" si="2"/>
        <v>0</v>
      </c>
      <c r="I28" s="24">
        <f t="shared" si="3"/>
        <v>0</v>
      </c>
      <c r="J28" s="30"/>
    </row>
    <row r="29" spans="1:10" ht="12">
      <c r="A29" s="43" t="s">
        <v>263</v>
      </c>
      <c r="B29" s="285" t="s">
        <v>450</v>
      </c>
      <c r="C29" s="45" t="s">
        <v>12</v>
      </c>
      <c r="D29" s="45">
        <v>30</v>
      </c>
      <c r="E29" s="401"/>
      <c r="F29" s="24">
        <f t="shared" si="0"/>
        <v>0</v>
      </c>
      <c r="G29" s="24">
        <f t="shared" si="1"/>
        <v>0</v>
      </c>
      <c r="H29" s="24">
        <f t="shared" si="2"/>
        <v>0</v>
      </c>
      <c r="I29" s="24">
        <f t="shared" si="3"/>
        <v>0</v>
      </c>
      <c r="J29" s="30"/>
    </row>
    <row r="30" spans="1:10" ht="12">
      <c r="A30" s="43" t="s">
        <v>265</v>
      </c>
      <c r="B30" s="285" t="s">
        <v>451</v>
      </c>
      <c r="C30" s="45" t="s">
        <v>12</v>
      </c>
      <c r="D30" s="45">
        <v>40</v>
      </c>
      <c r="E30" s="401"/>
      <c r="F30" s="24">
        <f t="shared" si="0"/>
        <v>0</v>
      </c>
      <c r="G30" s="24">
        <f t="shared" si="1"/>
        <v>0</v>
      </c>
      <c r="H30" s="24">
        <f t="shared" si="2"/>
        <v>0</v>
      </c>
      <c r="I30" s="24">
        <f t="shared" si="3"/>
        <v>0</v>
      </c>
      <c r="J30" s="30"/>
    </row>
    <row r="31" spans="1:10" ht="12">
      <c r="A31" s="43" t="s">
        <v>267</v>
      </c>
      <c r="B31" s="285" t="s">
        <v>452</v>
      </c>
      <c r="C31" s="45" t="s">
        <v>12</v>
      </c>
      <c r="D31" s="45">
        <v>30</v>
      </c>
      <c r="E31" s="396"/>
      <c r="F31" s="24">
        <f t="shared" si="0"/>
        <v>0</v>
      </c>
      <c r="G31" s="24">
        <f t="shared" si="1"/>
        <v>0</v>
      </c>
      <c r="H31" s="24">
        <f t="shared" si="2"/>
        <v>0</v>
      </c>
      <c r="I31" s="24">
        <f t="shared" si="3"/>
        <v>0</v>
      </c>
      <c r="J31" s="30"/>
    </row>
    <row r="32" spans="1:10" ht="12">
      <c r="A32" s="43" t="s">
        <v>269</v>
      </c>
      <c r="B32" s="285" t="s">
        <v>453</v>
      </c>
      <c r="C32" s="45" t="s">
        <v>12</v>
      </c>
      <c r="D32" s="45">
        <v>30</v>
      </c>
      <c r="E32" s="396"/>
      <c r="F32" s="24">
        <f t="shared" si="0"/>
        <v>0</v>
      </c>
      <c r="G32" s="24">
        <f t="shared" si="1"/>
        <v>0</v>
      </c>
      <c r="H32" s="24">
        <f t="shared" si="2"/>
        <v>0</v>
      </c>
      <c r="I32" s="24">
        <f t="shared" si="3"/>
        <v>0</v>
      </c>
      <c r="J32" s="30"/>
    </row>
    <row r="33" spans="1:10" ht="12">
      <c r="A33" s="43" t="s">
        <v>271</v>
      </c>
      <c r="B33" s="285" t="s">
        <v>454</v>
      </c>
      <c r="C33" s="45" t="s">
        <v>12</v>
      </c>
      <c r="D33" s="45">
        <v>50</v>
      </c>
      <c r="E33" s="396"/>
      <c r="F33" s="24">
        <f t="shared" si="0"/>
        <v>0</v>
      </c>
      <c r="G33" s="24">
        <f t="shared" si="1"/>
        <v>0</v>
      </c>
      <c r="H33" s="24">
        <f t="shared" si="2"/>
        <v>0</v>
      </c>
      <c r="I33" s="24">
        <f t="shared" si="3"/>
        <v>0</v>
      </c>
      <c r="J33" s="30"/>
    </row>
    <row r="34" spans="1:10" ht="12">
      <c r="A34" s="43" t="s">
        <v>273</v>
      </c>
      <c r="B34" s="285" t="s">
        <v>455</v>
      </c>
      <c r="C34" s="45" t="s">
        <v>12</v>
      </c>
      <c r="D34" s="45">
        <v>20</v>
      </c>
      <c r="E34" s="396"/>
      <c r="F34" s="24">
        <f t="shared" si="0"/>
        <v>0</v>
      </c>
      <c r="G34" s="24">
        <f t="shared" si="1"/>
        <v>0</v>
      </c>
      <c r="H34" s="24">
        <f t="shared" si="2"/>
        <v>0</v>
      </c>
      <c r="I34" s="24">
        <f t="shared" si="3"/>
        <v>0</v>
      </c>
      <c r="J34" s="30"/>
    </row>
    <row r="35" spans="1:10" ht="12">
      <c r="A35" s="43" t="s">
        <v>275</v>
      </c>
      <c r="B35" s="285" t="s">
        <v>456</v>
      </c>
      <c r="C35" s="45" t="s">
        <v>12</v>
      </c>
      <c r="D35" s="45">
        <v>30</v>
      </c>
      <c r="E35" s="396"/>
      <c r="F35" s="24">
        <f t="shared" si="0"/>
        <v>0</v>
      </c>
      <c r="G35" s="24">
        <f t="shared" si="1"/>
        <v>0</v>
      </c>
      <c r="H35" s="24">
        <f t="shared" si="2"/>
        <v>0</v>
      </c>
      <c r="I35" s="24">
        <f t="shared" si="3"/>
        <v>0</v>
      </c>
      <c r="J35" s="30"/>
    </row>
    <row r="36" spans="1:10" ht="12">
      <c r="A36" s="43" t="s">
        <v>277</v>
      </c>
      <c r="B36" s="285" t="s">
        <v>457</v>
      </c>
      <c r="C36" s="45" t="s">
        <v>12</v>
      </c>
      <c r="D36" s="45">
        <v>30</v>
      </c>
      <c r="E36" s="396"/>
      <c r="F36" s="24">
        <f t="shared" si="0"/>
        <v>0</v>
      </c>
      <c r="G36" s="24">
        <f t="shared" si="1"/>
        <v>0</v>
      </c>
      <c r="H36" s="24">
        <f t="shared" si="2"/>
        <v>0</v>
      </c>
      <c r="I36" s="24">
        <f t="shared" si="3"/>
        <v>0</v>
      </c>
      <c r="J36" s="30"/>
    </row>
    <row r="37" spans="1:10" ht="12">
      <c r="A37" s="43" t="s">
        <v>279</v>
      </c>
      <c r="B37" s="285" t="s">
        <v>458</v>
      </c>
      <c r="C37" s="45" t="s">
        <v>12</v>
      </c>
      <c r="D37" s="45">
        <v>10</v>
      </c>
      <c r="E37" s="396"/>
      <c r="F37" s="24">
        <f t="shared" si="0"/>
        <v>0</v>
      </c>
      <c r="G37" s="24">
        <f t="shared" si="1"/>
        <v>0</v>
      </c>
      <c r="H37" s="24">
        <f t="shared" si="2"/>
        <v>0</v>
      </c>
      <c r="I37" s="24">
        <f t="shared" si="3"/>
        <v>0</v>
      </c>
      <c r="J37" s="30"/>
    </row>
    <row r="38" spans="1:10" ht="24.75" thickBot="1">
      <c r="A38" s="43" t="s">
        <v>281</v>
      </c>
      <c r="B38" s="285" t="s">
        <v>459</v>
      </c>
      <c r="C38" s="45" t="s">
        <v>12</v>
      </c>
      <c r="D38" s="45">
        <v>1000</v>
      </c>
      <c r="E38" s="402"/>
      <c r="F38" s="24">
        <f t="shared" si="0"/>
        <v>0</v>
      </c>
      <c r="G38" s="24">
        <f t="shared" si="1"/>
        <v>0</v>
      </c>
      <c r="H38" s="24">
        <f t="shared" si="2"/>
        <v>0</v>
      </c>
      <c r="I38" s="24">
        <f t="shared" si="3"/>
        <v>0</v>
      </c>
      <c r="J38" s="30"/>
    </row>
    <row r="39" spans="1:11" ht="12.75" thickBot="1">
      <c r="A39" s="40"/>
      <c r="B39" s="40"/>
      <c r="C39" s="451" t="s">
        <v>34</v>
      </c>
      <c r="D39" s="451"/>
      <c r="E39" s="403" t="s">
        <v>35</v>
      </c>
      <c r="F39" s="57" t="s">
        <v>35</v>
      </c>
      <c r="G39" s="58">
        <f>SUM(G5:G38)</f>
        <v>0</v>
      </c>
      <c r="H39" s="59" t="s">
        <v>35</v>
      </c>
      <c r="I39" s="58">
        <f>SUM(I5:I38)</f>
        <v>0</v>
      </c>
      <c r="J39" s="40"/>
      <c r="K39" s="40"/>
    </row>
    <row r="40" spans="1:11" ht="12">
      <c r="A40" s="40"/>
      <c r="B40" s="40"/>
      <c r="C40" s="40"/>
      <c r="D40" s="40"/>
      <c r="J40" s="40"/>
      <c r="K40" s="40"/>
    </row>
    <row r="41" spans="1:11" ht="12">
      <c r="A41" s="40"/>
      <c r="B41" s="40"/>
      <c r="C41" s="40"/>
      <c r="D41" s="40"/>
      <c r="J41" s="40"/>
      <c r="K41" s="40"/>
    </row>
    <row r="42" spans="1:11" ht="12">
      <c r="A42" s="40"/>
      <c r="B42" s="40"/>
      <c r="C42" s="40"/>
      <c r="D42" s="40"/>
      <c r="J42" s="40"/>
      <c r="K42" s="40"/>
    </row>
    <row r="43" spans="1:11" ht="12">
      <c r="A43" s="410" t="s">
        <v>36</v>
      </c>
      <c r="B43" s="410"/>
      <c r="C43" s="40"/>
      <c r="D43" s="40"/>
      <c r="F43" s="410" t="s">
        <v>37</v>
      </c>
      <c r="G43" s="410"/>
      <c r="H43" s="410"/>
      <c r="J43" s="40"/>
      <c r="K43" s="40"/>
    </row>
    <row r="44" spans="1:11" ht="12">
      <c r="A44" s="405" t="s">
        <v>38</v>
      </c>
      <c r="B44" s="405"/>
      <c r="C44" s="40"/>
      <c r="D44" s="40"/>
      <c r="F44" s="405" t="s">
        <v>39</v>
      </c>
      <c r="G44" s="405"/>
      <c r="H44" s="405"/>
      <c r="J44" s="40"/>
      <c r="K44" s="40"/>
    </row>
    <row r="45" spans="2:11" ht="12">
      <c r="B45" s="40"/>
      <c r="C45" s="4"/>
      <c r="D45" s="4"/>
      <c r="E45" s="5"/>
      <c r="F45" s="4"/>
      <c r="G45" s="4"/>
      <c r="H45" s="404"/>
      <c r="I45" s="4"/>
      <c r="J45" s="40"/>
      <c r="K45" s="40"/>
    </row>
    <row r="46" spans="2:11" ht="12">
      <c r="B46" s="40"/>
      <c r="C46" s="4"/>
      <c r="D46" s="4"/>
      <c r="E46" s="5"/>
      <c r="F46" s="4"/>
      <c r="G46" s="4"/>
      <c r="H46" s="404"/>
      <c r="I46" s="4"/>
      <c r="J46" s="40"/>
      <c r="K46" s="40"/>
    </row>
    <row r="47" spans="2:11" ht="12">
      <c r="B47" s="40"/>
      <c r="C47" s="4"/>
      <c r="D47" s="4"/>
      <c r="E47" s="5"/>
      <c r="F47" s="4"/>
      <c r="G47" s="4"/>
      <c r="H47" s="404"/>
      <c r="I47" s="4"/>
      <c r="J47" s="40"/>
      <c r="K47" s="40"/>
    </row>
    <row r="48" spans="2:11" ht="12">
      <c r="B48" s="40"/>
      <c r="C48" s="4"/>
      <c r="D48" s="4"/>
      <c r="E48" s="5"/>
      <c r="F48" s="4"/>
      <c r="G48" s="4"/>
      <c r="H48" s="404"/>
      <c r="I48" s="4"/>
      <c r="J48" s="40"/>
      <c r="K48" s="40"/>
    </row>
    <row r="49" spans="2:11" ht="12">
      <c r="B49" s="40"/>
      <c r="C49" s="4"/>
      <c r="D49" s="4"/>
      <c r="E49" s="5"/>
      <c r="F49" s="4"/>
      <c r="G49" s="4"/>
      <c r="H49" s="404"/>
      <c r="I49" s="4"/>
      <c r="J49" s="40"/>
      <c r="K49" s="40"/>
    </row>
    <row r="50" spans="2:11" ht="12">
      <c r="B50" s="40"/>
      <c r="C50" s="4"/>
      <c r="D50" s="4"/>
      <c r="E50" s="5"/>
      <c r="F50" s="4"/>
      <c r="G50" s="4"/>
      <c r="H50" s="404"/>
      <c r="I50" s="4"/>
      <c r="J50" s="40"/>
      <c r="K50" s="40"/>
    </row>
    <row r="51" spans="2:11" ht="12">
      <c r="B51" s="40"/>
      <c r="C51" s="4"/>
      <c r="D51" s="4"/>
      <c r="E51" s="5"/>
      <c r="F51" s="4"/>
      <c r="G51" s="4"/>
      <c r="H51" s="404"/>
      <c r="I51" s="4"/>
      <c r="J51" s="40"/>
      <c r="K51" s="40"/>
    </row>
    <row r="52" spans="2:11" ht="12">
      <c r="B52" s="40"/>
      <c r="C52" s="4"/>
      <c r="D52" s="4"/>
      <c r="E52" s="5"/>
      <c r="F52" s="4"/>
      <c r="G52" s="4"/>
      <c r="H52" s="404"/>
      <c r="I52" s="4"/>
      <c r="J52" s="40"/>
      <c r="K52" s="40"/>
    </row>
    <row r="53" spans="2:11" ht="12">
      <c r="B53" s="40"/>
      <c r="C53" s="4"/>
      <c r="D53" s="4"/>
      <c r="E53" s="5"/>
      <c r="F53" s="4"/>
      <c r="G53" s="4"/>
      <c r="H53" s="404"/>
      <c r="I53" s="4"/>
      <c r="J53" s="40"/>
      <c r="K53" s="40"/>
    </row>
    <row r="54" spans="2:11" ht="12">
      <c r="B54" s="40"/>
      <c r="C54" s="4"/>
      <c r="D54" s="4"/>
      <c r="E54" s="5"/>
      <c r="F54" s="4"/>
      <c r="G54" s="4"/>
      <c r="H54" s="404"/>
      <c r="I54" s="4"/>
      <c r="J54" s="40"/>
      <c r="K54" s="40"/>
    </row>
    <row r="55" spans="2:11" ht="12">
      <c r="B55" s="40"/>
      <c r="C55" s="4"/>
      <c r="D55" s="4"/>
      <c r="E55" s="5"/>
      <c r="F55" s="4"/>
      <c r="G55" s="4"/>
      <c r="H55" s="404"/>
      <c r="I55" s="4"/>
      <c r="J55" s="40"/>
      <c r="K55" s="40"/>
    </row>
    <row r="56" spans="2:11" ht="12">
      <c r="B56" s="40"/>
      <c r="C56" s="4"/>
      <c r="D56" s="4"/>
      <c r="E56" s="5"/>
      <c r="F56" s="4"/>
      <c r="G56" s="4"/>
      <c r="H56" s="404"/>
      <c r="I56" s="4"/>
      <c r="J56" s="40"/>
      <c r="K56" s="40"/>
    </row>
    <row r="57" spans="2:11" ht="12">
      <c r="B57" s="40"/>
      <c r="C57" s="4"/>
      <c r="D57" s="4"/>
      <c r="E57" s="5"/>
      <c r="F57" s="4"/>
      <c r="G57" s="4"/>
      <c r="H57" s="404"/>
      <c r="I57" s="4"/>
      <c r="J57" s="40"/>
      <c r="K57" s="40"/>
    </row>
    <row r="58" spans="2:11" ht="12">
      <c r="B58" s="40"/>
      <c r="C58" s="4"/>
      <c r="D58" s="4"/>
      <c r="E58" s="5"/>
      <c r="F58" s="4"/>
      <c r="G58" s="4"/>
      <c r="H58" s="404"/>
      <c r="I58" s="4"/>
      <c r="J58" s="40"/>
      <c r="K58" s="40"/>
    </row>
    <row r="59" spans="2:11" ht="12">
      <c r="B59" s="40"/>
      <c r="C59" s="4"/>
      <c r="D59" s="4"/>
      <c r="E59" s="5"/>
      <c r="F59" s="4"/>
      <c r="G59" s="4"/>
      <c r="H59" s="404"/>
      <c r="I59" s="4"/>
      <c r="J59" s="40"/>
      <c r="K59" s="40"/>
    </row>
    <row r="60" spans="2:11" ht="12">
      <c r="B60" s="40"/>
      <c r="C60" s="4"/>
      <c r="D60" s="4"/>
      <c r="E60" s="5"/>
      <c r="F60" s="4"/>
      <c r="G60" s="4"/>
      <c r="H60" s="404"/>
      <c r="I60" s="4"/>
      <c r="J60" s="40"/>
      <c r="K60" s="40"/>
    </row>
    <row r="61" spans="2:11" ht="12">
      <c r="B61" s="40"/>
      <c r="C61" s="4"/>
      <c r="D61" s="4"/>
      <c r="E61" s="5"/>
      <c r="F61" s="4"/>
      <c r="G61" s="4"/>
      <c r="H61" s="404"/>
      <c r="I61" s="4"/>
      <c r="J61" s="40"/>
      <c r="K61" s="40"/>
    </row>
    <row r="62" spans="2:11" ht="12">
      <c r="B62" s="40"/>
      <c r="C62" s="4"/>
      <c r="D62" s="4"/>
      <c r="E62" s="5"/>
      <c r="F62" s="4"/>
      <c r="G62" s="4"/>
      <c r="H62" s="404"/>
      <c r="I62" s="4"/>
      <c r="J62" s="40"/>
      <c r="K62" s="40"/>
    </row>
    <row r="63" spans="2:11" ht="12">
      <c r="B63" s="40"/>
      <c r="C63" s="4"/>
      <c r="D63" s="4"/>
      <c r="E63" s="5"/>
      <c r="F63" s="4"/>
      <c r="G63" s="4"/>
      <c r="H63" s="404"/>
      <c r="I63" s="4"/>
      <c r="J63" s="40"/>
      <c r="K63" s="40"/>
    </row>
    <row r="64" spans="2:11" ht="12">
      <c r="B64" s="40"/>
      <c r="C64" s="4"/>
      <c r="D64" s="4"/>
      <c r="E64" s="5"/>
      <c r="F64" s="4"/>
      <c r="G64" s="4"/>
      <c r="H64" s="404"/>
      <c r="I64" s="4"/>
      <c r="J64" s="40"/>
      <c r="K64" s="40"/>
    </row>
    <row r="65" spans="2:11" ht="12">
      <c r="B65" s="40"/>
      <c r="C65" s="4"/>
      <c r="D65" s="4"/>
      <c r="E65" s="5"/>
      <c r="F65" s="4"/>
      <c r="G65" s="4"/>
      <c r="H65" s="404"/>
      <c r="I65" s="4"/>
      <c r="J65" s="40"/>
      <c r="K65" s="40"/>
    </row>
    <row r="66" spans="2:11" ht="12">
      <c r="B66" s="40"/>
      <c r="C66" s="4"/>
      <c r="D66" s="4"/>
      <c r="E66" s="5"/>
      <c r="F66" s="4"/>
      <c r="G66" s="4"/>
      <c r="H66" s="404"/>
      <c r="I66" s="4"/>
      <c r="J66" s="40"/>
      <c r="K66" s="40"/>
    </row>
    <row r="67" spans="2:11" ht="12">
      <c r="B67" s="40"/>
      <c r="C67" s="4"/>
      <c r="D67" s="4"/>
      <c r="E67" s="5"/>
      <c r="F67" s="4"/>
      <c r="G67" s="4"/>
      <c r="H67" s="404"/>
      <c r="I67" s="4"/>
      <c r="J67" s="40"/>
      <c r="K67" s="40"/>
    </row>
    <row r="68" spans="2:11" ht="12">
      <c r="B68" s="40"/>
      <c r="C68" s="4"/>
      <c r="D68" s="4"/>
      <c r="E68" s="5"/>
      <c r="F68" s="4"/>
      <c r="G68" s="4"/>
      <c r="H68" s="404"/>
      <c r="I68" s="4"/>
      <c r="J68" s="40"/>
      <c r="K68" s="40"/>
    </row>
    <row r="69" spans="2:11" ht="12">
      <c r="B69" s="40"/>
      <c r="C69" s="4"/>
      <c r="D69" s="4"/>
      <c r="E69" s="5"/>
      <c r="F69" s="4"/>
      <c r="G69" s="4"/>
      <c r="H69" s="404"/>
      <c r="I69" s="4"/>
      <c r="J69" s="40"/>
      <c r="K69" s="40"/>
    </row>
    <row r="70" spans="2:11" ht="12">
      <c r="B70" s="40"/>
      <c r="C70" s="4"/>
      <c r="D70" s="4"/>
      <c r="E70" s="5"/>
      <c r="F70" s="4"/>
      <c r="G70" s="4"/>
      <c r="H70" s="404"/>
      <c r="I70" s="4"/>
      <c r="J70" s="40"/>
      <c r="K70" s="40"/>
    </row>
    <row r="71" spans="2:11" ht="12">
      <c r="B71" s="40"/>
      <c r="C71" s="4"/>
      <c r="D71" s="4"/>
      <c r="E71" s="5"/>
      <c r="F71" s="4"/>
      <c r="G71" s="4"/>
      <c r="H71" s="404"/>
      <c r="I71" s="4"/>
      <c r="J71" s="40"/>
      <c r="K71" s="40"/>
    </row>
    <row r="72" spans="2:11" ht="12">
      <c r="B72" s="40"/>
      <c r="C72" s="4"/>
      <c r="D72" s="4"/>
      <c r="E72" s="5"/>
      <c r="F72" s="4"/>
      <c r="G72" s="4"/>
      <c r="H72" s="404"/>
      <c r="I72" s="4"/>
      <c r="J72" s="40"/>
      <c r="K72" s="40"/>
    </row>
    <row r="73" spans="2:11" ht="12">
      <c r="B73" s="40"/>
      <c r="C73" s="4"/>
      <c r="D73" s="4"/>
      <c r="E73" s="5"/>
      <c r="F73" s="4"/>
      <c r="G73" s="4"/>
      <c r="H73" s="404"/>
      <c r="I73" s="4"/>
      <c r="J73" s="40"/>
      <c r="K73" s="40"/>
    </row>
    <row r="74" spans="2:11" ht="12">
      <c r="B74" s="40"/>
      <c r="C74" s="4"/>
      <c r="D74" s="4"/>
      <c r="E74" s="5"/>
      <c r="F74" s="4"/>
      <c r="G74" s="4"/>
      <c r="H74" s="404"/>
      <c r="I74" s="4"/>
      <c r="J74" s="40"/>
      <c r="K74" s="40"/>
    </row>
    <row r="75" spans="2:11" ht="12">
      <c r="B75" s="40"/>
      <c r="C75" s="4"/>
      <c r="D75" s="4"/>
      <c r="E75" s="5"/>
      <c r="F75" s="4"/>
      <c r="G75" s="4"/>
      <c r="H75" s="404"/>
      <c r="I75" s="4"/>
      <c r="J75" s="40"/>
      <c r="K75" s="40"/>
    </row>
    <row r="76" spans="2:11" ht="12">
      <c r="B76" s="40"/>
      <c r="C76" s="4"/>
      <c r="D76" s="4"/>
      <c r="E76" s="5"/>
      <c r="F76" s="4"/>
      <c r="G76" s="4"/>
      <c r="H76" s="404"/>
      <c r="I76" s="4"/>
      <c r="J76" s="40"/>
      <c r="K76" s="40"/>
    </row>
    <row r="77" spans="2:11" ht="12">
      <c r="B77" s="40"/>
      <c r="C77" s="4"/>
      <c r="D77" s="4"/>
      <c r="E77" s="5"/>
      <c r="F77" s="4"/>
      <c r="G77" s="4"/>
      <c r="H77" s="404"/>
      <c r="I77" s="4"/>
      <c r="J77" s="40"/>
      <c r="K77" s="40"/>
    </row>
    <row r="78" spans="2:11" ht="12">
      <c r="B78" s="40"/>
      <c r="C78" s="40"/>
      <c r="D78" s="40"/>
      <c r="E78" s="305"/>
      <c r="F78" s="40"/>
      <c r="G78" s="40"/>
      <c r="H78" s="51"/>
      <c r="I78" s="40"/>
      <c r="J78" s="40"/>
      <c r="K78" s="40"/>
    </row>
    <row r="79" spans="2:11" ht="12">
      <c r="B79" s="40"/>
      <c r="C79" s="40"/>
      <c r="D79" s="40"/>
      <c r="E79" s="305"/>
      <c r="F79" s="40"/>
      <c r="G79" s="40"/>
      <c r="H79" s="51"/>
      <c r="I79" s="40"/>
      <c r="J79" s="40"/>
      <c r="K79" s="40"/>
    </row>
    <row r="80" spans="2:11" ht="12">
      <c r="B80" s="40"/>
      <c r="C80" s="40"/>
      <c r="D80" s="40"/>
      <c r="E80" s="305"/>
      <c r="F80" s="40"/>
      <c r="G80" s="40"/>
      <c r="H80" s="51"/>
      <c r="I80" s="40"/>
      <c r="J80" s="40"/>
      <c r="K80" s="40"/>
    </row>
    <row r="81" spans="2:11" ht="12">
      <c r="B81" s="40"/>
      <c r="C81" s="40"/>
      <c r="D81" s="40"/>
      <c r="E81" s="305"/>
      <c r="F81" s="40"/>
      <c r="G81" s="40"/>
      <c r="H81" s="51"/>
      <c r="I81" s="40"/>
      <c r="J81" s="40"/>
      <c r="K81" s="40"/>
    </row>
    <row r="82" spans="2:11" ht="12">
      <c r="B82" s="40"/>
      <c r="C82" s="40"/>
      <c r="D82" s="40"/>
      <c r="E82" s="305"/>
      <c r="F82" s="40"/>
      <c r="G82" s="40"/>
      <c r="H82" s="51"/>
      <c r="I82" s="40"/>
      <c r="J82" s="40"/>
      <c r="K82" s="40"/>
    </row>
    <row r="83" spans="2:11" ht="12">
      <c r="B83" s="40"/>
      <c r="C83" s="40"/>
      <c r="D83" s="40"/>
      <c r="E83" s="305"/>
      <c r="F83" s="40"/>
      <c r="G83" s="40"/>
      <c r="H83" s="51"/>
      <c r="I83" s="40"/>
      <c r="J83" s="40"/>
      <c r="K83" s="40"/>
    </row>
    <row r="84" spans="2:11" ht="12">
      <c r="B84" s="40"/>
      <c r="C84" s="40"/>
      <c r="D84" s="40"/>
      <c r="E84" s="305"/>
      <c r="F84" s="40"/>
      <c r="G84" s="40"/>
      <c r="H84" s="51"/>
      <c r="I84" s="40"/>
      <c r="J84" s="40"/>
      <c r="K84" s="40"/>
    </row>
    <row r="85" spans="2:11" ht="12">
      <c r="B85" s="40"/>
      <c r="C85" s="40"/>
      <c r="D85" s="40"/>
      <c r="E85" s="305"/>
      <c r="F85" s="40"/>
      <c r="G85" s="40"/>
      <c r="H85" s="51"/>
      <c r="I85" s="40"/>
      <c r="J85" s="40"/>
      <c r="K85" s="40"/>
    </row>
    <row r="86" spans="2:11" ht="12">
      <c r="B86" s="40"/>
      <c r="C86" s="40"/>
      <c r="D86" s="40"/>
      <c r="E86" s="305"/>
      <c r="F86" s="40"/>
      <c r="G86" s="40"/>
      <c r="H86" s="51"/>
      <c r="I86" s="40"/>
      <c r="J86" s="40"/>
      <c r="K86" s="40"/>
    </row>
    <row r="87" spans="2:11" ht="12">
      <c r="B87" s="40"/>
      <c r="C87" s="40"/>
      <c r="D87" s="40"/>
      <c r="E87" s="305"/>
      <c r="F87" s="40"/>
      <c r="G87" s="40"/>
      <c r="H87" s="51"/>
      <c r="I87" s="40"/>
      <c r="J87" s="40"/>
      <c r="K87" s="40"/>
    </row>
    <row r="88" spans="2:11" ht="12">
      <c r="B88" s="40"/>
      <c r="C88" s="40"/>
      <c r="D88" s="40"/>
      <c r="E88" s="305"/>
      <c r="F88" s="40"/>
      <c r="G88" s="40"/>
      <c r="H88" s="51"/>
      <c r="I88" s="40"/>
      <c r="J88" s="40"/>
      <c r="K88" s="40"/>
    </row>
    <row r="89" spans="2:11" ht="12">
      <c r="B89" s="40"/>
      <c r="C89" s="40"/>
      <c r="D89" s="40"/>
      <c r="E89" s="305"/>
      <c r="F89" s="40"/>
      <c r="G89" s="40"/>
      <c r="H89" s="51"/>
      <c r="I89" s="40"/>
      <c r="J89" s="40"/>
      <c r="K89" s="40"/>
    </row>
    <row r="90" spans="2:11" ht="12">
      <c r="B90" s="40"/>
      <c r="C90" s="40"/>
      <c r="D90" s="40"/>
      <c r="E90" s="305"/>
      <c r="F90" s="40"/>
      <c r="G90" s="40"/>
      <c r="H90" s="51"/>
      <c r="I90" s="40"/>
      <c r="J90" s="40"/>
      <c r="K90" s="40"/>
    </row>
    <row r="91" spans="2:11" ht="12">
      <c r="B91" s="40"/>
      <c r="C91" s="40"/>
      <c r="D91" s="40"/>
      <c r="E91" s="305"/>
      <c r="F91" s="40"/>
      <c r="G91" s="40"/>
      <c r="H91" s="51"/>
      <c r="I91" s="40"/>
      <c r="J91" s="40"/>
      <c r="K91" s="40"/>
    </row>
    <row r="92" spans="2:11" ht="12">
      <c r="B92" s="40"/>
      <c r="C92" s="40"/>
      <c r="D92" s="40"/>
      <c r="E92" s="305"/>
      <c r="F92" s="40"/>
      <c r="G92" s="40"/>
      <c r="H92" s="51"/>
      <c r="I92" s="40"/>
      <c r="J92" s="40"/>
      <c r="K92" s="40"/>
    </row>
    <row r="93" spans="2:11" ht="12">
      <c r="B93" s="40"/>
      <c r="C93" s="40"/>
      <c r="D93" s="40"/>
      <c r="E93" s="305"/>
      <c r="F93" s="40"/>
      <c r="G93" s="40"/>
      <c r="H93" s="51"/>
      <c r="I93" s="40"/>
      <c r="J93" s="40"/>
      <c r="K93" s="40"/>
    </row>
    <row r="94" spans="2:11" ht="12">
      <c r="B94" s="40"/>
      <c r="C94" s="40"/>
      <c r="D94" s="40"/>
      <c r="E94" s="305"/>
      <c r="F94" s="40"/>
      <c r="G94" s="40"/>
      <c r="H94" s="51"/>
      <c r="I94" s="40"/>
      <c r="J94" s="40"/>
      <c r="K94" s="40"/>
    </row>
    <row r="95" spans="2:11" ht="12">
      <c r="B95" s="40"/>
      <c r="C95" s="40"/>
      <c r="D95" s="40"/>
      <c r="E95" s="305"/>
      <c r="F95" s="40"/>
      <c r="G95" s="40"/>
      <c r="H95" s="51"/>
      <c r="I95" s="40"/>
      <c r="J95" s="40"/>
      <c r="K95" s="40"/>
    </row>
  </sheetData>
  <sheetProtection/>
  <mergeCells count="9">
    <mergeCell ref="A44:B44"/>
    <mergeCell ref="F44:H44"/>
    <mergeCell ref="A1:B1"/>
    <mergeCell ref="I1:J1"/>
    <mergeCell ref="A2:I2"/>
    <mergeCell ref="A3:I3"/>
    <mergeCell ref="C39:D39"/>
    <mergeCell ref="A43:B43"/>
    <mergeCell ref="F43:H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K13"/>
  <sheetViews>
    <sheetView zoomScalePageLayoutView="0" workbookViewId="0" topLeftCell="A1">
      <selection activeCell="I1" sqref="I1:K1"/>
    </sheetView>
  </sheetViews>
  <sheetFormatPr defaultColWidth="11.625" defaultRowHeight="12.75"/>
  <cols>
    <col min="1" max="1" width="4.125" style="0" customWidth="1"/>
    <col min="2" max="2" width="25.75390625" style="0" customWidth="1"/>
    <col min="3" max="3" width="7.25390625" style="0" customWidth="1"/>
    <col min="4" max="4" width="8.75390625" style="0" customWidth="1"/>
    <col min="5" max="7" width="11.625" style="0" customWidth="1"/>
    <col min="8" max="8" width="7.75390625" style="0" customWidth="1"/>
    <col min="9" max="9" width="11.625" style="0" customWidth="1"/>
    <col min="10" max="10" width="19.75390625" style="0" customWidth="1"/>
  </cols>
  <sheetData>
    <row r="1" spans="1:11" ht="12.75">
      <c r="A1" s="407" t="s">
        <v>367</v>
      </c>
      <c r="B1" s="407"/>
      <c r="C1" s="63"/>
      <c r="D1" s="63"/>
      <c r="E1" s="3"/>
      <c r="F1" s="3"/>
      <c r="G1" s="3"/>
      <c r="H1" s="3"/>
      <c r="I1" s="427" t="s">
        <v>462</v>
      </c>
      <c r="J1" s="427"/>
      <c r="K1" s="427"/>
    </row>
    <row r="2" spans="1:10" ht="12.75">
      <c r="A2" s="63"/>
      <c r="B2" s="65"/>
      <c r="C2" s="66"/>
      <c r="D2" s="429" t="s">
        <v>227</v>
      </c>
      <c r="E2" s="429"/>
      <c r="F2" s="67"/>
      <c r="G2" s="67"/>
      <c r="H2" s="67"/>
      <c r="I2" s="1"/>
      <c r="J2" s="1"/>
    </row>
    <row r="3" spans="1:10" ht="12.75">
      <c r="A3" s="63"/>
      <c r="B3" s="430" t="s">
        <v>46</v>
      </c>
      <c r="C3" s="430"/>
      <c r="D3" s="430"/>
      <c r="E3" s="430"/>
      <c r="F3" s="430"/>
      <c r="G3" s="430"/>
      <c r="H3" s="430"/>
      <c r="I3" s="1"/>
      <c r="J3" s="1"/>
    </row>
    <row r="4" spans="1:10" ht="36">
      <c r="A4" s="11" t="s">
        <v>1</v>
      </c>
      <c r="B4" s="68" t="s">
        <v>2</v>
      </c>
      <c r="C4" s="13" t="s">
        <v>3</v>
      </c>
      <c r="D4" s="13" t="s">
        <v>4</v>
      </c>
      <c r="E4" s="16" t="s">
        <v>5</v>
      </c>
      <c r="F4" s="16" t="s">
        <v>6</v>
      </c>
      <c r="G4" s="69" t="s">
        <v>7</v>
      </c>
      <c r="H4" s="16" t="s">
        <v>8</v>
      </c>
      <c r="I4" s="70" t="s">
        <v>9</v>
      </c>
      <c r="J4" s="18" t="s">
        <v>10</v>
      </c>
    </row>
    <row r="5" spans="1:10" ht="106.5" customHeight="1">
      <c r="A5" s="43" t="s">
        <v>11</v>
      </c>
      <c r="B5" s="71" t="s">
        <v>47</v>
      </c>
      <c r="C5" s="43" t="s">
        <v>45</v>
      </c>
      <c r="D5" s="43">
        <v>1000</v>
      </c>
      <c r="E5" s="24"/>
      <c r="F5" s="24">
        <f>H5+E5</f>
        <v>0</v>
      </c>
      <c r="G5" s="24">
        <f>E5*D5</f>
        <v>0</v>
      </c>
      <c r="H5" s="24">
        <f>E5*0.08</f>
        <v>0</v>
      </c>
      <c r="I5" s="24">
        <f>F5*D5</f>
        <v>0</v>
      </c>
      <c r="J5" s="25"/>
    </row>
    <row r="6" spans="1:10" ht="96" customHeight="1">
      <c r="A6" s="44" t="s">
        <v>13</v>
      </c>
      <c r="B6" s="72" t="s">
        <v>48</v>
      </c>
      <c r="C6" s="44" t="s">
        <v>45</v>
      </c>
      <c r="D6" s="44">
        <v>1600</v>
      </c>
      <c r="E6" s="61"/>
      <c r="F6" s="24">
        <f>H6+E6</f>
        <v>0</v>
      </c>
      <c r="G6" s="24">
        <f>E6*D6</f>
        <v>0</v>
      </c>
      <c r="H6" s="24">
        <f>E6*0.08</f>
        <v>0</v>
      </c>
      <c r="I6" s="24">
        <f>F6*D6</f>
        <v>0</v>
      </c>
      <c r="J6" s="30"/>
    </row>
    <row r="7" spans="1:10" ht="96" customHeight="1">
      <c r="A7" s="44" t="s">
        <v>14</v>
      </c>
      <c r="B7" s="72" t="s">
        <v>49</v>
      </c>
      <c r="C7" s="44" t="s">
        <v>45</v>
      </c>
      <c r="D7" s="44">
        <v>4000</v>
      </c>
      <c r="E7" s="61"/>
      <c r="F7" s="24">
        <f>H7+E7</f>
        <v>0</v>
      </c>
      <c r="G7" s="24">
        <f>E7*D7</f>
        <v>0</v>
      </c>
      <c r="H7" s="24">
        <f>E7*0.08</f>
        <v>0</v>
      </c>
      <c r="I7" s="24">
        <f>F7*D7</f>
        <v>0</v>
      </c>
      <c r="J7" s="30"/>
    </row>
    <row r="8" spans="1:10" ht="12.75">
      <c r="A8" s="431"/>
      <c r="B8" s="431"/>
      <c r="C8" s="431"/>
      <c r="D8" s="431"/>
      <c r="E8" s="431"/>
      <c r="F8" s="431"/>
      <c r="G8" s="74">
        <f>SUM(G5:G7)</f>
        <v>0</v>
      </c>
      <c r="H8" s="47"/>
      <c r="I8" s="49">
        <f>SUM(I5:I7)</f>
        <v>0</v>
      </c>
      <c r="J8" s="75"/>
    </row>
    <row r="12" spans="1:8" ht="12.75">
      <c r="A12" s="410" t="s">
        <v>36</v>
      </c>
      <c r="B12" s="410"/>
      <c r="C12" s="40"/>
      <c r="D12" s="40"/>
      <c r="E12" s="1"/>
      <c r="F12" s="410" t="s">
        <v>37</v>
      </c>
      <c r="G12" s="410"/>
      <c r="H12" s="410"/>
    </row>
    <row r="13" spans="1:8" ht="12.75">
      <c r="A13" s="405" t="s">
        <v>38</v>
      </c>
      <c r="B13" s="405"/>
      <c r="C13" s="40"/>
      <c r="D13" s="40"/>
      <c r="E13" s="1"/>
      <c r="F13" s="405" t="s">
        <v>39</v>
      </c>
      <c r="G13" s="405"/>
      <c r="H13" s="405"/>
    </row>
  </sheetData>
  <sheetProtection selectLockedCells="1" selectUnlockedCells="1"/>
  <mergeCells count="9">
    <mergeCell ref="A13:B13"/>
    <mergeCell ref="F13:H13"/>
    <mergeCell ref="A1:B1"/>
    <mergeCell ref="D2:E2"/>
    <mergeCell ref="B3:H3"/>
    <mergeCell ref="A8:F8"/>
    <mergeCell ref="A12:B12"/>
    <mergeCell ref="F12:H12"/>
    <mergeCell ref="I1:K1"/>
  </mergeCells>
  <printOptions/>
  <pageMargins left="0.7875" right="0.7875" top="1.0527777777777778" bottom="1.0527777777777778"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13"/>
  <sheetViews>
    <sheetView zoomScalePageLayoutView="0" workbookViewId="0" topLeftCell="A1">
      <selection activeCell="I1" sqref="I1:K1"/>
    </sheetView>
  </sheetViews>
  <sheetFormatPr defaultColWidth="11.625" defaultRowHeight="12.75"/>
  <cols>
    <col min="1" max="1" width="7.875" style="1" customWidth="1"/>
    <col min="2" max="2" width="24.75390625" style="1" customWidth="1"/>
    <col min="3" max="3" width="11.625" style="1" customWidth="1"/>
    <col min="4" max="4" width="7.625" style="1" customWidth="1"/>
    <col min="5" max="6" width="11.625" style="1" customWidth="1"/>
    <col min="7" max="7" width="8.00390625" style="1" customWidth="1"/>
    <col min="8" max="9" width="11.625" style="1" customWidth="1"/>
    <col min="10" max="10" width="25.75390625" style="1" customWidth="1"/>
    <col min="11" max="16384" width="11.625" style="1" customWidth="1"/>
  </cols>
  <sheetData>
    <row r="1" spans="1:11" ht="12">
      <c r="A1" s="407" t="s">
        <v>367</v>
      </c>
      <c r="B1" s="407"/>
      <c r="C1" s="4"/>
      <c r="D1" s="4"/>
      <c r="E1" s="4"/>
      <c r="F1" s="4"/>
      <c r="G1" s="4"/>
      <c r="H1" s="4"/>
      <c r="I1" s="427" t="s">
        <v>462</v>
      </c>
      <c r="J1" s="427"/>
      <c r="K1" s="427"/>
    </row>
    <row r="2" spans="1:9" ht="12">
      <c r="A2" s="408" t="s">
        <v>228</v>
      </c>
      <c r="B2" s="408"/>
      <c r="C2" s="408"/>
      <c r="D2" s="408"/>
      <c r="E2" s="408"/>
      <c r="F2" s="408"/>
      <c r="G2" s="408"/>
      <c r="H2" s="408"/>
      <c r="I2" s="408"/>
    </row>
    <row r="3" spans="1:10" ht="12.75" thickBot="1">
      <c r="A3" s="410" t="s">
        <v>238</v>
      </c>
      <c r="B3" s="410"/>
      <c r="C3" s="410"/>
      <c r="D3" s="410"/>
      <c r="E3" s="410"/>
      <c r="F3" s="410"/>
      <c r="G3" s="410"/>
      <c r="H3" s="410"/>
      <c r="I3" s="410"/>
      <c r="J3" s="40"/>
    </row>
    <row r="4" spans="1:10" s="92" customFormat="1" ht="24.75" thickBot="1">
      <c r="A4" s="162" t="s">
        <v>157</v>
      </c>
      <c r="B4" s="13" t="s">
        <v>167</v>
      </c>
      <c r="C4" s="13" t="s">
        <v>168</v>
      </c>
      <c r="D4" s="13" t="s">
        <v>169</v>
      </c>
      <c r="E4" s="13" t="s">
        <v>170</v>
      </c>
      <c r="F4" s="13" t="s">
        <v>7</v>
      </c>
      <c r="G4" s="16" t="s">
        <v>8</v>
      </c>
      <c r="H4" s="13" t="s">
        <v>171</v>
      </c>
      <c r="I4" s="13" t="s">
        <v>9</v>
      </c>
      <c r="J4" s="18" t="s">
        <v>10</v>
      </c>
    </row>
    <row r="5" spans="1:10" ht="51" customHeight="1" thickBot="1">
      <c r="A5" s="19" t="s">
        <v>11</v>
      </c>
      <c r="B5" s="21" t="s">
        <v>172</v>
      </c>
      <c r="C5" s="43" t="s">
        <v>82</v>
      </c>
      <c r="D5" s="43">
        <v>800</v>
      </c>
      <c r="E5" s="24"/>
      <c r="F5" s="24">
        <f>E5*D5</f>
        <v>0</v>
      </c>
      <c r="G5" s="24">
        <f>E5*0.08</f>
        <v>0</v>
      </c>
      <c r="H5" s="87">
        <f>G5+E5</f>
        <v>0</v>
      </c>
      <c r="I5" s="24">
        <f>H5*D5</f>
        <v>0</v>
      </c>
      <c r="J5" s="87"/>
    </row>
    <row r="6" spans="1:10" ht="12.75" thickBot="1">
      <c r="A6" s="44"/>
      <c r="B6" s="44"/>
      <c r="C6" s="44"/>
      <c r="D6" s="44"/>
      <c r="E6" s="77"/>
      <c r="F6" s="129">
        <f>SUM(F5:F5)</f>
        <v>0</v>
      </c>
      <c r="G6" s="59"/>
      <c r="H6" s="175"/>
      <c r="I6" s="176">
        <f>SUM(I5:I5)</f>
        <v>0</v>
      </c>
      <c r="J6" s="147"/>
    </row>
    <row r="7" spans="1:10" ht="12">
      <c r="A7" s="40"/>
      <c r="B7" s="40"/>
      <c r="C7" s="40"/>
      <c r="D7" s="40"/>
      <c r="E7" s="40"/>
      <c r="F7" s="40"/>
      <c r="G7" s="40"/>
      <c r="H7" s="40"/>
      <c r="I7" s="40"/>
      <c r="J7" s="40"/>
    </row>
    <row r="12" spans="1:8" ht="12">
      <c r="A12" s="410" t="s">
        <v>36</v>
      </c>
      <c r="B12" s="410"/>
      <c r="C12" s="40"/>
      <c r="D12" s="40"/>
      <c r="F12" s="410" t="s">
        <v>37</v>
      </c>
      <c r="G12" s="410"/>
      <c r="H12" s="410"/>
    </row>
    <row r="13" spans="1:8" ht="12">
      <c r="A13" s="405" t="s">
        <v>38</v>
      </c>
      <c r="B13" s="405"/>
      <c r="C13" s="40"/>
      <c r="D13" s="40"/>
      <c r="F13" s="405" t="s">
        <v>39</v>
      </c>
      <c r="G13" s="405"/>
      <c r="H13" s="405"/>
    </row>
  </sheetData>
  <sheetProtection selectLockedCells="1" selectUnlockedCells="1"/>
  <mergeCells count="8">
    <mergeCell ref="A13:B13"/>
    <mergeCell ref="F13:H13"/>
    <mergeCell ref="A1:B1"/>
    <mergeCell ref="A2:I2"/>
    <mergeCell ref="A3:I3"/>
    <mergeCell ref="A12:B12"/>
    <mergeCell ref="F12:H12"/>
    <mergeCell ref="I1:K1"/>
  </mergeCells>
  <printOptions/>
  <pageMargins left="0.7875" right="0.7875" top="1.0527777777777778" bottom="1.0527777777777778"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rgb="FFFF0000"/>
  </sheetPr>
  <dimension ref="A1:K12"/>
  <sheetViews>
    <sheetView zoomScalePageLayoutView="0" workbookViewId="0" topLeftCell="A1">
      <selection activeCell="I1" sqref="I1:K1"/>
    </sheetView>
  </sheetViews>
  <sheetFormatPr defaultColWidth="11.625" defaultRowHeight="12.75"/>
  <cols>
    <col min="1" max="1" width="6.75390625" style="1" customWidth="1"/>
    <col min="2" max="2" width="23.25390625" style="1" customWidth="1"/>
    <col min="3" max="3" width="7.375" style="1" customWidth="1"/>
    <col min="4" max="4" width="7.625" style="1" customWidth="1"/>
    <col min="5" max="7" width="11.625" style="1" customWidth="1"/>
    <col min="8" max="8" width="7.25390625" style="3" customWidth="1"/>
    <col min="9" max="9" width="12.25390625" style="1" customWidth="1"/>
    <col min="10" max="10" width="16.25390625" style="1" customWidth="1"/>
    <col min="11" max="16384" width="11.625" style="1" customWidth="1"/>
  </cols>
  <sheetData>
    <row r="1" spans="1:11" ht="12">
      <c r="A1" s="407" t="s">
        <v>199</v>
      </c>
      <c r="B1" s="407"/>
      <c r="C1" s="4"/>
      <c r="D1" s="4"/>
      <c r="E1" s="4"/>
      <c r="F1" s="4"/>
      <c r="G1" s="4"/>
      <c r="H1" s="4"/>
      <c r="I1" s="427" t="s">
        <v>462</v>
      </c>
      <c r="J1" s="427"/>
      <c r="K1" s="427"/>
    </row>
    <row r="2" spans="1:10" ht="12">
      <c r="A2" s="408" t="s">
        <v>229</v>
      </c>
      <c r="B2" s="408"/>
      <c r="C2" s="408"/>
      <c r="D2" s="408"/>
      <c r="E2" s="408"/>
      <c r="F2" s="408"/>
      <c r="G2" s="408"/>
      <c r="H2" s="408"/>
      <c r="I2" s="408"/>
      <c r="J2" s="40"/>
    </row>
    <row r="3" spans="1:10" ht="12">
      <c r="A3" s="410" t="s">
        <v>51</v>
      </c>
      <c r="B3" s="410"/>
      <c r="C3" s="410"/>
      <c r="D3" s="410"/>
      <c r="E3" s="410"/>
      <c r="F3" s="410"/>
      <c r="G3" s="410"/>
      <c r="H3" s="410"/>
      <c r="I3" s="410"/>
      <c r="J3" s="40"/>
    </row>
    <row r="4" spans="1:10" ht="48">
      <c r="A4" s="11" t="s">
        <v>1</v>
      </c>
      <c r="B4" s="42" t="s">
        <v>2</v>
      </c>
      <c r="C4" s="13" t="s">
        <v>3</v>
      </c>
      <c r="D4" s="13" t="s">
        <v>4</v>
      </c>
      <c r="E4" s="16" t="s">
        <v>5</v>
      </c>
      <c r="F4" s="16" t="s">
        <v>6</v>
      </c>
      <c r="G4" s="16" t="s">
        <v>7</v>
      </c>
      <c r="H4" s="16" t="s">
        <v>50</v>
      </c>
      <c r="I4" s="70" t="s">
        <v>9</v>
      </c>
      <c r="J4" s="18" t="s">
        <v>10</v>
      </c>
    </row>
    <row r="5" spans="1:10" ht="24">
      <c r="A5" s="43" t="s">
        <v>11</v>
      </c>
      <c r="B5" s="78" t="s">
        <v>52</v>
      </c>
      <c r="C5" s="43" t="s">
        <v>45</v>
      </c>
      <c r="D5" s="43">
        <v>1500</v>
      </c>
      <c r="E5" s="24"/>
      <c r="F5" s="24">
        <f>H5+E5</f>
        <v>0</v>
      </c>
      <c r="G5" s="24">
        <f>E5*D5</f>
        <v>0</v>
      </c>
      <c r="H5" s="24">
        <f>E5*0.08</f>
        <v>0</v>
      </c>
      <c r="I5" s="24">
        <f>F5*D5</f>
        <v>0</v>
      </c>
      <c r="J5" s="43"/>
    </row>
    <row r="6" spans="1:10" ht="24">
      <c r="A6" s="44" t="s">
        <v>13</v>
      </c>
      <c r="B6" s="86" t="s">
        <v>53</v>
      </c>
      <c r="C6" s="44" t="s">
        <v>45</v>
      </c>
      <c r="D6" s="44">
        <v>200</v>
      </c>
      <c r="E6" s="61"/>
      <c r="F6" s="24">
        <f>H6+E6</f>
        <v>0</v>
      </c>
      <c r="G6" s="24">
        <f>E6*D6</f>
        <v>0</v>
      </c>
      <c r="H6" s="24">
        <f>E6*0.08</f>
        <v>0</v>
      </c>
      <c r="I6" s="24">
        <f>F6*D6</f>
        <v>0</v>
      </c>
      <c r="J6" s="44"/>
    </row>
    <row r="7" spans="1:10" s="92" customFormat="1" ht="12">
      <c r="A7" s="89"/>
      <c r="B7" s="89"/>
      <c r="C7" s="89"/>
      <c r="D7" s="90"/>
      <c r="E7" s="73"/>
      <c r="F7" s="11"/>
      <c r="G7" s="80">
        <f>SUM(G5:G6)</f>
        <v>0</v>
      </c>
      <c r="H7" s="80"/>
      <c r="I7" s="81">
        <f>SUM(I5:I6)</f>
        <v>0</v>
      </c>
      <c r="J7" s="91"/>
    </row>
    <row r="8" spans="1:10" ht="12">
      <c r="A8" s="40"/>
      <c r="B8" s="40"/>
      <c r="C8" s="40"/>
      <c r="D8" s="40"/>
      <c r="E8" s="40"/>
      <c r="F8" s="40"/>
      <c r="G8" s="40"/>
      <c r="H8" s="51"/>
      <c r="I8" s="40"/>
      <c r="J8" s="40"/>
    </row>
    <row r="11" spans="1:8" ht="12">
      <c r="A11" s="410" t="s">
        <v>36</v>
      </c>
      <c r="B11" s="410"/>
      <c r="C11" s="40"/>
      <c r="D11" s="40"/>
      <c r="F11" s="410" t="s">
        <v>37</v>
      </c>
      <c r="G11" s="410"/>
      <c r="H11" s="410"/>
    </row>
    <row r="12" spans="1:8" ht="12">
      <c r="A12" s="405" t="s">
        <v>38</v>
      </c>
      <c r="B12" s="405"/>
      <c r="C12" s="40"/>
      <c r="D12" s="40"/>
      <c r="F12" s="405" t="s">
        <v>39</v>
      </c>
      <c r="G12" s="405"/>
      <c r="H12" s="405"/>
    </row>
  </sheetData>
  <sheetProtection selectLockedCells="1" selectUnlockedCells="1"/>
  <mergeCells count="8">
    <mergeCell ref="A12:B12"/>
    <mergeCell ref="F12:H12"/>
    <mergeCell ref="A1:B1"/>
    <mergeCell ref="A2:I2"/>
    <mergeCell ref="A3:I3"/>
    <mergeCell ref="A11:B11"/>
    <mergeCell ref="F11:H11"/>
    <mergeCell ref="I1:K1"/>
  </mergeCells>
  <printOptions/>
  <pageMargins left="0.7875" right="0.7875" top="1.0527777777777778" bottom="1.0527777777777778"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rgb="FFFF0000"/>
  </sheetPr>
  <dimension ref="A1:K16"/>
  <sheetViews>
    <sheetView zoomScalePageLayoutView="0" workbookViewId="0" topLeftCell="A1">
      <selection activeCell="I1" sqref="I1:K1"/>
    </sheetView>
  </sheetViews>
  <sheetFormatPr defaultColWidth="11.625" defaultRowHeight="12.75"/>
  <cols>
    <col min="1" max="1" width="5.25390625" style="63" customWidth="1"/>
    <col min="2" max="2" width="29.125" style="93" customWidth="1"/>
    <col min="3" max="3" width="5.25390625" style="63" customWidth="1"/>
    <col min="4" max="4" width="6.25390625" style="63" customWidth="1"/>
    <col min="5" max="7" width="11.625" style="3" customWidth="1"/>
    <col min="8" max="8" width="6.875" style="3" customWidth="1"/>
    <col min="9" max="9" width="11.625" style="1" customWidth="1"/>
    <col min="10" max="10" width="16.25390625" style="1" customWidth="1"/>
    <col min="11" max="16384" width="11.625" style="1" customWidth="1"/>
  </cols>
  <sheetData>
    <row r="1" spans="1:11" ht="12">
      <c r="A1" s="407" t="s">
        <v>367</v>
      </c>
      <c r="B1" s="407"/>
      <c r="C1" s="4"/>
      <c r="D1" s="4"/>
      <c r="E1" s="4"/>
      <c r="F1" s="4"/>
      <c r="G1" s="4"/>
      <c r="H1" s="4"/>
      <c r="I1" s="427" t="s">
        <v>462</v>
      </c>
      <c r="J1" s="427"/>
      <c r="K1" s="427"/>
    </row>
    <row r="2" spans="1:9" ht="12">
      <c r="A2" s="408" t="s">
        <v>201</v>
      </c>
      <c r="B2" s="408"/>
      <c r="C2" s="408"/>
      <c r="D2" s="408"/>
      <c r="E2" s="408"/>
      <c r="F2" s="408"/>
      <c r="G2" s="408"/>
      <c r="H2" s="408"/>
      <c r="I2" s="408"/>
    </row>
    <row r="3" spans="1:10" ht="12">
      <c r="A3" s="432" t="s">
        <v>54</v>
      </c>
      <c r="B3" s="432"/>
      <c r="C3" s="432"/>
      <c r="D3" s="432"/>
      <c r="E3" s="432"/>
      <c r="F3" s="432"/>
      <c r="G3" s="432"/>
      <c r="H3" s="432"/>
      <c r="I3" s="432"/>
      <c r="J3" s="94"/>
    </row>
    <row r="4" spans="1:10" ht="48">
      <c r="A4" s="95" t="s">
        <v>1</v>
      </c>
      <c r="B4" s="96" t="s">
        <v>2</v>
      </c>
      <c r="C4" s="97" t="s">
        <v>3</v>
      </c>
      <c r="D4" s="97" t="s">
        <v>4</v>
      </c>
      <c r="E4" s="70" t="s">
        <v>5</v>
      </c>
      <c r="F4" s="70" t="s">
        <v>6</v>
      </c>
      <c r="G4" s="70" t="s">
        <v>7</v>
      </c>
      <c r="H4" s="16" t="s">
        <v>8</v>
      </c>
      <c r="I4" s="70" t="s">
        <v>9</v>
      </c>
      <c r="J4" s="18" t="s">
        <v>10</v>
      </c>
    </row>
    <row r="5" spans="1:10" ht="29.25" customHeight="1">
      <c r="A5" s="98" t="s">
        <v>11</v>
      </c>
      <c r="B5" s="99" t="s">
        <v>55</v>
      </c>
      <c r="C5" s="98" t="s">
        <v>56</v>
      </c>
      <c r="D5" s="98">
        <v>300</v>
      </c>
      <c r="E5" s="100"/>
      <c r="F5" s="100">
        <f aca="true" t="shared" si="0" ref="F5:F10">H5+E5</f>
        <v>0</v>
      </c>
      <c r="G5" s="100">
        <f aca="true" t="shared" si="1" ref="G5:G10">E5*D5</f>
        <v>0</v>
      </c>
      <c r="H5" s="100">
        <f aca="true" t="shared" si="2" ref="H5:H10">E5*0.08</f>
        <v>0</v>
      </c>
      <c r="I5" s="100">
        <f aca="true" t="shared" si="3" ref="I5:I10">F5*D5</f>
        <v>0</v>
      </c>
      <c r="J5" s="101"/>
    </row>
    <row r="6" spans="1:10" ht="27" customHeight="1">
      <c r="A6" s="102" t="s">
        <v>13</v>
      </c>
      <c r="B6" s="103" t="s">
        <v>57</v>
      </c>
      <c r="C6" s="102" t="s">
        <v>56</v>
      </c>
      <c r="D6" s="102">
        <v>20</v>
      </c>
      <c r="E6" s="104"/>
      <c r="F6" s="100">
        <f t="shared" si="0"/>
        <v>0</v>
      </c>
      <c r="G6" s="100">
        <f t="shared" si="1"/>
        <v>0</v>
      </c>
      <c r="H6" s="100">
        <f t="shared" si="2"/>
        <v>0</v>
      </c>
      <c r="I6" s="100">
        <f t="shared" si="3"/>
        <v>0</v>
      </c>
      <c r="J6" s="105"/>
    </row>
    <row r="7" spans="1:10" ht="24" customHeight="1">
      <c r="A7" s="102" t="s">
        <v>14</v>
      </c>
      <c r="B7" s="103" t="s">
        <v>58</v>
      </c>
      <c r="C7" s="102" t="s">
        <v>56</v>
      </c>
      <c r="D7" s="102">
        <v>50</v>
      </c>
      <c r="E7" s="104"/>
      <c r="F7" s="100">
        <f t="shared" si="0"/>
        <v>0</v>
      </c>
      <c r="G7" s="100">
        <f t="shared" si="1"/>
        <v>0</v>
      </c>
      <c r="H7" s="100">
        <f t="shared" si="2"/>
        <v>0</v>
      </c>
      <c r="I7" s="100">
        <f t="shared" si="3"/>
        <v>0</v>
      </c>
      <c r="J7" s="105"/>
    </row>
    <row r="8" spans="1:10" ht="24" customHeight="1">
      <c r="A8" s="102" t="s">
        <v>15</v>
      </c>
      <c r="B8" s="103" t="s">
        <v>59</v>
      </c>
      <c r="C8" s="102" t="s">
        <v>56</v>
      </c>
      <c r="D8" s="102">
        <v>20</v>
      </c>
      <c r="E8" s="104"/>
      <c r="F8" s="100">
        <f t="shared" si="0"/>
        <v>0</v>
      </c>
      <c r="G8" s="100">
        <f t="shared" si="1"/>
        <v>0</v>
      </c>
      <c r="H8" s="100">
        <f t="shared" si="2"/>
        <v>0</v>
      </c>
      <c r="I8" s="100">
        <f t="shared" si="3"/>
        <v>0</v>
      </c>
      <c r="J8" s="105"/>
    </row>
    <row r="9" spans="1:10" ht="24" customHeight="1">
      <c r="A9" s="102" t="s">
        <v>16</v>
      </c>
      <c r="B9" s="103" t="s">
        <v>60</v>
      </c>
      <c r="C9" s="102" t="s">
        <v>56</v>
      </c>
      <c r="D9" s="102">
        <v>300</v>
      </c>
      <c r="E9" s="104"/>
      <c r="F9" s="100">
        <f t="shared" si="0"/>
        <v>0</v>
      </c>
      <c r="G9" s="100">
        <f t="shared" si="1"/>
        <v>0</v>
      </c>
      <c r="H9" s="100">
        <f t="shared" si="2"/>
        <v>0</v>
      </c>
      <c r="I9" s="100">
        <f t="shared" si="3"/>
        <v>0</v>
      </c>
      <c r="J9" s="105"/>
    </row>
    <row r="10" spans="1:10" ht="24" customHeight="1">
      <c r="A10" s="102" t="s">
        <v>17</v>
      </c>
      <c r="B10" s="103" t="s">
        <v>61</v>
      </c>
      <c r="C10" s="102" t="s">
        <v>56</v>
      </c>
      <c r="D10" s="102">
        <v>20</v>
      </c>
      <c r="E10" s="104"/>
      <c r="F10" s="100">
        <f t="shared" si="0"/>
        <v>0</v>
      </c>
      <c r="G10" s="100">
        <f t="shared" si="1"/>
        <v>0</v>
      </c>
      <c r="H10" s="100">
        <f t="shared" si="2"/>
        <v>0</v>
      </c>
      <c r="I10" s="100">
        <f t="shared" si="3"/>
        <v>0</v>
      </c>
      <c r="J10" s="105"/>
    </row>
    <row r="11" spans="1:10" s="92" customFormat="1" ht="12">
      <c r="A11" s="433"/>
      <c r="B11" s="433"/>
      <c r="C11" s="433"/>
      <c r="D11" s="433"/>
      <c r="E11" s="433"/>
      <c r="F11" s="433"/>
      <c r="G11" s="106">
        <f>SUM(G5:G10)</f>
        <v>0</v>
      </c>
      <c r="H11" s="107"/>
      <c r="I11" s="108">
        <f>SUM(I5:I10)</f>
        <v>0</v>
      </c>
      <c r="J11" s="109"/>
    </row>
    <row r="15" spans="1:8" ht="12" customHeight="1">
      <c r="A15" s="410" t="s">
        <v>36</v>
      </c>
      <c r="B15" s="410"/>
      <c r="C15" s="40"/>
      <c r="D15" s="40"/>
      <c r="E15" s="1"/>
      <c r="F15" s="410" t="s">
        <v>37</v>
      </c>
      <c r="G15" s="410"/>
      <c r="H15" s="410"/>
    </row>
    <row r="16" spans="1:8" ht="12.75" customHeight="1">
      <c r="A16" s="405" t="s">
        <v>38</v>
      </c>
      <c r="B16" s="405"/>
      <c r="C16" s="40"/>
      <c r="D16" s="40"/>
      <c r="E16" s="1"/>
      <c r="F16" s="405" t="s">
        <v>39</v>
      </c>
      <c r="G16" s="405"/>
      <c r="H16" s="405"/>
    </row>
  </sheetData>
  <sheetProtection selectLockedCells="1" selectUnlockedCells="1"/>
  <mergeCells count="9">
    <mergeCell ref="A16:B16"/>
    <mergeCell ref="F16:H16"/>
    <mergeCell ref="A1:B1"/>
    <mergeCell ref="A2:I2"/>
    <mergeCell ref="A3:I3"/>
    <mergeCell ref="A11:F11"/>
    <mergeCell ref="A15:B15"/>
    <mergeCell ref="F15:H15"/>
    <mergeCell ref="I1:K1"/>
  </mergeCells>
  <printOptions/>
  <pageMargins left="0.7875" right="0.7875" top="1.0527777777777778" bottom="1.0527777777777778"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FF0000"/>
  </sheetPr>
  <dimension ref="A1:K23"/>
  <sheetViews>
    <sheetView zoomScalePageLayoutView="0" workbookViewId="0" topLeftCell="A1">
      <selection activeCell="I1" sqref="I1:K1"/>
    </sheetView>
  </sheetViews>
  <sheetFormatPr defaultColWidth="11.625" defaultRowHeight="12.75"/>
  <cols>
    <col min="1" max="1" width="4.00390625" style="63" customWidth="1"/>
    <col min="2" max="2" width="35.75390625" style="1" customWidth="1"/>
    <col min="3" max="3" width="8.375" style="1" customWidth="1"/>
    <col min="4" max="4" width="6.75390625" style="1" customWidth="1"/>
    <col min="5" max="7" width="11.625" style="1" customWidth="1"/>
    <col min="8" max="8" width="7.00390625" style="3" customWidth="1"/>
    <col min="9" max="9" width="11.625" style="1" customWidth="1"/>
    <col min="10" max="10" width="22.875" style="1" customWidth="1"/>
    <col min="11" max="16384" width="11.625" style="1" customWidth="1"/>
  </cols>
  <sheetData>
    <row r="1" spans="1:11" ht="12">
      <c r="A1" s="407" t="s">
        <v>367</v>
      </c>
      <c r="B1" s="407"/>
      <c r="C1" s="4"/>
      <c r="D1" s="4"/>
      <c r="E1" s="4"/>
      <c r="F1" s="4"/>
      <c r="G1" s="4"/>
      <c r="H1" s="4"/>
      <c r="I1" s="427" t="s">
        <v>462</v>
      </c>
      <c r="J1" s="427"/>
      <c r="K1" s="427"/>
    </row>
    <row r="2" spans="1:9" ht="12">
      <c r="A2" s="408" t="s">
        <v>230</v>
      </c>
      <c r="B2" s="408"/>
      <c r="C2" s="408"/>
      <c r="D2" s="408"/>
      <c r="E2" s="408"/>
      <c r="F2" s="408"/>
      <c r="G2" s="408"/>
      <c r="H2" s="408"/>
      <c r="I2" s="408"/>
    </row>
    <row r="3" spans="1:10" ht="12">
      <c r="A3" s="410" t="s">
        <v>197</v>
      </c>
      <c r="B3" s="410"/>
      <c r="C3" s="410"/>
      <c r="D3" s="410"/>
      <c r="E3" s="410"/>
      <c r="F3" s="410"/>
      <c r="G3" s="410"/>
      <c r="H3" s="410"/>
      <c r="I3" s="410"/>
      <c r="J3" s="40"/>
    </row>
    <row r="4" spans="1:10" ht="24">
      <c r="A4" s="90" t="s">
        <v>1</v>
      </c>
      <c r="B4" s="110" t="s">
        <v>2</v>
      </c>
      <c r="C4" s="111" t="s">
        <v>3</v>
      </c>
      <c r="D4" s="111" t="s">
        <v>4</v>
      </c>
      <c r="E4" s="112" t="s">
        <v>5</v>
      </c>
      <c r="F4" s="112" t="s">
        <v>6</v>
      </c>
      <c r="G4" s="112" t="s">
        <v>7</v>
      </c>
      <c r="H4" s="16" t="s">
        <v>8</v>
      </c>
      <c r="I4" s="113" t="s">
        <v>9</v>
      </c>
      <c r="J4" s="18" t="s">
        <v>10</v>
      </c>
    </row>
    <row r="5" spans="1:10" ht="24">
      <c r="A5" s="44" t="s">
        <v>11</v>
      </c>
      <c r="B5" s="86" t="s">
        <v>62</v>
      </c>
      <c r="C5" s="44" t="s">
        <v>63</v>
      </c>
      <c r="D5" s="44">
        <v>5</v>
      </c>
      <c r="E5" s="61"/>
      <c r="F5" s="61">
        <f aca="true" t="shared" si="0" ref="F5:F18">H5+E5</f>
        <v>0</v>
      </c>
      <c r="G5" s="61">
        <f aca="true" t="shared" si="1" ref="G5:G18">E5*D5</f>
        <v>0</v>
      </c>
      <c r="H5" s="61">
        <f aca="true" t="shared" si="2" ref="H5:H18">E5*0.08</f>
        <v>0</v>
      </c>
      <c r="I5" s="61">
        <f aca="true" t="shared" si="3" ref="I5:I18">F5*D5</f>
        <v>0</v>
      </c>
      <c r="J5" s="30"/>
    </row>
    <row r="6" spans="1:10" ht="24">
      <c r="A6" s="44" t="s">
        <v>13</v>
      </c>
      <c r="B6" s="86" t="s">
        <v>64</v>
      </c>
      <c r="C6" s="44" t="s">
        <v>63</v>
      </c>
      <c r="D6" s="44">
        <v>5</v>
      </c>
      <c r="E6" s="61"/>
      <c r="F6" s="61">
        <f t="shared" si="0"/>
        <v>0</v>
      </c>
      <c r="G6" s="61">
        <f t="shared" si="1"/>
        <v>0</v>
      </c>
      <c r="H6" s="61">
        <f t="shared" si="2"/>
        <v>0</v>
      </c>
      <c r="I6" s="61">
        <f t="shared" si="3"/>
        <v>0</v>
      </c>
      <c r="J6" s="30"/>
    </row>
    <row r="7" spans="1:10" ht="24">
      <c r="A7" s="44" t="s">
        <v>14</v>
      </c>
      <c r="B7" s="86" t="s">
        <v>65</v>
      </c>
      <c r="C7" s="44" t="s">
        <v>63</v>
      </c>
      <c r="D7" s="44">
        <v>5</v>
      </c>
      <c r="E7" s="61"/>
      <c r="F7" s="61">
        <f t="shared" si="0"/>
        <v>0</v>
      </c>
      <c r="G7" s="61">
        <f t="shared" si="1"/>
        <v>0</v>
      </c>
      <c r="H7" s="61">
        <f t="shared" si="2"/>
        <v>0</v>
      </c>
      <c r="I7" s="61">
        <f t="shared" si="3"/>
        <v>0</v>
      </c>
      <c r="J7" s="30"/>
    </row>
    <row r="8" spans="1:10" ht="24">
      <c r="A8" s="44" t="s">
        <v>15</v>
      </c>
      <c r="B8" s="86" t="s">
        <v>66</v>
      </c>
      <c r="C8" s="44" t="s">
        <v>63</v>
      </c>
      <c r="D8" s="44">
        <v>5</v>
      </c>
      <c r="E8" s="61"/>
      <c r="F8" s="61">
        <f t="shared" si="0"/>
        <v>0</v>
      </c>
      <c r="G8" s="61">
        <f t="shared" si="1"/>
        <v>0</v>
      </c>
      <c r="H8" s="61">
        <f t="shared" si="2"/>
        <v>0</v>
      </c>
      <c r="I8" s="61">
        <f t="shared" si="3"/>
        <v>0</v>
      </c>
      <c r="J8" s="30"/>
    </row>
    <row r="9" spans="1:10" ht="24">
      <c r="A9" s="44" t="s">
        <v>16</v>
      </c>
      <c r="B9" s="86" t="s">
        <v>67</v>
      </c>
      <c r="C9" s="44" t="s">
        <v>63</v>
      </c>
      <c r="D9" s="44">
        <v>7</v>
      </c>
      <c r="E9" s="61"/>
      <c r="F9" s="61">
        <f t="shared" si="0"/>
        <v>0</v>
      </c>
      <c r="G9" s="61">
        <f t="shared" si="1"/>
        <v>0</v>
      </c>
      <c r="H9" s="61">
        <f t="shared" si="2"/>
        <v>0</v>
      </c>
      <c r="I9" s="61">
        <f t="shared" si="3"/>
        <v>0</v>
      </c>
      <c r="J9" s="30"/>
    </row>
    <row r="10" spans="1:10" ht="24">
      <c r="A10" s="44" t="s">
        <v>17</v>
      </c>
      <c r="B10" s="86" t="s">
        <v>68</v>
      </c>
      <c r="C10" s="44" t="s">
        <v>63</v>
      </c>
      <c r="D10" s="44">
        <v>7</v>
      </c>
      <c r="E10" s="61"/>
      <c r="F10" s="61">
        <f t="shared" si="0"/>
        <v>0</v>
      </c>
      <c r="G10" s="61">
        <f t="shared" si="1"/>
        <v>0</v>
      </c>
      <c r="H10" s="61">
        <f t="shared" si="2"/>
        <v>0</v>
      </c>
      <c r="I10" s="61">
        <f t="shared" si="3"/>
        <v>0</v>
      </c>
      <c r="J10" s="30"/>
    </row>
    <row r="11" spans="1:10" ht="24">
      <c r="A11" s="44" t="s">
        <v>19</v>
      </c>
      <c r="B11" s="86" t="s">
        <v>69</v>
      </c>
      <c r="C11" s="44" t="s">
        <v>63</v>
      </c>
      <c r="D11" s="44">
        <v>10</v>
      </c>
      <c r="E11" s="61"/>
      <c r="F11" s="61">
        <f t="shared" si="0"/>
        <v>0</v>
      </c>
      <c r="G11" s="61">
        <f t="shared" si="1"/>
        <v>0</v>
      </c>
      <c r="H11" s="61">
        <f t="shared" si="2"/>
        <v>0</v>
      </c>
      <c r="I11" s="61">
        <f t="shared" si="3"/>
        <v>0</v>
      </c>
      <c r="J11" s="30"/>
    </row>
    <row r="12" spans="1:10" ht="24">
      <c r="A12" s="44" t="s">
        <v>20</v>
      </c>
      <c r="B12" s="86" t="s">
        <v>70</v>
      </c>
      <c r="C12" s="44" t="s">
        <v>63</v>
      </c>
      <c r="D12" s="44">
        <v>6</v>
      </c>
      <c r="E12" s="61"/>
      <c r="F12" s="61">
        <f t="shared" si="0"/>
        <v>0</v>
      </c>
      <c r="G12" s="61">
        <f t="shared" si="1"/>
        <v>0</v>
      </c>
      <c r="H12" s="61">
        <f t="shared" si="2"/>
        <v>0</v>
      </c>
      <c r="I12" s="61">
        <f t="shared" si="3"/>
        <v>0</v>
      </c>
      <c r="J12" s="30"/>
    </row>
    <row r="13" spans="1:10" ht="24">
      <c r="A13" s="44" t="s">
        <v>21</v>
      </c>
      <c r="B13" s="86" t="s">
        <v>71</v>
      </c>
      <c r="C13" s="44" t="s">
        <v>63</v>
      </c>
      <c r="D13" s="44">
        <v>6</v>
      </c>
      <c r="E13" s="61"/>
      <c r="F13" s="61">
        <f t="shared" si="0"/>
        <v>0</v>
      </c>
      <c r="G13" s="61">
        <f t="shared" si="1"/>
        <v>0</v>
      </c>
      <c r="H13" s="61">
        <f t="shared" si="2"/>
        <v>0</v>
      </c>
      <c r="I13" s="61">
        <f t="shared" si="3"/>
        <v>0</v>
      </c>
      <c r="J13" s="30"/>
    </row>
    <row r="14" spans="1:10" ht="24">
      <c r="A14" s="44" t="s">
        <v>22</v>
      </c>
      <c r="B14" s="86" t="s">
        <v>65</v>
      </c>
      <c r="C14" s="44" t="s">
        <v>63</v>
      </c>
      <c r="D14" s="44">
        <v>6</v>
      </c>
      <c r="E14" s="61"/>
      <c r="F14" s="61">
        <f t="shared" si="0"/>
        <v>0</v>
      </c>
      <c r="G14" s="61">
        <f t="shared" si="1"/>
        <v>0</v>
      </c>
      <c r="H14" s="61">
        <f t="shared" si="2"/>
        <v>0</v>
      </c>
      <c r="I14" s="61">
        <f t="shared" si="3"/>
        <v>0</v>
      </c>
      <c r="J14" s="30"/>
    </row>
    <row r="15" spans="1:10" ht="24">
      <c r="A15" s="44" t="s">
        <v>23</v>
      </c>
      <c r="B15" s="86" t="s">
        <v>72</v>
      </c>
      <c r="C15" s="44" t="s">
        <v>63</v>
      </c>
      <c r="D15" s="44">
        <v>10</v>
      </c>
      <c r="E15" s="61"/>
      <c r="F15" s="61">
        <f t="shared" si="0"/>
        <v>0</v>
      </c>
      <c r="G15" s="61">
        <f t="shared" si="1"/>
        <v>0</v>
      </c>
      <c r="H15" s="61">
        <f t="shared" si="2"/>
        <v>0</v>
      </c>
      <c r="I15" s="61">
        <f t="shared" si="3"/>
        <v>0</v>
      </c>
      <c r="J15" s="30"/>
    </row>
    <row r="16" spans="1:10" ht="24">
      <c r="A16" s="44" t="s">
        <v>24</v>
      </c>
      <c r="B16" s="86" t="s">
        <v>73</v>
      </c>
      <c r="C16" s="44" t="s">
        <v>63</v>
      </c>
      <c r="D16" s="44">
        <v>15</v>
      </c>
      <c r="E16" s="61"/>
      <c r="F16" s="61">
        <f t="shared" si="0"/>
        <v>0</v>
      </c>
      <c r="G16" s="61">
        <f t="shared" si="1"/>
        <v>0</v>
      </c>
      <c r="H16" s="61">
        <f t="shared" si="2"/>
        <v>0</v>
      </c>
      <c r="I16" s="61">
        <f t="shared" si="3"/>
        <v>0</v>
      </c>
      <c r="J16" s="30"/>
    </row>
    <row r="17" spans="1:10" ht="24">
      <c r="A17" s="44" t="s">
        <v>25</v>
      </c>
      <c r="B17" s="86" t="s">
        <v>74</v>
      </c>
      <c r="C17" s="44" t="s">
        <v>63</v>
      </c>
      <c r="D17" s="44">
        <v>10</v>
      </c>
      <c r="E17" s="61"/>
      <c r="F17" s="61">
        <f t="shared" si="0"/>
        <v>0</v>
      </c>
      <c r="G17" s="61">
        <f t="shared" si="1"/>
        <v>0</v>
      </c>
      <c r="H17" s="61">
        <f t="shared" si="2"/>
        <v>0</v>
      </c>
      <c r="I17" s="61">
        <f t="shared" si="3"/>
        <v>0</v>
      </c>
      <c r="J17" s="30"/>
    </row>
    <row r="18" spans="1:10" ht="24">
      <c r="A18" s="44" t="s">
        <v>26</v>
      </c>
      <c r="B18" s="86" t="s">
        <v>75</v>
      </c>
      <c r="C18" s="44" t="s">
        <v>63</v>
      </c>
      <c r="D18" s="44">
        <v>10</v>
      </c>
      <c r="E18" s="61"/>
      <c r="F18" s="61">
        <f t="shared" si="0"/>
        <v>0</v>
      </c>
      <c r="G18" s="61">
        <f t="shared" si="1"/>
        <v>0</v>
      </c>
      <c r="H18" s="61">
        <f t="shared" si="2"/>
        <v>0</v>
      </c>
      <c r="I18" s="61">
        <f t="shared" si="3"/>
        <v>0</v>
      </c>
      <c r="J18" s="30"/>
    </row>
    <row r="19" spans="1:10" s="92" customFormat="1" ht="13.5" customHeight="1">
      <c r="A19" s="90"/>
      <c r="B19" s="114"/>
      <c r="C19" s="90"/>
      <c r="D19" s="90"/>
      <c r="E19" s="115"/>
      <c r="F19" s="115"/>
      <c r="G19" s="116">
        <f>SUM(G5:G18)</f>
        <v>0</v>
      </c>
      <c r="H19" s="116"/>
      <c r="I19" s="116">
        <f>SUM(I5:I18)</f>
        <v>0</v>
      </c>
      <c r="J19" s="89"/>
    </row>
    <row r="22" spans="1:8" ht="12">
      <c r="A22" s="410" t="s">
        <v>36</v>
      </c>
      <c r="B22" s="410"/>
      <c r="C22" s="40"/>
      <c r="D22" s="40"/>
      <c r="F22" s="410" t="s">
        <v>37</v>
      </c>
      <c r="G22" s="410"/>
      <c r="H22" s="410"/>
    </row>
    <row r="23" spans="1:8" ht="12">
      <c r="A23" s="405" t="s">
        <v>38</v>
      </c>
      <c r="B23" s="405"/>
      <c r="C23" s="40"/>
      <c r="D23" s="40"/>
      <c r="F23" s="405" t="s">
        <v>39</v>
      </c>
      <c r="G23" s="405"/>
      <c r="H23" s="405"/>
    </row>
  </sheetData>
  <sheetProtection selectLockedCells="1" selectUnlockedCells="1"/>
  <mergeCells count="8">
    <mergeCell ref="A23:B23"/>
    <mergeCell ref="F23:H23"/>
    <mergeCell ref="A1:B1"/>
    <mergeCell ref="A2:I2"/>
    <mergeCell ref="A3:I3"/>
    <mergeCell ref="A22:B22"/>
    <mergeCell ref="F22:H22"/>
    <mergeCell ref="I1:K1"/>
  </mergeCells>
  <printOptions/>
  <pageMargins left="0.7875" right="0.7875" top="1.0527777777777778" bottom="1.0527777777777778" header="0.5118055555555555" footer="0.511805555555555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sheetPr>
    <tabColor rgb="FFFF0000"/>
    <pageSetUpPr fitToPage="1"/>
  </sheetPr>
  <dimension ref="A1:K22"/>
  <sheetViews>
    <sheetView zoomScalePageLayoutView="0" workbookViewId="0" topLeftCell="A1">
      <selection activeCell="B27" sqref="B27"/>
    </sheetView>
  </sheetViews>
  <sheetFormatPr defaultColWidth="11.625" defaultRowHeight="12.75"/>
  <cols>
    <col min="1" max="1" width="6.25390625" style="63" customWidth="1"/>
    <col min="2" max="2" width="50.875" style="1" customWidth="1"/>
    <col min="3" max="3" width="6.75390625" style="1" customWidth="1"/>
    <col min="4" max="4" width="8.75390625" style="1" customWidth="1"/>
    <col min="5" max="5" width="9.75390625" style="1" customWidth="1"/>
    <col min="6" max="6" width="11.625" style="1" customWidth="1"/>
    <col min="7" max="7" width="10.75390625" style="63" customWidth="1"/>
    <col min="8" max="8" width="6.875" style="53" customWidth="1"/>
    <col min="9" max="9" width="11.625" style="1" customWidth="1"/>
    <col min="10" max="10" width="16.25390625" style="1" customWidth="1"/>
    <col min="11" max="16384" width="11.625" style="1" customWidth="1"/>
  </cols>
  <sheetData>
    <row r="1" spans="1:11" ht="12">
      <c r="A1" s="407" t="s">
        <v>367</v>
      </c>
      <c r="B1" s="407"/>
      <c r="C1" s="4"/>
      <c r="D1" s="4"/>
      <c r="E1" s="4"/>
      <c r="F1" s="4"/>
      <c r="G1" s="4"/>
      <c r="H1" s="4"/>
      <c r="I1" s="427" t="s">
        <v>462</v>
      </c>
      <c r="J1" s="427"/>
      <c r="K1" s="427"/>
    </row>
    <row r="2" spans="1:9" ht="12">
      <c r="A2" s="408" t="s">
        <v>231</v>
      </c>
      <c r="B2" s="408"/>
      <c r="C2" s="408"/>
      <c r="D2" s="408"/>
      <c r="E2" s="408"/>
      <c r="F2" s="408"/>
      <c r="G2" s="408"/>
      <c r="H2" s="408"/>
      <c r="I2" s="408"/>
    </row>
    <row r="3" spans="1:10" ht="12">
      <c r="A3" s="410" t="s">
        <v>76</v>
      </c>
      <c r="B3" s="410"/>
      <c r="C3" s="410"/>
      <c r="D3" s="410"/>
      <c r="E3" s="410"/>
      <c r="F3" s="410"/>
      <c r="G3" s="410"/>
      <c r="H3" s="410"/>
      <c r="I3" s="410"/>
      <c r="J3" s="40"/>
    </row>
    <row r="4" spans="1:10" ht="48">
      <c r="A4" s="11" t="s">
        <v>1</v>
      </c>
      <c r="B4" s="68" t="s">
        <v>2</v>
      </c>
      <c r="C4" s="13" t="s">
        <v>3</v>
      </c>
      <c r="D4" s="13" t="s">
        <v>4</v>
      </c>
      <c r="E4" s="16" t="s">
        <v>5</v>
      </c>
      <c r="F4" s="16" t="s">
        <v>6</v>
      </c>
      <c r="G4" s="16" t="s">
        <v>7</v>
      </c>
      <c r="H4" s="16" t="s">
        <v>8</v>
      </c>
      <c r="I4" s="70" t="s">
        <v>9</v>
      </c>
      <c r="J4" s="18" t="s">
        <v>10</v>
      </c>
    </row>
    <row r="5" spans="1:10" ht="27.75" customHeight="1">
      <c r="A5" s="19" t="s">
        <v>11</v>
      </c>
      <c r="B5" s="78" t="s">
        <v>77</v>
      </c>
      <c r="C5" s="43" t="s">
        <v>45</v>
      </c>
      <c r="D5" s="43">
        <v>7000</v>
      </c>
      <c r="E5" s="24"/>
      <c r="F5" s="24">
        <f>E5+H5</f>
        <v>0</v>
      </c>
      <c r="G5" s="24">
        <f>E5*D5</f>
        <v>0</v>
      </c>
      <c r="H5" s="24">
        <f>E5*0.08</f>
        <v>0</v>
      </c>
      <c r="I5" s="24">
        <f>F5*D5</f>
        <v>0</v>
      </c>
      <c r="J5" s="25"/>
    </row>
    <row r="6" spans="1:10" ht="36.75" customHeight="1">
      <c r="A6" s="19" t="s">
        <v>13</v>
      </c>
      <c r="B6" s="86" t="s">
        <v>78</v>
      </c>
      <c r="C6" s="44" t="s">
        <v>45</v>
      </c>
      <c r="D6" s="44">
        <v>350</v>
      </c>
      <c r="E6" s="61"/>
      <c r="F6" s="24">
        <f>E6+H6</f>
        <v>0</v>
      </c>
      <c r="G6" s="24">
        <f>E6*D6</f>
        <v>0</v>
      </c>
      <c r="H6" s="24">
        <f>E6*0.08</f>
        <v>0</v>
      </c>
      <c r="I6" s="24">
        <f>F6*D6</f>
        <v>0</v>
      </c>
      <c r="J6" s="30"/>
    </row>
    <row r="7" spans="1:10" ht="84">
      <c r="A7" s="19" t="s">
        <v>14</v>
      </c>
      <c r="B7" s="86" t="s">
        <v>79</v>
      </c>
      <c r="C7" s="44" t="s">
        <v>80</v>
      </c>
      <c r="D7" s="44">
        <v>200</v>
      </c>
      <c r="E7" s="61"/>
      <c r="F7" s="24">
        <f>E7+H7</f>
        <v>0</v>
      </c>
      <c r="G7" s="24">
        <f>E7*D7</f>
        <v>0</v>
      </c>
      <c r="H7" s="24">
        <f>E7*0.08</f>
        <v>0</v>
      </c>
      <c r="I7" s="24">
        <f>F7*D7</f>
        <v>0</v>
      </c>
      <c r="J7" s="30"/>
    </row>
    <row r="8" spans="1:10" ht="66" customHeight="1">
      <c r="A8" s="19" t="s">
        <v>15</v>
      </c>
      <c r="B8" s="103" t="s">
        <v>81</v>
      </c>
      <c r="C8" s="45" t="s">
        <v>12</v>
      </c>
      <c r="D8" s="45">
        <v>80</v>
      </c>
      <c r="E8" s="83"/>
      <c r="F8" s="24">
        <f>E8+H8</f>
        <v>0</v>
      </c>
      <c r="G8" s="24">
        <f>E8*D8</f>
        <v>0</v>
      </c>
      <c r="H8" s="24">
        <f>E8*0.08</f>
        <v>0</v>
      </c>
      <c r="I8" s="24">
        <f>F8*D8</f>
        <v>0</v>
      </c>
      <c r="J8" s="30"/>
    </row>
    <row r="9" spans="1:10" s="92" customFormat="1" ht="20.25" customHeight="1">
      <c r="A9" s="60"/>
      <c r="B9" s="114"/>
      <c r="C9" s="90"/>
      <c r="D9" s="90"/>
      <c r="E9" s="117"/>
      <c r="F9" s="118"/>
      <c r="G9" s="80">
        <f>SUM(G5:G8)</f>
        <v>0</v>
      </c>
      <c r="H9" s="80"/>
      <c r="I9" s="81">
        <f>SUM(I5:I8)</f>
        <v>0</v>
      </c>
      <c r="J9" s="75"/>
    </row>
    <row r="10" spans="1:10" ht="12">
      <c r="A10" s="119"/>
      <c r="B10" s="40"/>
      <c r="C10" s="40"/>
      <c r="D10" s="40"/>
      <c r="E10" s="64"/>
      <c r="F10" s="64"/>
      <c r="G10" s="52"/>
      <c r="H10" s="52"/>
      <c r="I10" s="64"/>
      <c r="J10" s="40"/>
    </row>
    <row r="11" spans="1:10" ht="12">
      <c r="A11" s="434"/>
      <c r="B11" s="434"/>
      <c r="C11" s="434"/>
      <c r="D11" s="434"/>
      <c r="E11" s="434"/>
      <c r="F11" s="434"/>
      <c r="G11" s="434"/>
      <c r="H11" s="434"/>
      <c r="I11" s="434"/>
      <c r="J11" s="434"/>
    </row>
    <row r="12" spans="1:10" ht="12">
      <c r="A12" s="64"/>
      <c r="B12" s="40"/>
      <c r="C12" s="40"/>
      <c r="D12" s="40"/>
      <c r="E12" s="64"/>
      <c r="F12" s="64"/>
      <c r="G12" s="52"/>
      <c r="H12" s="52"/>
      <c r="I12" s="64"/>
      <c r="J12" s="40"/>
    </row>
    <row r="13" spans="1:10" ht="12">
      <c r="A13" s="64"/>
      <c r="B13" s="40"/>
      <c r="C13" s="40"/>
      <c r="D13" s="40"/>
      <c r="E13" s="64"/>
      <c r="F13" s="64"/>
      <c r="G13" s="52"/>
      <c r="H13" s="52"/>
      <c r="I13" s="64"/>
      <c r="J13" s="40"/>
    </row>
    <row r="14" spans="1:10" ht="12">
      <c r="A14" s="64"/>
      <c r="B14" s="40"/>
      <c r="C14" s="40"/>
      <c r="D14" s="40"/>
      <c r="E14" s="64"/>
      <c r="F14" s="64"/>
      <c r="G14" s="64"/>
      <c r="H14" s="52"/>
      <c r="I14" s="64"/>
      <c r="J14" s="40"/>
    </row>
    <row r="15" spans="1:10" ht="12">
      <c r="A15" s="64"/>
      <c r="B15" s="40"/>
      <c r="C15" s="40"/>
      <c r="D15" s="40"/>
      <c r="E15" s="64"/>
      <c r="F15" s="64"/>
      <c r="G15" s="64"/>
      <c r="H15" s="52"/>
      <c r="I15" s="64"/>
      <c r="J15" s="40"/>
    </row>
    <row r="16" spans="1:10" ht="12">
      <c r="A16" s="64"/>
      <c r="B16" s="40"/>
      <c r="C16" s="40"/>
      <c r="D16" s="40"/>
      <c r="E16" s="40"/>
      <c r="F16" s="40"/>
      <c r="G16" s="64"/>
      <c r="H16" s="52"/>
      <c r="I16" s="40"/>
      <c r="J16" s="40"/>
    </row>
    <row r="17" spans="1:10" ht="12">
      <c r="A17" s="410" t="s">
        <v>36</v>
      </c>
      <c r="B17" s="410"/>
      <c r="C17" s="40"/>
      <c r="D17" s="40"/>
      <c r="F17" s="410" t="s">
        <v>37</v>
      </c>
      <c r="G17" s="410"/>
      <c r="H17" s="410"/>
      <c r="I17" s="40"/>
      <c r="J17" s="40"/>
    </row>
    <row r="18" spans="1:10" ht="12">
      <c r="A18" s="405" t="s">
        <v>38</v>
      </c>
      <c r="B18" s="405"/>
      <c r="C18" s="40"/>
      <c r="D18" s="40"/>
      <c r="F18" s="405" t="s">
        <v>39</v>
      </c>
      <c r="G18" s="405"/>
      <c r="H18" s="405"/>
      <c r="I18" s="40"/>
      <c r="J18" s="40"/>
    </row>
    <row r="19" spans="1:10" ht="12">
      <c r="A19" s="64"/>
      <c r="B19" s="40"/>
      <c r="C19" s="40"/>
      <c r="D19" s="40"/>
      <c r="E19" s="40"/>
      <c r="F19" s="40"/>
      <c r="G19" s="64"/>
      <c r="H19" s="52"/>
      <c r="I19" s="40"/>
      <c r="J19" s="40"/>
    </row>
    <row r="20" spans="1:10" ht="12">
      <c r="A20" s="64"/>
      <c r="B20" s="40"/>
      <c r="C20" s="40"/>
      <c r="D20" s="40"/>
      <c r="E20" s="40"/>
      <c r="F20" s="40"/>
      <c r="G20" s="64"/>
      <c r="H20" s="52"/>
      <c r="I20" s="40"/>
      <c r="J20" s="40"/>
    </row>
    <row r="21" spans="1:10" ht="12">
      <c r="A21" s="64"/>
      <c r="B21" s="40"/>
      <c r="C21" s="40"/>
      <c r="D21" s="40"/>
      <c r="E21" s="40"/>
      <c r="F21" s="40"/>
      <c r="G21" s="64"/>
      <c r="H21" s="52"/>
      <c r="I21" s="40"/>
      <c r="J21" s="40"/>
    </row>
    <row r="22" spans="1:10" ht="12">
      <c r="A22" s="64"/>
      <c r="B22" s="40"/>
      <c r="C22" s="40"/>
      <c r="D22" s="40"/>
      <c r="E22" s="40"/>
      <c r="F22" s="40"/>
      <c r="G22" s="64"/>
      <c r="H22" s="52"/>
      <c r="I22" s="40"/>
      <c r="J22" s="40"/>
    </row>
  </sheetData>
  <sheetProtection selectLockedCells="1" selectUnlockedCells="1"/>
  <mergeCells count="9">
    <mergeCell ref="A18:B18"/>
    <mergeCell ref="F18:H18"/>
    <mergeCell ref="A1:B1"/>
    <mergeCell ref="A2:I2"/>
    <mergeCell ref="A3:I3"/>
    <mergeCell ref="A11:J11"/>
    <mergeCell ref="A17:B17"/>
    <mergeCell ref="F17:H17"/>
    <mergeCell ref="I1:K1"/>
  </mergeCells>
  <printOptions/>
  <pageMargins left="0.7875" right="0.7875" top="1.0527777777777778" bottom="1.0527777777777778"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Krzysztof Petrykiewicz</cp:lastModifiedBy>
  <dcterms:created xsi:type="dcterms:W3CDTF">2021-10-13T08:59:07Z</dcterms:created>
  <dcterms:modified xsi:type="dcterms:W3CDTF">2022-04-11T18:13:38Z</dcterms:modified>
  <cp:category/>
  <cp:version/>
  <cp:contentType/>
  <cp:contentStatus/>
</cp:coreProperties>
</file>