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320" activeTab="0"/>
  </bookViews>
  <sheets>
    <sheet name="Załącznik 1 Formularz ofertowy" sheetId="1" r:id="rId1"/>
    <sheet name="Załącznik 1A Kalkulacja ceny" sheetId="2" r:id="rId2"/>
  </sheets>
  <definedNames>
    <definedName name="_xlfn.ANCHORARRAY" hidden="1">#NAME?</definedName>
    <definedName name="_xlfn.COUNTIFS" hidden="1">#NAME?</definedName>
    <definedName name="_xlnm.Print_Area" localSheetId="0">'Załącznik 1 Formularz ofertowy'!$A$1:$M$135</definedName>
    <definedName name="_xlnm.Print_Area" localSheetId="1">'Załącznik 1A Kalkulacja ceny'!$A$1:$S$99</definedName>
    <definedName name="_xlnm.Print_Titles" localSheetId="1">'Załącznik 1A Kalkulacja ceny'!$A:$A,'Załącznik 1A Kalkulacja ceny'!$5:$7</definedName>
  </definedNames>
  <calcPr fullCalcOnLoad="1"/>
</workbook>
</file>

<file path=xl/sharedStrings.xml><?xml version="1.0" encoding="utf-8"?>
<sst xmlns="http://schemas.openxmlformats.org/spreadsheetml/2006/main" count="267" uniqueCount="160">
  <si>
    <t>Lp.</t>
  </si>
  <si>
    <t>kpl.</t>
  </si>
  <si>
    <t>Opis</t>
  </si>
  <si>
    <t>Jedn.
przedm.</t>
  </si>
  <si>
    <t>Cena
jednostkowa
netto</t>
  </si>
  <si>
    <t>Stawka
podatku VAT</t>
  </si>
  <si>
    <t>Wartość VAT</t>
  </si>
  <si>
    <t>Cena
jednostkowa
brutto</t>
  </si>
  <si>
    <t>Wartość netto</t>
  </si>
  <si>
    <t>Wartość brutto</t>
  </si>
  <si>
    <t>Łączna ilość</t>
  </si>
  <si>
    <t>Wartość
jednostkowa
VAT</t>
  </si>
  <si>
    <t>RAZEM</t>
  </si>
  <si>
    <t xml:space="preserve">  </t>
  </si>
  <si>
    <t xml:space="preserve">Nr sprawy : </t>
  </si>
  <si>
    <t>Instalacje fotowoltaiczne funkcjonalnie powiązane z budynkiem mieszkalnym o powierzchni użytkowej do 300 m2:</t>
  </si>
  <si>
    <t>Instalacje kolektorów słonecznych zlokalizowane na/w budynku mieszkalnym o powierzchni użytkowej do 300 m2:</t>
  </si>
  <si>
    <t>Instalacje powietrznych pomp ciepła c.w.u. zlokalizowane w budynku mieszkalnym o powierzchni użytkowej do 300 m2:</t>
  </si>
  <si>
    <t>Instalacje powietrznych pomp ciepła c.o. + c.w.u. zlokalizowane w budynku mieszkalnym o powierzchni użytkowej do 300 m2:</t>
  </si>
  <si>
    <t>Zestaw 5: panele fotowoltaiczne o łącznej mocy min. 4,40 kW  - PROJEKT</t>
  </si>
  <si>
    <t>Zestaw 5: panele fotowoltaiczne o łącznej mocy min. 4,40 kW  - DOSTAWA I MONTAŻ</t>
  </si>
  <si>
    <t>Instalacje kolektorów słonecznych zlokalizowane poza budynkiem mieszkalnym:</t>
  </si>
  <si>
    <t>GMINA JAROSŁAW</t>
  </si>
  <si>
    <t>GMINA ROŹWIENICA</t>
  </si>
  <si>
    <t>Zestaw 2: panele fotowoltaiczne o łącznej mocy min. 3,20 kW - PROJEKT</t>
  </si>
  <si>
    <t>Zestaw 2: panele fotowoltaiczne o łącznej mocy min. 3,20 Kw - DOSTAWA I MONTAŻ</t>
  </si>
  <si>
    <t>Zestaw 1: panele fotowoltaiczne o łącznej mocy min. 2,80 kW - PROJEKT</t>
  </si>
  <si>
    <t>Zestaw 1: panele fotowoltaiczne o łącznej mocy min. 2,80 kW - DOSTAWA I MONTAŻ</t>
  </si>
  <si>
    <t>Zestaw 3: panele fotowoltaiczne o łącznej mocy min. 3,60 kW  - PROJEKT</t>
  </si>
  <si>
    <t>Zestaw 3: panele fotowoltaiczne o łącznej mocy min. 3,60 kW  - DOSTAWA I MONTAŻ</t>
  </si>
  <si>
    <t>Zestaw 4: panele fotowoltaiczne o łącznej mocy min. 4,00 kW  - PROJEKT</t>
  </si>
  <si>
    <t>Zestaw 4: panele fotowoltaiczne o łącznej mocy min. 4,00 kW  - DOSTAWA I MONTAŻ</t>
  </si>
  <si>
    <t>Zestaw 6: panele fotowoltaiczne o łącznej mocy min. 4,80 kW  - PROJEKT</t>
  </si>
  <si>
    <t>Zestaw 6: panele fotowoltaiczne o łącznej mocy min. 4,80 kW  - DOSTAWA I MONTAŻ</t>
  </si>
  <si>
    <t>Zestaw 7: panele fotowoltaiczne o łącznej mocy min.5,20 kW  - PROJEKT</t>
  </si>
  <si>
    <t>Zestaw 7: panele fotowoltaiczne o łącznej mocy min. 5,20 kW  - DOSTAWA I MONTAŻ</t>
  </si>
  <si>
    <t>Zestaw 8: panele fotowoltaiczne o łącznej mocy min. 5,60 kW  - PROJEKT</t>
  </si>
  <si>
    <t>Zestaw 8: panele fotowoltaiczne o łącznej mocy min. 5,60 kW  - DOSTAWA I MONTAŻ</t>
  </si>
  <si>
    <t>Zestaw 9: panele fotowoltaiczne o łącznej mocy min. 6,00 kW  - PROJEKT</t>
  </si>
  <si>
    <t>Zestaw 9: panele fotowoltaiczne o łącznej mocy min. 6,00 kW  - DOSTAWA I MONTAŻ</t>
  </si>
  <si>
    <t>Zestaw 10: panele fotowoltaiczne o łącznej mocy min. 6,40 kW  - PROJEKT</t>
  </si>
  <si>
    <t>Zestaw 10: panele fotowoltaiczne o łącznej mocy min. 6,40 kW  - DOSTAWA I MONTAŻ</t>
  </si>
  <si>
    <t>Zestaw 11: panele fotowoltaiczne o łącznej mocy min. 6,80 kW  - PROJEKT</t>
  </si>
  <si>
    <t>Zestaw 11: panele fotowoltaiczne o łącznej mocy min. 6,80 kW  - DOSTAWA I MONTAŻ</t>
  </si>
  <si>
    <t>Zestaw 12: panele fotowoltaiczne o łącznej mocy min. 7,20 kW  - PROJEKT</t>
  </si>
  <si>
    <t>Zestaw 12: panele fotowoltaiczne o łącznej mocy min. 7,20 kW  - DOSTAWA I MONTAŻ</t>
  </si>
  <si>
    <t>….......</t>
  </si>
  <si>
    <t>Zestaw 13: panele fotowoltaiczne o łącznej mocy min. 8,00 kW  - PROJEKT</t>
  </si>
  <si>
    <t>Zestaw 13: panele fotowoltaiczne o łącznej mocy min. 8,00 kW  - DOSTAWA I MONTAŻ</t>
  </si>
  <si>
    <t>Zestaw 14: panele fotowoltaiczne o łącznej mocy min. 9,20 kW  - PROJEKT</t>
  </si>
  <si>
    <t>Zestaw 14: panele fotowoltaiczne o łącznej mocy min. 9,20 kW  - DOSTAWA I MONTAŻ</t>
  </si>
  <si>
    <t>Zestaw 15: panele fotowoltaiczne o łącznej mocy min. 9,60 kW  - PROJEKT</t>
  </si>
  <si>
    <t>Zestaw 15: panele fotowoltaiczne o łącznej mocy min. 9,60 kW  - DOSTAWA I MONTAŻ</t>
  </si>
  <si>
    <t>Zestaw 16: 2 kolektory słoneczne płaskie z podgrzewaczem pojemnościowym ciepłej wody użytkowej - PROJEKT</t>
  </si>
  <si>
    <t>Zestaw 16: 2 kolektory słoneczne płaskie z podgrzewaczem pojemnościowym ciepłej wody użytkowej - DOSTAWA I MONTAŻ</t>
  </si>
  <si>
    <t>Zestaw 17: 3 kolektory słoneczne płaskie z podgrzewaczem pojemnościowym ciepłej wody użytkowej - PROJEKT</t>
  </si>
  <si>
    <t>Zestaw 17: 3 kolektory słoneczne płaskie z podgrzewaczem pojemnościowym ciepłej wody użytkowej - DOSTAWA I MONTAŻ</t>
  </si>
  <si>
    <t>Zestaw 18: 4 kolektory słoneczne płaskie z podgrzewaczem pojemnościowym ciepłej wody użytkowej - PROJEKT</t>
  </si>
  <si>
    <t>Zestaw 18: 4 kolektory słoneczne płaskie z podgrzewaczem pojemnościowym ciepłej wody użytkowej - DOSTAWA I MONTAŻ</t>
  </si>
  <si>
    <t>Zestaw 19: 2 kolektory słoneczne płaskie z podgrzewaczem pojemnościowym ciepłej wody użytkowej - PROJEKT</t>
  </si>
  <si>
    <t>Zestaw 19: 2 kolektory słoneczne płaskie z podgrzewaczem pojemnościowym ciepłej wody użytkowej - DOSTAWA I MONTAŻ</t>
  </si>
  <si>
    <t>Zestaw 20: 3 kolektory słoneczne płaskie z podgrzewaczem pojemnościowym ciepłej wody użytkowej - PROJEKT</t>
  </si>
  <si>
    <t>Zestaw 20: 3 kolektory słoneczne płaskie z podgrzewaczem pojemnościowym ciepłej wody użytkowej - DOSTAWA I MONTAŻ</t>
  </si>
  <si>
    <t>Zestaw 21: 4 kolektory słoneczne płaskie z podgrzewaczem pojemnościowym ciepłej wody użytkowej - PROJEKT</t>
  </si>
  <si>
    <t>Zestaw 21: 4 kolektory słoneczne płaskie z podgrzewaczem pojemnościowym ciepłej wody użytkowej - DOSTAWA I MONTAŻ</t>
  </si>
  <si>
    <t>Zestaw 22: powietrzna pompa ciepła c.w.u. o mocy min. 1,70 kW z podgrzewaczem pojemnościowym ciepłej wody użytkowej - PROJEKT</t>
  </si>
  <si>
    <t>Zestaw 22: powietrzna pompa ciepła c.w.u. o mocy min. 1,70 kW z podgrzewaczem pojemnościowym ciepłej wody użytkowej - DOSTAWA I MONTAŻ</t>
  </si>
  <si>
    <t>Zestaw 24: powietrzna pompa ciepła c.o. + c.w.u. o mocy min. 13,00 kW z podgrzewaczem pojemnościowym ciepłej wody użytkowej - PROJEKT</t>
  </si>
  <si>
    <t>Zestaw 24: powietrzna pompa ciepła c.o. + c.w.u. o mocy min. 13,00 kW z podgrzewaczem pojemnościowym ciepłej wody użytkowej - DOSTAWA I MONTAŻ</t>
  </si>
  <si>
    <t>Zestaw 23: powietrzna pompa ciepła c.o. + c.w.u. o mocy min. 10,00 kW z podgrzewaczem pojemnościowym ciepłej wody użytkowej - PROJEKT</t>
  </si>
  <si>
    <t>Zestaw 23: powietrzna pompa ciepła c.o. + c.w.u. o mocy min. 10,00 kW z podgrzewaczem pojemnościowym ciepłej wody użytkowej - DOSTAWA I MONTAŻ</t>
  </si>
  <si>
    <t>Zestaw 25: powietrzna pompa ciepła c.o. + c.w.u. o mocy min. 15,00 kW z podgrzewaczem pojemnościowym ciepłej wody użytkowej - PROJEKT</t>
  </si>
  <si>
    <t>Zestaw 25: powietrzna pompa ciepła c.o. + c.w.u. o mocy min. 15,00 kW z podgrzewaczem pojemnościowym ciepłej wody użytkowej - DOSTAWA I MONTAŻ</t>
  </si>
  <si>
    <t>Kotły na pellet zlokalizowane w budynku mieszkalnym o powierzchni użytkowej do 300 m2:</t>
  </si>
  <si>
    <t>Zestaw 26: kocioł na pellet o mocy min. 10,00 kW - PROJEKT</t>
  </si>
  <si>
    <t>Zestaw 26: kocioł na pellet o mocy min. 10,00 kW - DOSTAWA I MONTAŻ</t>
  </si>
  <si>
    <t>Zestaw 27: kocioł na pellet o mocy min. 15,00 kW - PROJEKT</t>
  </si>
  <si>
    <t>Zestaw 27: kocioł na pellet o mocy min. 15,00 kW - DOSTAWA I MONTAŻ</t>
  </si>
  <si>
    <t>Zestaw 28: kocioł na pellet o mocy min. 20,00 kW - PROJEKT</t>
  </si>
  <si>
    <t>Zestaw 28: kocioł na pellet o mocy min. 20,00 kW - DOSTAWA I MONTAŻ</t>
  </si>
  <si>
    <t>Zestaw 29: kocioł na pellet o mocy min. 24,00 kW - PROJEKT</t>
  </si>
  <si>
    <t>Zestaw 29: kocioł na pellet o mocy min. 24,00 kW - DOSTAWA I MONTAŻ</t>
  </si>
  <si>
    <t>CZĘŚĆ 1: Dostawa i montaż instalacji fotowoltaicznych dla prywatnych budynków mieszkalnych:</t>
  </si>
  <si>
    <t>CZĘŚĆ 3: Dostawa i montaż instalacji powietrznych pomp ciepła dla prywatnych budynków mieszkalnych: na potrzeby przygotowania ciepłej wody użytkowej (c.w.u.) oraz na potrzeby centralnego ogrzewania (c.o.) i przygotowania ciepłej wody użytkowej (c.w.u.):</t>
  </si>
  <si>
    <t>CZĘŚĆ 2: Dostawa i montaż instalacji kolektorów słonecznych dla prywatnych budynków mieszkalnych:</t>
  </si>
  <si>
    <t xml:space="preserve">                </t>
  </si>
  <si>
    <t xml:space="preserve">                Załącznik nr 1 do SWZ</t>
  </si>
  <si>
    <t xml:space="preserve">                            </t>
  </si>
  <si>
    <t>Miejscowość i data…………………………………….</t>
  </si>
  <si>
    <t xml:space="preserve">(Nazwa i adres Wykonawcy)  </t>
  </si>
  <si>
    <t xml:space="preserve">O F E R T A  C E N O W A </t>
  </si>
  <si>
    <t>Nawiązując do zaproszenia złożenia oferty w  postępowaniu o udzielenie zamówienia publicznego na:</t>
  </si>
  <si>
    <t xml:space="preserve">„Instalacja odnawialnych źródeł energii w gospodarstwach domowych </t>
  </si>
  <si>
    <t>dla mieszkańców Gminy Jarosław i Gminy Roźwienica”</t>
  </si>
  <si>
    <t>zgodnie z wymaganiami określonymi w specyfikacji warunków zamówienia dla tego postępowania składamy niniejszą ofertę:</t>
  </si>
  <si>
    <t>Część 1</t>
  </si>
  <si>
    <t>Kryteria pozacenowe:</t>
  </si>
  <si>
    <t>Część 2</t>
  </si>
  <si>
    <t>Część 3</t>
  </si>
  <si>
    <t>Część 4</t>
  </si>
  <si>
    <t>UWAGA!</t>
  </si>
  <si>
    <t xml:space="preserve">Niezłożenie przez Wykonawcę informacji będzie oznaczało, że taki obowiązek nie powstaje. </t>
  </si>
  <si>
    <t>Dane dotyczące Wykonawcy:</t>
  </si>
  <si>
    <t xml:space="preserve">Imię Nazwisko osoby (osób) upoważnionych do podpisania umowy: </t>
  </si>
  <si>
    <t>Numer telefonu/faksu:</t>
  </si>
  <si>
    <t>Numer REGON:</t>
  </si>
  <si>
    <t>* niepotrzebne skreślić</t>
  </si>
  <si>
    <t>Załącznikami do niniejszej oferty są:</t>
  </si>
  <si>
    <t>(Miejscowość i data)</t>
  </si>
  <si>
    <t>Dostawa i montaż instalacji fotowoltaicznych dla prywatnych budynków mieszkalnych</t>
  </si>
  <si>
    <t>(słownie: ……………………………………………………………………………………………………) w tym podatek VAT.</t>
  </si>
  <si>
    <t>Dostawa i montaż instalacji kolektorów słonecznych dla prywatnych budynków mieszkalnych</t>
  </si>
  <si>
    <t>CZĘŚĆ 4: Dostawa i montaż kotłów na biomasę dla prywatnych budynków mieszkalnych:</t>
  </si>
  <si>
    <t>Dostawa i montaż kotłów na biomasę dla prywatnych budynków mieszkalnych</t>
  </si>
  <si>
    <t>(W przypadku nie określenia okresu rękojmi i gwarancji jakości przyjmuje się okres 60 miesięcy)</t>
  </si>
  <si>
    <t xml:space="preserve"> - Aspekt społeczny: deklarujemy zatrudnienie osoby z grupy wymienionej w rozdziale XVIII ust. 9 SWZ:  </t>
  </si>
  <si>
    <t xml:space="preserve"> (skreślić niewłaściwe)</t>
  </si>
  <si>
    <t>TAK</t>
  </si>
  <si>
    <t>NIE</t>
  </si>
  <si>
    <t xml:space="preserve">Dostawa i montaż instalacji powietrznych pomp ciepła dla prywatnych budynków mieszkalnych: na potrzeby przygotowania </t>
  </si>
  <si>
    <t>ciepłej wody użytkowej (c.w.u.) oraz na potrzeby centralnego ogrzewania (c.o.) i przygotowania ciepłej wody użytkowej (c.w.u.)</t>
  </si>
  <si>
    <t xml:space="preserve">Dokument musi być podpisany kwalifikowanym podpisem elektronicznym
</t>
  </si>
  <si>
    <t>W rozdziale XVII ust. 5 SWZ Zamawiający wymaga złożenia wraz z ofertą informacji o powstaniu u Zamawiającego obowiązku</t>
  </si>
  <si>
    <t xml:space="preserve">podatkowego zgodnie z przepisami o podatku od towarów i usług (VAT) wskazując nazwę (rodzaj) towaru lub usługi, </t>
  </si>
  <si>
    <t>których dostawa lub świadczenie będzie prowadzić do jego powstania, oraz wskazując ich wartość bez kwoty podatku.</t>
  </si>
  <si>
    <t>Numer NIP:</t>
  </si>
  <si>
    <t>……………………………………………………………………………………………………………………</t>
  </si>
  <si>
    <t xml:space="preserve">Adres kontaktowy email: </t>
  </si>
  <si>
    <t>Adres e-mail Gwaranta do zwrotu wadium: (wypełnić w przypadku wnoszenia wadium w formie gwarancji)</t>
  </si>
  <si>
    <t>Nr rachunku bankowego na który należy dokonać zwrotu wadium wnoszonego w pieniądzu:</t>
  </si>
  <si>
    <r>
      <t xml:space="preserve"> - Oświadczamy, że deklarujemy termin wykonania zamówienia zgodny z zapisami w SWZ</t>
    </r>
    <r>
      <rPr>
        <b/>
        <sz val="11"/>
        <color indexed="8"/>
        <rFont val="Arial Narrow"/>
        <family val="2"/>
      </rPr>
      <t xml:space="preserve">. </t>
    </r>
  </si>
  <si>
    <t xml:space="preserve"> - Oświadczamy, że cena brutto obejmuje wszystkie koszty realizacji przedmiotu zamówienia;</t>
  </si>
  <si>
    <t xml:space="preserve"> - Oświadczamy, że przedmiot zamówienia zostanie zrealizowany w oparciu o zapisy określone w  SWZ;</t>
  </si>
  <si>
    <t xml:space="preserve"> - Oświadczamy, że uzyskaliśmy od Zamawiającego wszelkie informacje niezbędne do rzetelnego sporządzenia niniejszej oferty </t>
  </si>
  <si>
    <t xml:space="preserve">    zgodnie z wymogami określonymi w SWZ;</t>
  </si>
  <si>
    <t xml:space="preserve"> - Oświadczamy, że zapoznaliśmy się ze SWZ i projektem umowy i nie wnosimy żadnych zastrzeżeń oraz uznajemy się za związanych </t>
  </si>
  <si>
    <t xml:space="preserve">    określonymi w niej zasadami postępowania, przez okres wskazany w SWZ;</t>
  </si>
  <si>
    <t xml:space="preserve"> - Oświadczamy, że zobowiązujemy się w przypadku wyboru naszej oferty do zawarcia umowy na warunkach, w miejscu i terminie </t>
  </si>
  <si>
    <t xml:space="preserve">    określonych przez Zamawiającego;</t>
  </si>
  <si>
    <r>
      <t xml:space="preserve"> - Oświadczam, że wypełniłem obowiązki informacyjne przewidziane w art. 13 lub art. 14 RODO</t>
    </r>
    <r>
      <rPr>
        <vertAlign val="superscript"/>
        <sz val="11"/>
        <color indexed="8"/>
        <rFont val="Arial Narrow"/>
        <family val="2"/>
      </rPr>
      <t>1)</t>
    </r>
    <r>
      <rPr>
        <sz val="11"/>
        <color indexed="8"/>
        <rFont val="Arial Narrow"/>
        <family val="2"/>
      </rPr>
      <t xml:space="preserve"> wobec osób fizycznych, od których dane osobowe </t>
    </r>
  </si>
  <si>
    <t xml:space="preserve">    bezpośrednio lub pośrednio pozyskałem w celu ubiegania się o udzielenie zamówienia publicznego w niniejszym postępowaniu.**</t>
  </si>
  <si>
    <t xml:space="preserve"> - Oświadczamy, że przedmiot zamówienia poza usługami kluczowymi zrealizujemy samodzielnie /z udziałem podwykonawcy*</t>
  </si>
  <si>
    <t>(należy wskazać nazwę)</t>
  </si>
  <si>
    <t xml:space="preserve"> -  Oświadczam iż jestem: mikroprzedsiębiorstwem / małym przedsiębiorstwem/ średnim przedsiębiorstwem/dużym przedsiębiorstwem *</t>
  </si>
  <si>
    <t xml:space="preserve">** W przypadku gdy wykonawca nie przekazuje danych osobowych innych niż bezpośrednio jego dotyczących lub zachodzi wyłączenie stosowania </t>
  </si>
  <si>
    <t xml:space="preserve">    obowiązku informacyjnego, stosownie do art. 13 ust. 4 lub art. 14 ust. 5 RODO treści oświadczenia wykonawca nie składa (usunięcie treści </t>
  </si>
  <si>
    <t xml:space="preserve">    treści oświadczenia np. przez jego wykreślenie).</t>
  </si>
  <si>
    <t>1) rozporządzenie Parlamentu Europejskiego i Rady (UE) 2016/679 z dnia 27 kwietnia 2016 r. w sprawie ochrony osób fizycznych w związku</t>
  </si>
  <si>
    <t xml:space="preserve">    z przetwarzaniem danych osobowych i w sprawie swobodnego przepływu takich danych oraz uchylenia dyrektywy 95/46/WE (ogólne rozporządzenie </t>
  </si>
  <si>
    <t xml:space="preserve">    o ochronie danych) (Dz. Urz. UE L 119 z 04.05.2016, str. 1).</t>
  </si>
  <si>
    <t xml:space="preserve">Za wykonanie przedmiotu zamówienia oferujemy cenę w kwocie łącznej brutto: </t>
  </si>
  <si>
    <t>Ceny jednostkowe ryczałtowe</t>
  </si>
  <si>
    <t>CZĘŚĆ 1 - RAZEM:</t>
  </si>
  <si>
    <t>CZĘŚĆ 4 - RAZEM:</t>
  </si>
  <si>
    <t>CZĘŚĆ 3 - RAZEM:</t>
  </si>
  <si>
    <t>CZĘŚĆ 2 - RAZEM:</t>
  </si>
  <si>
    <t>„Instalacja odnawialnych źródeł energii w gospodarstwach domowych 
dla mieszkańców Gminy Jarosław i Gminy Roźwienica”
Załącznik nr 1A do SWZ - kalkulacja ceny.</t>
  </si>
  <si>
    <t xml:space="preserve"> - okres rękojmi i gwarancji jakości wynosi następującą liczbę miesięcy: </t>
  </si>
  <si>
    <t>…..</t>
  </si>
  <si>
    <t>Należy wypełnić ceny w Załączniku nr 1A Kalkulacja ceny.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</si>
</sst>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"/>
    <numFmt numFmtId="172" formatCode="0.0"/>
    <numFmt numFmtId="173" formatCode="#,##0&quot; %&quot;"/>
    <numFmt numFmtId="174" formatCode="#,##0&quot; os.&quot;"/>
    <numFmt numFmtId="175" formatCode="#,##0&quot; szt.&quot;"/>
    <numFmt numFmtId="176" formatCode="#,##0.0&quot; m2&quot;"/>
    <numFmt numFmtId="177" formatCode="#,##0&quot; l&quot;"/>
    <numFmt numFmtId="178" formatCode="_-* #,##0\ [$zł-415]_-;\-* #,##0\ [$zł-415]_-;_-* &quot;-&quot;??\ [$zł-415]_-;_-@_-"/>
    <numFmt numFmtId="179" formatCode="#,##0.00&quot; kW&quot;"/>
    <numFmt numFmtId="180" formatCode="_-* #,##0\ &quot;zł&quot;_-;\-* #,##0\ &quot;zł&quot;_-;_-* &quot;-&quot;??\ &quot;zł&quot;_-;_-@_-"/>
    <numFmt numFmtId="181" formatCode="#,##0&quot; W&quot;"/>
    <numFmt numFmtId="182" formatCode="#,##0&quot; W/m2&quot;"/>
    <numFmt numFmtId="183" formatCode="yyyy/mm/dd;@"/>
    <numFmt numFmtId="184" formatCode="_-* #,##0.00\ [$zł-415]_-;\-* #,##0.00\ [$zł-415]_-;_-* &quot;-&quot;??\ [$zł-415]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name val="Arial Black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vertAlign val="superscript"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b/>
      <sz val="9"/>
      <color indexed="10"/>
      <name val="Arial Black"/>
      <family val="2"/>
    </font>
    <font>
      <sz val="9"/>
      <color indexed="10"/>
      <name val="Arial Narrow"/>
      <family val="2"/>
    </font>
    <font>
      <b/>
      <i/>
      <sz val="11"/>
      <color indexed="8"/>
      <name val="Arial Narrow"/>
      <family val="2"/>
    </font>
    <font>
      <b/>
      <i/>
      <sz val="11"/>
      <color indexed="8"/>
      <name val="Arial Black"/>
      <family val="2"/>
    </font>
    <font>
      <i/>
      <sz val="11"/>
      <color indexed="8"/>
      <name val="Arial Narrow"/>
      <family val="2"/>
    </font>
    <font>
      <i/>
      <sz val="10"/>
      <color indexed="8"/>
      <name val="Arial Narrow"/>
      <family val="2"/>
    </font>
    <font>
      <u val="single"/>
      <sz val="11"/>
      <color indexed="8"/>
      <name val="Arial Narrow"/>
      <family val="2"/>
    </font>
    <font>
      <b/>
      <u val="single"/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Arial Narrow"/>
      <family val="2"/>
    </font>
    <font>
      <b/>
      <u val="single"/>
      <sz val="11"/>
      <color theme="1"/>
      <name val="Arial Narrow"/>
      <family val="2"/>
    </font>
    <font>
      <b/>
      <sz val="9"/>
      <color rgb="FFFF0000"/>
      <name val="Arial Black"/>
      <family val="2"/>
    </font>
    <font>
      <sz val="9"/>
      <color rgb="FFFF0000"/>
      <name val="Arial Narrow"/>
      <family val="2"/>
    </font>
    <font>
      <b/>
      <i/>
      <sz val="11"/>
      <color theme="1"/>
      <name val="Arial Narrow"/>
      <family val="2"/>
    </font>
    <font>
      <b/>
      <i/>
      <sz val="11"/>
      <color theme="1"/>
      <name val="Arial Black"/>
      <family val="2"/>
    </font>
    <font>
      <b/>
      <sz val="11"/>
      <color rgb="FF000000"/>
      <name val="Arial Narrow"/>
      <family val="2"/>
    </font>
    <font>
      <i/>
      <sz val="11"/>
      <color theme="1"/>
      <name val="Arial Narrow"/>
      <family val="2"/>
    </font>
    <font>
      <i/>
      <sz val="10"/>
      <color theme="1"/>
      <name val="Arial Narrow"/>
      <family val="2"/>
    </font>
    <font>
      <u val="single"/>
      <sz val="11"/>
      <color theme="1"/>
      <name val="Arial Narrow"/>
      <family val="2"/>
    </font>
    <font>
      <b/>
      <u val="single"/>
      <sz val="9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rgb="FF000000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>
        <color rgb="FF000000"/>
      </right>
      <top style="medium"/>
      <bottom style="medium"/>
    </border>
    <border>
      <left style="hair">
        <color rgb="FF000000"/>
      </left>
      <right style="hair">
        <color rgb="FF000000"/>
      </right>
      <top style="medium"/>
      <bottom style="medium"/>
    </border>
    <border>
      <left style="hair">
        <color rgb="FF000000"/>
      </left>
      <right>
        <color indexed="63"/>
      </right>
      <top style="medium"/>
      <bottom style="medium"/>
    </border>
    <border>
      <left style="hair">
        <color rgb="FF000000"/>
      </left>
      <right style="medium"/>
      <top style="medium"/>
      <bottom style="medium"/>
    </border>
    <border>
      <left style="medium"/>
      <right style="hair">
        <color rgb="FF000000"/>
      </right>
      <top style="hair"/>
      <bottom style="thin"/>
    </border>
    <border>
      <left style="hair">
        <color rgb="FF000000"/>
      </left>
      <right style="medium"/>
      <top style="hair"/>
      <bottom style="thin"/>
    </border>
    <border>
      <left style="medium"/>
      <right style="hair"/>
      <top style="hair"/>
      <bottom style="thin"/>
    </border>
    <border>
      <left style="hair">
        <color rgb="FF000000"/>
      </left>
      <right style="hair">
        <color rgb="FF000000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>
        <color rgb="FF000000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>
        <color rgb="FF000000"/>
      </left>
      <right style="hair">
        <color rgb="FF000000"/>
      </right>
      <top style="hair"/>
      <bottom style="hair"/>
    </border>
    <border>
      <left style="hair">
        <color rgb="FF000000"/>
      </left>
      <right>
        <color indexed="63"/>
      </right>
      <top style="hair"/>
      <bottom style="hair"/>
    </border>
    <border>
      <left style="medium"/>
      <right style="hair">
        <color rgb="FF000000"/>
      </right>
      <top style="hair"/>
      <bottom style="hair"/>
    </border>
    <border>
      <left style="hair">
        <color rgb="FF000000"/>
      </left>
      <right style="medium"/>
      <top style="hair"/>
      <bottom style="hair"/>
    </border>
    <border>
      <left style="medium"/>
      <right style="hair">
        <color rgb="FF000000"/>
      </right>
      <top style="hair"/>
      <bottom>
        <color indexed="63"/>
      </bottom>
    </border>
    <border>
      <left style="hair">
        <color rgb="FF000000"/>
      </left>
      <right style="hair">
        <color rgb="FF000000"/>
      </right>
      <top style="hair"/>
      <bottom>
        <color indexed="63"/>
      </bottom>
    </border>
    <border>
      <left style="hair">
        <color rgb="FF000000"/>
      </left>
      <right>
        <color indexed="63"/>
      </right>
      <top style="hair"/>
      <bottom>
        <color indexed="63"/>
      </bottom>
    </border>
    <border>
      <left style="hair">
        <color rgb="FF000000"/>
      </left>
      <right style="medium"/>
      <top style="hair"/>
      <bottom>
        <color indexed="63"/>
      </bottom>
    </border>
    <border>
      <left style="medium"/>
      <right style="hair">
        <color rgb="FF000000"/>
      </right>
      <top style="thin"/>
      <bottom style="hair"/>
    </border>
    <border>
      <left style="hair">
        <color rgb="FF000000"/>
      </left>
      <right style="hair">
        <color rgb="FF000000"/>
      </right>
      <top style="thin"/>
      <bottom style="hair"/>
    </border>
    <border>
      <left style="hair">
        <color rgb="FF000000"/>
      </left>
      <right>
        <color indexed="63"/>
      </right>
      <top style="thin"/>
      <bottom style="hair"/>
    </border>
    <border>
      <left style="hair">
        <color rgb="FF000000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>
        <color rgb="FF000000"/>
      </right>
      <top>
        <color indexed="63"/>
      </top>
      <bottom style="medium"/>
    </border>
    <border>
      <left style="hair">
        <color rgb="FF000000"/>
      </left>
      <right style="hair">
        <color rgb="FF000000"/>
      </right>
      <top>
        <color indexed="63"/>
      </top>
      <bottom style="medium"/>
    </border>
    <border>
      <left style="hair">
        <color rgb="FF000000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44" fontId="56" fillId="0" borderId="12" xfId="6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5" fillId="0" borderId="0" xfId="0" applyFont="1" applyFill="1" applyAlignment="1">
      <alignment vertical="center"/>
    </xf>
    <xf numFmtId="0" fontId="55" fillId="0" borderId="0" xfId="0" applyFont="1" applyAlignment="1">
      <alignment horizontal="center" vertical="center"/>
    </xf>
    <xf numFmtId="44" fontId="55" fillId="0" borderId="0" xfId="6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8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44" fontId="56" fillId="0" borderId="15" xfId="6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/>
    </xf>
    <xf numFmtId="44" fontId="55" fillId="0" borderId="19" xfId="60" applyFont="1" applyFill="1" applyBorder="1" applyAlignment="1">
      <alignment horizontal="center" vertical="center"/>
    </xf>
    <xf numFmtId="9" fontId="55" fillId="0" borderId="22" xfId="0" applyNumberFormat="1" applyFont="1" applyFill="1" applyBorder="1" applyAlignment="1">
      <alignment horizontal="center" vertical="center"/>
    </xf>
    <xf numFmtId="44" fontId="55" fillId="0" borderId="22" xfId="60" applyFont="1" applyFill="1" applyBorder="1" applyAlignment="1">
      <alignment horizontal="center" vertical="center"/>
    </xf>
    <xf numFmtId="44" fontId="55" fillId="0" borderId="20" xfId="60" applyFont="1" applyFill="1" applyBorder="1" applyAlignment="1">
      <alignment horizontal="center" vertical="center"/>
    </xf>
    <xf numFmtId="44" fontId="55" fillId="0" borderId="23" xfId="60" applyFont="1" applyFill="1" applyBorder="1" applyAlignment="1" quotePrefix="1">
      <alignment horizontal="center" vertical="center"/>
    </xf>
    <xf numFmtId="44" fontId="55" fillId="0" borderId="23" xfId="60" applyFont="1" applyFill="1" applyBorder="1" applyAlignment="1">
      <alignment horizontal="center" vertical="center"/>
    </xf>
    <xf numFmtId="44" fontId="55" fillId="0" borderId="24" xfId="0" applyNumberFormat="1" applyFont="1" applyFill="1" applyBorder="1" applyAlignment="1">
      <alignment horizontal="center" vertical="center"/>
    </xf>
    <xf numFmtId="0" fontId="59" fillId="33" borderId="19" xfId="0" applyFont="1" applyFill="1" applyBorder="1" applyAlignment="1">
      <alignment vertical="center"/>
    </xf>
    <xf numFmtId="0" fontId="59" fillId="33" borderId="22" xfId="0" applyFont="1" applyFill="1" applyBorder="1" applyAlignment="1">
      <alignment vertical="center"/>
    </xf>
    <xf numFmtId="0" fontId="59" fillId="33" borderId="25" xfId="0" applyFont="1" applyFill="1" applyBorder="1" applyAlignment="1">
      <alignment horizontal="center" vertical="center"/>
    </xf>
    <xf numFmtId="44" fontId="59" fillId="33" borderId="19" xfId="60" applyFont="1" applyFill="1" applyBorder="1" applyAlignment="1">
      <alignment horizontal="center" vertical="center"/>
    </xf>
    <xf numFmtId="0" fontId="59" fillId="33" borderId="22" xfId="0" applyFont="1" applyFill="1" applyBorder="1" applyAlignment="1">
      <alignment horizontal="center" vertical="center"/>
    </xf>
    <xf numFmtId="0" fontId="59" fillId="33" borderId="20" xfId="0" applyFont="1" applyFill="1" applyBorder="1" applyAlignment="1">
      <alignment horizontal="center" vertical="center"/>
    </xf>
    <xf numFmtId="44" fontId="59" fillId="33" borderId="22" xfId="0" applyNumberFormat="1" applyFont="1" applyFill="1" applyBorder="1" applyAlignment="1">
      <alignment vertical="center"/>
    </xf>
    <xf numFmtId="0" fontId="59" fillId="33" borderId="0" xfId="0" applyFont="1" applyFill="1" applyBorder="1" applyAlignment="1">
      <alignment vertical="center"/>
    </xf>
    <xf numFmtId="0" fontId="59" fillId="33" borderId="0" xfId="0" applyFont="1" applyFill="1" applyBorder="1" applyAlignment="1">
      <alignment horizontal="center" vertical="center"/>
    </xf>
    <xf numFmtId="44" fontId="59" fillId="33" borderId="0" xfId="60" applyFont="1" applyFill="1" applyBorder="1" applyAlignment="1">
      <alignment horizontal="center" vertical="center"/>
    </xf>
    <xf numFmtId="44" fontId="59" fillId="33" borderId="0" xfId="0" applyNumberFormat="1" applyFont="1" applyFill="1" applyBorder="1" applyAlignment="1">
      <alignment vertical="center"/>
    </xf>
    <xf numFmtId="0" fontId="56" fillId="0" borderId="26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55" fillId="0" borderId="28" xfId="0" applyFont="1" applyBorder="1" applyAlignment="1">
      <alignment vertical="center" wrapText="1"/>
    </xf>
    <xf numFmtId="0" fontId="55" fillId="0" borderId="29" xfId="0" applyFont="1" applyBorder="1" applyAlignment="1">
      <alignment horizontal="center" vertical="center"/>
    </xf>
    <xf numFmtId="44" fontId="55" fillId="12" borderId="30" xfId="60" applyFont="1" applyFill="1" applyBorder="1" applyAlignment="1">
      <alignment horizontal="center" vertical="center"/>
    </xf>
    <xf numFmtId="9" fontId="55" fillId="0" borderId="28" xfId="0" applyNumberFormat="1" applyFont="1" applyBorder="1" applyAlignment="1">
      <alignment horizontal="center" vertical="center"/>
    </xf>
    <xf numFmtId="44" fontId="55" fillId="0" borderId="28" xfId="60" applyFont="1" applyBorder="1" applyAlignment="1">
      <alignment horizontal="center" vertical="center"/>
    </xf>
    <xf numFmtId="44" fontId="55" fillId="0" borderId="31" xfId="60" applyFont="1" applyBorder="1" applyAlignment="1">
      <alignment horizontal="center" vertical="center"/>
    </xf>
    <xf numFmtId="0" fontId="55" fillId="0" borderId="22" xfId="0" applyFont="1" applyFill="1" applyBorder="1" applyAlignment="1">
      <alignment vertical="center" wrapText="1"/>
    </xf>
    <xf numFmtId="0" fontId="60" fillId="0" borderId="0" xfId="0" applyFont="1" applyAlignment="1">
      <alignment vertical="center"/>
    </xf>
    <xf numFmtId="0" fontId="55" fillId="0" borderId="30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/>
    </xf>
    <xf numFmtId="44" fontId="55" fillId="0" borderId="0" xfId="60" applyFont="1" applyBorder="1" applyAlignment="1" quotePrefix="1">
      <alignment horizontal="center" vertical="center"/>
    </xf>
    <xf numFmtId="44" fontId="55" fillId="0" borderId="0" xfId="60" applyFont="1" applyBorder="1" applyAlignment="1">
      <alignment horizontal="center" vertical="center"/>
    </xf>
    <xf numFmtId="44" fontId="55" fillId="0" borderId="27" xfId="0" applyNumberFormat="1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33" xfId="0" applyFont="1" applyBorder="1" applyAlignment="1">
      <alignment vertical="center" wrapText="1"/>
    </xf>
    <xf numFmtId="0" fontId="55" fillId="0" borderId="34" xfId="0" applyFont="1" applyBorder="1" applyAlignment="1">
      <alignment horizontal="center" vertical="center"/>
    </xf>
    <xf numFmtId="9" fontId="55" fillId="0" borderId="33" xfId="0" applyNumberFormat="1" applyFont="1" applyBorder="1" applyAlignment="1">
      <alignment horizontal="center" vertical="center"/>
    </xf>
    <xf numFmtId="44" fontId="55" fillId="0" borderId="33" xfId="60" applyFont="1" applyBorder="1" applyAlignment="1">
      <alignment horizontal="center" vertical="center"/>
    </xf>
    <xf numFmtId="44" fontId="55" fillId="0" borderId="35" xfId="60" applyFont="1" applyBorder="1" applyAlignment="1">
      <alignment horizontal="center" vertical="center"/>
    </xf>
    <xf numFmtId="0" fontId="59" fillId="33" borderId="36" xfId="0" applyFont="1" applyFill="1" applyBorder="1" applyAlignment="1">
      <alignment vertical="center"/>
    </xf>
    <xf numFmtId="0" fontId="56" fillId="33" borderId="37" xfId="0" applyFont="1" applyFill="1" applyBorder="1" applyAlignment="1">
      <alignment horizontal="center" vertical="center" wrapText="1"/>
    </xf>
    <xf numFmtId="0" fontId="56" fillId="33" borderId="38" xfId="0" applyFont="1" applyFill="1" applyBorder="1" applyAlignment="1">
      <alignment horizontal="center" vertical="center" wrapText="1"/>
    </xf>
    <xf numFmtId="44" fontId="56" fillId="33" borderId="36" xfId="60" applyFont="1" applyFill="1" applyBorder="1" applyAlignment="1">
      <alignment horizontal="center" vertical="center" wrapText="1"/>
    </xf>
    <xf numFmtId="0" fontId="56" fillId="33" borderId="39" xfId="0" applyFont="1" applyFill="1" applyBorder="1" applyAlignment="1">
      <alignment horizontal="center" vertical="center" wrapText="1"/>
    </xf>
    <xf numFmtId="0" fontId="56" fillId="33" borderId="36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/>
    </xf>
    <xf numFmtId="0" fontId="55" fillId="0" borderId="28" xfId="0" applyFont="1" applyFill="1" applyBorder="1" applyAlignment="1">
      <alignment vertical="center" wrapText="1"/>
    </xf>
    <xf numFmtId="0" fontId="55" fillId="0" borderId="29" xfId="0" applyFont="1" applyFill="1" applyBorder="1" applyAlignment="1">
      <alignment horizontal="center" vertical="center"/>
    </xf>
    <xf numFmtId="0" fontId="55" fillId="0" borderId="40" xfId="0" applyFont="1" applyFill="1" applyBorder="1" applyAlignment="1">
      <alignment horizontal="center" vertical="center"/>
    </xf>
    <xf numFmtId="44" fontId="55" fillId="0" borderId="30" xfId="60" applyFont="1" applyFill="1" applyBorder="1" applyAlignment="1">
      <alignment horizontal="center" vertical="center"/>
    </xf>
    <xf numFmtId="9" fontId="55" fillId="0" borderId="28" xfId="0" applyNumberFormat="1" applyFont="1" applyFill="1" applyBorder="1" applyAlignment="1">
      <alignment horizontal="center" vertical="center"/>
    </xf>
    <xf numFmtId="44" fontId="55" fillId="0" borderId="28" xfId="60" applyFont="1" applyFill="1" applyBorder="1" applyAlignment="1">
      <alignment horizontal="center" vertical="center"/>
    </xf>
    <xf numFmtId="44" fontId="55" fillId="0" borderId="31" xfId="60" applyFont="1" applyFill="1" applyBorder="1" applyAlignment="1">
      <alignment horizontal="center" vertical="center"/>
    </xf>
    <xf numFmtId="0" fontId="55" fillId="0" borderId="41" xfId="0" applyFont="1" applyFill="1" applyBorder="1" applyAlignment="1">
      <alignment horizontal="center" vertical="center"/>
    </xf>
    <xf numFmtId="44" fontId="55" fillId="0" borderId="42" xfId="60" applyFont="1" applyFill="1" applyBorder="1" applyAlignment="1" quotePrefix="1">
      <alignment horizontal="center" vertical="center"/>
    </xf>
    <xf numFmtId="44" fontId="55" fillId="0" borderId="42" xfId="60" applyFont="1" applyFill="1" applyBorder="1" applyAlignment="1">
      <alignment horizontal="center" vertical="center"/>
    </xf>
    <xf numFmtId="44" fontId="55" fillId="0" borderId="43" xfId="0" applyNumberFormat="1" applyFont="1" applyFill="1" applyBorder="1" applyAlignment="1">
      <alignment horizontal="center" vertical="center"/>
    </xf>
    <xf numFmtId="0" fontId="56" fillId="33" borderId="30" xfId="0" applyFont="1" applyFill="1" applyBorder="1" applyAlignment="1">
      <alignment vertical="center"/>
    </xf>
    <xf numFmtId="0" fontId="56" fillId="33" borderId="28" xfId="0" applyFont="1" applyFill="1" applyBorder="1" applyAlignment="1">
      <alignment horizontal="center" vertical="center" wrapText="1"/>
    </xf>
    <xf numFmtId="0" fontId="56" fillId="33" borderId="29" xfId="0" applyFont="1" applyFill="1" applyBorder="1" applyAlignment="1">
      <alignment horizontal="center" vertical="center" wrapText="1"/>
    </xf>
    <xf numFmtId="44" fontId="56" fillId="33" borderId="30" xfId="60" applyFont="1" applyFill="1" applyBorder="1" applyAlignment="1">
      <alignment horizontal="center" vertical="center" wrapText="1"/>
    </xf>
    <xf numFmtId="0" fontId="56" fillId="33" borderId="31" xfId="0" applyFont="1" applyFill="1" applyBorder="1" applyAlignment="1">
      <alignment horizontal="center" vertical="center" wrapText="1"/>
    </xf>
    <xf numFmtId="0" fontId="56" fillId="33" borderId="30" xfId="0" applyFont="1" applyFill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56" fillId="0" borderId="40" xfId="0" applyFont="1" applyBorder="1" applyAlignment="1">
      <alignment horizontal="center" vertical="center" wrapText="1"/>
    </xf>
    <xf numFmtId="0" fontId="56" fillId="0" borderId="44" xfId="0" applyFont="1" applyBorder="1" applyAlignment="1">
      <alignment horizontal="center" vertical="center" wrapText="1"/>
    </xf>
    <xf numFmtId="44" fontId="56" fillId="0" borderId="30" xfId="60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44" fontId="55" fillId="0" borderId="28" xfId="60" applyFont="1" applyBorder="1" applyAlignment="1" quotePrefix="1">
      <alignment horizontal="center" vertical="center"/>
    </xf>
    <xf numFmtId="44" fontId="55" fillId="0" borderId="29" xfId="60" applyFont="1" applyBorder="1" applyAlignment="1">
      <alignment horizontal="center" vertical="center"/>
    </xf>
    <xf numFmtId="44" fontId="55" fillId="0" borderId="31" xfId="0" applyNumberFormat="1" applyFont="1" applyBorder="1" applyAlignment="1">
      <alignment horizontal="center" vertical="center"/>
    </xf>
    <xf numFmtId="0" fontId="55" fillId="0" borderId="31" xfId="0" applyFont="1" applyFill="1" applyBorder="1" applyAlignment="1">
      <alignment horizontal="center" vertical="center"/>
    </xf>
    <xf numFmtId="44" fontId="55" fillId="0" borderId="45" xfId="60" applyFont="1" applyFill="1" applyBorder="1" applyAlignment="1" quotePrefix="1">
      <alignment horizontal="center" vertical="center"/>
    </xf>
    <xf numFmtId="44" fontId="55" fillId="0" borderId="45" xfId="60" applyFont="1" applyFill="1" applyBorder="1" applyAlignment="1">
      <alignment horizontal="center" vertical="center"/>
    </xf>
    <xf numFmtId="44" fontId="55" fillId="0" borderId="44" xfId="0" applyNumberFormat="1" applyFont="1" applyFill="1" applyBorder="1" applyAlignment="1">
      <alignment horizontal="center" vertical="center"/>
    </xf>
    <xf numFmtId="44" fontId="55" fillId="0" borderId="32" xfId="60" applyFont="1" applyFill="1" applyBorder="1" applyAlignment="1">
      <alignment horizontal="center" vertical="center"/>
    </xf>
    <xf numFmtId="0" fontId="56" fillId="0" borderId="45" xfId="0" applyFont="1" applyBorder="1" applyAlignment="1">
      <alignment horizontal="center" vertical="center" wrapText="1"/>
    </xf>
    <xf numFmtId="44" fontId="55" fillId="0" borderId="28" xfId="60" applyFont="1" applyFill="1" applyBorder="1" applyAlignment="1" quotePrefix="1">
      <alignment horizontal="center" vertical="center"/>
    </xf>
    <xf numFmtId="44" fontId="55" fillId="0" borderId="29" xfId="60" applyFont="1" applyFill="1" applyBorder="1" applyAlignment="1">
      <alignment horizontal="center" vertical="center"/>
    </xf>
    <xf numFmtId="44" fontId="55" fillId="0" borderId="31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58" fillId="0" borderId="0" xfId="0" applyFont="1" applyBorder="1" applyAlignment="1">
      <alignment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7" fillId="0" borderId="0" xfId="0" applyFont="1" applyAlignment="1">
      <alignment horizontal="right" vertical="center"/>
    </xf>
    <xf numFmtId="0" fontId="57" fillId="0" borderId="0" xfId="0" applyFont="1" applyAlignment="1">
      <alignment horizontal="right" vertical="center" indent="15"/>
    </xf>
    <xf numFmtId="0" fontId="57" fillId="0" borderId="46" xfId="0" applyFont="1" applyBorder="1" applyAlignment="1">
      <alignment/>
    </xf>
    <xf numFmtId="0" fontId="57" fillId="0" borderId="0" xfId="0" applyFont="1" applyAlignment="1">
      <alignment horizontal="center"/>
    </xf>
    <xf numFmtId="0" fontId="57" fillId="0" borderId="46" xfId="0" applyFont="1" applyBorder="1" applyAlignment="1">
      <alignment horizontal="right"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33" borderId="0" xfId="0" applyFont="1" applyFill="1" applyAlignment="1">
      <alignment/>
    </xf>
    <xf numFmtId="0" fontId="63" fillId="33" borderId="0" xfId="0" applyFont="1" applyFill="1" applyAlignment="1">
      <alignment horizontal="center" vertical="center"/>
    </xf>
    <xf numFmtId="0" fontId="57" fillId="0" borderId="47" xfId="0" applyFont="1" applyBorder="1" applyAlignment="1">
      <alignment/>
    </xf>
    <xf numFmtId="0" fontId="57" fillId="0" borderId="48" xfId="0" applyFont="1" applyBorder="1" applyAlignment="1">
      <alignment/>
    </xf>
    <xf numFmtId="0" fontId="58" fillId="0" borderId="48" xfId="0" applyFont="1" applyBorder="1" applyAlignment="1">
      <alignment horizontal="center" vertical="center"/>
    </xf>
    <xf numFmtId="0" fontId="57" fillId="0" borderId="49" xfId="0" applyFont="1" applyBorder="1" applyAlignment="1">
      <alignment/>
    </xf>
    <xf numFmtId="0" fontId="57" fillId="0" borderId="26" xfId="0" applyFont="1" applyBorder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 horizontal="center" vertical="center"/>
    </xf>
    <xf numFmtId="0" fontId="57" fillId="0" borderId="27" xfId="0" applyFont="1" applyBorder="1" applyAlignment="1">
      <alignment/>
    </xf>
    <xf numFmtId="0" fontId="54" fillId="0" borderId="0" xfId="0" applyFont="1" applyBorder="1" applyAlignment="1">
      <alignment horizontal="center" vertical="center"/>
    </xf>
    <xf numFmtId="184" fontId="54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4" fillId="0" borderId="26" xfId="0" applyFont="1" applyBorder="1" applyAlignment="1">
      <alignment horizontal="left" vertical="center"/>
    </xf>
    <xf numFmtId="0" fontId="64" fillId="0" borderId="26" xfId="0" applyFont="1" applyBorder="1" applyAlignment="1">
      <alignment horizontal="left" vertical="center"/>
    </xf>
    <xf numFmtId="0" fontId="54" fillId="0" borderId="50" xfId="0" applyFont="1" applyBorder="1" applyAlignment="1">
      <alignment horizontal="left" vertical="center"/>
    </xf>
    <xf numFmtId="0" fontId="57" fillId="0" borderId="14" xfId="0" applyFont="1" applyBorder="1" applyAlignment="1">
      <alignment/>
    </xf>
    <xf numFmtId="0" fontId="57" fillId="0" borderId="51" xfId="0" applyFont="1" applyBorder="1" applyAlignment="1">
      <alignment/>
    </xf>
    <xf numFmtId="0" fontId="54" fillId="0" borderId="0" xfId="0" applyFont="1" applyAlignment="1">
      <alignment horizontal="justify" vertical="center"/>
    </xf>
    <xf numFmtId="184" fontId="54" fillId="0" borderId="0" xfId="60" applyNumberFormat="1" applyFont="1" applyBorder="1" applyAlignment="1">
      <alignment horizontal="center" vertical="center"/>
    </xf>
    <xf numFmtId="44" fontId="54" fillId="0" borderId="0" xfId="0" applyNumberFormat="1" applyFont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7" fillId="0" borderId="0" xfId="0" applyFont="1" applyAlignment="1">
      <alignment horizontal="justify" vertical="center"/>
    </xf>
    <xf numFmtId="0" fontId="57" fillId="0" borderId="0" xfId="0" applyFont="1" applyAlignment="1">
      <alignment horizontal="left" vertical="center" indent="1"/>
    </xf>
    <xf numFmtId="0" fontId="64" fillId="0" borderId="0" xfId="0" applyFont="1" applyAlignment="1">
      <alignment horizontal="justify" vertical="center"/>
    </xf>
    <xf numFmtId="0" fontId="65" fillId="0" borderId="0" xfId="0" applyFont="1" applyAlignment="1">
      <alignment horizontal="right" vertical="center"/>
    </xf>
    <xf numFmtId="0" fontId="65" fillId="0" borderId="0" xfId="0" applyFont="1" applyAlignment="1">
      <alignment vertical="center"/>
    </xf>
    <xf numFmtId="0" fontId="54" fillId="0" borderId="0" xfId="0" applyFont="1" applyBorder="1" applyAlignment="1">
      <alignment horizontal="center"/>
    </xf>
    <xf numFmtId="0" fontId="54" fillId="0" borderId="26" xfId="0" applyFont="1" applyBorder="1" applyAlignment="1">
      <alignment horizontal="center"/>
    </xf>
    <xf numFmtId="0" fontId="64" fillId="0" borderId="50" xfId="0" applyFont="1" applyBorder="1" applyAlignment="1">
      <alignment horizontal="left" vertical="center"/>
    </xf>
    <xf numFmtId="0" fontId="58" fillId="34" borderId="14" xfId="0" applyFont="1" applyFill="1" applyBorder="1" applyAlignment="1">
      <alignment vertical="center"/>
    </xf>
    <xf numFmtId="0" fontId="54" fillId="0" borderId="47" xfId="0" applyFont="1" applyBorder="1" applyAlignment="1">
      <alignment horizontal="left" vertical="center"/>
    </xf>
    <xf numFmtId="0" fontId="63" fillId="0" borderId="26" xfId="0" applyFont="1" applyBorder="1" applyAlignment="1">
      <alignment horizontal="left" vertical="center"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66" fillId="0" borderId="0" xfId="0" applyFont="1" applyAlignment="1">
      <alignment horizontal="left" vertical="center"/>
    </xf>
    <xf numFmtId="0" fontId="58" fillId="34" borderId="0" xfId="0" applyFont="1" applyFill="1" applyBorder="1" applyAlignment="1">
      <alignment vertical="center"/>
    </xf>
    <xf numFmtId="0" fontId="56" fillId="0" borderId="52" xfId="0" applyFont="1" applyBorder="1" applyAlignment="1">
      <alignment horizontal="center" vertical="center" wrapText="1"/>
    </xf>
    <xf numFmtId="0" fontId="56" fillId="0" borderId="53" xfId="0" applyFont="1" applyBorder="1" applyAlignment="1">
      <alignment horizontal="center" vertical="center" wrapText="1"/>
    </xf>
    <xf numFmtId="0" fontId="56" fillId="0" borderId="54" xfId="0" applyFont="1" applyBorder="1" applyAlignment="1">
      <alignment horizontal="center" vertical="center" wrapText="1"/>
    </xf>
    <xf numFmtId="0" fontId="56" fillId="0" borderId="55" xfId="0" applyFont="1" applyBorder="1" applyAlignment="1">
      <alignment horizontal="left" vertical="center" wrapText="1"/>
    </xf>
    <xf numFmtId="0" fontId="55" fillId="0" borderId="30" xfId="0" applyFont="1" applyBorder="1" applyAlignment="1">
      <alignment horizontal="center" vertical="center"/>
    </xf>
    <xf numFmtId="0" fontId="67" fillId="0" borderId="55" xfId="0" applyFont="1" applyBorder="1" applyAlignment="1">
      <alignment horizontal="center" vertical="center" wrapText="1"/>
    </xf>
    <xf numFmtId="0" fontId="67" fillId="0" borderId="56" xfId="0" applyFont="1" applyBorder="1" applyAlignment="1">
      <alignment horizontal="center" vertical="center" wrapText="1"/>
    </xf>
    <xf numFmtId="0" fontId="67" fillId="0" borderId="57" xfId="0" applyFont="1" applyBorder="1" applyAlignment="1">
      <alignment horizontal="center" vertical="center" wrapText="1"/>
    </xf>
    <xf numFmtId="0" fontId="56" fillId="0" borderId="55" xfId="0" applyFont="1" applyBorder="1" applyAlignment="1">
      <alignment horizontal="center" vertical="center" wrapText="1"/>
    </xf>
    <xf numFmtId="0" fontId="56" fillId="0" borderId="56" xfId="0" applyFont="1" applyBorder="1" applyAlignment="1">
      <alignment horizontal="center" vertical="center" wrapText="1"/>
    </xf>
    <xf numFmtId="0" fontId="56" fillId="0" borderId="57" xfId="0" applyFont="1" applyBorder="1" applyAlignment="1">
      <alignment horizontal="center" vertical="center" wrapText="1"/>
    </xf>
    <xf numFmtId="0" fontId="56" fillId="0" borderId="56" xfId="0" applyFont="1" applyBorder="1" applyAlignment="1">
      <alignment horizontal="left" vertical="center" wrapText="1"/>
    </xf>
    <xf numFmtId="0" fontId="56" fillId="0" borderId="57" xfId="0" applyFont="1" applyBorder="1" applyAlignment="1">
      <alignment horizontal="left" vertical="center" wrapText="1"/>
    </xf>
    <xf numFmtId="0" fontId="57" fillId="0" borderId="58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12</xdr:col>
      <xdr:colOff>523875</xdr:colOff>
      <xdr:row>3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524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7</xdr:col>
      <xdr:colOff>19050</xdr:colOff>
      <xdr:row>3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7572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134"/>
  <sheetViews>
    <sheetView tabSelected="1" view="pageBreakPreview" zoomScaleSheetLayoutView="100" workbookViewId="0" topLeftCell="A1">
      <selection activeCell="G9" sqref="G9"/>
    </sheetView>
  </sheetViews>
  <sheetFormatPr defaultColWidth="9.140625" defaultRowHeight="15"/>
  <cols>
    <col min="1" max="16384" width="8.8515625" style="106" customWidth="1"/>
  </cols>
  <sheetData>
    <row r="6" spans="1:13" ht="13.5">
      <c r="A6" s="107" t="s">
        <v>14</v>
      </c>
      <c r="B6" s="154" t="s">
        <v>46</v>
      </c>
      <c r="C6" s="110" t="s">
        <v>85</v>
      </c>
      <c r="M6" s="110" t="s">
        <v>86</v>
      </c>
    </row>
    <row r="7" ht="13.5">
      <c r="B7" s="110"/>
    </row>
    <row r="8" ht="13.5">
      <c r="B8" s="110" t="s">
        <v>87</v>
      </c>
    </row>
    <row r="9" spans="2:13" ht="13.5">
      <c r="B9" s="111" t="s">
        <v>88</v>
      </c>
      <c r="K9" s="112"/>
      <c r="L9" s="112"/>
      <c r="M9" s="112"/>
    </row>
    <row r="10" spans="2:13" ht="13.5">
      <c r="B10" s="111"/>
      <c r="G10" s="113"/>
      <c r="M10" s="143" t="s">
        <v>108</v>
      </c>
    </row>
    <row r="11" spans="1:4" ht="13.5">
      <c r="A11" s="112"/>
      <c r="B11" s="114"/>
      <c r="C11" s="112"/>
      <c r="D11" s="112"/>
    </row>
    <row r="12" spans="1:2" ht="13.5">
      <c r="A12" s="144" t="s">
        <v>89</v>
      </c>
      <c r="B12" s="115"/>
    </row>
    <row r="14" spans="2:7" ht="17.25">
      <c r="B14" s="108"/>
      <c r="G14" s="109" t="s">
        <v>90</v>
      </c>
    </row>
    <row r="15" ht="13.5">
      <c r="B15" s="108"/>
    </row>
    <row r="16" ht="13.5">
      <c r="G16" s="116" t="s">
        <v>91</v>
      </c>
    </row>
    <row r="17" ht="13.5">
      <c r="G17" s="117"/>
    </row>
    <row r="18" spans="1:13" ht="13.5">
      <c r="A18" s="118"/>
      <c r="B18" s="118"/>
      <c r="C18" s="118"/>
      <c r="D18" s="118"/>
      <c r="E18" s="118"/>
      <c r="F18" s="118"/>
      <c r="G18" s="119" t="s">
        <v>92</v>
      </c>
      <c r="H18" s="118"/>
      <c r="I18" s="118"/>
      <c r="J18" s="118"/>
      <c r="K18" s="118"/>
      <c r="L18" s="118"/>
      <c r="M18" s="118"/>
    </row>
    <row r="19" spans="1:13" ht="13.5">
      <c r="A19" s="118"/>
      <c r="B19" s="118"/>
      <c r="C19" s="118"/>
      <c r="D19" s="118"/>
      <c r="E19" s="118"/>
      <c r="F19" s="118"/>
      <c r="G19" s="119" t="s">
        <v>93</v>
      </c>
      <c r="H19" s="118"/>
      <c r="I19" s="118"/>
      <c r="J19" s="118"/>
      <c r="K19" s="118"/>
      <c r="L19" s="118"/>
      <c r="M19" s="118"/>
    </row>
    <row r="21" ht="13.5">
      <c r="G21" s="116" t="s">
        <v>94</v>
      </c>
    </row>
    <row r="22" ht="14.25" thickBot="1">
      <c r="B22" s="117"/>
    </row>
    <row r="23" spans="1:13" ht="13.5">
      <c r="A23" s="120"/>
      <c r="B23" s="121"/>
      <c r="C23" s="121"/>
      <c r="D23" s="121"/>
      <c r="E23" s="121"/>
      <c r="F23" s="121"/>
      <c r="G23" s="122" t="s">
        <v>95</v>
      </c>
      <c r="H23" s="121"/>
      <c r="I23" s="121"/>
      <c r="J23" s="121"/>
      <c r="K23" s="121"/>
      <c r="L23" s="121"/>
      <c r="M23" s="123"/>
    </row>
    <row r="24" spans="1:13" ht="13.5">
      <c r="A24" s="124"/>
      <c r="B24" s="125"/>
      <c r="C24" s="125"/>
      <c r="D24" s="125"/>
      <c r="E24" s="125"/>
      <c r="F24" s="125"/>
      <c r="G24" s="126" t="s">
        <v>109</v>
      </c>
      <c r="H24" s="125"/>
      <c r="I24" s="125"/>
      <c r="J24" s="125"/>
      <c r="K24" s="125"/>
      <c r="L24" s="125"/>
      <c r="M24" s="127"/>
    </row>
    <row r="25" spans="1:13" ht="13.5">
      <c r="A25" s="124"/>
      <c r="B25" s="125"/>
      <c r="C25" s="125"/>
      <c r="D25" s="125"/>
      <c r="E25" s="125"/>
      <c r="F25" s="125"/>
      <c r="G25" s="126"/>
      <c r="H25" s="125"/>
      <c r="I25" s="125"/>
      <c r="J25" s="125"/>
      <c r="K25" s="125"/>
      <c r="L25" s="125"/>
      <c r="M25" s="127"/>
    </row>
    <row r="26" spans="1:13" ht="13.5">
      <c r="A26" s="124"/>
      <c r="B26" s="125"/>
      <c r="C26" s="125"/>
      <c r="D26" s="125"/>
      <c r="E26" s="125"/>
      <c r="F26" s="125"/>
      <c r="G26" s="128" t="s">
        <v>150</v>
      </c>
      <c r="H26" s="125"/>
      <c r="I26" s="125"/>
      <c r="J26" s="125"/>
      <c r="K26" s="125"/>
      <c r="L26" s="125"/>
      <c r="M26" s="127"/>
    </row>
    <row r="27" spans="1:13" ht="13.5">
      <c r="A27" s="124"/>
      <c r="B27" s="125"/>
      <c r="C27" s="125"/>
      <c r="D27" s="125"/>
      <c r="E27" s="125"/>
      <c r="F27" s="125"/>
      <c r="G27" s="129">
        <f>'Załącznik 1A Kalkulacja ceny'!S44</f>
        <v>0</v>
      </c>
      <c r="H27" s="125"/>
      <c r="I27" s="125"/>
      <c r="J27" s="125"/>
      <c r="K27" s="125"/>
      <c r="L27" s="125"/>
      <c r="M27" s="127"/>
    </row>
    <row r="28" spans="1:13" ht="13.5">
      <c r="A28" s="124"/>
      <c r="B28" s="125"/>
      <c r="C28" s="125"/>
      <c r="D28" s="125"/>
      <c r="E28" s="125"/>
      <c r="F28" s="125"/>
      <c r="G28" s="130" t="s">
        <v>110</v>
      </c>
      <c r="H28" s="125"/>
      <c r="I28" s="125"/>
      <c r="J28" s="125"/>
      <c r="K28" s="125"/>
      <c r="L28" s="125"/>
      <c r="M28" s="127"/>
    </row>
    <row r="29" spans="1:13" ht="13.5">
      <c r="A29" s="131" t="s">
        <v>96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7"/>
    </row>
    <row r="30" spans="1:13" ht="13.5">
      <c r="A30" s="131" t="s">
        <v>157</v>
      </c>
      <c r="B30" s="125"/>
      <c r="C30" s="125"/>
      <c r="D30" s="125"/>
      <c r="E30" s="125"/>
      <c r="F30" s="125"/>
      <c r="G30" s="125"/>
      <c r="H30" s="168" t="s">
        <v>158</v>
      </c>
      <c r="I30" s="125"/>
      <c r="J30" s="125"/>
      <c r="K30" s="125"/>
      <c r="L30" s="125"/>
      <c r="M30" s="127"/>
    </row>
    <row r="31" spans="1:13" ht="13.5">
      <c r="A31" s="132" t="s">
        <v>114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7"/>
    </row>
    <row r="32" spans="1:13" ht="13.5">
      <c r="A32" s="131" t="s">
        <v>115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7"/>
    </row>
    <row r="33" spans="1:13" ht="13.5">
      <c r="A33" s="146" t="s">
        <v>117</v>
      </c>
      <c r="B33" s="145" t="s">
        <v>118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7"/>
    </row>
    <row r="34" spans="1:13" ht="14.25" thickBot="1">
      <c r="A34" s="147" t="s">
        <v>116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5"/>
    </row>
    <row r="35" ht="14.25" thickBot="1">
      <c r="G35" s="136"/>
    </row>
    <row r="36" spans="1:13" ht="13.5">
      <c r="A36" s="120"/>
      <c r="B36" s="121"/>
      <c r="C36" s="121"/>
      <c r="D36" s="121"/>
      <c r="E36" s="121"/>
      <c r="F36" s="121"/>
      <c r="G36" s="122" t="s">
        <v>97</v>
      </c>
      <c r="H36" s="121"/>
      <c r="I36" s="121"/>
      <c r="J36" s="121"/>
      <c r="K36" s="121"/>
      <c r="L36" s="121"/>
      <c r="M36" s="123"/>
    </row>
    <row r="37" spans="1:13" ht="13.5">
      <c r="A37" s="124"/>
      <c r="B37" s="125"/>
      <c r="C37" s="125"/>
      <c r="D37" s="125"/>
      <c r="E37" s="125"/>
      <c r="F37" s="125"/>
      <c r="G37" s="126" t="s">
        <v>111</v>
      </c>
      <c r="H37" s="125"/>
      <c r="I37" s="125"/>
      <c r="J37" s="125"/>
      <c r="K37" s="125"/>
      <c r="L37" s="125"/>
      <c r="M37" s="127"/>
    </row>
    <row r="38" spans="1:13" ht="13.5">
      <c r="A38" s="124"/>
      <c r="B38" s="125"/>
      <c r="C38" s="125"/>
      <c r="D38" s="125"/>
      <c r="E38" s="125"/>
      <c r="F38" s="125"/>
      <c r="G38" s="128"/>
      <c r="H38" s="125"/>
      <c r="I38" s="125"/>
      <c r="J38" s="125"/>
      <c r="K38" s="125"/>
      <c r="L38" s="125"/>
      <c r="M38" s="127"/>
    </row>
    <row r="39" spans="1:13" ht="13.5">
      <c r="A39" s="124"/>
      <c r="B39" s="125"/>
      <c r="C39" s="125"/>
      <c r="D39" s="125"/>
      <c r="E39" s="125"/>
      <c r="F39" s="125"/>
      <c r="G39" s="128" t="s">
        <v>150</v>
      </c>
      <c r="H39" s="125"/>
      <c r="I39" s="125"/>
      <c r="J39" s="125"/>
      <c r="K39" s="125"/>
      <c r="L39" s="125"/>
      <c r="M39" s="127"/>
    </row>
    <row r="40" spans="1:13" ht="13.5">
      <c r="A40" s="124"/>
      <c r="B40" s="125"/>
      <c r="C40" s="125"/>
      <c r="D40" s="125"/>
      <c r="E40" s="125"/>
      <c r="F40" s="125"/>
      <c r="G40" s="137">
        <f>'Załącznik 1A Kalkulacja ceny'!S66</f>
        <v>0</v>
      </c>
      <c r="H40" s="125"/>
      <c r="I40" s="125"/>
      <c r="J40" s="125"/>
      <c r="K40" s="125"/>
      <c r="L40" s="125"/>
      <c r="M40" s="127"/>
    </row>
    <row r="41" spans="1:13" ht="13.5">
      <c r="A41" s="124"/>
      <c r="B41" s="125"/>
      <c r="C41" s="125"/>
      <c r="D41" s="125"/>
      <c r="E41" s="125"/>
      <c r="F41" s="125"/>
      <c r="G41" s="130" t="s">
        <v>110</v>
      </c>
      <c r="H41" s="125"/>
      <c r="I41" s="125"/>
      <c r="J41" s="125"/>
      <c r="K41" s="125"/>
      <c r="L41" s="125"/>
      <c r="M41" s="127"/>
    </row>
    <row r="42" spans="1:13" ht="13.5">
      <c r="A42" s="131" t="s">
        <v>96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7"/>
    </row>
    <row r="43" spans="1:13" ht="13.5">
      <c r="A43" s="131" t="s">
        <v>157</v>
      </c>
      <c r="B43" s="125"/>
      <c r="C43" s="125"/>
      <c r="D43" s="125"/>
      <c r="E43" s="125"/>
      <c r="F43" s="125"/>
      <c r="G43" s="125"/>
      <c r="H43" s="168" t="s">
        <v>158</v>
      </c>
      <c r="I43" s="125"/>
      <c r="J43" s="125"/>
      <c r="K43" s="125"/>
      <c r="L43" s="125"/>
      <c r="M43" s="127"/>
    </row>
    <row r="44" spans="1:13" ht="13.5">
      <c r="A44" s="132" t="s">
        <v>114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7"/>
    </row>
    <row r="45" spans="1:13" ht="13.5">
      <c r="A45" s="131" t="s">
        <v>115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7"/>
    </row>
    <row r="46" spans="1:13" ht="13.5">
      <c r="A46" s="146" t="s">
        <v>117</v>
      </c>
      <c r="B46" s="145" t="s">
        <v>118</v>
      </c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7"/>
    </row>
    <row r="47" spans="1:13" ht="14.25" thickBot="1">
      <c r="A47" s="147" t="s">
        <v>116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5"/>
    </row>
    <row r="48" ht="14.25" thickBot="1">
      <c r="G48" s="136"/>
    </row>
    <row r="49" spans="1:13" ht="13.5">
      <c r="A49" s="120"/>
      <c r="B49" s="121"/>
      <c r="C49" s="121"/>
      <c r="D49" s="121"/>
      <c r="E49" s="121"/>
      <c r="F49" s="121"/>
      <c r="G49" s="122" t="s">
        <v>98</v>
      </c>
      <c r="H49" s="121"/>
      <c r="I49" s="121"/>
      <c r="J49" s="121"/>
      <c r="K49" s="121"/>
      <c r="L49" s="121"/>
      <c r="M49" s="123"/>
    </row>
    <row r="50" spans="1:13" ht="13.5">
      <c r="A50" s="124"/>
      <c r="B50" s="125"/>
      <c r="C50" s="125"/>
      <c r="D50" s="125"/>
      <c r="E50" s="125"/>
      <c r="F50" s="125"/>
      <c r="G50" s="126" t="s">
        <v>119</v>
      </c>
      <c r="H50" s="125"/>
      <c r="I50" s="125"/>
      <c r="J50" s="125"/>
      <c r="K50" s="125"/>
      <c r="L50" s="125"/>
      <c r="M50" s="127"/>
    </row>
    <row r="51" spans="1:13" ht="13.5">
      <c r="A51" s="124"/>
      <c r="B51" s="125"/>
      <c r="C51" s="125"/>
      <c r="D51" s="125"/>
      <c r="E51" s="125"/>
      <c r="F51" s="125"/>
      <c r="G51" s="126" t="s">
        <v>120</v>
      </c>
      <c r="H51" s="125"/>
      <c r="I51" s="125"/>
      <c r="J51" s="125"/>
      <c r="K51" s="125"/>
      <c r="L51" s="125"/>
      <c r="M51" s="127"/>
    </row>
    <row r="52" spans="1:13" ht="13.5">
      <c r="A52" s="124"/>
      <c r="B52" s="125"/>
      <c r="C52" s="125"/>
      <c r="D52" s="125"/>
      <c r="E52" s="125"/>
      <c r="F52" s="125"/>
      <c r="G52" s="128"/>
      <c r="H52" s="125"/>
      <c r="I52" s="125"/>
      <c r="J52" s="125"/>
      <c r="K52" s="125"/>
      <c r="L52" s="125"/>
      <c r="M52" s="127"/>
    </row>
    <row r="53" spans="1:13" ht="13.5">
      <c r="A53" s="124"/>
      <c r="B53" s="125"/>
      <c r="C53" s="125"/>
      <c r="D53" s="125"/>
      <c r="E53" s="125"/>
      <c r="F53" s="125"/>
      <c r="G53" s="128" t="s">
        <v>150</v>
      </c>
      <c r="H53" s="125"/>
      <c r="I53" s="125"/>
      <c r="J53" s="125"/>
      <c r="K53" s="125"/>
      <c r="L53" s="125"/>
      <c r="M53" s="127"/>
    </row>
    <row r="54" spans="1:13" ht="13.5">
      <c r="A54" s="124"/>
      <c r="B54" s="125"/>
      <c r="C54" s="125"/>
      <c r="D54" s="125"/>
      <c r="E54" s="125"/>
      <c r="F54" s="125"/>
      <c r="G54" s="138">
        <f>'Załącznik 1A Kalkulacja ceny'!S84</f>
        <v>0</v>
      </c>
      <c r="H54" s="125"/>
      <c r="I54" s="125"/>
      <c r="J54" s="125"/>
      <c r="K54" s="125"/>
      <c r="L54" s="125"/>
      <c r="M54" s="127"/>
    </row>
    <row r="55" spans="1:13" ht="13.5">
      <c r="A55" s="124"/>
      <c r="B55" s="125"/>
      <c r="C55" s="125"/>
      <c r="D55" s="125"/>
      <c r="E55" s="125"/>
      <c r="F55" s="125"/>
      <c r="G55" s="130" t="s">
        <v>110</v>
      </c>
      <c r="H55" s="125"/>
      <c r="I55" s="125"/>
      <c r="J55" s="125"/>
      <c r="K55" s="125"/>
      <c r="L55" s="125"/>
      <c r="M55" s="127"/>
    </row>
    <row r="56" spans="1:13" ht="13.5">
      <c r="A56" s="131" t="s">
        <v>96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7"/>
    </row>
    <row r="57" spans="1:13" ht="13.5">
      <c r="A57" s="131" t="s">
        <v>157</v>
      </c>
      <c r="B57" s="125"/>
      <c r="C57" s="125"/>
      <c r="D57" s="125"/>
      <c r="E57" s="125"/>
      <c r="F57" s="125"/>
      <c r="G57" s="125"/>
      <c r="H57" s="168" t="s">
        <v>158</v>
      </c>
      <c r="I57" s="125"/>
      <c r="J57" s="125"/>
      <c r="K57" s="125"/>
      <c r="L57" s="125"/>
      <c r="M57" s="127"/>
    </row>
    <row r="58" spans="1:13" ht="13.5">
      <c r="A58" s="132" t="s">
        <v>114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7"/>
    </row>
    <row r="59" spans="1:13" ht="13.5">
      <c r="A59" s="131" t="s">
        <v>115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7"/>
    </row>
    <row r="60" spans="1:13" ht="13.5">
      <c r="A60" s="146" t="s">
        <v>117</v>
      </c>
      <c r="B60" s="145" t="s">
        <v>118</v>
      </c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7"/>
    </row>
    <row r="61" spans="1:13" ht="14.25" thickBot="1">
      <c r="A61" s="147" t="s">
        <v>116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5"/>
    </row>
    <row r="62" ht="14.25" thickBot="1">
      <c r="A62" s="1"/>
    </row>
    <row r="63" spans="1:13" ht="13.5">
      <c r="A63" s="120"/>
      <c r="B63" s="121"/>
      <c r="C63" s="121"/>
      <c r="D63" s="121"/>
      <c r="E63" s="121"/>
      <c r="F63" s="121"/>
      <c r="G63" s="122" t="s">
        <v>99</v>
      </c>
      <c r="H63" s="121"/>
      <c r="I63" s="121"/>
      <c r="J63" s="121"/>
      <c r="K63" s="121"/>
      <c r="L63" s="121"/>
      <c r="M63" s="123"/>
    </row>
    <row r="64" spans="1:13" ht="13.5">
      <c r="A64" s="124"/>
      <c r="B64" s="125"/>
      <c r="C64" s="125"/>
      <c r="D64" s="125"/>
      <c r="E64" s="125"/>
      <c r="F64" s="125"/>
      <c r="G64" s="126" t="s">
        <v>113</v>
      </c>
      <c r="H64" s="125"/>
      <c r="I64" s="125"/>
      <c r="J64" s="125"/>
      <c r="K64" s="125"/>
      <c r="L64" s="125"/>
      <c r="M64" s="127"/>
    </row>
    <row r="65" spans="1:13" ht="13.5">
      <c r="A65" s="124"/>
      <c r="B65" s="125"/>
      <c r="C65" s="125"/>
      <c r="D65" s="125"/>
      <c r="E65" s="125"/>
      <c r="F65" s="125"/>
      <c r="G65" s="128"/>
      <c r="H65" s="125"/>
      <c r="I65" s="125"/>
      <c r="J65" s="125"/>
      <c r="K65" s="125"/>
      <c r="L65" s="125"/>
      <c r="M65" s="127"/>
    </row>
    <row r="66" spans="1:13" ht="13.5">
      <c r="A66" s="124"/>
      <c r="B66" s="125"/>
      <c r="C66" s="125"/>
      <c r="D66" s="125"/>
      <c r="E66" s="125"/>
      <c r="F66" s="125"/>
      <c r="G66" s="128" t="s">
        <v>150</v>
      </c>
      <c r="H66" s="125"/>
      <c r="I66" s="125"/>
      <c r="J66" s="125"/>
      <c r="K66" s="125"/>
      <c r="L66" s="125"/>
      <c r="M66" s="127"/>
    </row>
    <row r="67" spans="1:13" ht="13.5">
      <c r="A67" s="124"/>
      <c r="B67" s="125"/>
      <c r="C67" s="125"/>
      <c r="D67" s="125"/>
      <c r="E67" s="125"/>
      <c r="F67" s="125"/>
      <c r="G67" s="138">
        <f>'Załącznik 1A Kalkulacja ceny'!S99</f>
        <v>0</v>
      </c>
      <c r="H67" s="125"/>
      <c r="I67" s="125"/>
      <c r="J67" s="125"/>
      <c r="K67" s="125"/>
      <c r="L67" s="125"/>
      <c r="M67" s="127"/>
    </row>
    <row r="68" spans="1:13" ht="13.5">
      <c r="A68" s="124"/>
      <c r="B68" s="125"/>
      <c r="C68" s="125"/>
      <c r="D68" s="125"/>
      <c r="E68" s="125"/>
      <c r="F68" s="125"/>
      <c r="G68" s="130" t="s">
        <v>110</v>
      </c>
      <c r="H68" s="125"/>
      <c r="I68" s="125"/>
      <c r="J68" s="125"/>
      <c r="K68" s="125"/>
      <c r="L68" s="125"/>
      <c r="M68" s="127"/>
    </row>
    <row r="69" spans="1:13" ht="13.5">
      <c r="A69" s="131" t="s">
        <v>96</v>
      </c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7"/>
    </row>
    <row r="70" spans="1:13" ht="13.5">
      <c r="A70" s="131" t="s">
        <v>157</v>
      </c>
      <c r="B70" s="125"/>
      <c r="C70" s="125"/>
      <c r="D70" s="125"/>
      <c r="E70" s="125"/>
      <c r="F70" s="125"/>
      <c r="G70" s="125"/>
      <c r="H70" s="168" t="s">
        <v>158</v>
      </c>
      <c r="I70" s="125"/>
      <c r="J70" s="125"/>
      <c r="K70" s="125"/>
      <c r="L70" s="125"/>
      <c r="M70" s="127"/>
    </row>
    <row r="71" spans="1:13" ht="13.5">
      <c r="A71" s="132" t="s">
        <v>114</v>
      </c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7"/>
    </row>
    <row r="72" spans="1:13" ht="13.5">
      <c r="A72" s="131" t="s">
        <v>115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7"/>
    </row>
    <row r="73" spans="1:13" ht="13.5">
      <c r="A73" s="146" t="s">
        <v>117</v>
      </c>
      <c r="B73" s="145" t="s">
        <v>118</v>
      </c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7"/>
    </row>
    <row r="74" spans="1:13" ht="14.25" thickBot="1">
      <c r="A74" s="147" t="s">
        <v>116</v>
      </c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5"/>
    </row>
    <row r="75" ht="14.25" thickBot="1">
      <c r="G75" s="136"/>
    </row>
    <row r="76" spans="1:13" ht="13.5">
      <c r="A76" s="149" t="s">
        <v>100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3"/>
    </row>
    <row r="77" spans="1:13" ht="14.25" thickBot="1">
      <c r="A77" s="133" t="s">
        <v>159</v>
      </c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5"/>
    </row>
    <row r="78" ht="14.25" thickBot="1">
      <c r="G78" s="136"/>
    </row>
    <row r="79" spans="1:13" ht="13.5">
      <c r="A79" s="149" t="s">
        <v>100</v>
      </c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3"/>
    </row>
    <row r="80" spans="1:13" ht="13.5">
      <c r="A80" s="131" t="s">
        <v>122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7"/>
    </row>
    <row r="81" spans="1:13" ht="13.5">
      <c r="A81" s="150" t="s">
        <v>123</v>
      </c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7"/>
    </row>
    <row r="82" spans="1:13" ht="13.5">
      <c r="A82" s="150" t="s">
        <v>124</v>
      </c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7"/>
    </row>
    <row r="83" spans="1:13" ht="14.25" thickBot="1">
      <c r="A83" s="133" t="s">
        <v>101</v>
      </c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5"/>
    </row>
    <row r="84" ht="13.5">
      <c r="A84" s="1"/>
    </row>
    <row r="85" ht="13.5">
      <c r="A85" s="139" t="s">
        <v>102</v>
      </c>
    </row>
    <row r="86" ht="13.5">
      <c r="A86" s="10" t="s">
        <v>103</v>
      </c>
    </row>
    <row r="87" ht="13.5">
      <c r="A87" s="1" t="s">
        <v>126</v>
      </c>
    </row>
    <row r="88" ht="13.5">
      <c r="A88" s="10" t="s">
        <v>104</v>
      </c>
    </row>
    <row r="89" ht="13.5">
      <c r="A89" s="1" t="s">
        <v>126</v>
      </c>
    </row>
    <row r="90" ht="13.5">
      <c r="A90" s="10" t="s">
        <v>105</v>
      </c>
    </row>
    <row r="91" ht="13.5">
      <c r="A91" s="1" t="s">
        <v>126</v>
      </c>
    </row>
    <row r="92" ht="13.5">
      <c r="A92" s="10" t="s">
        <v>125</v>
      </c>
    </row>
    <row r="93" ht="13.5">
      <c r="A93" s="1" t="s">
        <v>126</v>
      </c>
    </row>
    <row r="94" ht="13.5">
      <c r="A94" s="10" t="s">
        <v>127</v>
      </c>
    </row>
    <row r="95" ht="13.5">
      <c r="A95" s="1" t="s">
        <v>126</v>
      </c>
    </row>
    <row r="96" ht="13.5">
      <c r="A96" s="10" t="s">
        <v>128</v>
      </c>
    </row>
    <row r="97" ht="13.5">
      <c r="A97" s="1" t="s">
        <v>126</v>
      </c>
    </row>
    <row r="98" ht="13.5">
      <c r="A98" s="10" t="s">
        <v>129</v>
      </c>
    </row>
    <row r="99" ht="13.5">
      <c r="A99" s="1" t="s">
        <v>126</v>
      </c>
    </row>
    <row r="100" ht="13.5">
      <c r="G100" s="136"/>
    </row>
    <row r="101" spans="1:7" ht="13.5">
      <c r="A101" s="106" t="s">
        <v>130</v>
      </c>
      <c r="G101" s="136"/>
    </row>
    <row r="102" spans="1:7" ht="13.5">
      <c r="A102" s="106" t="s">
        <v>131</v>
      </c>
      <c r="G102" s="136"/>
    </row>
    <row r="103" spans="1:7" ht="13.5">
      <c r="A103" s="106" t="s">
        <v>133</v>
      </c>
      <c r="G103" s="136"/>
    </row>
    <row r="104" spans="1:7" ht="13.5">
      <c r="A104" s="106" t="s">
        <v>134</v>
      </c>
      <c r="G104" s="136"/>
    </row>
    <row r="105" spans="1:7" ht="13.5">
      <c r="A105" s="106" t="s">
        <v>135</v>
      </c>
      <c r="G105" s="136"/>
    </row>
    <row r="106" spans="1:7" ht="13.5">
      <c r="A106" s="106" t="s">
        <v>136</v>
      </c>
      <c r="G106" s="136"/>
    </row>
    <row r="107" spans="1:7" ht="13.5">
      <c r="A107" s="106" t="s">
        <v>132</v>
      </c>
      <c r="G107" s="136"/>
    </row>
    <row r="108" spans="1:7" ht="13.5">
      <c r="A108" s="106" t="s">
        <v>137</v>
      </c>
      <c r="G108" s="136"/>
    </row>
    <row r="109" spans="1:7" ht="13.5">
      <c r="A109" s="106" t="s">
        <v>138</v>
      </c>
      <c r="G109" s="136"/>
    </row>
    <row r="110" spans="1:7" ht="15.75">
      <c r="A110" s="106" t="s">
        <v>139</v>
      </c>
      <c r="G110" s="136"/>
    </row>
    <row r="111" spans="1:7" ht="13.5">
      <c r="A111" s="106" t="s">
        <v>140</v>
      </c>
      <c r="G111" s="136"/>
    </row>
    <row r="112" spans="1:7" ht="13.5">
      <c r="A112" s="106" t="s">
        <v>141</v>
      </c>
      <c r="G112" s="136"/>
    </row>
    <row r="113" spans="1:7" ht="13.5">
      <c r="A113" s="1" t="s">
        <v>126</v>
      </c>
      <c r="G113" s="136"/>
    </row>
    <row r="114" spans="1:7" ht="13.5">
      <c r="A114" s="151" t="s">
        <v>142</v>
      </c>
      <c r="G114" s="136"/>
    </row>
    <row r="115" spans="1:7" ht="13.5">
      <c r="A115" s="106" t="s">
        <v>143</v>
      </c>
      <c r="G115" s="136"/>
    </row>
    <row r="116" ht="13.5">
      <c r="G116" s="136"/>
    </row>
    <row r="117" spans="1:7" ht="13.5">
      <c r="A117" s="151" t="s">
        <v>106</v>
      </c>
      <c r="G117" s="136"/>
    </row>
    <row r="118" ht="13.5">
      <c r="G118" s="136"/>
    </row>
    <row r="119" spans="1:7" ht="13.5">
      <c r="A119" s="151" t="s">
        <v>144</v>
      </c>
      <c r="G119" s="136"/>
    </row>
    <row r="120" spans="1:7" ht="13.5">
      <c r="A120" s="151" t="s">
        <v>145</v>
      </c>
      <c r="G120" s="136"/>
    </row>
    <row r="121" spans="1:7" ht="13.5">
      <c r="A121" s="151" t="s">
        <v>146</v>
      </c>
      <c r="G121" s="136"/>
    </row>
    <row r="122" ht="13.5">
      <c r="G122" s="136"/>
    </row>
    <row r="123" spans="1:7" ht="13.5">
      <c r="A123" s="151" t="s">
        <v>147</v>
      </c>
      <c r="G123" s="136"/>
    </row>
    <row r="124" spans="1:7" ht="13.5">
      <c r="A124" s="151" t="s">
        <v>148</v>
      </c>
      <c r="G124" s="140"/>
    </row>
    <row r="125" spans="1:7" ht="13.5">
      <c r="A125" s="151" t="s">
        <v>149</v>
      </c>
      <c r="G125" s="140"/>
    </row>
    <row r="126" ht="13.5">
      <c r="G126" s="140"/>
    </row>
    <row r="127" ht="13.5">
      <c r="G127" s="140"/>
    </row>
    <row r="128" ht="13.5">
      <c r="A128" s="153" t="s">
        <v>107</v>
      </c>
    </row>
    <row r="129" ht="13.5">
      <c r="A129" s="1" t="s">
        <v>126</v>
      </c>
    </row>
    <row r="130" ht="13.5">
      <c r="A130" s="1" t="s">
        <v>126</v>
      </c>
    </row>
    <row r="131" ht="13.5">
      <c r="B131" s="141"/>
    </row>
    <row r="132" ht="13.5">
      <c r="B132" s="142"/>
    </row>
    <row r="134" ht="13.5">
      <c r="J134" s="152" t="s">
        <v>121</v>
      </c>
    </row>
  </sheetData>
  <sheetProtection/>
  <printOptions horizontalCentered="1"/>
  <pageMargins left="0.1968503937007874" right="0.1968503937007874" top="0.7874015748031497" bottom="0.7874015748031497" header="0.31496062992125984" footer="0.31496062992125984"/>
  <pageSetup horizontalDpi="600" verticalDpi="600" orientation="portrait" paperSize="9" scale="75" r:id="rId2"/>
  <headerFooter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T100"/>
  <sheetViews>
    <sheetView showZeros="0" view="pageBreakPreview" zoomScale="120" zoomScaleSheetLayoutView="120" workbookViewId="0" topLeftCell="A1">
      <pane xSplit="3" ySplit="7" topLeftCell="D8" activePane="bottomRight" state="frozen"/>
      <selection pane="topLeft" activeCell="F129" sqref="F129"/>
      <selection pane="topRight" activeCell="F129" sqref="F129"/>
      <selection pane="bottomLeft" activeCell="F129" sqref="F129"/>
      <selection pane="bottomRight" activeCell="B14" sqref="B14"/>
    </sheetView>
  </sheetViews>
  <sheetFormatPr defaultColWidth="9.140625" defaultRowHeight="15"/>
  <cols>
    <col min="1" max="1" width="9.7109375" style="2" customWidth="1"/>
    <col min="2" max="2" width="60.7109375" style="2" customWidth="1"/>
    <col min="3" max="3" width="11.00390625" style="8" customWidth="1"/>
    <col min="4" max="4" width="12.00390625" style="9" customWidth="1"/>
    <col min="5" max="6" width="9.7109375" style="8" bestFit="1" customWidth="1"/>
    <col min="7" max="7" width="10.57421875" style="8" bestFit="1" customWidth="1"/>
    <col min="8" max="8" width="5.8515625" style="8" bestFit="1" customWidth="1"/>
    <col min="9" max="10" width="11.7109375" style="8" bestFit="1" customWidth="1"/>
    <col min="11" max="11" width="12.7109375" style="8" bestFit="1" customWidth="1"/>
    <col min="12" max="12" width="5.8515625" style="8" bestFit="1" customWidth="1"/>
    <col min="13" max="14" width="11.7109375" style="8" bestFit="1" customWidth="1"/>
    <col min="15" max="15" width="12.7109375" style="8" bestFit="1" customWidth="1"/>
    <col min="16" max="16" width="5.8515625" style="8" bestFit="1" customWidth="1"/>
    <col min="17" max="18" width="11.7109375" style="8" bestFit="1" customWidth="1"/>
    <col min="19" max="19" width="12.7109375" style="8" bestFit="1" customWidth="1"/>
    <col min="20" max="16384" width="9.140625" style="2" customWidth="1"/>
  </cols>
  <sheetData>
    <row r="1" ht="13.5"/>
    <row r="2" ht="13.5"/>
    <row r="3" ht="13.5"/>
    <row r="4" ht="13.5"/>
    <row r="5" spans="1:19" s="10" customFormat="1" ht="15" thickBot="1">
      <c r="A5" s="1" t="s">
        <v>13</v>
      </c>
      <c r="D5" s="11" t="s">
        <v>14</v>
      </c>
      <c r="E5" s="148" t="s">
        <v>46</v>
      </c>
      <c r="F5" s="12"/>
      <c r="G5" s="1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66.75" customHeight="1" thickBot="1">
      <c r="A6" s="158"/>
      <c r="B6" s="166" t="s">
        <v>156</v>
      </c>
      <c r="C6" s="167"/>
      <c r="D6" s="164" t="s">
        <v>151</v>
      </c>
      <c r="E6" s="164"/>
      <c r="F6" s="164"/>
      <c r="G6" s="165"/>
      <c r="H6" s="163" t="s">
        <v>22</v>
      </c>
      <c r="I6" s="164"/>
      <c r="J6" s="164"/>
      <c r="K6" s="165"/>
      <c r="L6" s="163" t="s">
        <v>23</v>
      </c>
      <c r="M6" s="164"/>
      <c r="N6" s="164"/>
      <c r="O6" s="165"/>
      <c r="P6" s="160" t="s">
        <v>12</v>
      </c>
      <c r="Q6" s="161"/>
      <c r="R6" s="161"/>
      <c r="S6" s="162"/>
    </row>
    <row r="7" spans="1:19" ht="39.75" thickBot="1">
      <c r="A7" s="155" t="s">
        <v>0</v>
      </c>
      <c r="B7" s="156" t="s">
        <v>2</v>
      </c>
      <c r="C7" s="157" t="s">
        <v>3</v>
      </c>
      <c r="D7" s="16" t="s">
        <v>4</v>
      </c>
      <c r="E7" s="14" t="s">
        <v>5</v>
      </c>
      <c r="F7" s="14" t="s">
        <v>11</v>
      </c>
      <c r="G7" s="17" t="s">
        <v>7</v>
      </c>
      <c r="H7" s="13" t="s">
        <v>10</v>
      </c>
      <c r="I7" s="14" t="s">
        <v>8</v>
      </c>
      <c r="J7" s="15" t="s">
        <v>6</v>
      </c>
      <c r="K7" s="17" t="s">
        <v>9</v>
      </c>
      <c r="L7" s="13" t="s">
        <v>10</v>
      </c>
      <c r="M7" s="14" t="s">
        <v>8</v>
      </c>
      <c r="N7" s="15" t="s">
        <v>6</v>
      </c>
      <c r="O7" s="17" t="s">
        <v>9</v>
      </c>
      <c r="P7" s="13" t="s">
        <v>10</v>
      </c>
      <c r="Q7" s="14" t="s">
        <v>8</v>
      </c>
      <c r="R7" s="15" t="s">
        <v>6</v>
      </c>
      <c r="S7" s="17" t="s">
        <v>9</v>
      </c>
    </row>
    <row r="8" spans="1:19" ht="12.75">
      <c r="A8" s="52"/>
      <c r="B8" s="3"/>
      <c r="C8" s="4"/>
      <c r="D8" s="5"/>
      <c r="E8" s="3"/>
      <c r="F8" s="3"/>
      <c r="G8" s="6"/>
      <c r="H8" s="39"/>
      <c r="I8" s="40"/>
      <c r="J8" s="40"/>
      <c r="K8" s="41"/>
      <c r="L8" s="39"/>
      <c r="M8" s="40"/>
      <c r="N8" s="40"/>
      <c r="O8" s="41"/>
      <c r="P8" s="39"/>
      <c r="Q8" s="40"/>
      <c r="R8" s="40"/>
      <c r="S8" s="41"/>
    </row>
    <row r="9" spans="1:19" ht="15">
      <c r="A9" s="63" t="s">
        <v>82</v>
      </c>
      <c r="B9" s="64"/>
      <c r="C9" s="65"/>
      <c r="D9" s="66"/>
      <c r="E9" s="64"/>
      <c r="F9" s="64"/>
      <c r="G9" s="67"/>
      <c r="H9" s="68"/>
      <c r="I9" s="64"/>
      <c r="J9" s="65"/>
      <c r="K9" s="67"/>
      <c r="L9" s="68"/>
      <c r="M9" s="64"/>
      <c r="N9" s="65"/>
      <c r="O9" s="67"/>
      <c r="P9" s="68"/>
      <c r="Q9" s="64"/>
      <c r="R9" s="65"/>
      <c r="S9" s="67"/>
    </row>
    <row r="10" spans="1:19" ht="12.75">
      <c r="A10" s="87"/>
      <c r="B10" s="88"/>
      <c r="C10" s="93"/>
      <c r="D10" s="92"/>
      <c r="E10" s="88"/>
      <c r="F10" s="88"/>
      <c r="G10" s="93"/>
      <c r="H10" s="90"/>
      <c r="I10" s="102"/>
      <c r="J10" s="102"/>
      <c r="K10" s="91"/>
      <c r="L10" s="90"/>
      <c r="M10" s="102"/>
      <c r="N10" s="102"/>
      <c r="O10" s="91"/>
      <c r="P10" s="90"/>
      <c r="Q10" s="102"/>
      <c r="R10" s="102"/>
      <c r="S10" s="91"/>
    </row>
    <row r="11" spans="1:19" ht="12.75">
      <c r="A11" s="81" t="s">
        <v>15</v>
      </c>
      <c r="B11" s="82"/>
      <c r="C11" s="83"/>
      <c r="D11" s="84"/>
      <c r="E11" s="82"/>
      <c r="F11" s="82"/>
      <c r="G11" s="85"/>
      <c r="H11" s="86"/>
      <c r="I11" s="82"/>
      <c r="J11" s="83"/>
      <c r="K11" s="85"/>
      <c r="L11" s="86"/>
      <c r="M11" s="82"/>
      <c r="N11" s="83"/>
      <c r="O11" s="85"/>
      <c r="P11" s="86"/>
      <c r="Q11" s="82"/>
      <c r="R11" s="83"/>
      <c r="S11" s="85"/>
    </row>
    <row r="12" spans="1:19" s="7" customFormat="1" ht="12.75">
      <c r="A12" s="69"/>
      <c r="B12" s="70"/>
      <c r="C12" s="71"/>
      <c r="D12" s="73"/>
      <c r="E12" s="74"/>
      <c r="F12" s="75"/>
      <c r="G12" s="76"/>
      <c r="H12" s="69"/>
      <c r="I12" s="103"/>
      <c r="J12" s="104"/>
      <c r="K12" s="105"/>
      <c r="L12" s="69"/>
      <c r="M12" s="103"/>
      <c r="N12" s="104"/>
      <c r="O12" s="105"/>
      <c r="P12" s="69"/>
      <c r="Q12" s="103"/>
      <c r="R12" s="104"/>
      <c r="S12" s="105"/>
    </row>
    <row r="13" spans="1:19" s="7" customFormat="1" ht="12.75">
      <c r="A13" s="159">
        <v>1</v>
      </c>
      <c r="B13" s="42" t="s">
        <v>26</v>
      </c>
      <c r="C13" s="43" t="s">
        <v>1</v>
      </c>
      <c r="D13" s="44"/>
      <c r="E13" s="45">
        <v>0.23</v>
      </c>
      <c r="F13" s="46">
        <f aca="true" t="shared" si="0" ref="F13:F24">ROUND(D13*E13,2)</f>
        <v>0</v>
      </c>
      <c r="G13" s="47">
        <f aca="true" t="shared" si="1" ref="G13:G24">D13+F13</f>
        <v>0</v>
      </c>
      <c r="H13" s="69">
        <v>2</v>
      </c>
      <c r="I13" s="94">
        <f>D13*H13</f>
        <v>0</v>
      </c>
      <c r="J13" s="95">
        <f>F13*H13</f>
        <v>0</v>
      </c>
      <c r="K13" s="96">
        <f>G13*H13</f>
        <v>0</v>
      </c>
      <c r="L13" s="69">
        <v>3</v>
      </c>
      <c r="M13" s="94">
        <f>D13*L13</f>
        <v>0</v>
      </c>
      <c r="N13" s="95">
        <f>F13*L13</f>
        <v>0</v>
      </c>
      <c r="O13" s="96">
        <f>G13*L13</f>
        <v>0</v>
      </c>
      <c r="P13" s="69">
        <f>H13+L13</f>
        <v>5</v>
      </c>
      <c r="Q13" s="94">
        <f>I13+M13</f>
        <v>0</v>
      </c>
      <c r="R13" s="95">
        <f>J13+N13</f>
        <v>0</v>
      </c>
      <c r="S13" s="96">
        <f>K13+O13</f>
        <v>0</v>
      </c>
    </row>
    <row r="14" spans="1:19" s="7" customFormat="1" ht="12.75">
      <c r="A14" s="159"/>
      <c r="B14" s="42" t="s">
        <v>27</v>
      </c>
      <c r="C14" s="43" t="s">
        <v>1</v>
      </c>
      <c r="D14" s="44"/>
      <c r="E14" s="45">
        <v>0.08</v>
      </c>
      <c r="F14" s="46">
        <f t="shared" si="0"/>
        <v>0</v>
      </c>
      <c r="G14" s="47">
        <f t="shared" si="1"/>
        <v>0</v>
      </c>
      <c r="H14" s="69">
        <f>H13</f>
        <v>2</v>
      </c>
      <c r="I14" s="94">
        <f aca="true" t="shared" si="2" ref="I14:I42">D14*H14</f>
        <v>0</v>
      </c>
      <c r="J14" s="95">
        <f aca="true" t="shared" si="3" ref="J14:J42">F14*H14</f>
        <v>0</v>
      </c>
      <c r="K14" s="96">
        <f aca="true" t="shared" si="4" ref="K14:K42">G14*H14</f>
        <v>0</v>
      </c>
      <c r="L14" s="69">
        <f>L13</f>
        <v>3</v>
      </c>
      <c r="M14" s="94">
        <f aca="true" t="shared" si="5" ref="M14:M42">D14*L14</f>
        <v>0</v>
      </c>
      <c r="N14" s="95">
        <f aca="true" t="shared" si="6" ref="N14:N42">F14*L14</f>
        <v>0</v>
      </c>
      <c r="O14" s="96">
        <f aca="true" t="shared" si="7" ref="O14:O42">G14*L14</f>
        <v>0</v>
      </c>
      <c r="P14" s="69">
        <f aca="true" t="shared" si="8" ref="P14:P42">H14+L14</f>
        <v>5</v>
      </c>
      <c r="Q14" s="94">
        <f aca="true" t="shared" si="9" ref="Q14:Q42">I14+M14</f>
        <v>0</v>
      </c>
      <c r="R14" s="95">
        <f aca="true" t="shared" si="10" ref="R14:R42">J14+N14</f>
        <v>0</v>
      </c>
      <c r="S14" s="96">
        <f aca="true" t="shared" si="11" ref="S14:S42">K14+O14</f>
        <v>0</v>
      </c>
    </row>
    <row r="15" spans="1:19" s="7" customFormat="1" ht="12.75">
      <c r="A15" s="159">
        <v>2</v>
      </c>
      <c r="B15" s="42" t="s">
        <v>24</v>
      </c>
      <c r="C15" s="43" t="s">
        <v>1</v>
      </c>
      <c r="D15" s="44"/>
      <c r="E15" s="45">
        <v>0.23</v>
      </c>
      <c r="F15" s="46">
        <f t="shared" si="0"/>
        <v>0</v>
      </c>
      <c r="G15" s="47">
        <f t="shared" si="1"/>
        <v>0</v>
      </c>
      <c r="H15" s="69">
        <v>21</v>
      </c>
      <c r="I15" s="94">
        <f t="shared" si="2"/>
        <v>0</v>
      </c>
      <c r="J15" s="95">
        <f t="shared" si="3"/>
        <v>0</v>
      </c>
      <c r="K15" s="96">
        <f t="shared" si="4"/>
        <v>0</v>
      </c>
      <c r="L15" s="69">
        <v>15</v>
      </c>
      <c r="M15" s="94">
        <f t="shared" si="5"/>
        <v>0</v>
      </c>
      <c r="N15" s="95">
        <f t="shared" si="6"/>
        <v>0</v>
      </c>
      <c r="O15" s="96">
        <f t="shared" si="7"/>
        <v>0</v>
      </c>
      <c r="P15" s="69">
        <f t="shared" si="8"/>
        <v>36</v>
      </c>
      <c r="Q15" s="94">
        <f t="shared" si="9"/>
        <v>0</v>
      </c>
      <c r="R15" s="95">
        <f t="shared" si="10"/>
        <v>0</v>
      </c>
      <c r="S15" s="96">
        <f t="shared" si="11"/>
        <v>0</v>
      </c>
    </row>
    <row r="16" spans="1:19" s="7" customFormat="1" ht="12.75">
      <c r="A16" s="159"/>
      <c r="B16" s="42" t="s">
        <v>25</v>
      </c>
      <c r="C16" s="43" t="s">
        <v>1</v>
      </c>
      <c r="D16" s="44"/>
      <c r="E16" s="45">
        <v>0.08</v>
      </c>
      <c r="F16" s="46">
        <f t="shared" si="0"/>
        <v>0</v>
      </c>
      <c r="G16" s="47">
        <f t="shared" si="1"/>
        <v>0</v>
      </c>
      <c r="H16" s="69">
        <f>H15</f>
        <v>21</v>
      </c>
      <c r="I16" s="94">
        <f t="shared" si="2"/>
        <v>0</v>
      </c>
      <c r="J16" s="95">
        <f t="shared" si="3"/>
        <v>0</v>
      </c>
      <c r="K16" s="96">
        <f t="shared" si="4"/>
        <v>0</v>
      </c>
      <c r="L16" s="69">
        <f>L15</f>
        <v>15</v>
      </c>
      <c r="M16" s="94">
        <f t="shared" si="5"/>
        <v>0</v>
      </c>
      <c r="N16" s="95">
        <f t="shared" si="6"/>
        <v>0</v>
      </c>
      <c r="O16" s="96">
        <f t="shared" si="7"/>
        <v>0</v>
      </c>
      <c r="P16" s="69">
        <f t="shared" si="8"/>
        <v>36</v>
      </c>
      <c r="Q16" s="94">
        <f t="shared" si="9"/>
        <v>0</v>
      </c>
      <c r="R16" s="95">
        <f t="shared" si="10"/>
        <v>0</v>
      </c>
      <c r="S16" s="96">
        <f t="shared" si="11"/>
        <v>0</v>
      </c>
    </row>
    <row r="17" spans="1:19" s="7" customFormat="1" ht="12.75">
      <c r="A17" s="159">
        <v>3</v>
      </c>
      <c r="B17" s="42" t="s">
        <v>28</v>
      </c>
      <c r="C17" s="43" t="s">
        <v>1</v>
      </c>
      <c r="D17" s="44"/>
      <c r="E17" s="45">
        <v>0.23</v>
      </c>
      <c r="F17" s="46">
        <f t="shared" si="0"/>
        <v>0</v>
      </c>
      <c r="G17" s="47">
        <f t="shared" si="1"/>
        <v>0</v>
      </c>
      <c r="H17" s="69">
        <v>1</v>
      </c>
      <c r="I17" s="94">
        <f t="shared" si="2"/>
        <v>0</v>
      </c>
      <c r="J17" s="95">
        <f t="shared" si="3"/>
        <v>0</v>
      </c>
      <c r="K17" s="96">
        <f t="shared" si="4"/>
        <v>0</v>
      </c>
      <c r="L17" s="69">
        <v>3</v>
      </c>
      <c r="M17" s="94">
        <f t="shared" si="5"/>
        <v>0</v>
      </c>
      <c r="N17" s="95">
        <f t="shared" si="6"/>
        <v>0</v>
      </c>
      <c r="O17" s="96">
        <f t="shared" si="7"/>
        <v>0</v>
      </c>
      <c r="P17" s="69">
        <f t="shared" si="8"/>
        <v>4</v>
      </c>
      <c r="Q17" s="94">
        <f t="shared" si="9"/>
        <v>0</v>
      </c>
      <c r="R17" s="95">
        <f t="shared" si="10"/>
        <v>0</v>
      </c>
      <c r="S17" s="96">
        <f t="shared" si="11"/>
        <v>0</v>
      </c>
    </row>
    <row r="18" spans="1:19" s="7" customFormat="1" ht="12.75">
      <c r="A18" s="159"/>
      <c r="B18" s="42" t="s">
        <v>29</v>
      </c>
      <c r="C18" s="43" t="s">
        <v>1</v>
      </c>
      <c r="D18" s="44"/>
      <c r="E18" s="45">
        <v>0.08</v>
      </c>
      <c r="F18" s="46">
        <f t="shared" si="0"/>
        <v>0</v>
      </c>
      <c r="G18" s="47">
        <f t="shared" si="1"/>
        <v>0</v>
      </c>
      <c r="H18" s="69">
        <f>H17</f>
        <v>1</v>
      </c>
      <c r="I18" s="94">
        <f t="shared" si="2"/>
        <v>0</v>
      </c>
      <c r="J18" s="95">
        <f t="shared" si="3"/>
        <v>0</v>
      </c>
      <c r="K18" s="96">
        <f t="shared" si="4"/>
        <v>0</v>
      </c>
      <c r="L18" s="69">
        <f>L17</f>
        <v>3</v>
      </c>
      <c r="M18" s="94">
        <f t="shared" si="5"/>
        <v>0</v>
      </c>
      <c r="N18" s="95">
        <f t="shared" si="6"/>
        <v>0</v>
      </c>
      <c r="O18" s="96">
        <f t="shared" si="7"/>
        <v>0</v>
      </c>
      <c r="P18" s="69">
        <f t="shared" si="8"/>
        <v>4</v>
      </c>
      <c r="Q18" s="94">
        <f t="shared" si="9"/>
        <v>0</v>
      </c>
      <c r="R18" s="95">
        <f t="shared" si="10"/>
        <v>0</v>
      </c>
      <c r="S18" s="96">
        <f t="shared" si="11"/>
        <v>0</v>
      </c>
    </row>
    <row r="19" spans="1:19" s="7" customFormat="1" ht="12.75">
      <c r="A19" s="159">
        <v>4</v>
      </c>
      <c r="B19" s="42" t="s">
        <v>30</v>
      </c>
      <c r="C19" s="43" t="s">
        <v>1</v>
      </c>
      <c r="D19" s="44"/>
      <c r="E19" s="45">
        <v>0.23</v>
      </c>
      <c r="F19" s="46">
        <f t="shared" si="0"/>
        <v>0</v>
      </c>
      <c r="G19" s="47">
        <f t="shared" si="1"/>
        <v>0</v>
      </c>
      <c r="H19" s="69">
        <v>101</v>
      </c>
      <c r="I19" s="94">
        <f t="shared" si="2"/>
        <v>0</v>
      </c>
      <c r="J19" s="95">
        <f t="shared" si="3"/>
        <v>0</v>
      </c>
      <c r="K19" s="96">
        <f t="shared" si="4"/>
        <v>0</v>
      </c>
      <c r="L19" s="69">
        <v>71</v>
      </c>
      <c r="M19" s="94">
        <f t="shared" si="5"/>
        <v>0</v>
      </c>
      <c r="N19" s="95">
        <f t="shared" si="6"/>
        <v>0</v>
      </c>
      <c r="O19" s="96">
        <f t="shared" si="7"/>
        <v>0</v>
      </c>
      <c r="P19" s="69">
        <f t="shared" si="8"/>
        <v>172</v>
      </c>
      <c r="Q19" s="94">
        <f t="shared" si="9"/>
        <v>0</v>
      </c>
      <c r="R19" s="95">
        <f t="shared" si="10"/>
        <v>0</v>
      </c>
      <c r="S19" s="96">
        <f t="shared" si="11"/>
        <v>0</v>
      </c>
    </row>
    <row r="20" spans="1:19" s="7" customFormat="1" ht="12.75">
      <c r="A20" s="159"/>
      <c r="B20" s="42" t="s">
        <v>31</v>
      </c>
      <c r="C20" s="43" t="s">
        <v>1</v>
      </c>
      <c r="D20" s="44"/>
      <c r="E20" s="45">
        <v>0.08</v>
      </c>
      <c r="F20" s="46">
        <f t="shared" si="0"/>
        <v>0</v>
      </c>
      <c r="G20" s="47">
        <f t="shared" si="1"/>
        <v>0</v>
      </c>
      <c r="H20" s="69">
        <f>H19</f>
        <v>101</v>
      </c>
      <c r="I20" s="94">
        <f t="shared" si="2"/>
        <v>0</v>
      </c>
      <c r="J20" s="95">
        <f t="shared" si="3"/>
        <v>0</v>
      </c>
      <c r="K20" s="96">
        <f t="shared" si="4"/>
        <v>0</v>
      </c>
      <c r="L20" s="69">
        <f>L19</f>
        <v>71</v>
      </c>
      <c r="M20" s="94">
        <f t="shared" si="5"/>
        <v>0</v>
      </c>
      <c r="N20" s="95">
        <f t="shared" si="6"/>
        <v>0</v>
      </c>
      <c r="O20" s="96">
        <f t="shared" si="7"/>
        <v>0</v>
      </c>
      <c r="P20" s="69">
        <f t="shared" si="8"/>
        <v>172</v>
      </c>
      <c r="Q20" s="94">
        <f t="shared" si="9"/>
        <v>0</v>
      </c>
      <c r="R20" s="95">
        <f t="shared" si="10"/>
        <v>0</v>
      </c>
      <c r="S20" s="96">
        <f t="shared" si="11"/>
        <v>0</v>
      </c>
    </row>
    <row r="21" spans="1:19" s="7" customFormat="1" ht="12.75">
      <c r="A21" s="159">
        <v>5</v>
      </c>
      <c r="B21" s="42" t="s">
        <v>19</v>
      </c>
      <c r="C21" s="43" t="s">
        <v>1</v>
      </c>
      <c r="D21" s="44"/>
      <c r="E21" s="45">
        <v>0.23</v>
      </c>
      <c r="F21" s="46">
        <f t="shared" si="0"/>
        <v>0</v>
      </c>
      <c r="G21" s="47">
        <f t="shared" si="1"/>
        <v>0</v>
      </c>
      <c r="H21" s="69">
        <v>2</v>
      </c>
      <c r="I21" s="94">
        <f t="shared" si="2"/>
        <v>0</v>
      </c>
      <c r="J21" s="95">
        <f t="shared" si="3"/>
        <v>0</v>
      </c>
      <c r="K21" s="96">
        <f t="shared" si="4"/>
        <v>0</v>
      </c>
      <c r="L21" s="69">
        <v>0</v>
      </c>
      <c r="M21" s="94">
        <f t="shared" si="5"/>
        <v>0</v>
      </c>
      <c r="N21" s="95">
        <f t="shared" si="6"/>
        <v>0</v>
      </c>
      <c r="O21" s="96">
        <f t="shared" si="7"/>
        <v>0</v>
      </c>
      <c r="P21" s="69">
        <f t="shared" si="8"/>
        <v>2</v>
      </c>
      <c r="Q21" s="94">
        <f t="shared" si="9"/>
        <v>0</v>
      </c>
      <c r="R21" s="95">
        <f t="shared" si="10"/>
        <v>0</v>
      </c>
      <c r="S21" s="96">
        <f t="shared" si="11"/>
        <v>0</v>
      </c>
    </row>
    <row r="22" spans="1:19" s="7" customFormat="1" ht="12.75">
      <c r="A22" s="159"/>
      <c r="B22" s="42" t="s">
        <v>20</v>
      </c>
      <c r="C22" s="43" t="s">
        <v>1</v>
      </c>
      <c r="D22" s="44"/>
      <c r="E22" s="45">
        <v>0.08</v>
      </c>
      <c r="F22" s="46">
        <f t="shared" si="0"/>
        <v>0</v>
      </c>
      <c r="G22" s="47">
        <f t="shared" si="1"/>
        <v>0</v>
      </c>
      <c r="H22" s="69">
        <f>H21</f>
        <v>2</v>
      </c>
      <c r="I22" s="94">
        <f t="shared" si="2"/>
        <v>0</v>
      </c>
      <c r="J22" s="95">
        <f t="shared" si="3"/>
        <v>0</v>
      </c>
      <c r="K22" s="96">
        <f t="shared" si="4"/>
        <v>0</v>
      </c>
      <c r="L22" s="69">
        <f>L21</f>
        <v>0</v>
      </c>
      <c r="M22" s="94">
        <f t="shared" si="5"/>
        <v>0</v>
      </c>
      <c r="N22" s="95">
        <f t="shared" si="6"/>
        <v>0</v>
      </c>
      <c r="O22" s="96">
        <f t="shared" si="7"/>
        <v>0</v>
      </c>
      <c r="P22" s="69">
        <f t="shared" si="8"/>
        <v>2</v>
      </c>
      <c r="Q22" s="94">
        <f t="shared" si="9"/>
        <v>0</v>
      </c>
      <c r="R22" s="95">
        <f t="shared" si="10"/>
        <v>0</v>
      </c>
      <c r="S22" s="96">
        <f t="shared" si="11"/>
        <v>0</v>
      </c>
    </row>
    <row r="23" spans="1:19" s="7" customFormat="1" ht="12.75">
      <c r="A23" s="159">
        <v>6</v>
      </c>
      <c r="B23" s="42" t="s">
        <v>32</v>
      </c>
      <c r="C23" s="43" t="s">
        <v>1</v>
      </c>
      <c r="D23" s="44"/>
      <c r="E23" s="45">
        <v>0.23</v>
      </c>
      <c r="F23" s="46">
        <f t="shared" si="0"/>
        <v>0</v>
      </c>
      <c r="G23" s="47">
        <f t="shared" si="1"/>
        <v>0</v>
      </c>
      <c r="H23" s="69">
        <v>3</v>
      </c>
      <c r="I23" s="94">
        <f t="shared" si="2"/>
        <v>0</v>
      </c>
      <c r="J23" s="95">
        <f t="shared" si="3"/>
        <v>0</v>
      </c>
      <c r="K23" s="96">
        <f t="shared" si="4"/>
        <v>0</v>
      </c>
      <c r="L23" s="69">
        <v>45</v>
      </c>
      <c r="M23" s="94">
        <f t="shared" si="5"/>
        <v>0</v>
      </c>
      <c r="N23" s="95">
        <f t="shared" si="6"/>
        <v>0</v>
      </c>
      <c r="O23" s="96">
        <f t="shared" si="7"/>
        <v>0</v>
      </c>
      <c r="P23" s="69">
        <f t="shared" si="8"/>
        <v>48</v>
      </c>
      <c r="Q23" s="94">
        <f t="shared" si="9"/>
        <v>0</v>
      </c>
      <c r="R23" s="95">
        <f t="shared" si="10"/>
        <v>0</v>
      </c>
      <c r="S23" s="96">
        <f t="shared" si="11"/>
        <v>0</v>
      </c>
    </row>
    <row r="24" spans="1:19" s="7" customFormat="1" ht="12.75">
      <c r="A24" s="159"/>
      <c r="B24" s="42" t="s">
        <v>33</v>
      </c>
      <c r="C24" s="43" t="s">
        <v>1</v>
      </c>
      <c r="D24" s="44"/>
      <c r="E24" s="45">
        <v>0.08</v>
      </c>
      <c r="F24" s="46">
        <f t="shared" si="0"/>
        <v>0</v>
      </c>
      <c r="G24" s="47">
        <f t="shared" si="1"/>
        <v>0</v>
      </c>
      <c r="H24" s="69">
        <f>H23</f>
        <v>3</v>
      </c>
      <c r="I24" s="94">
        <f t="shared" si="2"/>
        <v>0</v>
      </c>
      <c r="J24" s="95">
        <f t="shared" si="3"/>
        <v>0</v>
      </c>
      <c r="K24" s="96">
        <f t="shared" si="4"/>
        <v>0</v>
      </c>
      <c r="L24" s="69">
        <f>L23</f>
        <v>45</v>
      </c>
      <c r="M24" s="94">
        <f t="shared" si="5"/>
        <v>0</v>
      </c>
      <c r="N24" s="95">
        <f t="shared" si="6"/>
        <v>0</v>
      </c>
      <c r="O24" s="96">
        <f t="shared" si="7"/>
        <v>0</v>
      </c>
      <c r="P24" s="69">
        <f t="shared" si="8"/>
        <v>48</v>
      </c>
      <c r="Q24" s="94">
        <f t="shared" si="9"/>
        <v>0</v>
      </c>
      <c r="R24" s="95">
        <f t="shared" si="10"/>
        <v>0</v>
      </c>
      <c r="S24" s="96">
        <f t="shared" si="11"/>
        <v>0</v>
      </c>
    </row>
    <row r="25" spans="1:19" s="7" customFormat="1" ht="12.75">
      <c r="A25" s="159">
        <v>7</v>
      </c>
      <c r="B25" s="42" t="s">
        <v>34</v>
      </c>
      <c r="C25" s="43" t="s">
        <v>1</v>
      </c>
      <c r="D25" s="44"/>
      <c r="E25" s="45">
        <v>0.23</v>
      </c>
      <c r="F25" s="46">
        <f aca="true" t="shared" si="12" ref="F25:F42">ROUND(D25*E25,2)</f>
        <v>0</v>
      </c>
      <c r="G25" s="47">
        <f aca="true" t="shared" si="13" ref="G25:G42">D25+F25</f>
        <v>0</v>
      </c>
      <c r="H25" s="69">
        <v>32</v>
      </c>
      <c r="I25" s="94">
        <f t="shared" si="2"/>
        <v>0</v>
      </c>
      <c r="J25" s="95">
        <f t="shared" si="3"/>
        <v>0</v>
      </c>
      <c r="K25" s="96">
        <f t="shared" si="4"/>
        <v>0</v>
      </c>
      <c r="L25" s="69">
        <v>4</v>
      </c>
      <c r="M25" s="94">
        <f t="shared" si="5"/>
        <v>0</v>
      </c>
      <c r="N25" s="95">
        <f t="shared" si="6"/>
        <v>0</v>
      </c>
      <c r="O25" s="96">
        <f t="shared" si="7"/>
        <v>0</v>
      </c>
      <c r="P25" s="69">
        <f t="shared" si="8"/>
        <v>36</v>
      </c>
      <c r="Q25" s="94">
        <f t="shared" si="9"/>
        <v>0</v>
      </c>
      <c r="R25" s="95">
        <f t="shared" si="10"/>
        <v>0</v>
      </c>
      <c r="S25" s="96">
        <f t="shared" si="11"/>
        <v>0</v>
      </c>
    </row>
    <row r="26" spans="1:19" s="7" customFormat="1" ht="12.75">
      <c r="A26" s="159"/>
      <c r="B26" s="42" t="s">
        <v>35</v>
      </c>
      <c r="C26" s="43" t="s">
        <v>1</v>
      </c>
      <c r="D26" s="44"/>
      <c r="E26" s="45">
        <v>0.08</v>
      </c>
      <c r="F26" s="46">
        <f t="shared" si="12"/>
        <v>0</v>
      </c>
      <c r="G26" s="47">
        <f t="shared" si="13"/>
        <v>0</v>
      </c>
      <c r="H26" s="69">
        <f>H25</f>
        <v>32</v>
      </c>
      <c r="I26" s="94">
        <f t="shared" si="2"/>
        <v>0</v>
      </c>
      <c r="J26" s="95">
        <f t="shared" si="3"/>
        <v>0</v>
      </c>
      <c r="K26" s="96">
        <f t="shared" si="4"/>
        <v>0</v>
      </c>
      <c r="L26" s="69">
        <f>L25</f>
        <v>4</v>
      </c>
      <c r="M26" s="94">
        <f t="shared" si="5"/>
        <v>0</v>
      </c>
      <c r="N26" s="95">
        <f t="shared" si="6"/>
        <v>0</v>
      </c>
      <c r="O26" s="96">
        <f t="shared" si="7"/>
        <v>0</v>
      </c>
      <c r="P26" s="69">
        <f t="shared" si="8"/>
        <v>36</v>
      </c>
      <c r="Q26" s="94">
        <f t="shared" si="9"/>
        <v>0</v>
      </c>
      <c r="R26" s="95">
        <f t="shared" si="10"/>
        <v>0</v>
      </c>
      <c r="S26" s="96">
        <f t="shared" si="11"/>
        <v>0</v>
      </c>
    </row>
    <row r="27" spans="1:19" s="7" customFormat="1" ht="12.75">
      <c r="A27" s="159">
        <v>8</v>
      </c>
      <c r="B27" s="42" t="s">
        <v>36</v>
      </c>
      <c r="C27" s="43" t="s">
        <v>1</v>
      </c>
      <c r="D27" s="44"/>
      <c r="E27" s="45">
        <v>0.23</v>
      </c>
      <c r="F27" s="46">
        <f t="shared" si="12"/>
        <v>0</v>
      </c>
      <c r="G27" s="47">
        <f t="shared" si="13"/>
        <v>0</v>
      </c>
      <c r="H27" s="69">
        <v>1</v>
      </c>
      <c r="I27" s="94">
        <f t="shared" si="2"/>
        <v>0</v>
      </c>
      <c r="J27" s="95">
        <f t="shared" si="3"/>
        <v>0</v>
      </c>
      <c r="K27" s="96">
        <f t="shared" si="4"/>
        <v>0</v>
      </c>
      <c r="L27" s="69">
        <v>1</v>
      </c>
      <c r="M27" s="94">
        <f t="shared" si="5"/>
        <v>0</v>
      </c>
      <c r="N27" s="95">
        <f t="shared" si="6"/>
        <v>0</v>
      </c>
      <c r="O27" s="96">
        <f t="shared" si="7"/>
        <v>0</v>
      </c>
      <c r="P27" s="69">
        <f t="shared" si="8"/>
        <v>2</v>
      </c>
      <c r="Q27" s="94">
        <f t="shared" si="9"/>
        <v>0</v>
      </c>
      <c r="R27" s="95">
        <f t="shared" si="10"/>
        <v>0</v>
      </c>
      <c r="S27" s="96">
        <f t="shared" si="11"/>
        <v>0</v>
      </c>
    </row>
    <row r="28" spans="1:19" s="7" customFormat="1" ht="12.75">
      <c r="A28" s="159"/>
      <c r="B28" s="42" t="s">
        <v>37</v>
      </c>
      <c r="C28" s="43" t="s">
        <v>1</v>
      </c>
      <c r="D28" s="44"/>
      <c r="E28" s="45">
        <v>0.08</v>
      </c>
      <c r="F28" s="46">
        <f t="shared" si="12"/>
        <v>0</v>
      </c>
      <c r="G28" s="47">
        <f t="shared" si="13"/>
        <v>0</v>
      </c>
      <c r="H28" s="69">
        <f>H27</f>
        <v>1</v>
      </c>
      <c r="I28" s="94">
        <f t="shared" si="2"/>
        <v>0</v>
      </c>
      <c r="J28" s="95">
        <f t="shared" si="3"/>
        <v>0</v>
      </c>
      <c r="K28" s="96">
        <f t="shared" si="4"/>
        <v>0</v>
      </c>
      <c r="L28" s="69">
        <f>L27</f>
        <v>1</v>
      </c>
      <c r="M28" s="94">
        <f t="shared" si="5"/>
        <v>0</v>
      </c>
      <c r="N28" s="95">
        <f t="shared" si="6"/>
        <v>0</v>
      </c>
      <c r="O28" s="96">
        <f t="shared" si="7"/>
        <v>0</v>
      </c>
      <c r="P28" s="69">
        <f t="shared" si="8"/>
        <v>2</v>
      </c>
      <c r="Q28" s="94">
        <f t="shared" si="9"/>
        <v>0</v>
      </c>
      <c r="R28" s="95">
        <f t="shared" si="10"/>
        <v>0</v>
      </c>
      <c r="S28" s="96">
        <f t="shared" si="11"/>
        <v>0</v>
      </c>
    </row>
    <row r="29" spans="1:19" s="7" customFormat="1" ht="12.75">
      <c r="A29" s="159">
        <v>9</v>
      </c>
      <c r="B29" s="42" t="s">
        <v>38</v>
      </c>
      <c r="C29" s="43" t="s">
        <v>1</v>
      </c>
      <c r="D29" s="44"/>
      <c r="E29" s="45">
        <v>0.23</v>
      </c>
      <c r="F29" s="46">
        <f t="shared" si="12"/>
        <v>0</v>
      </c>
      <c r="G29" s="47">
        <f t="shared" si="13"/>
        <v>0</v>
      </c>
      <c r="H29" s="69">
        <v>14</v>
      </c>
      <c r="I29" s="94">
        <f t="shared" si="2"/>
        <v>0</v>
      </c>
      <c r="J29" s="95">
        <f t="shared" si="3"/>
        <v>0</v>
      </c>
      <c r="K29" s="96">
        <f t="shared" si="4"/>
        <v>0</v>
      </c>
      <c r="L29" s="69">
        <v>12</v>
      </c>
      <c r="M29" s="94">
        <f t="shared" si="5"/>
        <v>0</v>
      </c>
      <c r="N29" s="95">
        <f t="shared" si="6"/>
        <v>0</v>
      </c>
      <c r="O29" s="96">
        <f t="shared" si="7"/>
        <v>0</v>
      </c>
      <c r="P29" s="69">
        <f t="shared" si="8"/>
        <v>26</v>
      </c>
      <c r="Q29" s="94">
        <f t="shared" si="9"/>
        <v>0</v>
      </c>
      <c r="R29" s="95">
        <f t="shared" si="10"/>
        <v>0</v>
      </c>
      <c r="S29" s="96">
        <f t="shared" si="11"/>
        <v>0</v>
      </c>
    </row>
    <row r="30" spans="1:19" s="7" customFormat="1" ht="12.75">
      <c r="A30" s="159"/>
      <c r="B30" s="42" t="s">
        <v>39</v>
      </c>
      <c r="C30" s="43" t="s">
        <v>1</v>
      </c>
      <c r="D30" s="44"/>
      <c r="E30" s="45">
        <v>0.08</v>
      </c>
      <c r="F30" s="46">
        <f t="shared" si="12"/>
        <v>0</v>
      </c>
      <c r="G30" s="47">
        <f t="shared" si="13"/>
        <v>0</v>
      </c>
      <c r="H30" s="69">
        <f>H29</f>
        <v>14</v>
      </c>
      <c r="I30" s="94">
        <f t="shared" si="2"/>
        <v>0</v>
      </c>
      <c r="J30" s="95">
        <f t="shared" si="3"/>
        <v>0</v>
      </c>
      <c r="K30" s="96">
        <f t="shared" si="4"/>
        <v>0</v>
      </c>
      <c r="L30" s="69">
        <f>L29</f>
        <v>12</v>
      </c>
      <c r="M30" s="94">
        <f t="shared" si="5"/>
        <v>0</v>
      </c>
      <c r="N30" s="95">
        <f t="shared" si="6"/>
        <v>0</v>
      </c>
      <c r="O30" s="96">
        <f t="shared" si="7"/>
        <v>0</v>
      </c>
      <c r="P30" s="69">
        <f t="shared" si="8"/>
        <v>26</v>
      </c>
      <c r="Q30" s="94">
        <f t="shared" si="9"/>
        <v>0</v>
      </c>
      <c r="R30" s="95">
        <f t="shared" si="10"/>
        <v>0</v>
      </c>
      <c r="S30" s="96">
        <f t="shared" si="11"/>
        <v>0</v>
      </c>
    </row>
    <row r="31" spans="1:19" s="7" customFormat="1" ht="12.75">
      <c r="A31" s="159">
        <v>10</v>
      </c>
      <c r="B31" s="42" t="s">
        <v>40</v>
      </c>
      <c r="C31" s="43" t="s">
        <v>1</v>
      </c>
      <c r="D31" s="44"/>
      <c r="E31" s="45">
        <v>0.23</v>
      </c>
      <c r="F31" s="46">
        <f t="shared" si="12"/>
        <v>0</v>
      </c>
      <c r="G31" s="47">
        <f t="shared" si="13"/>
        <v>0</v>
      </c>
      <c r="H31" s="69">
        <v>1</v>
      </c>
      <c r="I31" s="94">
        <f t="shared" si="2"/>
        <v>0</v>
      </c>
      <c r="J31" s="95">
        <f t="shared" si="3"/>
        <v>0</v>
      </c>
      <c r="K31" s="96">
        <f t="shared" si="4"/>
        <v>0</v>
      </c>
      <c r="L31" s="69">
        <v>1</v>
      </c>
      <c r="M31" s="94">
        <f t="shared" si="5"/>
        <v>0</v>
      </c>
      <c r="N31" s="95">
        <f t="shared" si="6"/>
        <v>0</v>
      </c>
      <c r="O31" s="96">
        <f t="shared" si="7"/>
        <v>0</v>
      </c>
      <c r="P31" s="69">
        <f t="shared" si="8"/>
        <v>2</v>
      </c>
      <c r="Q31" s="94">
        <f t="shared" si="9"/>
        <v>0</v>
      </c>
      <c r="R31" s="95">
        <f t="shared" si="10"/>
        <v>0</v>
      </c>
      <c r="S31" s="96">
        <f t="shared" si="11"/>
        <v>0</v>
      </c>
    </row>
    <row r="32" spans="1:19" s="7" customFormat="1" ht="12.75">
      <c r="A32" s="159"/>
      <c r="B32" s="42" t="s">
        <v>41</v>
      </c>
      <c r="C32" s="43" t="s">
        <v>1</v>
      </c>
      <c r="D32" s="44"/>
      <c r="E32" s="45">
        <v>0.08</v>
      </c>
      <c r="F32" s="46">
        <f t="shared" si="12"/>
        <v>0</v>
      </c>
      <c r="G32" s="47">
        <f t="shared" si="13"/>
        <v>0</v>
      </c>
      <c r="H32" s="69">
        <f>H31</f>
        <v>1</v>
      </c>
      <c r="I32" s="94">
        <f t="shared" si="2"/>
        <v>0</v>
      </c>
      <c r="J32" s="95">
        <f t="shared" si="3"/>
        <v>0</v>
      </c>
      <c r="K32" s="96">
        <f t="shared" si="4"/>
        <v>0</v>
      </c>
      <c r="L32" s="69">
        <f>L31</f>
        <v>1</v>
      </c>
      <c r="M32" s="94">
        <f t="shared" si="5"/>
        <v>0</v>
      </c>
      <c r="N32" s="95">
        <f t="shared" si="6"/>
        <v>0</v>
      </c>
      <c r="O32" s="96">
        <f t="shared" si="7"/>
        <v>0</v>
      </c>
      <c r="P32" s="69">
        <f t="shared" si="8"/>
        <v>2</v>
      </c>
      <c r="Q32" s="94">
        <f t="shared" si="9"/>
        <v>0</v>
      </c>
      <c r="R32" s="95">
        <f t="shared" si="10"/>
        <v>0</v>
      </c>
      <c r="S32" s="96">
        <f t="shared" si="11"/>
        <v>0</v>
      </c>
    </row>
    <row r="33" spans="1:19" s="7" customFormat="1" ht="12.75">
      <c r="A33" s="159">
        <v>11</v>
      </c>
      <c r="B33" s="42" t="s">
        <v>42</v>
      </c>
      <c r="C33" s="43" t="s">
        <v>1</v>
      </c>
      <c r="D33" s="44"/>
      <c r="E33" s="45">
        <v>0.23</v>
      </c>
      <c r="F33" s="46">
        <f t="shared" si="12"/>
        <v>0</v>
      </c>
      <c r="G33" s="47">
        <f t="shared" si="13"/>
        <v>0</v>
      </c>
      <c r="H33" s="69">
        <v>2</v>
      </c>
      <c r="I33" s="94">
        <f t="shared" si="2"/>
        <v>0</v>
      </c>
      <c r="J33" s="95">
        <f t="shared" si="3"/>
        <v>0</v>
      </c>
      <c r="K33" s="96">
        <f t="shared" si="4"/>
        <v>0</v>
      </c>
      <c r="L33" s="69">
        <v>1</v>
      </c>
      <c r="M33" s="94">
        <f t="shared" si="5"/>
        <v>0</v>
      </c>
      <c r="N33" s="95">
        <f t="shared" si="6"/>
        <v>0</v>
      </c>
      <c r="O33" s="96">
        <f t="shared" si="7"/>
        <v>0</v>
      </c>
      <c r="P33" s="69">
        <f t="shared" si="8"/>
        <v>3</v>
      </c>
      <c r="Q33" s="94">
        <f t="shared" si="9"/>
        <v>0</v>
      </c>
      <c r="R33" s="95">
        <f t="shared" si="10"/>
        <v>0</v>
      </c>
      <c r="S33" s="96">
        <f t="shared" si="11"/>
        <v>0</v>
      </c>
    </row>
    <row r="34" spans="1:19" s="7" customFormat="1" ht="12.75">
      <c r="A34" s="159"/>
      <c r="B34" s="42" t="s">
        <v>43</v>
      </c>
      <c r="C34" s="43" t="s">
        <v>1</v>
      </c>
      <c r="D34" s="44"/>
      <c r="E34" s="45">
        <v>0.08</v>
      </c>
      <c r="F34" s="46">
        <f t="shared" si="12"/>
        <v>0</v>
      </c>
      <c r="G34" s="47">
        <f t="shared" si="13"/>
        <v>0</v>
      </c>
      <c r="H34" s="69">
        <f>H33</f>
        <v>2</v>
      </c>
      <c r="I34" s="94">
        <f t="shared" si="2"/>
        <v>0</v>
      </c>
      <c r="J34" s="95">
        <f t="shared" si="3"/>
        <v>0</v>
      </c>
      <c r="K34" s="96">
        <f t="shared" si="4"/>
        <v>0</v>
      </c>
      <c r="L34" s="69">
        <f>L33</f>
        <v>1</v>
      </c>
      <c r="M34" s="94">
        <f t="shared" si="5"/>
        <v>0</v>
      </c>
      <c r="N34" s="95">
        <f t="shared" si="6"/>
        <v>0</v>
      </c>
      <c r="O34" s="96">
        <f t="shared" si="7"/>
        <v>0</v>
      </c>
      <c r="P34" s="69">
        <f t="shared" si="8"/>
        <v>3</v>
      </c>
      <c r="Q34" s="94">
        <f t="shared" si="9"/>
        <v>0</v>
      </c>
      <c r="R34" s="95">
        <f t="shared" si="10"/>
        <v>0</v>
      </c>
      <c r="S34" s="96">
        <f t="shared" si="11"/>
        <v>0</v>
      </c>
    </row>
    <row r="35" spans="1:19" s="7" customFormat="1" ht="12.75">
      <c r="A35" s="159">
        <v>12</v>
      </c>
      <c r="B35" s="42" t="s">
        <v>44</v>
      </c>
      <c r="C35" s="43" t="s">
        <v>1</v>
      </c>
      <c r="D35" s="44"/>
      <c r="E35" s="45">
        <v>0.23</v>
      </c>
      <c r="F35" s="46">
        <f t="shared" si="12"/>
        <v>0</v>
      </c>
      <c r="G35" s="47">
        <f t="shared" si="13"/>
        <v>0</v>
      </c>
      <c r="H35" s="69">
        <v>9</v>
      </c>
      <c r="I35" s="94">
        <f t="shared" si="2"/>
        <v>0</v>
      </c>
      <c r="J35" s="95">
        <f t="shared" si="3"/>
        <v>0</v>
      </c>
      <c r="K35" s="96">
        <f t="shared" si="4"/>
        <v>0</v>
      </c>
      <c r="L35" s="69">
        <v>4</v>
      </c>
      <c r="M35" s="94">
        <f t="shared" si="5"/>
        <v>0</v>
      </c>
      <c r="N35" s="95">
        <f t="shared" si="6"/>
        <v>0</v>
      </c>
      <c r="O35" s="96">
        <f t="shared" si="7"/>
        <v>0</v>
      </c>
      <c r="P35" s="69">
        <f t="shared" si="8"/>
        <v>13</v>
      </c>
      <c r="Q35" s="94">
        <f t="shared" si="9"/>
        <v>0</v>
      </c>
      <c r="R35" s="95">
        <f t="shared" si="10"/>
        <v>0</v>
      </c>
      <c r="S35" s="96">
        <f t="shared" si="11"/>
        <v>0</v>
      </c>
    </row>
    <row r="36" spans="1:19" s="7" customFormat="1" ht="12.75">
      <c r="A36" s="159"/>
      <c r="B36" s="42" t="s">
        <v>45</v>
      </c>
      <c r="C36" s="43" t="s">
        <v>1</v>
      </c>
      <c r="D36" s="44"/>
      <c r="E36" s="45">
        <v>0.08</v>
      </c>
      <c r="F36" s="46">
        <f t="shared" si="12"/>
        <v>0</v>
      </c>
      <c r="G36" s="47">
        <f t="shared" si="13"/>
        <v>0</v>
      </c>
      <c r="H36" s="69">
        <f>H35</f>
        <v>9</v>
      </c>
      <c r="I36" s="94">
        <f t="shared" si="2"/>
        <v>0</v>
      </c>
      <c r="J36" s="95">
        <f t="shared" si="3"/>
        <v>0</v>
      </c>
      <c r="K36" s="96">
        <f t="shared" si="4"/>
        <v>0</v>
      </c>
      <c r="L36" s="69">
        <f>L35</f>
        <v>4</v>
      </c>
      <c r="M36" s="94">
        <f t="shared" si="5"/>
        <v>0</v>
      </c>
      <c r="N36" s="95">
        <f t="shared" si="6"/>
        <v>0</v>
      </c>
      <c r="O36" s="96">
        <f t="shared" si="7"/>
        <v>0</v>
      </c>
      <c r="P36" s="69">
        <f t="shared" si="8"/>
        <v>13</v>
      </c>
      <c r="Q36" s="94">
        <f t="shared" si="9"/>
        <v>0</v>
      </c>
      <c r="R36" s="95">
        <f t="shared" si="10"/>
        <v>0</v>
      </c>
      <c r="S36" s="96">
        <f t="shared" si="11"/>
        <v>0</v>
      </c>
    </row>
    <row r="37" spans="1:19" s="7" customFormat="1" ht="12.75">
      <c r="A37" s="159">
        <v>13</v>
      </c>
      <c r="B37" s="42" t="s">
        <v>47</v>
      </c>
      <c r="C37" s="43" t="s">
        <v>1</v>
      </c>
      <c r="D37" s="44"/>
      <c r="E37" s="45">
        <v>0.23</v>
      </c>
      <c r="F37" s="46">
        <f t="shared" si="12"/>
        <v>0</v>
      </c>
      <c r="G37" s="47">
        <f t="shared" si="13"/>
        <v>0</v>
      </c>
      <c r="H37" s="69">
        <v>1</v>
      </c>
      <c r="I37" s="94">
        <f t="shared" si="2"/>
        <v>0</v>
      </c>
      <c r="J37" s="95">
        <f t="shared" si="3"/>
        <v>0</v>
      </c>
      <c r="K37" s="96">
        <f t="shared" si="4"/>
        <v>0</v>
      </c>
      <c r="L37" s="69">
        <v>8</v>
      </c>
      <c r="M37" s="94">
        <f t="shared" si="5"/>
        <v>0</v>
      </c>
      <c r="N37" s="95">
        <f t="shared" si="6"/>
        <v>0</v>
      </c>
      <c r="O37" s="96">
        <f t="shared" si="7"/>
        <v>0</v>
      </c>
      <c r="P37" s="69">
        <f t="shared" si="8"/>
        <v>9</v>
      </c>
      <c r="Q37" s="94">
        <f t="shared" si="9"/>
        <v>0</v>
      </c>
      <c r="R37" s="95">
        <f t="shared" si="10"/>
        <v>0</v>
      </c>
      <c r="S37" s="96">
        <f t="shared" si="11"/>
        <v>0</v>
      </c>
    </row>
    <row r="38" spans="1:19" s="7" customFormat="1" ht="12.75">
      <c r="A38" s="159"/>
      <c r="B38" s="42" t="s">
        <v>48</v>
      </c>
      <c r="C38" s="43" t="s">
        <v>1</v>
      </c>
      <c r="D38" s="44"/>
      <c r="E38" s="45">
        <v>0.08</v>
      </c>
      <c r="F38" s="46">
        <f t="shared" si="12"/>
        <v>0</v>
      </c>
      <c r="G38" s="47">
        <f t="shared" si="13"/>
        <v>0</v>
      </c>
      <c r="H38" s="69">
        <f>H37</f>
        <v>1</v>
      </c>
      <c r="I38" s="94">
        <f t="shared" si="2"/>
        <v>0</v>
      </c>
      <c r="J38" s="95">
        <f t="shared" si="3"/>
        <v>0</v>
      </c>
      <c r="K38" s="96">
        <f t="shared" si="4"/>
        <v>0</v>
      </c>
      <c r="L38" s="69">
        <f>L37</f>
        <v>8</v>
      </c>
      <c r="M38" s="94">
        <f t="shared" si="5"/>
        <v>0</v>
      </c>
      <c r="N38" s="95">
        <f t="shared" si="6"/>
        <v>0</v>
      </c>
      <c r="O38" s="96">
        <f t="shared" si="7"/>
        <v>0</v>
      </c>
      <c r="P38" s="69">
        <f t="shared" si="8"/>
        <v>9</v>
      </c>
      <c r="Q38" s="94">
        <f t="shared" si="9"/>
        <v>0</v>
      </c>
      <c r="R38" s="95">
        <f t="shared" si="10"/>
        <v>0</v>
      </c>
      <c r="S38" s="96">
        <f t="shared" si="11"/>
        <v>0</v>
      </c>
    </row>
    <row r="39" spans="1:20" ht="12.75">
      <c r="A39" s="159">
        <v>14</v>
      </c>
      <c r="B39" s="42" t="s">
        <v>49</v>
      </c>
      <c r="C39" s="43" t="s">
        <v>1</v>
      </c>
      <c r="D39" s="44"/>
      <c r="E39" s="45">
        <v>0.23</v>
      </c>
      <c r="F39" s="46">
        <f t="shared" si="12"/>
        <v>0</v>
      </c>
      <c r="G39" s="47">
        <f t="shared" si="13"/>
        <v>0</v>
      </c>
      <c r="H39" s="69">
        <v>2</v>
      </c>
      <c r="I39" s="94">
        <f t="shared" si="2"/>
        <v>0</v>
      </c>
      <c r="J39" s="95">
        <f t="shared" si="3"/>
        <v>0</v>
      </c>
      <c r="K39" s="96">
        <f t="shared" si="4"/>
        <v>0</v>
      </c>
      <c r="L39" s="69">
        <v>1</v>
      </c>
      <c r="M39" s="94">
        <f t="shared" si="5"/>
        <v>0</v>
      </c>
      <c r="N39" s="95">
        <f t="shared" si="6"/>
        <v>0</v>
      </c>
      <c r="O39" s="96">
        <f t="shared" si="7"/>
        <v>0</v>
      </c>
      <c r="P39" s="69">
        <f t="shared" si="8"/>
        <v>3</v>
      </c>
      <c r="Q39" s="94">
        <f t="shared" si="9"/>
        <v>0</v>
      </c>
      <c r="R39" s="95">
        <f t="shared" si="10"/>
        <v>0</v>
      </c>
      <c r="S39" s="96">
        <f t="shared" si="11"/>
        <v>0</v>
      </c>
      <c r="T39" s="49"/>
    </row>
    <row r="40" spans="1:19" ht="12.75">
      <c r="A40" s="159"/>
      <c r="B40" s="42" t="s">
        <v>50</v>
      </c>
      <c r="C40" s="43" t="s">
        <v>1</v>
      </c>
      <c r="D40" s="44"/>
      <c r="E40" s="45">
        <v>0.08</v>
      </c>
      <c r="F40" s="46">
        <f t="shared" si="12"/>
        <v>0</v>
      </c>
      <c r="G40" s="47">
        <f t="shared" si="13"/>
        <v>0</v>
      </c>
      <c r="H40" s="69">
        <f>H39</f>
        <v>2</v>
      </c>
      <c r="I40" s="94">
        <f t="shared" si="2"/>
        <v>0</v>
      </c>
      <c r="J40" s="95">
        <f t="shared" si="3"/>
        <v>0</v>
      </c>
      <c r="K40" s="96">
        <f t="shared" si="4"/>
        <v>0</v>
      </c>
      <c r="L40" s="69">
        <f>L39</f>
        <v>1</v>
      </c>
      <c r="M40" s="94">
        <f t="shared" si="5"/>
        <v>0</v>
      </c>
      <c r="N40" s="95">
        <f t="shared" si="6"/>
        <v>0</v>
      </c>
      <c r="O40" s="96">
        <f t="shared" si="7"/>
        <v>0</v>
      </c>
      <c r="P40" s="69">
        <f t="shared" si="8"/>
        <v>3</v>
      </c>
      <c r="Q40" s="94">
        <f t="shared" si="9"/>
        <v>0</v>
      </c>
      <c r="R40" s="95">
        <f t="shared" si="10"/>
        <v>0</v>
      </c>
      <c r="S40" s="96">
        <f t="shared" si="11"/>
        <v>0</v>
      </c>
    </row>
    <row r="41" spans="1:19" ht="12.75">
      <c r="A41" s="159">
        <v>15</v>
      </c>
      <c r="B41" s="42" t="s">
        <v>51</v>
      </c>
      <c r="C41" s="43" t="s">
        <v>1</v>
      </c>
      <c r="D41" s="44"/>
      <c r="E41" s="45">
        <v>0.23</v>
      </c>
      <c r="F41" s="46">
        <f t="shared" si="12"/>
        <v>0</v>
      </c>
      <c r="G41" s="47">
        <f t="shared" si="13"/>
        <v>0</v>
      </c>
      <c r="H41" s="69">
        <v>7</v>
      </c>
      <c r="I41" s="94">
        <f t="shared" si="2"/>
        <v>0</v>
      </c>
      <c r="J41" s="95">
        <f t="shared" si="3"/>
        <v>0</v>
      </c>
      <c r="K41" s="96">
        <f t="shared" si="4"/>
        <v>0</v>
      </c>
      <c r="L41" s="69">
        <v>5</v>
      </c>
      <c r="M41" s="94">
        <f t="shared" si="5"/>
        <v>0</v>
      </c>
      <c r="N41" s="95">
        <f t="shared" si="6"/>
        <v>0</v>
      </c>
      <c r="O41" s="96">
        <f t="shared" si="7"/>
        <v>0</v>
      </c>
      <c r="P41" s="69">
        <f t="shared" si="8"/>
        <v>12</v>
      </c>
      <c r="Q41" s="94">
        <f t="shared" si="9"/>
        <v>0</v>
      </c>
      <c r="R41" s="95">
        <f t="shared" si="10"/>
        <v>0</v>
      </c>
      <c r="S41" s="96">
        <f t="shared" si="11"/>
        <v>0</v>
      </c>
    </row>
    <row r="42" spans="1:19" ht="12.75">
      <c r="A42" s="159"/>
      <c r="B42" s="42" t="s">
        <v>52</v>
      </c>
      <c r="C42" s="43" t="s">
        <v>1</v>
      </c>
      <c r="D42" s="44"/>
      <c r="E42" s="45">
        <v>0.08</v>
      </c>
      <c r="F42" s="46">
        <f t="shared" si="12"/>
        <v>0</v>
      </c>
      <c r="G42" s="47">
        <f t="shared" si="13"/>
        <v>0</v>
      </c>
      <c r="H42" s="69">
        <f>H41</f>
        <v>7</v>
      </c>
      <c r="I42" s="94">
        <f t="shared" si="2"/>
        <v>0</v>
      </c>
      <c r="J42" s="95">
        <f t="shared" si="3"/>
        <v>0</v>
      </c>
      <c r="K42" s="96">
        <f t="shared" si="4"/>
        <v>0</v>
      </c>
      <c r="L42" s="69">
        <f>L41</f>
        <v>5</v>
      </c>
      <c r="M42" s="94">
        <f t="shared" si="5"/>
        <v>0</v>
      </c>
      <c r="N42" s="95">
        <f t="shared" si="6"/>
        <v>0</v>
      </c>
      <c r="O42" s="96">
        <f t="shared" si="7"/>
        <v>0</v>
      </c>
      <c r="P42" s="69">
        <f t="shared" si="8"/>
        <v>12</v>
      </c>
      <c r="Q42" s="94">
        <f t="shared" si="9"/>
        <v>0</v>
      </c>
      <c r="R42" s="95">
        <f t="shared" si="10"/>
        <v>0</v>
      </c>
      <c r="S42" s="96">
        <f t="shared" si="11"/>
        <v>0</v>
      </c>
    </row>
    <row r="43" spans="1:19" ht="12.75">
      <c r="A43" s="50"/>
      <c r="B43" s="42"/>
      <c r="C43" s="43"/>
      <c r="D43" s="73"/>
      <c r="E43" s="45"/>
      <c r="F43" s="46"/>
      <c r="G43" s="47"/>
      <c r="H43" s="73"/>
      <c r="I43" s="45"/>
      <c r="J43" s="46"/>
      <c r="K43" s="47"/>
      <c r="L43" s="73"/>
      <c r="M43" s="45"/>
      <c r="N43" s="46"/>
      <c r="O43" s="47"/>
      <c r="P43" s="73"/>
      <c r="Q43" s="45"/>
      <c r="R43" s="46"/>
      <c r="S43" s="47"/>
    </row>
    <row r="44" spans="1:19" s="7" customFormat="1" ht="15">
      <c r="A44" s="28" t="s">
        <v>152</v>
      </c>
      <c r="B44" s="29"/>
      <c r="C44" s="30"/>
      <c r="D44" s="31"/>
      <c r="E44" s="32"/>
      <c r="F44" s="32"/>
      <c r="G44" s="33"/>
      <c r="H44" s="51">
        <f>H13+H15+H17+H19+H21+H23+H25+H27+H29+H31+H33+H35+H37+H39+H41</f>
        <v>199</v>
      </c>
      <c r="I44" s="34">
        <f>SUM(I12:I43)</f>
        <v>0</v>
      </c>
      <c r="J44" s="34">
        <f>SUM(J12:J43)</f>
        <v>0</v>
      </c>
      <c r="K44" s="34">
        <f>SUM(K12:K43)</f>
        <v>0</v>
      </c>
      <c r="L44" s="51">
        <f>L13+L15+L17+L19+L21+L23+L25+L27+L29+L31+L33+L35+L37+L39+L41</f>
        <v>174</v>
      </c>
      <c r="M44" s="34">
        <f>SUM(M12:M43)</f>
        <v>0</v>
      </c>
      <c r="N44" s="34">
        <f>SUM(N12:N43)</f>
        <v>0</v>
      </c>
      <c r="O44" s="34">
        <f>SUM(O12:O43)</f>
        <v>0</v>
      </c>
      <c r="P44" s="51">
        <f>P13+P15+P17+P19+P21+P23+P25+P27+P29+P31+P33+P35+P37+P39+P41</f>
        <v>373</v>
      </c>
      <c r="Q44" s="34">
        <f>SUM(Q12:Q43)</f>
        <v>0</v>
      </c>
      <c r="R44" s="34">
        <f>SUM(R12:R43)</f>
        <v>0</v>
      </c>
      <c r="S44" s="34">
        <f>SUM(S12:S43)</f>
        <v>0</v>
      </c>
    </row>
    <row r="45" spans="1:19" ht="12.75">
      <c r="A45" s="57"/>
      <c r="B45" s="58"/>
      <c r="C45" s="59"/>
      <c r="D45" s="101"/>
      <c r="E45" s="60"/>
      <c r="F45" s="61"/>
      <c r="G45" s="62"/>
      <c r="H45" s="53"/>
      <c r="I45" s="54"/>
      <c r="J45" s="55"/>
      <c r="K45" s="56"/>
      <c r="L45" s="53"/>
      <c r="M45" s="54"/>
      <c r="N45" s="55"/>
      <c r="O45" s="56"/>
      <c r="P45" s="53"/>
      <c r="Q45" s="54"/>
      <c r="R45" s="55"/>
      <c r="S45" s="56"/>
    </row>
    <row r="46" spans="1:19" ht="15">
      <c r="A46" s="63" t="s">
        <v>84</v>
      </c>
      <c r="B46" s="64"/>
      <c r="C46" s="65"/>
      <c r="D46" s="66"/>
      <c r="E46" s="64"/>
      <c r="F46" s="64"/>
      <c r="G46" s="67"/>
      <c r="H46" s="68"/>
      <c r="I46" s="64"/>
      <c r="J46" s="65"/>
      <c r="K46" s="67"/>
      <c r="L46" s="68"/>
      <c r="M46" s="64"/>
      <c r="N46" s="65"/>
      <c r="O46" s="67"/>
      <c r="P46" s="68"/>
      <c r="Q46" s="64"/>
      <c r="R46" s="65"/>
      <c r="S46" s="67"/>
    </row>
    <row r="47" spans="1:19" s="7" customFormat="1" ht="12.75">
      <c r="A47" s="69"/>
      <c r="B47" s="70"/>
      <c r="C47" s="97"/>
      <c r="D47" s="73"/>
      <c r="E47" s="74"/>
      <c r="F47" s="75"/>
      <c r="G47" s="76"/>
      <c r="H47" s="72"/>
      <c r="I47" s="98"/>
      <c r="J47" s="99"/>
      <c r="K47" s="100"/>
      <c r="L47" s="72"/>
      <c r="M47" s="98"/>
      <c r="N47" s="99"/>
      <c r="O47" s="100"/>
      <c r="P47" s="72"/>
      <c r="Q47" s="98"/>
      <c r="R47" s="99"/>
      <c r="S47" s="100"/>
    </row>
    <row r="48" spans="1:19" ht="12.75">
      <c r="A48" s="81" t="s">
        <v>16</v>
      </c>
      <c r="B48" s="82"/>
      <c r="C48" s="83"/>
      <c r="D48" s="84"/>
      <c r="E48" s="82"/>
      <c r="F48" s="82"/>
      <c r="G48" s="85"/>
      <c r="H48" s="86"/>
      <c r="I48" s="82"/>
      <c r="J48" s="83"/>
      <c r="K48" s="85"/>
      <c r="L48" s="86"/>
      <c r="M48" s="82"/>
      <c r="N48" s="83"/>
      <c r="O48" s="85"/>
      <c r="P48" s="86"/>
      <c r="Q48" s="82"/>
      <c r="R48" s="83"/>
      <c r="S48" s="85"/>
    </row>
    <row r="49" spans="1:19" ht="10.5" customHeight="1">
      <c r="A49" s="87"/>
      <c r="B49" s="88"/>
      <c r="C49" s="89"/>
      <c r="D49" s="92"/>
      <c r="E49" s="88"/>
      <c r="F49" s="88"/>
      <c r="G49" s="93"/>
      <c r="H49" s="87"/>
      <c r="I49" s="88"/>
      <c r="J49" s="89"/>
      <c r="K49" s="93"/>
      <c r="L49" s="87"/>
      <c r="M49" s="88"/>
      <c r="N49" s="89"/>
      <c r="O49" s="93"/>
      <c r="P49" s="87"/>
      <c r="Q49" s="88"/>
      <c r="R49" s="89"/>
      <c r="S49" s="93"/>
    </row>
    <row r="50" spans="1:19" ht="26.25">
      <c r="A50" s="159">
        <v>16</v>
      </c>
      <c r="B50" s="42" t="s">
        <v>53</v>
      </c>
      <c r="C50" s="43" t="s">
        <v>1</v>
      </c>
      <c r="D50" s="44"/>
      <c r="E50" s="45">
        <v>0.23</v>
      </c>
      <c r="F50" s="46">
        <f aca="true" t="shared" si="14" ref="F50:F55">ROUND(D50*E50,2)</f>
        <v>0</v>
      </c>
      <c r="G50" s="47">
        <f aca="true" t="shared" si="15" ref="G50:G55">D50+F50</f>
        <v>0</v>
      </c>
      <c r="H50" s="69">
        <v>17</v>
      </c>
      <c r="I50" s="94">
        <f aca="true" t="shared" si="16" ref="I50:I55">D50*H50</f>
        <v>0</v>
      </c>
      <c r="J50" s="95">
        <f aca="true" t="shared" si="17" ref="J50:J55">F50*H50</f>
        <v>0</v>
      </c>
      <c r="K50" s="96">
        <f aca="true" t="shared" si="18" ref="K50:K55">G50*H50</f>
        <v>0</v>
      </c>
      <c r="L50" s="69">
        <v>9</v>
      </c>
      <c r="M50" s="94">
        <f aca="true" t="shared" si="19" ref="M50:M55">D50*L50</f>
        <v>0</v>
      </c>
      <c r="N50" s="95">
        <f aca="true" t="shared" si="20" ref="N50:N55">F50*L50</f>
        <v>0</v>
      </c>
      <c r="O50" s="96">
        <f aca="true" t="shared" si="21" ref="O50:O55">G50*L50</f>
        <v>0</v>
      </c>
      <c r="P50" s="69">
        <f aca="true" t="shared" si="22" ref="P50:S55">H50+L50</f>
        <v>26</v>
      </c>
      <c r="Q50" s="94">
        <f t="shared" si="22"/>
        <v>0</v>
      </c>
      <c r="R50" s="95">
        <f t="shared" si="22"/>
        <v>0</v>
      </c>
      <c r="S50" s="96">
        <f t="shared" si="22"/>
        <v>0</v>
      </c>
    </row>
    <row r="51" spans="1:19" ht="26.25">
      <c r="A51" s="159"/>
      <c r="B51" s="42" t="s">
        <v>54</v>
      </c>
      <c r="C51" s="43" t="s">
        <v>1</v>
      </c>
      <c r="D51" s="44"/>
      <c r="E51" s="45">
        <v>0.08</v>
      </c>
      <c r="F51" s="46">
        <f t="shared" si="14"/>
        <v>0</v>
      </c>
      <c r="G51" s="47">
        <f t="shared" si="15"/>
        <v>0</v>
      </c>
      <c r="H51" s="69">
        <f>H50</f>
        <v>17</v>
      </c>
      <c r="I51" s="94">
        <f t="shared" si="16"/>
        <v>0</v>
      </c>
      <c r="J51" s="95">
        <f t="shared" si="17"/>
        <v>0</v>
      </c>
      <c r="K51" s="96">
        <f t="shared" si="18"/>
        <v>0</v>
      </c>
      <c r="L51" s="69">
        <f>L50</f>
        <v>9</v>
      </c>
      <c r="M51" s="94">
        <f t="shared" si="19"/>
        <v>0</v>
      </c>
      <c r="N51" s="95">
        <f t="shared" si="20"/>
        <v>0</v>
      </c>
      <c r="O51" s="96">
        <f t="shared" si="21"/>
        <v>0</v>
      </c>
      <c r="P51" s="69">
        <f t="shared" si="22"/>
        <v>26</v>
      </c>
      <c r="Q51" s="94">
        <f t="shared" si="22"/>
        <v>0</v>
      </c>
      <c r="R51" s="95">
        <f t="shared" si="22"/>
        <v>0</v>
      </c>
      <c r="S51" s="96">
        <f t="shared" si="22"/>
        <v>0</v>
      </c>
    </row>
    <row r="52" spans="1:19" ht="26.25">
      <c r="A52" s="159">
        <v>17</v>
      </c>
      <c r="B52" s="42" t="s">
        <v>55</v>
      </c>
      <c r="C52" s="43" t="s">
        <v>1</v>
      </c>
      <c r="D52" s="44"/>
      <c r="E52" s="45">
        <v>0.23</v>
      </c>
      <c r="F52" s="46">
        <f t="shared" si="14"/>
        <v>0</v>
      </c>
      <c r="G52" s="47">
        <f t="shared" si="15"/>
        <v>0</v>
      </c>
      <c r="H52" s="69">
        <v>55</v>
      </c>
      <c r="I52" s="94">
        <f t="shared" si="16"/>
        <v>0</v>
      </c>
      <c r="J52" s="95">
        <f t="shared" si="17"/>
        <v>0</v>
      </c>
      <c r="K52" s="96">
        <f t="shared" si="18"/>
        <v>0</v>
      </c>
      <c r="L52" s="69">
        <v>39</v>
      </c>
      <c r="M52" s="94">
        <f t="shared" si="19"/>
        <v>0</v>
      </c>
      <c r="N52" s="95">
        <f t="shared" si="20"/>
        <v>0</v>
      </c>
      <c r="O52" s="96">
        <f t="shared" si="21"/>
        <v>0</v>
      </c>
      <c r="P52" s="69">
        <f t="shared" si="22"/>
        <v>94</v>
      </c>
      <c r="Q52" s="94">
        <f t="shared" si="22"/>
        <v>0</v>
      </c>
      <c r="R52" s="95">
        <f t="shared" si="22"/>
        <v>0</v>
      </c>
      <c r="S52" s="96">
        <f t="shared" si="22"/>
        <v>0</v>
      </c>
    </row>
    <row r="53" spans="1:19" ht="26.25">
      <c r="A53" s="159"/>
      <c r="B53" s="42" t="s">
        <v>56</v>
      </c>
      <c r="C53" s="43" t="s">
        <v>1</v>
      </c>
      <c r="D53" s="44"/>
      <c r="E53" s="45">
        <v>0.08</v>
      </c>
      <c r="F53" s="46">
        <f t="shared" si="14"/>
        <v>0</v>
      </c>
      <c r="G53" s="47">
        <f t="shared" si="15"/>
        <v>0</v>
      </c>
      <c r="H53" s="69">
        <f>H52</f>
        <v>55</v>
      </c>
      <c r="I53" s="94">
        <f t="shared" si="16"/>
        <v>0</v>
      </c>
      <c r="J53" s="95">
        <f t="shared" si="17"/>
        <v>0</v>
      </c>
      <c r="K53" s="96">
        <f t="shared" si="18"/>
        <v>0</v>
      </c>
      <c r="L53" s="69">
        <f>L52</f>
        <v>39</v>
      </c>
      <c r="M53" s="94">
        <f t="shared" si="19"/>
        <v>0</v>
      </c>
      <c r="N53" s="95">
        <f t="shared" si="20"/>
        <v>0</v>
      </c>
      <c r="O53" s="96">
        <f t="shared" si="21"/>
        <v>0</v>
      </c>
      <c r="P53" s="69">
        <f t="shared" si="22"/>
        <v>94</v>
      </c>
      <c r="Q53" s="94">
        <f t="shared" si="22"/>
        <v>0</v>
      </c>
      <c r="R53" s="95">
        <f t="shared" si="22"/>
        <v>0</v>
      </c>
      <c r="S53" s="96">
        <f t="shared" si="22"/>
        <v>0</v>
      </c>
    </row>
    <row r="54" spans="1:19" ht="26.25">
      <c r="A54" s="159">
        <v>18</v>
      </c>
      <c r="B54" s="42" t="s">
        <v>57</v>
      </c>
      <c r="C54" s="43" t="s">
        <v>1</v>
      </c>
      <c r="D54" s="44"/>
      <c r="E54" s="45">
        <v>0.23</v>
      </c>
      <c r="F54" s="46">
        <f t="shared" si="14"/>
        <v>0</v>
      </c>
      <c r="G54" s="47">
        <f t="shared" si="15"/>
        <v>0</v>
      </c>
      <c r="H54" s="69">
        <v>8</v>
      </c>
      <c r="I54" s="94">
        <f t="shared" si="16"/>
        <v>0</v>
      </c>
      <c r="J54" s="95">
        <f t="shared" si="17"/>
        <v>0</v>
      </c>
      <c r="K54" s="96">
        <f t="shared" si="18"/>
        <v>0</v>
      </c>
      <c r="L54" s="69">
        <v>8</v>
      </c>
      <c r="M54" s="94">
        <f t="shared" si="19"/>
        <v>0</v>
      </c>
      <c r="N54" s="95">
        <f t="shared" si="20"/>
        <v>0</v>
      </c>
      <c r="O54" s="96">
        <f t="shared" si="21"/>
        <v>0</v>
      </c>
      <c r="P54" s="69">
        <f t="shared" si="22"/>
        <v>16</v>
      </c>
      <c r="Q54" s="94">
        <f t="shared" si="22"/>
        <v>0</v>
      </c>
      <c r="R54" s="95">
        <f t="shared" si="22"/>
        <v>0</v>
      </c>
      <c r="S54" s="96">
        <f t="shared" si="22"/>
        <v>0</v>
      </c>
    </row>
    <row r="55" spans="1:19" ht="26.25">
      <c r="A55" s="159"/>
      <c r="B55" s="42" t="s">
        <v>58</v>
      </c>
      <c r="C55" s="43" t="s">
        <v>1</v>
      </c>
      <c r="D55" s="44"/>
      <c r="E55" s="45">
        <v>0.08</v>
      </c>
      <c r="F55" s="46">
        <f t="shared" si="14"/>
        <v>0</v>
      </c>
      <c r="G55" s="47">
        <f t="shared" si="15"/>
        <v>0</v>
      </c>
      <c r="H55" s="69">
        <f>H54</f>
        <v>8</v>
      </c>
      <c r="I55" s="94">
        <f t="shared" si="16"/>
        <v>0</v>
      </c>
      <c r="J55" s="95">
        <f t="shared" si="17"/>
        <v>0</v>
      </c>
      <c r="K55" s="96">
        <f t="shared" si="18"/>
        <v>0</v>
      </c>
      <c r="L55" s="69">
        <f>L54</f>
        <v>8</v>
      </c>
      <c r="M55" s="94">
        <f t="shared" si="19"/>
        <v>0</v>
      </c>
      <c r="N55" s="95">
        <f t="shared" si="20"/>
        <v>0</v>
      </c>
      <c r="O55" s="96">
        <f t="shared" si="21"/>
        <v>0</v>
      </c>
      <c r="P55" s="69">
        <f t="shared" si="22"/>
        <v>16</v>
      </c>
      <c r="Q55" s="94">
        <f t="shared" si="22"/>
        <v>0</v>
      </c>
      <c r="R55" s="95">
        <f t="shared" si="22"/>
        <v>0</v>
      </c>
      <c r="S55" s="96">
        <f t="shared" si="22"/>
        <v>0</v>
      </c>
    </row>
    <row r="56" spans="1:19" s="7" customFormat="1" ht="12.75">
      <c r="A56" s="69"/>
      <c r="B56" s="70"/>
      <c r="C56" s="97"/>
      <c r="D56" s="73"/>
      <c r="E56" s="74"/>
      <c r="F56" s="75"/>
      <c r="G56" s="76"/>
      <c r="H56" s="72"/>
      <c r="I56" s="98"/>
      <c r="J56" s="99"/>
      <c r="K56" s="100"/>
      <c r="L56" s="72"/>
      <c r="M56" s="98"/>
      <c r="N56" s="99"/>
      <c r="O56" s="100"/>
      <c r="P56" s="72"/>
      <c r="Q56" s="98"/>
      <c r="R56" s="99"/>
      <c r="S56" s="100"/>
    </row>
    <row r="57" spans="1:19" s="7" customFormat="1" ht="12.75">
      <c r="A57" s="81" t="s">
        <v>21</v>
      </c>
      <c r="B57" s="82"/>
      <c r="C57" s="83"/>
      <c r="D57" s="84"/>
      <c r="E57" s="82"/>
      <c r="F57" s="82"/>
      <c r="G57" s="85"/>
      <c r="H57" s="86"/>
      <c r="I57" s="82"/>
      <c r="J57" s="83"/>
      <c r="K57" s="85"/>
      <c r="L57" s="86"/>
      <c r="M57" s="82"/>
      <c r="N57" s="83"/>
      <c r="O57" s="85"/>
      <c r="P57" s="86"/>
      <c r="Q57" s="82"/>
      <c r="R57" s="83"/>
      <c r="S57" s="85"/>
    </row>
    <row r="58" spans="1:19" s="7" customFormat="1" ht="12.75">
      <c r="A58" s="87"/>
      <c r="B58" s="88"/>
      <c r="C58" s="89"/>
      <c r="D58" s="92"/>
      <c r="E58" s="88"/>
      <c r="F58" s="88"/>
      <c r="G58" s="93"/>
      <c r="H58" s="87"/>
      <c r="I58" s="88"/>
      <c r="J58" s="89"/>
      <c r="K58" s="93"/>
      <c r="L58" s="87"/>
      <c r="M58" s="88"/>
      <c r="N58" s="89"/>
      <c r="O58" s="93"/>
      <c r="P58" s="87"/>
      <c r="Q58" s="88"/>
      <c r="R58" s="89"/>
      <c r="S58" s="93"/>
    </row>
    <row r="59" spans="1:19" ht="26.25">
      <c r="A59" s="159">
        <v>19</v>
      </c>
      <c r="B59" s="42" t="s">
        <v>59</v>
      </c>
      <c r="C59" s="43" t="s">
        <v>1</v>
      </c>
      <c r="D59" s="44"/>
      <c r="E59" s="45">
        <v>0.23</v>
      </c>
      <c r="F59" s="46">
        <f aca="true" t="shared" si="23" ref="F59:F64">ROUND(D59*E59,2)</f>
        <v>0</v>
      </c>
      <c r="G59" s="47">
        <f aca="true" t="shared" si="24" ref="G59:G64">D59+F59</f>
        <v>0</v>
      </c>
      <c r="H59" s="69">
        <v>2</v>
      </c>
      <c r="I59" s="94">
        <f aca="true" t="shared" si="25" ref="I59:I64">D59*H59</f>
        <v>0</v>
      </c>
      <c r="J59" s="95">
        <f aca="true" t="shared" si="26" ref="J59:J64">F59*H59</f>
        <v>0</v>
      </c>
      <c r="K59" s="96">
        <f aca="true" t="shared" si="27" ref="K59:K64">G59*H59</f>
        <v>0</v>
      </c>
      <c r="L59" s="69">
        <v>0</v>
      </c>
      <c r="M59" s="94">
        <f aca="true" t="shared" si="28" ref="M59:M64">D59*L59</f>
        <v>0</v>
      </c>
      <c r="N59" s="95">
        <f aca="true" t="shared" si="29" ref="N59:N64">F59*L59</f>
        <v>0</v>
      </c>
      <c r="O59" s="96">
        <f aca="true" t="shared" si="30" ref="O59:O64">G59*L59</f>
        <v>0</v>
      </c>
      <c r="P59" s="69">
        <f aca="true" t="shared" si="31" ref="P59:P64">H59+L59</f>
        <v>2</v>
      </c>
      <c r="Q59" s="94">
        <f aca="true" t="shared" si="32" ref="Q59:Q64">I59+M59</f>
        <v>0</v>
      </c>
      <c r="R59" s="95">
        <f aca="true" t="shared" si="33" ref="R59:R64">J59+N59</f>
        <v>0</v>
      </c>
      <c r="S59" s="96">
        <f aca="true" t="shared" si="34" ref="S59:S64">K59+O59</f>
        <v>0</v>
      </c>
    </row>
    <row r="60" spans="1:19" ht="26.25">
      <c r="A60" s="159"/>
      <c r="B60" s="42" t="s">
        <v>60</v>
      </c>
      <c r="C60" s="43" t="s">
        <v>1</v>
      </c>
      <c r="D60" s="44"/>
      <c r="E60" s="45">
        <v>0.23</v>
      </c>
      <c r="F60" s="46">
        <f t="shared" si="23"/>
        <v>0</v>
      </c>
      <c r="G60" s="47">
        <f t="shared" si="24"/>
        <v>0</v>
      </c>
      <c r="H60" s="69">
        <f>H59</f>
        <v>2</v>
      </c>
      <c r="I60" s="94">
        <f t="shared" si="25"/>
        <v>0</v>
      </c>
      <c r="J60" s="95">
        <f t="shared" si="26"/>
        <v>0</v>
      </c>
      <c r="K60" s="96">
        <f t="shared" si="27"/>
        <v>0</v>
      </c>
      <c r="L60" s="69">
        <f>L59</f>
        <v>0</v>
      </c>
      <c r="M60" s="94">
        <f t="shared" si="28"/>
        <v>0</v>
      </c>
      <c r="N60" s="95">
        <f t="shared" si="29"/>
        <v>0</v>
      </c>
      <c r="O60" s="96">
        <f t="shared" si="30"/>
        <v>0</v>
      </c>
      <c r="P60" s="69">
        <f t="shared" si="31"/>
        <v>2</v>
      </c>
      <c r="Q60" s="94">
        <f t="shared" si="32"/>
        <v>0</v>
      </c>
      <c r="R60" s="95">
        <f t="shared" si="33"/>
        <v>0</v>
      </c>
      <c r="S60" s="96">
        <f t="shared" si="34"/>
        <v>0</v>
      </c>
    </row>
    <row r="61" spans="1:19" ht="26.25">
      <c r="A61" s="159">
        <v>20</v>
      </c>
      <c r="B61" s="42" t="s">
        <v>61</v>
      </c>
      <c r="C61" s="43" t="s">
        <v>1</v>
      </c>
      <c r="D61" s="44"/>
      <c r="E61" s="45">
        <v>0.23</v>
      </c>
      <c r="F61" s="46">
        <f t="shared" si="23"/>
        <v>0</v>
      </c>
      <c r="G61" s="47">
        <f t="shared" si="24"/>
        <v>0</v>
      </c>
      <c r="H61" s="69">
        <v>8</v>
      </c>
      <c r="I61" s="94">
        <f t="shared" si="25"/>
        <v>0</v>
      </c>
      <c r="J61" s="95">
        <f t="shared" si="26"/>
        <v>0</v>
      </c>
      <c r="K61" s="96">
        <f t="shared" si="27"/>
        <v>0</v>
      </c>
      <c r="L61" s="69">
        <v>3</v>
      </c>
      <c r="M61" s="94">
        <f t="shared" si="28"/>
        <v>0</v>
      </c>
      <c r="N61" s="95">
        <f t="shared" si="29"/>
        <v>0</v>
      </c>
      <c r="O61" s="96">
        <f t="shared" si="30"/>
        <v>0</v>
      </c>
      <c r="P61" s="69">
        <f t="shared" si="31"/>
        <v>11</v>
      </c>
      <c r="Q61" s="94">
        <f t="shared" si="32"/>
        <v>0</v>
      </c>
      <c r="R61" s="95">
        <f t="shared" si="33"/>
        <v>0</v>
      </c>
      <c r="S61" s="96">
        <f t="shared" si="34"/>
        <v>0</v>
      </c>
    </row>
    <row r="62" spans="1:19" ht="26.25">
      <c r="A62" s="159"/>
      <c r="B62" s="42" t="s">
        <v>62</v>
      </c>
      <c r="C62" s="43" t="s">
        <v>1</v>
      </c>
      <c r="D62" s="44"/>
      <c r="E62" s="45">
        <v>0.23</v>
      </c>
      <c r="F62" s="46">
        <f t="shared" si="23"/>
        <v>0</v>
      </c>
      <c r="G62" s="47">
        <f t="shared" si="24"/>
        <v>0</v>
      </c>
      <c r="H62" s="69">
        <f>H61</f>
        <v>8</v>
      </c>
      <c r="I62" s="94">
        <f t="shared" si="25"/>
        <v>0</v>
      </c>
      <c r="J62" s="95">
        <f t="shared" si="26"/>
        <v>0</v>
      </c>
      <c r="K62" s="96">
        <f t="shared" si="27"/>
        <v>0</v>
      </c>
      <c r="L62" s="69">
        <f>L61</f>
        <v>3</v>
      </c>
      <c r="M62" s="94">
        <f t="shared" si="28"/>
        <v>0</v>
      </c>
      <c r="N62" s="95">
        <f t="shared" si="29"/>
        <v>0</v>
      </c>
      <c r="O62" s="96">
        <f t="shared" si="30"/>
        <v>0</v>
      </c>
      <c r="P62" s="69">
        <f t="shared" si="31"/>
        <v>11</v>
      </c>
      <c r="Q62" s="94">
        <f t="shared" si="32"/>
        <v>0</v>
      </c>
      <c r="R62" s="95">
        <f t="shared" si="33"/>
        <v>0</v>
      </c>
      <c r="S62" s="96">
        <f t="shared" si="34"/>
        <v>0</v>
      </c>
    </row>
    <row r="63" spans="1:19" ht="26.25">
      <c r="A63" s="159">
        <v>21</v>
      </c>
      <c r="B63" s="42" t="s">
        <v>63</v>
      </c>
      <c r="C63" s="43" t="s">
        <v>1</v>
      </c>
      <c r="D63" s="44"/>
      <c r="E63" s="45">
        <v>0.23</v>
      </c>
      <c r="F63" s="46">
        <f t="shared" si="23"/>
        <v>0</v>
      </c>
      <c r="G63" s="47">
        <f t="shared" si="24"/>
        <v>0</v>
      </c>
      <c r="H63" s="69">
        <v>1</v>
      </c>
      <c r="I63" s="94">
        <f t="shared" si="25"/>
        <v>0</v>
      </c>
      <c r="J63" s="95">
        <f t="shared" si="26"/>
        <v>0</v>
      </c>
      <c r="K63" s="96">
        <f t="shared" si="27"/>
        <v>0</v>
      </c>
      <c r="L63" s="69">
        <v>1</v>
      </c>
      <c r="M63" s="94">
        <f t="shared" si="28"/>
        <v>0</v>
      </c>
      <c r="N63" s="95">
        <f t="shared" si="29"/>
        <v>0</v>
      </c>
      <c r="O63" s="96">
        <f t="shared" si="30"/>
        <v>0</v>
      </c>
      <c r="P63" s="69">
        <f t="shared" si="31"/>
        <v>2</v>
      </c>
      <c r="Q63" s="94">
        <f t="shared" si="32"/>
        <v>0</v>
      </c>
      <c r="R63" s="95">
        <f t="shared" si="33"/>
        <v>0</v>
      </c>
      <c r="S63" s="96">
        <f t="shared" si="34"/>
        <v>0</v>
      </c>
    </row>
    <row r="64" spans="1:19" ht="26.25">
      <c r="A64" s="159"/>
      <c r="B64" s="42" t="s">
        <v>64</v>
      </c>
      <c r="C64" s="43" t="s">
        <v>1</v>
      </c>
      <c r="D64" s="44"/>
      <c r="E64" s="45">
        <v>0.23</v>
      </c>
      <c r="F64" s="46">
        <f t="shared" si="23"/>
        <v>0</v>
      </c>
      <c r="G64" s="47">
        <f t="shared" si="24"/>
        <v>0</v>
      </c>
      <c r="H64" s="69">
        <f>H63</f>
        <v>1</v>
      </c>
      <c r="I64" s="94">
        <f t="shared" si="25"/>
        <v>0</v>
      </c>
      <c r="J64" s="95">
        <f t="shared" si="26"/>
        <v>0</v>
      </c>
      <c r="K64" s="96">
        <f t="shared" si="27"/>
        <v>0</v>
      </c>
      <c r="L64" s="69">
        <f>L63</f>
        <v>1</v>
      </c>
      <c r="M64" s="94">
        <f t="shared" si="28"/>
        <v>0</v>
      </c>
      <c r="N64" s="95">
        <f t="shared" si="29"/>
        <v>0</v>
      </c>
      <c r="O64" s="96">
        <f t="shared" si="30"/>
        <v>0</v>
      </c>
      <c r="P64" s="69">
        <f t="shared" si="31"/>
        <v>2</v>
      </c>
      <c r="Q64" s="94">
        <f t="shared" si="32"/>
        <v>0</v>
      </c>
      <c r="R64" s="95">
        <f t="shared" si="33"/>
        <v>0</v>
      </c>
      <c r="S64" s="96">
        <f t="shared" si="34"/>
        <v>0</v>
      </c>
    </row>
    <row r="65" spans="1:19" ht="12.75">
      <c r="A65" s="50"/>
      <c r="B65" s="42"/>
      <c r="C65" s="43"/>
      <c r="D65" s="73"/>
      <c r="E65" s="45"/>
      <c r="F65" s="46"/>
      <c r="G65" s="47"/>
      <c r="H65" s="73"/>
      <c r="I65" s="45"/>
      <c r="J65" s="46"/>
      <c r="K65" s="47"/>
      <c r="L65" s="73"/>
      <c r="M65" s="45"/>
      <c r="N65" s="46"/>
      <c r="O65" s="47"/>
      <c r="P65" s="73"/>
      <c r="Q65" s="45"/>
      <c r="R65" s="46"/>
      <c r="S65" s="47"/>
    </row>
    <row r="66" spans="1:19" s="7" customFormat="1" ht="15">
      <c r="A66" s="28" t="s">
        <v>155</v>
      </c>
      <c r="B66" s="29"/>
      <c r="C66" s="30"/>
      <c r="D66" s="31"/>
      <c r="E66" s="32"/>
      <c r="F66" s="32"/>
      <c r="G66" s="33"/>
      <c r="H66" s="51">
        <f>H50+H52+H54+H59+H61+H63</f>
        <v>91</v>
      </c>
      <c r="I66" s="34">
        <f>SUM(I49:I65)</f>
        <v>0</v>
      </c>
      <c r="J66" s="34">
        <f>SUM(J49:J65)</f>
        <v>0</v>
      </c>
      <c r="K66" s="34">
        <f>SUM(K49:K65)</f>
        <v>0</v>
      </c>
      <c r="L66" s="51">
        <f>L50+L52+L54+L59+L61+L63</f>
        <v>60</v>
      </c>
      <c r="M66" s="34">
        <f>SUM(M49:M65)</f>
        <v>0</v>
      </c>
      <c r="N66" s="34">
        <f>SUM(N49:N65)</f>
        <v>0</v>
      </c>
      <c r="O66" s="34">
        <f>SUM(O49:O65)</f>
        <v>0</v>
      </c>
      <c r="P66" s="51">
        <f>P50+P52+P54+P59+P61+P63</f>
        <v>151</v>
      </c>
      <c r="Q66" s="34">
        <f>SUM(Q49:Q65)</f>
        <v>0</v>
      </c>
      <c r="R66" s="34">
        <f>SUM(R49:R65)</f>
        <v>0</v>
      </c>
      <c r="S66" s="34">
        <f>SUM(S49:S65)</f>
        <v>0</v>
      </c>
    </row>
    <row r="67" spans="1:19" ht="12.75">
      <c r="A67" s="57"/>
      <c r="B67" s="58"/>
      <c r="C67" s="59"/>
      <c r="D67" s="101"/>
      <c r="E67" s="60"/>
      <c r="F67" s="61"/>
      <c r="G67" s="62"/>
      <c r="H67" s="53"/>
      <c r="I67" s="54"/>
      <c r="J67" s="55"/>
      <c r="K67" s="56"/>
      <c r="L67" s="53"/>
      <c r="M67" s="54"/>
      <c r="N67" s="55"/>
      <c r="O67" s="56"/>
      <c r="P67" s="53"/>
      <c r="Q67" s="54"/>
      <c r="R67" s="55"/>
      <c r="S67" s="56"/>
    </row>
    <row r="68" spans="1:19" ht="15">
      <c r="A68" s="63" t="s">
        <v>83</v>
      </c>
      <c r="B68" s="64"/>
      <c r="C68" s="65"/>
      <c r="D68" s="66"/>
      <c r="E68" s="64"/>
      <c r="F68" s="64"/>
      <c r="G68" s="67"/>
      <c r="H68" s="68"/>
      <c r="I68" s="64"/>
      <c r="J68" s="65"/>
      <c r="K68" s="67"/>
      <c r="L68" s="68"/>
      <c r="M68" s="64"/>
      <c r="N68" s="65"/>
      <c r="O68" s="67"/>
      <c r="P68" s="68"/>
      <c r="Q68" s="64"/>
      <c r="R68" s="65"/>
      <c r="S68" s="67"/>
    </row>
    <row r="69" spans="1:19" s="7" customFormat="1" ht="12.75">
      <c r="A69" s="69"/>
      <c r="B69" s="70"/>
      <c r="C69" s="97"/>
      <c r="D69" s="73"/>
      <c r="E69" s="74"/>
      <c r="F69" s="75"/>
      <c r="G69" s="76"/>
      <c r="H69" s="72"/>
      <c r="I69" s="98"/>
      <c r="J69" s="99"/>
      <c r="K69" s="100"/>
      <c r="L69" s="72"/>
      <c r="M69" s="98"/>
      <c r="N69" s="99"/>
      <c r="O69" s="100"/>
      <c r="P69" s="72"/>
      <c r="Q69" s="98"/>
      <c r="R69" s="99"/>
      <c r="S69" s="100"/>
    </row>
    <row r="70" spans="1:19" ht="12.75">
      <c r="A70" s="81" t="s">
        <v>17</v>
      </c>
      <c r="B70" s="82"/>
      <c r="C70" s="83"/>
      <c r="D70" s="84"/>
      <c r="E70" s="82"/>
      <c r="F70" s="82"/>
      <c r="G70" s="85"/>
      <c r="H70" s="86"/>
      <c r="I70" s="82"/>
      <c r="J70" s="83"/>
      <c r="K70" s="85"/>
      <c r="L70" s="86"/>
      <c r="M70" s="82"/>
      <c r="N70" s="83"/>
      <c r="O70" s="85"/>
      <c r="P70" s="86"/>
      <c r="Q70" s="82"/>
      <c r="R70" s="83"/>
      <c r="S70" s="85"/>
    </row>
    <row r="71" spans="1:19" ht="10.5" customHeight="1">
      <c r="A71" s="87"/>
      <c r="B71" s="88"/>
      <c r="C71" s="89"/>
      <c r="D71" s="92"/>
      <c r="E71" s="88"/>
      <c r="F71" s="88"/>
      <c r="G71" s="93"/>
      <c r="H71" s="87"/>
      <c r="I71" s="88"/>
      <c r="J71" s="89"/>
      <c r="K71" s="93"/>
      <c r="L71" s="87"/>
      <c r="M71" s="88"/>
      <c r="N71" s="89"/>
      <c r="O71" s="93"/>
      <c r="P71" s="87"/>
      <c r="Q71" s="88"/>
      <c r="R71" s="89"/>
      <c r="S71" s="93"/>
    </row>
    <row r="72" spans="1:19" ht="26.25">
      <c r="A72" s="159">
        <v>22</v>
      </c>
      <c r="B72" s="42" t="s">
        <v>65</v>
      </c>
      <c r="C72" s="43" t="s">
        <v>1</v>
      </c>
      <c r="D72" s="44"/>
      <c r="E72" s="45">
        <v>0.23</v>
      </c>
      <c r="F72" s="46">
        <f>ROUND(D72*E72,2)</f>
        <v>0</v>
      </c>
      <c r="G72" s="47">
        <f>D72+F72</f>
        <v>0</v>
      </c>
      <c r="H72" s="69">
        <v>11</v>
      </c>
      <c r="I72" s="94">
        <f>D72*H72</f>
        <v>0</v>
      </c>
      <c r="J72" s="95">
        <f>F72*H72</f>
        <v>0</v>
      </c>
      <c r="K72" s="96">
        <f>G72*H72</f>
        <v>0</v>
      </c>
      <c r="L72" s="69">
        <v>2</v>
      </c>
      <c r="M72" s="94">
        <f>D72*L72</f>
        <v>0</v>
      </c>
      <c r="N72" s="95">
        <f>F72*L72</f>
        <v>0</v>
      </c>
      <c r="O72" s="96">
        <f>G72*L72</f>
        <v>0</v>
      </c>
      <c r="P72" s="69">
        <f aca="true" t="shared" si="35" ref="P72:S73">H72+L72</f>
        <v>13</v>
      </c>
      <c r="Q72" s="94">
        <f t="shared" si="35"/>
        <v>0</v>
      </c>
      <c r="R72" s="95">
        <f t="shared" si="35"/>
        <v>0</v>
      </c>
      <c r="S72" s="96">
        <f t="shared" si="35"/>
        <v>0</v>
      </c>
    </row>
    <row r="73" spans="1:19" ht="26.25">
      <c r="A73" s="159"/>
      <c r="B73" s="42" t="s">
        <v>66</v>
      </c>
      <c r="C73" s="43" t="s">
        <v>1</v>
      </c>
      <c r="D73" s="44"/>
      <c r="E73" s="45">
        <v>0.08</v>
      </c>
      <c r="F73" s="46">
        <f>ROUND(D73*E73,2)</f>
        <v>0</v>
      </c>
      <c r="G73" s="47">
        <f>D73+F73</f>
        <v>0</v>
      </c>
      <c r="H73" s="69">
        <f>H72</f>
        <v>11</v>
      </c>
      <c r="I73" s="94">
        <f>D73*H73</f>
        <v>0</v>
      </c>
      <c r="J73" s="95">
        <f>F73*H73</f>
        <v>0</v>
      </c>
      <c r="K73" s="96">
        <f>G73*H73</f>
        <v>0</v>
      </c>
      <c r="L73" s="69">
        <f>L72</f>
        <v>2</v>
      </c>
      <c r="M73" s="94">
        <f>D73*L73</f>
        <v>0</v>
      </c>
      <c r="N73" s="95">
        <f>F73*L73</f>
        <v>0</v>
      </c>
      <c r="O73" s="96">
        <f>G73*L73</f>
        <v>0</v>
      </c>
      <c r="P73" s="69">
        <f t="shared" si="35"/>
        <v>13</v>
      </c>
      <c r="Q73" s="94">
        <f t="shared" si="35"/>
        <v>0</v>
      </c>
      <c r="R73" s="95">
        <f t="shared" si="35"/>
        <v>0</v>
      </c>
      <c r="S73" s="96">
        <f t="shared" si="35"/>
        <v>0</v>
      </c>
    </row>
    <row r="74" spans="1:19" ht="10.5" customHeight="1">
      <c r="A74" s="69"/>
      <c r="B74" s="70"/>
      <c r="C74" s="97"/>
      <c r="D74" s="73"/>
      <c r="E74" s="74"/>
      <c r="F74" s="75"/>
      <c r="G74" s="76"/>
      <c r="H74" s="72"/>
      <c r="I74" s="98"/>
      <c r="J74" s="99"/>
      <c r="K74" s="100"/>
      <c r="L74" s="72"/>
      <c r="M74" s="98"/>
      <c r="N74" s="99"/>
      <c r="O74" s="100"/>
      <c r="P74" s="72"/>
      <c r="Q74" s="98"/>
      <c r="R74" s="99"/>
      <c r="S74" s="100"/>
    </row>
    <row r="75" spans="1:19" ht="12.75">
      <c r="A75" s="81" t="s">
        <v>18</v>
      </c>
      <c r="B75" s="82"/>
      <c r="C75" s="83"/>
      <c r="D75" s="84"/>
      <c r="E75" s="82"/>
      <c r="F75" s="82"/>
      <c r="G75" s="85"/>
      <c r="H75" s="86"/>
      <c r="I75" s="82"/>
      <c r="J75" s="83"/>
      <c r="K75" s="85"/>
      <c r="L75" s="86"/>
      <c r="M75" s="82"/>
      <c r="N75" s="83"/>
      <c r="O75" s="85"/>
      <c r="P75" s="86"/>
      <c r="Q75" s="82"/>
      <c r="R75" s="83"/>
      <c r="S75" s="85"/>
    </row>
    <row r="76" spans="1:19" ht="10.5" customHeight="1">
      <c r="A76" s="87"/>
      <c r="B76" s="88"/>
      <c r="C76" s="89"/>
      <c r="D76" s="92"/>
      <c r="E76" s="88"/>
      <c r="F76" s="88"/>
      <c r="G76" s="93"/>
      <c r="H76" s="87"/>
      <c r="I76" s="88"/>
      <c r="J76" s="89"/>
      <c r="K76" s="93"/>
      <c r="L76" s="87"/>
      <c r="M76" s="88"/>
      <c r="N76" s="89"/>
      <c r="O76" s="93"/>
      <c r="P76" s="87"/>
      <c r="Q76" s="88"/>
      <c r="R76" s="89"/>
      <c r="S76" s="93"/>
    </row>
    <row r="77" spans="1:19" ht="26.25">
      <c r="A77" s="159">
        <v>23</v>
      </c>
      <c r="B77" s="42" t="s">
        <v>69</v>
      </c>
      <c r="C77" s="43" t="s">
        <v>1</v>
      </c>
      <c r="D77" s="44"/>
      <c r="E77" s="45">
        <v>0.23</v>
      </c>
      <c r="F77" s="46">
        <f aca="true" t="shared" si="36" ref="F77:F82">ROUND(D77*E77,2)</f>
        <v>0</v>
      </c>
      <c r="G77" s="47">
        <f aca="true" t="shared" si="37" ref="G77:G82">D77+F77</f>
        <v>0</v>
      </c>
      <c r="H77" s="69">
        <v>1</v>
      </c>
      <c r="I77" s="94">
        <f aca="true" t="shared" si="38" ref="I77:I82">D77*H77</f>
        <v>0</v>
      </c>
      <c r="J77" s="95">
        <f aca="true" t="shared" si="39" ref="J77:J82">F77*H77</f>
        <v>0</v>
      </c>
      <c r="K77" s="96">
        <f aca="true" t="shared" si="40" ref="K77:K82">G77*H77</f>
        <v>0</v>
      </c>
      <c r="L77" s="69">
        <v>3</v>
      </c>
      <c r="M77" s="94">
        <f aca="true" t="shared" si="41" ref="M77:M82">D77*L77</f>
        <v>0</v>
      </c>
      <c r="N77" s="95">
        <f aca="true" t="shared" si="42" ref="N77:N82">F77*L77</f>
        <v>0</v>
      </c>
      <c r="O77" s="96">
        <f aca="true" t="shared" si="43" ref="O77:O82">G77*L77</f>
        <v>0</v>
      </c>
      <c r="P77" s="69">
        <f aca="true" t="shared" si="44" ref="P77:S82">H77+L77</f>
        <v>4</v>
      </c>
      <c r="Q77" s="94">
        <f t="shared" si="44"/>
        <v>0</v>
      </c>
      <c r="R77" s="95">
        <f t="shared" si="44"/>
        <v>0</v>
      </c>
      <c r="S77" s="96">
        <f t="shared" si="44"/>
        <v>0</v>
      </c>
    </row>
    <row r="78" spans="1:19" ht="26.25">
      <c r="A78" s="159"/>
      <c r="B78" s="42" t="s">
        <v>70</v>
      </c>
      <c r="C78" s="43" t="s">
        <v>1</v>
      </c>
      <c r="D78" s="44"/>
      <c r="E78" s="45">
        <v>0.08</v>
      </c>
      <c r="F78" s="46">
        <f t="shared" si="36"/>
        <v>0</v>
      </c>
      <c r="G78" s="47">
        <f t="shared" si="37"/>
        <v>0</v>
      </c>
      <c r="H78" s="69">
        <f>H77</f>
        <v>1</v>
      </c>
      <c r="I78" s="94">
        <f t="shared" si="38"/>
        <v>0</v>
      </c>
      <c r="J78" s="95">
        <f t="shared" si="39"/>
        <v>0</v>
      </c>
      <c r="K78" s="96">
        <f t="shared" si="40"/>
        <v>0</v>
      </c>
      <c r="L78" s="69">
        <f>L77</f>
        <v>3</v>
      </c>
      <c r="M78" s="94">
        <f t="shared" si="41"/>
        <v>0</v>
      </c>
      <c r="N78" s="95">
        <f t="shared" si="42"/>
        <v>0</v>
      </c>
      <c r="O78" s="96">
        <f t="shared" si="43"/>
        <v>0</v>
      </c>
      <c r="P78" s="69">
        <f t="shared" si="44"/>
        <v>4</v>
      </c>
      <c r="Q78" s="94">
        <f t="shared" si="44"/>
        <v>0</v>
      </c>
      <c r="R78" s="95">
        <f t="shared" si="44"/>
        <v>0</v>
      </c>
      <c r="S78" s="96">
        <f t="shared" si="44"/>
        <v>0</v>
      </c>
    </row>
    <row r="79" spans="1:19" ht="26.25">
      <c r="A79" s="159">
        <v>24</v>
      </c>
      <c r="B79" s="42" t="s">
        <v>67</v>
      </c>
      <c r="C79" s="43" t="s">
        <v>1</v>
      </c>
      <c r="D79" s="44"/>
      <c r="E79" s="45">
        <v>0.23</v>
      </c>
      <c r="F79" s="46">
        <f t="shared" si="36"/>
        <v>0</v>
      </c>
      <c r="G79" s="47">
        <f t="shared" si="37"/>
        <v>0</v>
      </c>
      <c r="H79" s="69">
        <v>15</v>
      </c>
      <c r="I79" s="94">
        <f t="shared" si="38"/>
        <v>0</v>
      </c>
      <c r="J79" s="95">
        <f t="shared" si="39"/>
        <v>0</v>
      </c>
      <c r="K79" s="96">
        <f t="shared" si="40"/>
        <v>0</v>
      </c>
      <c r="L79" s="69">
        <v>5</v>
      </c>
      <c r="M79" s="94">
        <f t="shared" si="41"/>
        <v>0</v>
      </c>
      <c r="N79" s="95">
        <f t="shared" si="42"/>
        <v>0</v>
      </c>
      <c r="O79" s="96">
        <f t="shared" si="43"/>
        <v>0</v>
      </c>
      <c r="P79" s="69">
        <f t="shared" si="44"/>
        <v>20</v>
      </c>
      <c r="Q79" s="94">
        <f t="shared" si="44"/>
        <v>0</v>
      </c>
      <c r="R79" s="95">
        <f t="shared" si="44"/>
        <v>0</v>
      </c>
      <c r="S79" s="96">
        <f t="shared" si="44"/>
        <v>0</v>
      </c>
    </row>
    <row r="80" spans="1:19" ht="26.25">
      <c r="A80" s="159"/>
      <c r="B80" s="42" t="s">
        <v>68</v>
      </c>
      <c r="C80" s="43" t="s">
        <v>1</v>
      </c>
      <c r="D80" s="44"/>
      <c r="E80" s="45">
        <v>0.08</v>
      </c>
      <c r="F80" s="46">
        <f t="shared" si="36"/>
        <v>0</v>
      </c>
      <c r="G80" s="47">
        <f t="shared" si="37"/>
        <v>0</v>
      </c>
      <c r="H80" s="69">
        <f>H79</f>
        <v>15</v>
      </c>
      <c r="I80" s="94">
        <f t="shared" si="38"/>
        <v>0</v>
      </c>
      <c r="J80" s="95">
        <f t="shared" si="39"/>
        <v>0</v>
      </c>
      <c r="K80" s="96">
        <f t="shared" si="40"/>
        <v>0</v>
      </c>
      <c r="L80" s="69">
        <f>L79</f>
        <v>5</v>
      </c>
      <c r="M80" s="94">
        <f t="shared" si="41"/>
        <v>0</v>
      </c>
      <c r="N80" s="95">
        <f t="shared" si="42"/>
        <v>0</v>
      </c>
      <c r="O80" s="96">
        <f t="shared" si="43"/>
        <v>0</v>
      </c>
      <c r="P80" s="69">
        <f t="shared" si="44"/>
        <v>20</v>
      </c>
      <c r="Q80" s="94">
        <f t="shared" si="44"/>
        <v>0</v>
      </c>
      <c r="R80" s="95">
        <f t="shared" si="44"/>
        <v>0</v>
      </c>
      <c r="S80" s="96">
        <f t="shared" si="44"/>
        <v>0</v>
      </c>
    </row>
    <row r="81" spans="1:19" ht="26.25">
      <c r="A81" s="159">
        <v>25</v>
      </c>
      <c r="B81" s="42" t="s">
        <v>71</v>
      </c>
      <c r="C81" s="43" t="s">
        <v>1</v>
      </c>
      <c r="D81" s="44"/>
      <c r="E81" s="45">
        <v>0.23</v>
      </c>
      <c r="F81" s="46">
        <f t="shared" si="36"/>
        <v>0</v>
      </c>
      <c r="G81" s="47">
        <f t="shared" si="37"/>
        <v>0</v>
      </c>
      <c r="H81" s="69">
        <v>8</v>
      </c>
      <c r="I81" s="94">
        <f t="shared" si="38"/>
        <v>0</v>
      </c>
      <c r="J81" s="95">
        <f t="shared" si="39"/>
        <v>0</v>
      </c>
      <c r="K81" s="96">
        <f t="shared" si="40"/>
        <v>0</v>
      </c>
      <c r="L81" s="69">
        <v>8</v>
      </c>
      <c r="M81" s="94">
        <f t="shared" si="41"/>
        <v>0</v>
      </c>
      <c r="N81" s="95">
        <f t="shared" si="42"/>
        <v>0</v>
      </c>
      <c r="O81" s="96">
        <f t="shared" si="43"/>
        <v>0</v>
      </c>
      <c r="P81" s="69">
        <f t="shared" si="44"/>
        <v>16</v>
      </c>
      <c r="Q81" s="94">
        <f t="shared" si="44"/>
        <v>0</v>
      </c>
      <c r="R81" s="95">
        <f t="shared" si="44"/>
        <v>0</v>
      </c>
      <c r="S81" s="96">
        <f t="shared" si="44"/>
        <v>0</v>
      </c>
    </row>
    <row r="82" spans="1:19" ht="26.25">
      <c r="A82" s="159"/>
      <c r="B82" s="42" t="s">
        <v>72</v>
      </c>
      <c r="C82" s="43" t="s">
        <v>1</v>
      </c>
      <c r="D82" s="44"/>
      <c r="E82" s="45">
        <v>0.08</v>
      </c>
      <c r="F82" s="46">
        <f t="shared" si="36"/>
        <v>0</v>
      </c>
      <c r="G82" s="47">
        <f t="shared" si="37"/>
        <v>0</v>
      </c>
      <c r="H82" s="69">
        <f>H81</f>
        <v>8</v>
      </c>
      <c r="I82" s="94">
        <f t="shared" si="38"/>
        <v>0</v>
      </c>
      <c r="J82" s="95">
        <f t="shared" si="39"/>
        <v>0</v>
      </c>
      <c r="K82" s="96">
        <f t="shared" si="40"/>
        <v>0</v>
      </c>
      <c r="L82" s="69">
        <f>L81</f>
        <v>8</v>
      </c>
      <c r="M82" s="94">
        <f t="shared" si="41"/>
        <v>0</v>
      </c>
      <c r="N82" s="95">
        <f t="shared" si="42"/>
        <v>0</v>
      </c>
      <c r="O82" s="96">
        <f t="shared" si="43"/>
        <v>0</v>
      </c>
      <c r="P82" s="69">
        <f t="shared" si="44"/>
        <v>16</v>
      </c>
      <c r="Q82" s="94">
        <f t="shared" si="44"/>
        <v>0</v>
      </c>
      <c r="R82" s="95">
        <f t="shared" si="44"/>
        <v>0</v>
      </c>
      <c r="S82" s="96">
        <f t="shared" si="44"/>
        <v>0</v>
      </c>
    </row>
    <row r="83" spans="1:19" ht="12.75">
      <c r="A83" s="69"/>
      <c r="B83" s="70"/>
      <c r="C83" s="71"/>
      <c r="D83" s="73"/>
      <c r="E83" s="74"/>
      <c r="F83" s="46"/>
      <c r="G83" s="47"/>
      <c r="H83" s="73"/>
      <c r="I83" s="45"/>
      <c r="J83" s="46"/>
      <c r="K83" s="47"/>
      <c r="L83" s="73"/>
      <c r="M83" s="45"/>
      <c r="N83" s="46"/>
      <c r="O83" s="47"/>
      <c r="P83" s="73"/>
      <c r="Q83" s="45"/>
      <c r="R83" s="46"/>
      <c r="S83" s="47"/>
    </row>
    <row r="84" spans="1:19" s="7" customFormat="1" ht="15">
      <c r="A84" s="28" t="s">
        <v>154</v>
      </c>
      <c r="B84" s="29"/>
      <c r="C84" s="30"/>
      <c r="D84" s="31"/>
      <c r="E84" s="32"/>
      <c r="F84" s="32"/>
      <c r="G84" s="33"/>
      <c r="H84" s="51">
        <f>H72+H77+H79+H81</f>
        <v>35</v>
      </c>
      <c r="I84" s="34">
        <f>SUM(I71:I83)</f>
        <v>0</v>
      </c>
      <c r="J84" s="34">
        <f>SUM(J71:J83)</f>
        <v>0</v>
      </c>
      <c r="K84" s="34">
        <f>SUM(K71:K83)</f>
        <v>0</v>
      </c>
      <c r="L84" s="51">
        <f>L72+L77+L79+L81</f>
        <v>18</v>
      </c>
      <c r="M84" s="34">
        <f>SUM(M71:M83)</f>
        <v>0</v>
      </c>
      <c r="N84" s="34">
        <f>SUM(N71:N83)</f>
        <v>0</v>
      </c>
      <c r="O84" s="34">
        <f>SUM(O71:O83)</f>
        <v>0</v>
      </c>
      <c r="P84" s="51">
        <f>P72+P77+P79+P81</f>
        <v>53</v>
      </c>
      <c r="Q84" s="34">
        <f>SUM(Q71:Q83)</f>
        <v>0</v>
      </c>
      <c r="R84" s="34">
        <f>SUM(R71:R83)</f>
        <v>0</v>
      </c>
      <c r="S84" s="34">
        <f>SUM(S71:S83)</f>
        <v>0</v>
      </c>
    </row>
    <row r="85" spans="1:19" ht="10.5" customHeight="1">
      <c r="A85" s="18"/>
      <c r="B85" s="48"/>
      <c r="C85" s="19"/>
      <c r="D85" s="21"/>
      <c r="E85" s="22"/>
      <c r="F85" s="23"/>
      <c r="G85" s="24"/>
      <c r="H85" s="20"/>
      <c r="I85" s="25"/>
      <c r="J85" s="26"/>
      <c r="K85" s="27"/>
      <c r="L85" s="20"/>
      <c r="M85" s="25"/>
      <c r="N85" s="26"/>
      <c r="O85" s="27"/>
      <c r="P85" s="20"/>
      <c r="Q85" s="25"/>
      <c r="R85" s="26"/>
      <c r="S85" s="27"/>
    </row>
    <row r="86" spans="1:19" ht="15">
      <c r="A86" s="63" t="s">
        <v>112</v>
      </c>
      <c r="B86" s="64"/>
      <c r="C86" s="65"/>
      <c r="D86" s="66"/>
      <c r="E86" s="64"/>
      <c r="F86" s="64"/>
      <c r="G86" s="67"/>
      <c r="H86" s="68"/>
      <c r="I86" s="64"/>
      <c r="J86" s="65"/>
      <c r="K86" s="67"/>
      <c r="L86" s="68"/>
      <c r="M86" s="64"/>
      <c r="N86" s="65"/>
      <c r="O86" s="67"/>
      <c r="P86" s="68"/>
      <c r="Q86" s="64"/>
      <c r="R86" s="65"/>
      <c r="S86" s="67"/>
    </row>
    <row r="87" spans="1:19" ht="10.5" customHeight="1">
      <c r="A87" s="69"/>
      <c r="B87" s="70"/>
      <c r="C87" s="71"/>
      <c r="D87" s="73"/>
      <c r="E87" s="74"/>
      <c r="F87" s="75"/>
      <c r="G87" s="76"/>
      <c r="H87" s="77"/>
      <c r="I87" s="78"/>
      <c r="J87" s="79"/>
      <c r="K87" s="80"/>
      <c r="L87" s="77"/>
      <c r="M87" s="78"/>
      <c r="N87" s="79"/>
      <c r="O87" s="80"/>
      <c r="P87" s="77"/>
      <c r="Q87" s="78"/>
      <c r="R87" s="79"/>
      <c r="S87" s="80"/>
    </row>
    <row r="88" spans="1:19" ht="12.75">
      <c r="A88" s="81" t="s">
        <v>73</v>
      </c>
      <c r="B88" s="82"/>
      <c r="C88" s="83"/>
      <c r="D88" s="84"/>
      <c r="E88" s="82"/>
      <c r="F88" s="82"/>
      <c r="G88" s="85"/>
      <c r="H88" s="86"/>
      <c r="I88" s="82"/>
      <c r="J88" s="83"/>
      <c r="K88" s="85"/>
      <c r="L88" s="86"/>
      <c r="M88" s="82"/>
      <c r="N88" s="83"/>
      <c r="O88" s="85"/>
      <c r="P88" s="86"/>
      <c r="Q88" s="82"/>
      <c r="R88" s="83"/>
      <c r="S88" s="85"/>
    </row>
    <row r="89" spans="1:19" ht="10.5" customHeight="1">
      <c r="A89" s="87"/>
      <c r="B89" s="88"/>
      <c r="C89" s="89"/>
      <c r="D89" s="92"/>
      <c r="E89" s="88"/>
      <c r="F89" s="88"/>
      <c r="G89" s="93"/>
      <c r="H89" s="87"/>
      <c r="I89" s="88"/>
      <c r="J89" s="89"/>
      <c r="K89" s="93"/>
      <c r="L89" s="87"/>
      <c r="M89" s="88"/>
      <c r="N89" s="89"/>
      <c r="O89" s="93"/>
      <c r="P89" s="87"/>
      <c r="Q89" s="88"/>
      <c r="R89" s="89"/>
      <c r="S89" s="93"/>
    </row>
    <row r="90" spans="1:19" ht="12.75">
      <c r="A90" s="159">
        <v>26</v>
      </c>
      <c r="B90" s="42" t="s">
        <v>74</v>
      </c>
      <c r="C90" s="43" t="s">
        <v>1</v>
      </c>
      <c r="D90" s="44"/>
      <c r="E90" s="45">
        <v>0.23</v>
      </c>
      <c r="F90" s="46">
        <f aca="true" t="shared" si="45" ref="F90:F97">ROUND(D90*E90,2)</f>
        <v>0</v>
      </c>
      <c r="G90" s="47">
        <f aca="true" t="shared" si="46" ref="G90:G97">D90+F90</f>
        <v>0</v>
      </c>
      <c r="H90" s="69">
        <v>0</v>
      </c>
      <c r="I90" s="94">
        <f>D90*H90</f>
        <v>0</v>
      </c>
      <c r="J90" s="95">
        <f>F90*H90</f>
        <v>0</v>
      </c>
      <c r="K90" s="96">
        <f>G90*H90</f>
        <v>0</v>
      </c>
      <c r="L90" s="69">
        <v>6</v>
      </c>
      <c r="M90" s="94">
        <f>D90*L90</f>
        <v>0</v>
      </c>
      <c r="N90" s="95">
        <f>F90*L90</f>
        <v>0</v>
      </c>
      <c r="O90" s="96">
        <f>G90*L90</f>
        <v>0</v>
      </c>
      <c r="P90" s="69">
        <f aca="true" t="shared" si="47" ref="P90:S91">H90+L90</f>
        <v>6</v>
      </c>
      <c r="Q90" s="94">
        <f t="shared" si="47"/>
        <v>0</v>
      </c>
      <c r="R90" s="95">
        <f t="shared" si="47"/>
        <v>0</v>
      </c>
      <c r="S90" s="96">
        <f t="shared" si="47"/>
        <v>0</v>
      </c>
    </row>
    <row r="91" spans="1:19" ht="12.75">
      <c r="A91" s="159"/>
      <c r="B91" s="42" t="s">
        <v>75</v>
      </c>
      <c r="C91" s="43" t="s">
        <v>1</v>
      </c>
      <c r="D91" s="44"/>
      <c r="E91" s="45">
        <v>0.08</v>
      </c>
      <c r="F91" s="46">
        <f t="shared" si="45"/>
        <v>0</v>
      </c>
      <c r="G91" s="47">
        <f t="shared" si="46"/>
        <v>0</v>
      </c>
      <c r="H91" s="69">
        <f>H90</f>
        <v>0</v>
      </c>
      <c r="I91" s="94">
        <f>D91*H91</f>
        <v>0</v>
      </c>
      <c r="J91" s="95">
        <f>F91*H91</f>
        <v>0</v>
      </c>
      <c r="K91" s="96">
        <f>G91*H91</f>
        <v>0</v>
      </c>
      <c r="L91" s="69">
        <f>L90</f>
        <v>6</v>
      </c>
      <c r="M91" s="94">
        <f>D91*L91</f>
        <v>0</v>
      </c>
      <c r="N91" s="95">
        <f>F91*L91</f>
        <v>0</v>
      </c>
      <c r="O91" s="96">
        <f>G91*L91</f>
        <v>0</v>
      </c>
      <c r="P91" s="69">
        <f t="shared" si="47"/>
        <v>6</v>
      </c>
      <c r="Q91" s="94">
        <f t="shared" si="47"/>
        <v>0</v>
      </c>
      <c r="R91" s="95">
        <f t="shared" si="47"/>
        <v>0</v>
      </c>
      <c r="S91" s="96">
        <f t="shared" si="47"/>
        <v>0</v>
      </c>
    </row>
    <row r="92" spans="1:19" ht="12.75">
      <c r="A92" s="159">
        <v>27</v>
      </c>
      <c r="B92" s="42" t="s">
        <v>76</v>
      </c>
      <c r="C92" s="43" t="s">
        <v>1</v>
      </c>
      <c r="D92" s="44"/>
      <c r="E92" s="45">
        <v>0.23</v>
      </c>
      <c r="F92" s="46">
        <f t="shared" si="45"/>
        <v>0</v>
      </c>
      <c r="G92" s="47">
        <f t="shared" si="46"/>
        <v>0</v>
      </c>
      <c r="H92" s="69">
        <v>9</v>
      </c>
      <c r="I92" s="94">
        <f aca="true" t="shared" si="48" ref="I92:I97">D92*H92</f>
        <v>0</v>
      </c>
      <c r="J92" s="95">
        <f aca="true" t="shared" si="49" ref="J92:J97">F92*H92</f>
        <v>0</v>
      </c>
      <c r="K92" s="96">
        <f aca="true" t="shared" si="50" ref="K92:K97">G92*H92</f>
        <v>0</v>
      </c>
      <c r="L92" s="69">
        <v>6</v>
      </c>
      <c r="M92" s="94">
        <f aca="true" t="shared" si="51" ref="M92:M97">D92*L92</f>
        <v>0</v>
      </c>
      <c r="N92" s="95">
        <f aca="true" t="shared" si="52" ref="N92:N97">F92*L92</f>
        <v>0</v>
      </c>
      <c r="O92" s="96">
        <f aca="true" t="shared" si="53" ref="O92:O97">G92*L92</f>
        <v>0</v>
      </c>
      <c r="P92" s="69">
        <f aca="true" t="shared" si="54" ref="P92:P97">H92+L92</f>
        <v>15</v>
      </c>
      <c r="Q92" s="94">
        <f aca="true" t="shared" si="55" ref="Q92:Q97">I92+M92</f>
        <v>0</v>
      </c>
      <c r="R92" s="95">
        <f aca="true" t="shared" si="56" ref="R92:R97">J92+N92</f>
        <v>0</v>
      </c>
      <c r="S92" s="96">
        <f aca="true" t="shared" si="57" ref="S92:S97">K92+O92</f>
        <v>0</v>
      </c>
    </row>
    <row r="93" spans="1:19" ht="12.75">
      <c r="A93" s="159"/>
      <c r="B93" s="42" t="s">
        <v>77</v>
      </c>
      <c r="C93" s="43" t="s">
        <v>1</v>
      </c>
      <c r="D93" s="44"/>
      <c r="E93" s="45">
        <v>0.08</v>
      </c>
      <c r="F93" s="46">
        <f t="shared" si="45"/>
        <v>0</v>
      </c>
      <c r="G93" s="47">
        <f t="shared" si="46"/>
        <v>0</v>
      </c>
      <c r="H93" s="69">
        <f>H92</f>
        <v>9</v>
      </c>
      <c r="I93" s="94">
        <f t="shared" si="48"/>
        <v>0</v>
      </c>
      <c r="J93" s="95">
        <f t="shared" si="49"/>
        <v>0</v>
      </c>
      <c r="K93" s="96">
        <f t="shared" si="50"/>
        <v>0</v>
      </c>
      <c r="L93" s="69">
        <f>L92</f>
        <v>6</v>
      </c>
      <c r="M93" s="94">
        <f t="shared" si="51"/>
        <v>0</v>
      </c>
      <c r="N93" s="95">
        <f t="shared" si="52"/>
        <v>0</v>
      </c>
      <c r="O93" s="96">
        <f t="shared" si="53"/>
        <v>0</v>
      </c>
      <c r="P93" s="69">
        <f t="shared" si="54"/>
        <v>15</v>
      </c>
      <c r="Q93" s="94">
        <f t="shared" si="55"/>
        <v>0</v>
      </c>
      <c r="R93" s="95">
        <f t="shared" si="56"/>
        <v>0</v>
      </c>
      <c r="S93" s="96">
        <f t="shared" si="57"/>
        <v>0</v>
      </c>
    </row>
    <row r="94" spans="1:19" ht="12.75">
      <c r="A94" s="159">
        <v>28</v>
      </c>
      <c r="B94" s="42" t="s">
        <v>78</v>
      </c>
      <c r="C94" s="43" t="s">
        <v>1</v>
      </c>
      <c r="D94" s="44"/>
      <c r="E94" s="45">
        <v>0.23</v>
      </c>
      <c r="F94" s="46">
        <f t="shared" si="45"/>
        <v>0</v>
      </c>
      <c r="G94" s="47">
        <f t="shared" si="46"/>
        <v>0</v>
      </c>
      <c r="H94" s="69">
        <v>5</v>
      </c>
      <c r="I94" s="94">
        <f t="shared" si="48"/>
        <v>0</v>
      </c>
      <c r="J94" s="95">
        <f t="shared" si="49"/>
        <v>0</v>
      </c>
      <c r="K94" s="96">
        <f t="shared" si="50"/>
        <v>0</v>
      </c>
      <c r="L94" s="69">
        <v>2</v>
      </c>
      <c r="M94" s="94">
        <f t="shared" si="51"/>
        <v>0</v>
      </c>
      <c r="N94" s="95">
        <f t="shared" si="52"/>
        <v>0</v>
      </c>
      <c r="O94" s="96">
        <f t="shared" si="53"/>
        <v>0</v>
      </c>
      <c r="P94" s="69">
        <f t="shared" si="54"/>
        <v>7</v>
      </c>
      <c r="Q94" s="94">
        <f t="shared" si="55"/>
        <v>0</v>
      </c>
      <c r="R94" s="95">
        <f t="shared" si="56"/>
        <v>0</v>
      </c>
      <c r="S94" s="96">
        <f t="shared" si="57"/>
        <v>0</v>
      </c>
    </row>
    <row r="95" spans="1:19" ht="12.75">
      <c r="A95" s="159"/>
      <c r="B95" s="42" t="s">
        <v>79</v>
      </c>
      <c r="C95" s="43" t="s">
        <v>1</v>
      </c>
      <c r="D95" s="44"/>
      <c r="E95" s="45">
        <v>0.08</v>
      </c>
      <c r="F95" s="46">
        <f t="shared" si="45"/>
        <v>0</v>
      </c>
      <c r="G95" s="47">
        <f t="shared" si="46"/>
        <v>0</v>
      </c>
      <c r="H95" s="69">
        <f>H94</f>
        <v>5</v>
      </c>
      <c r="I95" s="94">
        <f t="shared" si="48"/>
        <v>0</v>
      </c>
      <c r="J95" s="95">
        <f t="shared" si="49"/>
        <v>0</v>
      </c>
      <c r="K95" s="96">
        <f t="shared" si="50"/>
        <v>0</v>
      </c>
      <c r="L95" s="69">
        <f>L94</f>
        <v>2</v>
      </c>
      <c r="M95" s="94">
        <f t="shared" si="51"/>
        <v>0</v>
      </c>
      <c r="N95" s="95">
        <f t="shared" si="52"/>
        <v>0</v>
      </c>
      <c r="O95" s="96">
        <f t="shared" si="53"/>
        <v>0</v>
      </c>
      <c r="P95" s="69">
        <f t="shared" si="54"/>
        <v>7</v>
      </c>
      <c r="Q95" s="94">
        <f t="shared" si="55"/>
        <v>0</v>
      </c>
      <c r="R95" s="95">
        <f t="shared" si="56"/>
        <v>0</v>
      </c>
      <c r="S95" s="96">
        <f t="shared" si="57"/>
        <v>0</v>
      </c>
    </row>
    <row r="96" spans="1:19" ht="12.75">
      <c r="A96" s="159">
        <v>29</v>
      </c>
      <c r="B96" s="42" t="s">
        <v>80</v>
      </c>
      <c r="C96" s="43" t="s">
        <v>1</v>
      </c>
      <c r="D96" s="44"/>
      <c r="E96" s="45">
        <v>0.23</v>
      </c>
      <c r="F96" s="46">
        <f t="shared" si="45"/>
        <v>0</v>
      </c>
      <c r="G96" s="47">
        <f t="shared" si="46"/>
        <v>0</v>
      </c>
      <c r="H96" s="69">
        <v>2</v>
      </c>
      <c r="I96" s="94">
        <f t="shared" si="48"/>
        <v>0</v>
      </c>
      <c r="J96" s="95">
        <f t="shared" si="49"/>
        <v>0</v>
      </c>
      <c r="K96" s="96">
        <f t="shared" si="50"/>
        <v>0</v>
      </c>
      <c r="L96" s="69">
        <v>0</v>
      </c>
      <c r="M96" s="94">
        <f t="shared" si="51"/>
        <v>0</v>
      </c>
      <c r="N96" s="95">
        <f t="shared" si="52"/>
        <v>0</v>
      </c>
      <c r="O96" s="96">
        <f t="shared" si="53"/>
        <v>0</v>
      </c>
      <c r="P96" s="69">
        <f t="shared" si="54"/>
        <v>2</v>
      </c>
      <c r="Q96" s="94">
        <f t="shared" si="55"/>
        <v>0</v>
      </c>
      <c r="R96" s="95">
        <f t="shared" si="56"/>
        <v>0</v>
      </c>
      <c r="S96" s="96">
        <f t="shared" si="57"/>
        <v>0</v>
      </c>
    </row>
    <row r="97" spans="1:19" ht="12.75">
      <c r="A97" s="159"/>
      <c r="B97" s="42" t="s">
        <v>81</v>
      </c>
      <c r="C97" s="43" t="s">
        <v>1</v>
      </c>
      <c r="D97" s="44"/>
      <c r="E97" s="45">
        <v>0.08</v>
      </c>
      <c r="F97" s="46">
        <f t="shared" si="45"/>
        <v>0</v>
      </c>
      <c r="G97" s="47">
        <f t="shared" si="46"/>
        <v>0</v>
      </c>
      <c r="H97" s="69">
        <f>H96</f>
        <v>2</v>
      </c>
      <c r="I97" s="94">
        <f t="shared" si="48"/>
        <v>0</v>
      </c>
      <c r="J97" s="95">
        <f t="shared" si="49"/>
        <v>0</v>
      </c>
      <c r="K97" s="96">
        <f t="shared" si="50"/>
        <v>0</v>
      </c>
      <c r="L97" s="69">
        <f>L96</f>
        <v>0</v>
      </c>
      <c r="M97" s="94">
        <f t="shared" si="51"/>
        <v>0</v>
      </c>
      <c r="N97" s="95">
        <f t="shared" si="52"/>
        <v>0</v>
      </c>
      <c r="O97" s="96">
        <f t="shared" si="53"/>
        <v>0</v>
      </c>
      <c r="P97" s="69">
        <f t="shared" si="54"/>
        <v>2</v>
      </c>
      <c r="Q97" s="94">
        <f t="shared" si="55"/>
        <v>0</v>
      </c>
      <c r="R97" s="95">
        <f t="shared" si="56"/>
        <v>0</v>
      </c>
      <c r="S97" s="96">
        <f t="shared" si="57"/>
        <v>0</v>
      </c>
    </row>
    <row r="98" spans="1:19" ht="10.5" customHeight="1">
      <c r="A98" s="69"/>
      <c r="B98" s="70"/>
      <c r="C98" s="97"/>
      <c r="D98" s="73"/>
      <c r="E98" s="74"/>
      <c r="F98" s="75"/>
      <c r="G98" s="76"/>
      <c r="H98" s="72"/>
      <c r="I98" s="98"/>
      <c r="J98" s="99"/>
      <c r="K98" s="100"/>
      <c r="L98" s="72"/>
      <c r="M98" s="98"/>
      <c r="N98" s="99"/>
      <c r="O98" s="100"/>
      <c r="P98" s="72"/>
      <c r="Q98" s="98"/>
      <c r="R98" s="99"/>
      <c r="S98" s="100"/>
    </row>
    <row r="99" spans="1:19" s="7" customFormat="1" ht="15">
      <c r="A99" s="28" t="s">
        <v>153</v>
      </c>
      <c r="B99" s="29"/>
      <c r="C99" s="30"/>
      <c r="D99" s="31"/>
      <c r="E99" s="32"/>
      <c r="F99" s="32"/>
      <c r="G99" s="33"/>
      <c r="H99" s="51">
        <f>H90+H92+H94+H96</f>
        <v>16</v>
      </c>
      <c r="I99" s="34">
        <f>SUM(I90:I98)</f>
        <v>0</v>
      </c>
      <c r="J99" s="34">
        <f>SUM(J90:J98)</f>
        <v>0</v>
      </c>
      <c r="K99" s="34">
        <f>SUM(K90:K98)</f>
        <v>0</v>
      </c>
      <c r="L99" s="51">
        <f>L90+L92+L94+L96</f>
        <v>14</v>
      </c>
      <c r="M99" s="34">
        <f>SUM(M90:M98)</f>
        <v>0</v>
      </c>
      <c r="N99" s="34">
        <f>SUM(N90:N98)</f>
        <v>0</v>
      </c>
      <c r="O99" s="34">
        <f>SUM(O90:O98)</f>
        <v>0</v>
      </c>
      <c r="P99" s="51">
        <f>P90+P92+P94+P96</f>
        <v>30</v>
      </c>
      <c r="Q99" s="34">
        <f>SUM(Q90:Q98)</f>
        <v>0</v>
      </c>
      <c r="R99" s="34">
        <f>SUM(R90:R98)</f>
        <v>0</v>
      </c>
      <c r="S99" s="34">
        <f>SUM(S90:S98)</f>
        <v>0</v>
      </c>
    </row>
    <row r="100" spans="1:19" s="7" customFormat="1" ht="15">
      <c r="A100" s="35"/>
      <c r="B100" s="35"/>
      <c r="C100" s="36"/>
      <c r="D100" s="37"/>
      <c r="E100" s="36"/>
      <c r="F100" s="36"/>
      <c r="G100" s="36"/>
      <c r="H100" s="36"/>
      <c r="I100" s="38"/>
      <c r="J100" s="38"/>
      <c r="K100" s="38"/>
      <c r="L100" s="36"/>
      <c r="M100" s="38"/>
      <c r="N100" s="38"/>
      <c r="O100" s="38"/>
      <c r="P100" s="36"/>
      <c r="Q100" s="38"/>
      <c r="R100" s="38"/>
      <c r="S100" s="38"/>
    </row>
  </sheetData>
  <sheetProtection/>
  <mergeCells count="34">
    <mergeCell ref="A63:A64"/>
    <mergeCell ref="A17:A18"/>
    <mergeCell ref="A15:A16"/>
    <mergeCell ref="A19:A20"/>
    <mergeCell ref="B6:C6"/>
    <mergeCell ref="A21:A22"/>
    <mergeCell ref="A23:A24"/>
    <mergeCell ref="P6:S6"/>
    <mergeCell ref="A13:A14"/>
    <mergeCell ref="H6:K6"/>
    <mergeCell ref="L6:O6"/>
    <mergeCell ref="D6:G6"/>
    <mergeCell ref="A35:A36"/>
    <mergeCell ref="A25:A26"/>
    <mergeCell ref="A81:A82"/>
    <mergeCell ref="A37:A38"/>
    <mergeCell ref="A31:A32"/>
    <mergeCell ref="A33:A34"/>
    <mergeCell ref="A27:A28"/>
    <mergeCell ref="A29:A30"/>
    <mergeCell ref="A54:A55"/>
    <mergeCell ref="A52:A53"/>
    <mergeCell ref="A61:A62"/>
    <mergeCell ref="A59:A60"/>
    <mergeCell ref="A96:A97"/>
    <mergeCell ref="A39:A40"/>
    <mergeCell ref="A41:A42"/>
    <mergeCell ref="A50:A51"/>
    <mergeCell ref="A94:A95"/>
    <mergeCell ref="A90:A91"/>
    <mergeCell ref="A92:A93"/>
    <mergeCell ref="A72:A73"/>
    <mergeCell ref="A77:A78"/>
    <mergeCell ref="A79:A80"/>
  </mergeCells>
  <printOptions horizontalCentered="1"/>
  <pageMargins left="0.1968503937007874" right="0.1968503937007874" top="0.7874015748031497" bottom="0.7874015748031497" header="0.31496062992125984" footer="0.31496062992125984"/>
  <pageSetup fitToHeight="0" horizontalDpi="600" verticalDpi="600" orientation="portrait" paperSize="9" scale="63" r:id="rId2"/>
  <headerFooter>
    <oddFooter>&amp;CStrona &amp;P z &amp;N</oddFooter>
  </headerFooter>
  <rowBreaks count="2" manualBreakCount="2">
    <brk id="44" max="18" man="1"/>
    <brk id="84" max="18" man="1"/>
  </rowBreaks>
  <colBreaks count="1" manualBreakCount="1">
    <brk id="7" max="9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2022-06-21T07:33:47Z</cp:lastPrinted>
  <dcterms:created xsi:type="dcterms:W3CDTF">2017-11-07T10:43:34Z</dcterms:created>
  <dcterms:modified xsi:type="dcterms:W3CDTF">2022-06-21T07:34:36Z</dcterms:modified>
  <cp:category/>
  <cp:version/>
  <cp:contentType/>
  <cp:contentStatus/>
</cp:coreProperties>
</file>