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Nr 8" sheetId="8" r:id="rId8"/>
    <sheet name="Pakiet Nr.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definedNames>
    <definedName name="Produkt_BBraun">OFFSET(#REF!,1,MATCH(INDIRECT("$d"&amp;#REF!+2),#REF!,0)-1,COUNTA(OFFSET(#REF!,1,MATCH(INDIRECT("$d"&amp;#REF!+2),#REF!,0)-1,COUNTA(#REF!),1)),1)</definedName>
    <definedName name="Produkt_nr_1">OFFSET(#REF!,1,MATCH(#REF!,#REF!,0)-1,COUNTA(OFFSET(#REF!,1,MATCH(#REF!,#REF!,0)-1,COUNTA(#REF!),1)),1)</definedName>
    <definedName name="Produkt_nr_2">OFFSET(#REF!,1,MATCH(#REF!,#REF!,0)-1,COUNTA(OFFSET(#REF!,1,MATCH(#REF!,#REF!,0)-1,COUNTA(#REF!),1)),1)</definedName>
    <definedName name="Produkt_nr_3">OFFSET(#REF!,1,MATCH(#REF!,#REF!,0)-1,COUNTA(OFFSET(#REF!,1,MATCH(#REF!,#REF!,0)-1,COUNTA(#REF!),1)),1)</definedName>
    <definedName name="Produkt_nr_4">OFFSET(#REF!,1,MATCH(#REF!,#REF!,0)-1,COUNTA(OFFSET(#REF!,1,MATCH(#REF!,#REF!,0)-1,COUNTA(#REF!),1)),1)</definedName>
    <definedName name="Produkt_nr_5">OFFSET(#REF!,1,MATCH(#REF!,#REF!,0)-1,COUNTA(OFFSET(#REF!,1,MATCH(#REF!,#REF!,0)-1,COUNTA(#REF!),1)),1)</definedName>
    <definedName name="Sprzęt">OFFSET(#REF!,0,0,1,COUNTA(#REF!))</definedName>
  </definedNames>
  <calcPr fullCalcOnLoad="1"/>
</workbook>
</file>

<file path=xl/sharedStrings.xml><?xml version="1.0" encoding="utf-8"?>
<sst xmlns="http://schemas.openxmlformats.org/spreadsheetml/2006/main" count="1663" uniqueCount="574">
  <si>
    <t>FORMULARZ  CENOWY</t>
  </si>
  <si>
    <t>L.p.</t>
  </si>
  <si>
    <t>Nazwa handlowa</t>
  </si>
  <si>
    <t>typ preparatu</t>
  </si>
  <si>
    <t>Charakterystyka preparatu</t>
  </si>
  <si>
    <t>rodzaj dozownika</t>
  </si>
  <si>
    <t>Opakowanie 
handlowe</t>
  </si>
  <si>
    <t>Ilość opakowań</t>
  </si>
  <si>
    <t>Cena jednostkowa netto 
[zł]</t>
  </si>
  <si>
    <t>Wartość netto
[zł]</t>
  </si>
  <si>
    <t>Vat
[%]</t>
  </si>
  <si>
    <t>Cena jedn. brutto
[zł]</t>
  </si>
  <si>
    <t>Wartość brutto
[zł]</t>
  </si>
  <si>
    <t>Producent nr katalogowy</t>
  </si>
  <si>
    <t>Przeznaczenie</t>
  </si>
  <si>
    <t>zakres działania</t>
  </si>
  <si>
    <t>uwagi dotyczące składu</t>
  </si>
  <si>
    <t>pH</t>
  </si>
  <si>
    <t>Stężenie</t>
  </si>
  <si>
    <t>Czas działania</t>
  </si>
  <si>
    <t>Postać</t>
  </si>
  <si>
    <t>Virusolve +</t>
  </si>
  <si>
    <t>dezynfekcja narzędzi</t>
  </si>
  <si>
    <t xml:space="preserve">bakterie (z MRSA), grzyby, prątki, wirusy (z HBV, HCV, HIV, Polio, Adeno, Norowirus), spory w czasie 5 minut </t>
  </si>
  <si>
    <t xml:space="preserve">Skład: kombinacja składników aktywnych, w tym poliaminy nie zawierający toksycznych i wydzielających opary alkoholi i aldehydów, ani związków uwalniających aktywny tlen. </t>
  </si>
  <si>
    <t>x</t>
  </si>
  <si>
    <t>1-5'</t>
  </si>
  <si>
    <t>koncentrat</t>
  </si>
  <si>
    <t>5l</t>
  </si>
  <si>
    <t>Viruzyme</t>
  </si>
  <si>
    <t xml:space="preserve"> bakterie (z MRSA), grzyby, pr
ą
tki,
wirusy (z HBV, HCV, HIV) w czasie
10 minut </t>
  </si>
  <si>
    <t xml:space="preserve">Skład: kombinacja enzymów proteolitycznych rozkładających białka, tłuszcze i cukry nie zawierający toksycznych aldehydów, związków uwalniających aktywny tlen i nie wymagający aktywatora. </t>
  </si>
  <si>
    <t>5-10'</t>
  </si>
  <si>
    <t>mycie wyrobów medycznych oraz każdej powierzchni</t>
  </si>
  <si>
    <t>Spory  ( Clostridium difficile , Bacillus subtilis , Clostrisium perfringes, Bacillus cereus) ; Prątki (Mycobacterium tuberculosis,M.terrae, M. avium ); Bakterie ( Staphylococcus aureus,Pseudomonas aeruginosa, Enterococcis hirae ); Wirusy ( Polio, Adeno,Noro, SARS, HIV,HBV, HCV ); Grzyby i drożdże ( Candida albicans, Aspergillus niger )</t>
  </si>
  <si>
    <t>Kombinacja składników aktywnych w tym poliamina ; nie zawierający aldehydów, związków uwalniającychchlor, alkoholi. Nie wymagający aktywatora.</t>
  </si>
  <si>
    <t>chusteczki nasączone gotowym roztworem</t>
  </si>
  <si>
    <t>Wiaderko 450 listków w rozmiarze 22 x11,5 cm</t>
  </si>
  <si>
    <t>Quantofix</t>
  </si>
  <si>
    <t>test</t>
  </si>
  <si>
    <t>paski testowe do półilosciowego  oznaczania substancji aktywnych  w roboczym roztworze  ( kompatybilne z preparatem z poz 1 )</t>
  </si>
  <si>
    <t>1 op 100 pasków</t>
  </si>
  <si>
    <t>………………….……………………………</t>
  </si>
  <si>
    <t>Data i podpis Wykonawcy</t>
  </si>
  <si>
    <t>Wartość VAT</t>
  </si>
  <si>
    <t>Cena jednostkowa brutto
[zł]</t>
  </si>
  <si>
    <t>neodisher MediClean forte        a' 20 L</t>
  </si>
  <si>
    <t xml:space="preserve">Płynny, w postaci koncentratu, alkaliczny środek do mycia w myjniach dezynfektorach, skutecznie usuwający pozostałości organiczne typu zaschnięta i denaturowana krew, uniemożliwiający powtórne osadzanie się pozostałości białkowych oraz zmniejszający napięcie powierzchniowe kąpieli myjącej, stosowany do maszynowego mycia narzędzi i sprzętu medycznego także wykonanego z aluminium i tworzyw sztucznych. Niewymagający neutralizacji, umożliwiający zastosowanie w myjniach ultradźwiękowych.  </t>
  </si>
  <si>
    <t xml:space="preserve">Skład: kwasy organiczne, alkalia,  enzymy, tenzydy, inhibitory korozji. Nie zawierający chloru. </t>
  </si>
  <si>
    <t>Powyżej 10</t>
  </si>
  <si>
    <t>płyn</t>
  </si>
  <si>
    <t>20 l</t>
  </si>
  <si>
    <t>neodisher MediClean forte           a' 5 L</t>
  </si>
  <si>
    <t>XI</t>
  </si>
  <si>
    <t>neodisher Septo DN a' 5L</t>
  </si>
  <si>
    <t>Płynny, neutralny środek do maszynowej dezynfekcji termiczno-chemicznej sprzętu medycznego wrażliwego na temperaturę oraz endoskopów;  w stężeniu 1 % w czasie 10 min w temp. 55°C. Dozowanie 10 ml/litr. Opakowanie: 5L</t>
  </si>
  <si>
    <t xml:space="preserve">spektrum działania B, Tbc, F, V (Polio, BVDV, Vaccinia, Adeno, Polyoma) </t>
  </si>
  <si>
    <t>Na bazie aldehydu glutarowego oraz glioksalu</t>
  </si>
  <si>
    <t>10 ' w temp 55 st</t>
  </si>
  <si>
    <t>5 l</t>
  </si>
  <si>
    <t>neodisher MediKlar a' 5L</t>
  </si>
  <si>
    <t>Środek płuczący o właściwościach nabłyszczających, nie pozostawiający plam i zacieków, przeznaczony do użycia w myjniach-dezynfektorach, wspomagający  i znacznie przyspieszający suszenie po maszynowym procesie mycia i dezynfekcji narzędzi chirurgicznych, sprzętu anestezjologicznego, endoskopów elastycznych i innych przedmiotów</t>
  </si>
  <si>
    <t>na bazie związków powierzchniowo czynnych, anionowych i niejonowych tenzydów, zawierający środki konserwujące, ulegający biodegradacji,</t>
  </si>
  <si>
    <t>noeblank                    a' 750ml</t>
  </si>
  <si>
    <t>konserwacja  narzędzi</t>
  </si>
  <si>
    <t>Płynny środek do pielęgnacji powierzchni ze stali nierdzewnej .</t>
  </si>
  <si>
    <t>na bazie niejonowych związków powierzchniowo czynnych, oleju parafinowego. Wolny od pestycydów i chlorowanych węglowodorów</t>
  </si>
  <si>
    <t>spray</t>
  </si>
  <si>
    <t>750 ml</t>
  </si>
  <si>
    <t xml:space="preserve">Orange Solvent        </t>
  </si>
  <si>
    <t>Przyjazny dla skóry preparat czyszczący do dokładnego usuwania pozostałości po taśmach i substancjach klejących, gipsie, alginatach i cementach, oraz pastach cynkowo-eugenolowych.  Produkt zarejestrowany jako wyrób medyczny.</t>
  </si>
  <si>
    <t>Skład: czysty terpen pomarańczowy z naturalnie tłoczonych skórek pomarańczy i olej natłuszczający; niezawierający alkaliów i mydła.</t>
  </si>
  <si>
    <t xml:space="preserve"> Opakowanie 500 ml z korkiem, w którym mały otwór ułatwia dozowanie.</t>
  </si>
  <si>
    <t>neodisher IP Spray a' 400ml</t>
  </si>
  <si>
    <t xml:space="preserve">Bezpieczny toksykologicznie, rozpuszczalny w wodzie preparat w aerozolu do ręcznej pielęgnacji narzędzi chirurgicznych   </t>
  </si>
  <si>
    <t>na bazie węglowodorów alifatycznych nie wpływający na proces sterylizacji parowej.</t>
  </si>
  <si>
    <t>400 ml</t>
  </si>
  <si>
    <t xml:space="preserve">neodisher Septo PreClean a' 5L          </t>
  </si>
  <si>
    <t>Płynny, w postaci koncentratu środek do wstępnego mycia i wstępnej dezynfekcji termostabilnych i termolabilnych narzędzi chirurgicznych, włącznie z endoskopami elastycznymi I narzędziami dentystycznymi przed maszynową dekontaminacją, a także mokrego transportu narzędzi chirurgicznych oraz do zastosowania w myjniach ultradźwiękowych. Nie zawiera aldehydów oraz czwartorzędowych związków amoniowych, Nie powoduje utwardzania białek. Narzędzia w roztworze mogą być pozostawione do 72 godzin</t>
  </si>
  <si>
    <t>. Działanie bakteriobójcze i grzybobójcze 0,5% 5min, 20oC, wirusobójcze: osłonowe (włącznie z HIV,HBV,HCV) 1,5% 10 min, 20oC lub 1,0%, 30 min, 20oC</t>
  </si>
  <si>
    <t>5 l ( konieczne dołaczenie do każdego opakowania pompki dozujacej )</t>
  </si>
  <si>
    <t>Wymogi Zamawiajacego : Wszystkie zamawiane w tym pakiecie środki ( wyjątek poz. 6 ) muszą być ze soba kompatybilne ( jeden producent )</t>
  </si>
  <si>
    <t>………………………………………………</t>
  </si>
  <si>
    <t>ZAMAWIAJĄCY:</t>
  </si>
  <si>
    <t>WYKONAWCA:</t>
  </si>
  <si>
    <t>Septyl R</t>
  </si>
  <si>
    <t>preparat do dezynfekcji powierzchni</t>
  </si>
  <si>
    <t>Dezynfekcja ogólna pomieszczeń i 
przedmiotów. Może być używany do dezynfekcji bielizny.</t>
  </si>
  <si>
    <t>Skuteczny wobec B  Gram+ i Gram- łącznie z 
Pseudomonas aeruginosa i Staphylococcus aureus, prątkom 
gruźlicy oraz wirusom typu Herpes</t>
  </si>
  <si>
    <t>Zawiera pochodne fenoli</t>
  </si>
  <si>
    <t>2,5-5%</t>
  </si>
  <si>
    <t>15'-4h</t>
  </si>
  <si>
    <t>1l</t>
  </si>
  <si>
    <t>Manusan</t>
  </si>
  <si>
    <t>preparat do mycia i dezynfekcji rąk</t>
  </si>
  <si>
    <t xml:space="preserve">Higieniczne i chirurgiczne mycie rąk </t>
  </si>
  <si>
    <t>Zawiera 3,876g diglukonianu chlorheksydyny w 100 ml</t>
  </si>
  <si>
    <t>pojemnik z dozownikiem ( pompka )</t>
  </si>
  <si>
    <t>500ml</t>
  </si>
  <si>
    <t>Virkon</t>
  </si>
  <si>
    <t>Dezynfekcja powierzchni</t>
  </si>
  <si>
    <t xml:space="preserve">działający na B, F, V ( wirus Polio ) </t>
  </si>
  <si>
    <t>Zawiera mononadsiarczan potasu</t>
  </si>
  <si>
    <t>do 15'</t>
  </si>
  <si>
    <t xml:space="preserve">Saszetka </t>
  </si>
  <si>
    <t>200g</t>
  </si>
  <si>
    <t>Javel</t>
  </si>
  <si>
    <t xml:space="preserve"> dezynfekcja powierzchni</t>
  </si>
  <si>
    <t>Działający na B, Tbc (Mycobacterium tuberculosis), F, V (łącznie z wirusem adeno, Polio)</t>
  </si>
  <si>
    <t>Zawiera podchloryn sodu</t>
  </si>
  <si>
    <t>2l</t>
  </si>
  <si>
    <t>Spir Skazony</t>
  </si>
  <si>
    <t>Mycie i dezynfekcja powierzchni</t>
  </si>
  <si>
    <t>Etanol 70 % skażony hibitanem lub chlorheksydyna</t>
  </si>
  <si>
    <t>1 l</t>
  </si>
  <si>
    <t>Anios Gel</t>
  </si>
  <si>
    <t>dezynfekcja rąk</t>
  </si>
  <si>
    <t>żel</t>
  </si>
  <si>
    <t>X</t>
  </si>
  <si>
    <t>Producent  nr katalogowy</t>
  </si>
  <si>
    <t>1.</t>
  </si>
  <si>
    <t>Silonda</t>
  </si>
  <si>
    <t>preparat do pielęgnacji rąk</t>
  </si>
  <si>
    <t>Do pielęgnacji skóry po higienicznej 
i chirurgicznej dezynfekcji rąk.
do regeneracji i regulowania stanu skóry 
po zabiegach z wykorzystaniem wysokich 
temperatur oraz naświetlaniach,
terapii promieniowaniem podczerwonym 
i ultrafioletowym, po kąpielach,
do pielęgnacji całego ciała. 
dla osób posiadających suchą skórę</t>
  </si>
  <si>
    <t>Zawiera tokoferol, bez dodatkowych witamin - zawiera wosk pszczeli</t>
  </si>
  <si>
    <t>emulsja</t>
  </si>
  <si>
    <t>kompatybilny z dozownikiem typu Dermados *</t>
  </si>
  <si>
    <t>2.</t>
  </si>
  <si>
    <t>Skinsept Pur</t>
  </si>
  <si>
    <t>preparat do dezynfekcji skóry i błon śluzowych</t>
  </si>
  <si>
    <t>Odkażanie skóry przed operacjami 
i punkcjami, do odkażania skóry przed iniekcjami, pobraniem krwi, szczepieniami, akupunkturą.</t>
  </si>
  <si>
    <t>Skutecznośći przeciwko bakteriom (włącznie 
z prątkami gruźlicy i MRSA), grzybom oraz wirusom: Hepatitis B, HIV, Herpes, 
Rota, Adeno.</t>
  </si>
  <si>
    <t>Zawiera: etanol, alkohol izopropylowy, alkohol benzylowy. Bezbarwny. Autosterylny. Zawierający również nadtlenek wodoru, bez jodu i pochodnych fenolowych</t>
  </si>
  <si>
    <t>15"-2'</t>
  </si>
  <si>
    <t>350ml</t>
  </si>
  <si>
    <t>3.</t>
  </si>
  <si>
    <t>4.</t>
  </si>
  <si>
    <t>Skinsept Mucosa</t>
  </si>
  <si>
    <t>Odkażanie błon śluzowych oraz graniczącej z nimi 
skóry przed: operacjami, zabiegami ginekologicznymi i położniczymi, cewnikowaniem pęcherza moczowego, zabiegami przezcewkowymi</t>
  </si>
  <si>
    <t>Działanie bakteriobójcze, grzybobójcze, pierwotniakobójcze 
wirusobójcze w stosunku do wirusa Herpes Simplex, inaktywuje wirusy HBV 
i HIV</t>
  </si>
  <si>
    <t>Zawiera substancje czynne: etanol (96%), roztwór, nadtlenku wodoru (30%) roztwór  dwuglukonianu chlorheksydyny (20%).Autosterylny. Substancja zagęszczajaca -poliwidon</t>
  </si>
  <si>
    <t>1'-30' ( w przypadku HBV)</t>
  </si>
  <si>
    <t>5.</t>
  </si>
  <si>
    <t>Skinsept Color</t>
  </si>
  <si>
    <t>Odkażanie skóry przed iniekcjami, pobra­
niem krwi, szczepieniami, akupunkturą, oraz do odkażania skóry przed operacjami
i punkcjami. Barwiący pole operacyjne</t>
  </si>
  <si>
    <t>Skuteczności przeciwko bakteriom (włącznie 
z prątkami gruźlicy i MRSA), grzybom oraz wirusom: Hepatitis B, HIV, Herpes, 
Rota, Adeno.</t>
  </si>
  <si>
    <t>Zawiera: etanol , alkohol izopropylowy, alkohol benzylowy.Barwiony.Autosterylny. Zawierający również nadtlenek wodoru , bez jodu i pochodnych fenolowych</t>
  </si>
  <si>
    <t>6.</t>
  </si>
  <si>
    <t>7.</t>
  </si>
  <si>
    <t>Incidin Pro</t>
  </si>
  <si>
    <t>Preparat przeznaczony do mycia i dezynfekcji wszystkich rodzajów powierzchni oraz sprzętów medycznycho bardzo dobrej tolerancji materiałowej, z możliwością stosowania w obecności pacjentów oraz w oddziałach pediatrycznych. Wymagana pozytywna opinia IMiD.</t>
  </si>
  <si>
    <t xml:space="preserve"> bakterie 
(łącznie z Tbc), grzyby i wirusy: HBV, HIV, Rota i Herpes</t>
  </si>
  <si>
    <t xml:space="preserve">, na bazie QAV, dodecyloaminy, 2-fenoksyetanolu, APG. Bez zawartości substancji lotnych i zapachowych </t>
  </si>
  <si>
    <t xml:space="preserve"> x</t>
  </si>
  <si>
    <t>0,25-0,75</t>
  </si>
  <si>
    <t>15'</t>
  </si>
  <si>
    <t>6l</t>
  </si>
  <si>
    <t>8.</t>
  </si>
  <si>
    <t>Incidin active</t>
  </si>
  <si>
    <t>Mycie i dezynfekcja wszelkich powierzchni 
zmywalnych i przedmiotów, które można 
zanurzyć w roztworze preparatu. Preparat mogący 
być stosowany na powierzchni, przedmiotów 
mających kontakt z żywnością</t>
  </si>
  <si>
    <t>bakteriobójczy, drożdżobójczy, mykobakteriobójczy
warunki czyste i brudne</t>
  </si>
  <si>
    <t>Zawiera nadwęglan sodu, czteroacetyloetylenodiaminę, 
kwas cytrynowy, związki kompleksujące, inhibitory 
korozji, substancje zapachowe. Składnik aktywny - kwas nadoctowy</t>
  </si>
  <si>
    <t>1-2%</t>
  </si>
  <si>
    <t>5-60'</t>
  </si>
  <si>
    <t>pulvis</t>
  </si>
  <si>
    <t>160g</t>
  </si>
  <si>
    <t>9.</t>
  </si>
  <si>
    <t>Incides</t>
  </si>
  <si>
    <t>Szybka dezynfekcja małych powierzchni, przedmiotów i sprzętu medycznego odpornych na działanie alkoholu</t>
  </si>
  <si>
    <t xml:space="preserve"> bakterio-( w tym Tbc), drożdżo-, 
prątkobójcze. Skuteczne wobec wszystkich 
wirusów osłonionych (łącznie z HBV, HCV, HIV), 
a także wirusów Rota, Adeno, Papova, Simian 
SV40 i Noro</t>
  </si>
  <si>
    <t>100 g roztworu nasączającego jako substancje 
aktywne zawiera:
35 g 2-propanol
25 g 1-propanol.</t>
  </si>
  <si>
    <t>gotowe do użycia</t>
  </si>
  <si>
    <t>1'</t>
  </si>
  <si>
    <t>chusteczki nasączone r-rem</t>
  </si>
  <si>
    <t>pojemnik x 90 chusteczek 130 mm x 245 mm</t>
  </si>
  <si>
    <t>10.</t>
  </si>
  <si>
    <t>opakowanie uzupełniajace x 90 chusteczek 130mm x 245 mm</t>
  </si>
  <si>
    <t>11.</t>
  </si>
  <si>
    <t>medicarine</t>
  </si>
  <si>
    <t>Dezynfekcja wszelkich zmywalnych powierzchni i przedmiotów nie zanieczyszczonych substancjami organicznymi. Do dezynfekcji sanitariatów po ich uprzednim umyciu.Do dezynfekcji wszelkich zmywalnych powierzchni zanieczyszczonych substancją organiczną. Do dezynfekcji sprzętów i tym podobnych przedmiotów zanieczyszczonych substancją organiczną (np. basen, nerka, miska). Do dezynfekcji wszelkich zmywalnych powierzchni i przedmiotów przez zanurzenie nie zanieczyszczonych i zanieczyszczonych substancjami organicznymi.</t>
  </si>
  <si>
    <t>B,Tbc (Mycobacterium Tuberculosis), F,V(wirus adeno, Polio)</t>
  </si>
  <si>
    <t>Zawiera dichloroizocyjanuran sodu.O trwałości roztworu roboczego przez 24 godz. potwierdzonej badaniami laboratoryjnymi Zawartość aktywnego chloru w roztworze roboczym nie większa niż 2000 ppm</t>
  </si>
  <si>
    <t>tabletki</t>
  </si>
  <si>
    <t>pojemnik 300 tab.</t>
  </si>
  <si>
    <t>300 sztuk</t>
  </si>
  <si>
    <t>12.</t>
  </si>
  <si>
    <t>Incidin Liquid Spray</t>
  </si>
  <si>
    <t>Gotowy do użycia preparat do szybkiej dezynfekcji małych powierzchni i trudno dostępnych miejsc,</t>
  </si>
  <si>
    <t>B,Tbc,F,V(w tym HBV,HCV,HIV, Adeno i Rota)++</t>
  </si>
  <si>
    <t>na bazie alkoholu propylowego z dodatkiem dodatkowej substancji czynnej.</t>
  </si>
  <si>
    <t>5'</t>
  </si>
  <si>
    <t>butelka ze spryskiwaczem</t>
  </si>
  <si>
    <t>650ml</t>
  </si>
  <si>
    <t>13.</t>
  </si>
  <si>
    <t>14.</t>
  </si>
  <si>
    <t>Incidin Oxywipe</t>
  </si>
  <si>
    <t xml:space="preserve"> Szybko-działające, gotowe
do użycia chusteczki dezynfekcyjno-myjące
do szybkiej dezynfekcji i mycia powierzchni
medycznych (w tym np. sond USG).</t>
  </si>
  <si>
    <t xml:space="preserve"> bakteriobójczy , drożdżobójczy , grzybobójczy , prątkobójczy, mykobakteriobójczy , Adeno , Noro .Działanie wirusobójcze wobec wszystkich wirusów osłonionych - zgodnie z zaleceniem RKI
(Instytut Roberta Kocha) ):
Skuteczny wobec wirusów osłonionych wg zalecenia RKI </t>
  </si>
  <si>
    <t>szybkodziałajacy nadtlenek wodoru</t>
  </si>
  <si>
    <t>15” - 1 h</t>
  </si>
  <si>
    <t>Pojemnik 100 chusteczek o gramaturze 50 g/m2 Rozmiar 200 x 200 mm</t>
  </si>
  <si>
    <t>100 chusteczek</t>
  </si>
  <si>
    <t>15.</t>
  </si>
  <si>
    <t>Incidin Oxywipe S</t>
  </si>
  <si>
    <t xml:space="preserve"> Sporobójcze,
szybkodziałające, gotowe do użycia chusteczki
dezynfekcyjno-myjące do szybkiej dezynfekcji
i mycia powierzchni medycznych (w tym
np. sond USG).</t>
  </si>
  <si>
    <t xml:space="preserve"> bakteriobójczy ,drożdżobójczy , grzybobójczy ,prątkobójczy, mykobakteriobójczy ,Cl.difficile , Cl.difficile** (R 027) 15 min. –
Normy Europejskie (warunki czyste i brudne)
EN 14476 Polio 2 min.** / 30 min. 30 min.**
EN 14476 Adeno 30 sek. 30 sek.
EN 14476 Noro 1 min.** / 15 min. 15 min.
Działanie wirusobójcze wobec wszystkich wirusów osłonionych - zgodnie z zaleceniem RKI ,
Skuteczny wobec wirusów osłonionych wg zalecenia RKI ,Adeno,Polyoma </t>
  </si>
  <si>
    <t>15” - 30'</t>
  </si>
  <si>
    <t>16.</t>
  </si>
  <si>
    <t>13” - 30'</t>
  </si>
  <si>
    <t>pianka</t>
  </si>
  <si>
    <t>17.</t>
  </si>
  <si>
    <t>Actichlor Plus</t>
  </si>
  <si>
    <t>Dezynfekcja 
pomieszczeń, powierzchni 
i urządzeń (mających również
kontakt z żywnością).</t>
  </si>
  <si>
    <t>B,Tbc(Mycobacterium Tuberculosis), F,V(wirus adeno, Polio)</t>
  </si>
  <si>
    <t>Zawiera substancję aktywną 1,7 g dichloroizocyjanuranu sodu.</t>
  </si>
  <si>
    <t xml:space="preserve"> nie większ niż 1000 ppm aktywnego chloru</t>
  </si>
  <si>
    <t>pojemnik</t>
  </si>
  <si>
    <t>150 sztuk</t>
  </si>
  <si>
    <t>18.</t>
  </si>
  <si>
    <t xml:space="preserve">Actichlor </t>
  </si>
  <si>
    <t xml:space="preserve">do zasypywania plam krwi, wydalin, wydzielin </t>
  </si>
  <si>
    <t>troklozen sodu , kwasny węglan sodu</t>
  </si>
  <si>
    <t>granulat</t>
  </si>
  <si>
    <t>500 g</t>
  </si>
  <si>
    <t>19.</t>
  </si>
  <si>
    <t>Citro Clorex</t>
  </si>
  <si>
    <t>preparat do dezynfekcji powierzchni i drobnego sprzętu medycznego</t>
  </si>
  <si>
    <t>Szybka dezynfekcja zewnętrznych , drobnych elementów medycznych ( cewniki , korki,kraniki )</t>
  </si>
  <si>
    <t>bakterie, prątki, drożdże, wszystkie wirusy ( również osłonione )</t>
  </si>
  <si>
    <t>2% roztwór
chlorheksydyny w alkoholu izopropylowym.</t>
  </si>
  <si>
    <t>pojemnik z atomizerem</t>
  </si>
  <si>
    <t>butelka 250 ml</t>
  </si>
  <si>
    <t>20.</t>
  </si>
  <si>
    <t xml:space="preserve">Manisoft </t>
  </si>
  <si>
    <t xml:space="preserve">preparat do mycia i dezynfekcji rąk </t>
  </si>
  <si>
    <t>Preparat będący niewysuszającym skóry, 
niealkalicznym środkiem do chirurgicznego
i higienicznego mycia rąk</t>
  </si>
  <si>
    <t xml:space="preserve">Usuwający pozostałości po maściach </t>
  </si>
  <si>
    <t>Zawiera niedrażniące środki powierzchniowo-czynne pochodzenia naturalnego. Nie zawiera fenolu</t>
  </si>
  <si>
    <t>5-5,5</t>
  </si>
  <si>
    <t>kompatybilny z dozownikiem typu Dermados*</t>
  </si>
  <si>
    <t>21.</t>
  </si>
  <si>
    <t>Skinman Soft</t>
  </si>
  <si>
    <t>Odkażanie higieniczne i chirurgiczne rąk. 
Posiadający pozytywna opinię IMIDz lub innego równoważnego instytutu opiniotwórczego.</t>
  </si>
  <si>
    <t xml:space="preserve">Preparat działający na B, Tbc, F, V ( HIV, HBV, HSV, Rota), </t>
  </si>
  <si>
    <t xml:space="preserve"> Zawiera co najmniej 3 różne substancje aktywne pochodzące z 3 różnych grup chemicznychz zawartością substancji pielęgnujących. Niealergizujący, nieodtłuszczający skóry</t>
  </si>
  <si>
    <t>do 1'</t>
  </si>
  <si>
    <t>22.</t>
  </si>
  <si>
    <t>Skinman Soft Protect</t>
  </si>
  <si>
    <t>W pełni wirusobójczy,płynny preparat do dezynfekcji rąk</t>
  </si>
  <si>
    <t>preparat do dezynfekcji higienicznej i chirurgicznej rąk o działaniu bakteriobójczym, prątkobójczym, drożdżobójczym, wirusobójczym
w pełni wirusobójcza formuła – działanie na Norowirusy już w 15 sekund</t>
  </si>
  <si>
    <t>Zawiera : etanol , vit E,glicerynę , pantenol</t>
  </si>
  <si>
    <t>15"-2' ( adenowirus / poliowirus)</t>
  </si>
  <si>
    <t>500 ml</t>
  </si>
  <si>
    <t>23.</t>
  </si>
  <si>
    <t>Skinman Scrub</t>
  </si>
  <si>
    <t xml:space="preserve">Higieniczne mycie i odkażanie rąk, antybakteryjny
Dekontaminacja pacjenta co najmniej 10 min
</t>
  </si>
  <si>
    <t>Skuteczny wobec MRSA/ORSA, HIV, HBV</t>
  </si>
  <si>
    <t>Bez  zawartości alkoholu, pochodnych biguanidyny
Zawiera triclosan, kwas undecylenowy,</t>
  </si>
  <si>
    <t>zagęszczony płyn</t>
  </si>
  <si>
    <t>24.</t>
  </si>
  <si>
    <t>Silonda Lipid</t>
  </si>
  <si>
    <t>Służący do natłuszczania i ochrony rąk po higienicznym i  chirurgicznym odkażaniu</t>
  </si>
  <si>
    <t>Zawiera tokoferol, bez dodatkowych witamin.</t>
  </si>
  <si>
    <t>xkompatybilny z dozownikiem typu Dermados *</t>
  </si>
  <si>
    <t>25.</t>
  </si>
  <si>
    <t>sekumatic FR</t>
  </si>
  <si>
    <t xml:space="preserve">Alkaliczny środek myjący w płynie  </t>
  </si>
  <si>
    <t xml:space="preserve">Kombinacja środka alkalicznego i neutralnego przeznaczona domycia wrażliwych materiałów,np. z aluminium.  do mycia narzędzi, przedmiotów ze szkła, butów i tworzyw sztucznych w procesie chemiczno-termicznym i termicznym Wyrób medyczny </t>
  </si>
  <si>
    <t>26.</t>
  </si>
  <si>
    <t>sekumatic Fd</t>
  </si>
  <si>
    <t>Płynny środek do dezynfekcji
w myjniach – dezynfektorach</t>
  </si>
  <si>
    <t>Uniwersalny do maszyn z pompami dozującymi. Do
chemiczno-termicznej dezynfekcji wrażliwych na
temperaturę (program 60 °C) instrumentów
i sprzętu, takich jak:
 narzędzia z tworzyw sztucznych i elastomerów
(np. guma), osprzęt anestezjologiczny, chirurgiczny
i urologiczny obuwie operacyjne
Preparat nie wymagający stosowania środka
neutralizującego</t>
  </si>
  <si>
    <t>aktywny
w stosunku do bakterii łącznie z prątkami gruźlicy,
grzybów i wirusów.</t>
  </si>
  <si>
    <t>Substancje inaktywujące drobnoustroje,
aldehyd glutarowy, inhibitory korozji</t>
  </si>
  <si>
    <t>27.</t>
  </si>
  <si>
    <t>neodisher ip</t>
  </si>
  <si>
    <t>preparat do mycia i  konserwacji narzędzi -koncentrat</t>
  </si>
  <si>
    <t xml:space="preserve">preparat do mycia i  konserwacji narzędzi ze stali szlachetnej , nie wymagający spłukiwania </t>
  </si>
  <si>
    <t>6,9-7,1</t>
  </si>
  <si>
    <t>gotowy do uzycia – spray</t>
  </si>
  <si>
    <t>28.</t>
  </si>
  <si>
    <t>Seraman Sensitive Foam</t>
  </si>
  <si>
    <t>preparat do mycia i dezynfekcji rąk i ciała</t>
  </si>
  <si>
    <t xml:space="preserve">Do mycia rąk przed chirurgiczną i po higienicznej dezynfekcji rąk.Do mycia całego ciała i włosów. Do mycia dzieci, niemowląt i noworodków od 1-go dnia życia </t>
  </si>
  <si>
    <t xml:space="preserve">na bazie nowoczesnego tenzydu APG </t>
  </si>
  <si>
    <t>pojemnik  z pomką spieniajacą</t>
  </si>
  <si>
    <t>29.</t>
  </si>
  <si>
    <t>CHROMOL</t>
  </si>
  <si>
    <t>konserwacja i mycie powierzchni ze stali</t>
  </si>
  <si>
    <t>Mycie i konserwacja powierzchni ze stali szlachetnej - szafek, półek, ścian, wind, paneli
zewnętrznych zmywarek i lodówek (  typ chromol )</t>
  </si>
  <si>
    <t xml:space="preserve">(koncentrat): 6.9-7.1 </t>
  </si>
  <si>
    <t xml:space="preserve">* Zamawiający wymaga przekazania dozowników nalóżkowych  w ilości  50 szt </t>
  </si>
  <si>
    <t>Opakowanie 
handl.</t>
  </si>
  <si>
    <t>Octenisept</t>
  </si>
  <si>
    <t>B(MRSA, Chlamydium, Mycoplasma), F, drożdżakobójcze i pierwotniakobójcze, V( HSV, HBV, HIV).</t>
  </si>
  <si>
    <t>Zawiera dichlorowodorek octenidyny</t>
  </si>
  <si>
    <t>250ml</t>
  </si>
  <si>
    <t>50 ml</t>
  </si>
  <si>
    <t>Octenisan</t>
  </si>
  <si>
    <t>Na bazie octenidyny.</t>
  </si>
  <si>
    <t>Mikrozid AF</t>
  </si>
  <si>
    <t>2-30'</t>
  </si>
  <si>
    <t>Butelka + spryskiwacz</t>
  </si>
  <si>
    <t>Praeparat alkoholowu bez pochodnych jodu, clorheksydyny, związków amoniowych</t>
  </si>
  <si>
    <t>Do 2'</t>
  </si>
  <si>
    <t>200 szt chusteczek 20 x 27 cm</t>
  </si>
  <si>
    <t>wkład</t>
  </si>
  <si>
    <t>Mikrozid Sensitive</t>
  </si>
  <si>
    <t>do 3'</t>
  </si>
  <si>
    <t>chusteczki</t>
  </si>
  <si>
    <t>200 szt.</t>
  </si>
  <si>
    <t>tuba</t>
  </si>
  <si>
    <t>Octenilin</t>
  </si>
  <si>
    <t xml:space="preserve"> Do obmywania i irygacji ran, odmaczania opatrunków i usuwania preparatów nałożonych na rany. Bezbolesny i bezbarwny. </t>
  </si>
  <si>
    <t xml:space="preserve"> Na bazie dichlorowodorku octenidyny i oxydermolu </t>
  </si>
  <si>
    <t>20ml</t>
  </si>
  <si>
    <t>Płyn myjący do higieny zewnętrznych narządów płciowych, w szczególności przed badaniami lekarskimi oraz w myciu przedzabiegowym i okołoporodowym.</t>
  </si>
  <si>
    <t>x'</t>
  </si>
  <si>
    <t>octenidyna</t>
  </si>
  <si>
    <t>płyn do płukania jamy ustej</t>
  </si>
  <si>
    <t>Desderman</t>
  </si>
  <si>
    <t xml:space="preserve">Preparat alkoholowy do higienicznej i cirurgicznej dezynfekcji rak </t>
  </si>
  <si>
    <t xml:space="preserve"> B (łącznie z Tbc, MRSA), F, V (HIV, HBV, HCV, HAV, Rota, Adeno, Herpes simplex, Polio, Noro, SARS, Vaccinia</t>
  </si>
  <si>
    <t>Preparat alkoholowy zawierajacy 3 substancje aktywne Preparat w formie żelu</t>
  </si>
  <si>
    <t>do 6,5</t>
  </si>
  <si>
    <t>30''-3'</t>
  </si>
  <si>
    <t>30”-3'</t>
  </si>
  <si>
    <t>1000 ml</t>
  </si>
  <si>
    <t>do systemu otwartego typ SM 2 **</t>
  </si>
  <si>
    <t>Kodan bezbarwny</t>
  </si>
  <si>
    <t>ze spryskiwaczem</t>
  </si>
  <si>
    <t>Kodan barwiony</t>
  </si>
  <si>
    <t>Sensiva</t>
  </si>
  <si>
    <t>emulsja myjąca</t>
  </si>
  <si>
    <t>syntetyczna emulsja niezawierająca mydła, barwników i substancji zapachowych. Dermatologicznie przebadana; stosowana w profilaktyce odpieluszkowego zapalenia skóry</t>
  </si>
  <si>
    <t>desmanol</t>
  </si>
  <si>
    <t xml:space="preserve">preparat do dezynfekcji skóry </t>
  </si>
  <si>
    <t xml:space="preserve">płynny preparat alkoholowy do higienicznej oraz chirurgicznej dezynfekcji rąk.   Testowany dermatologicznie. . :   Produkt biobójczy.  </t>
  </si>
  <si>
    <t>B, drożdżakobójcze, Tbc, V (HIV, HBV, HCV, Rota, Noro,Vaccinia).</t>
  </si>
  <si>
    <t>Alkohol propan-2-ol, nie mniej niż 75g/100 g produktu oraz dodatkowo substancje pielęgnujące (d-panthenol+etyloheksyloglicerynę), bez zawartości barwników oraz substancji zapachowych.</t>
  </si>
  <si>
    <t>30'' -90''</t>
  </si>
  <si>
    <t xml:space="preserve">Żelowy preparat alkoholowy do higienicznej oraz chirurgicznej dezynfekcji rąk.   Testowany dermatologicznie. . :   Produkt biobójczy.  </t>
  </si>
  <si>
    <t>31'' -90''</t>
  </si>
  <si>
    <t>Esemtam</t>
  </si>
  <si>
    <t>pianka myjaca</t>
  </si>
  <si>
    <t>B , F</t>
  </si>
  <si>
    <t xml:space="preserve">Na bazie parafiny, zawierający alkohol benzylowy, fenyloetylowy i tenzydy. </t>
  </si>
  <si>
    <t>preparat do mycia irąk i ciała przed zabiegami chirurgicznymi</t>
  </si>
  <si>
    <t>B (łącznie z Tbc, MRSA), F, V (HBV, HIV, Papova SV 40),</t>
  </si>
  <si>
    <t>nie zawierajaca mydła syntetyczna emulsja myjąca do chigienicznego i chirurgicznego mycia ciała, rąk oraz włosów. Przebadana dermatologicznie. Zawierajaca alantoinę orzakwas mlekowy</t>
  </si>
  <si>
    <t>30.</t>
  </si>
  <si>
    <t>31.</t>
  </si>
  <si>
    <t>Octenisan żel do nosa</t>
  </si>
  <si>
    <t>do dezynfekcji błon śluzowych</t>
  </si>
  <si>
    <t>żel przeznaczony do nawilżania i odkażania przedsionka nosa</t>
  </si>
  <si>
    <t>Skuteczny wobec MDRO</t>
  </si>
  <si>
    <t>6 ml</t>
  </si>
  <si>
    <t>32.</t>
  </si>
  <si>
    <t>Perform</t>
  </si>
  <si>
    <t>B (bakterie)
- Tbc
F (grzyby)
V (wirusy)
- HBV
- HCV
- HIV
- Polio
- Rota
- SARS
Spory</t>
  </si>
  <si>
    <t>2-3%</t>
  </si>
  <si>
    <t>granulki</t>
  </si>
  <si>
    <t>40 g</t>
  </si>
  <si>
    <t>33.</t>
  </si>
  <si>
    <t>Esemtam wash mitts</t>
  </si>
  <si>
    <t>preparat do mycia skóry</t>
  </si>
  <si>
    <t>Rekawiczki do szybkiego i delikatnego mycia oraz pielęgnacji skóry bez użycia wody</t>
  </si>
  <si>
    <t>rękawice</t>
  </si>
  <si>
    <t>10 szt</t>
  </si>
  <si>
    <t>krem do pielęgnacji rąk</t>
  </si>
  <si>
    <t>Preparat w formie emulsji do pielęgnacji skóry rąk oparty na koncepcji W/O zawierający tokoferol i masło shea</t>
  </si>
  <si>
    <t>100 ml</t>
  </si>
  <si>
    <t>Pojemnik z pompką</t>
  </si>
  <si>
    <t xml:space="preserve">* Zamawiający wymaga dostarczenia pompek do preparatów 500 lub 100  ml w ilości 100 szt  </t>
  </si>
  <si>
    <t xml:space="preserve">zawiera mieszaninę anionowych i amfoterycznych związków powierzchniowo czynnych przyjaznych dla skóry oraz łagodnych i aktywnie myjących substancji syntetycznych; </t>
  </si>
  <si>
    <t>Ok 6</t>
  </si>
  <si>
    <t>hermetyczne zamknięte  saszetki ze  specjalna zastawka, dodatkowo uniemożliwiającą  wtórną kontaminację, dzięki czemu produkt pozostaje sterylny przez cały okres użytkowania; Kompatybilne z dozownikami typu Soft Care</t>
  </si>
  <si>
    <t>800 ml</t>
  </si>
  <si>
    <t>Do higienicznej i chirurgicznej dezynfekcji rąk o działaniu natychmiastowym jak i przedłużonym</t>
  </si>
  <si>
    <t>Spektrum na B, Tbc, F, V,(HIV, HBV).</t>
  </si>
  <si>
    <t xml:space="preserve">Zawierający  mieszaninę n-propa nolu i iso-propanolu, </t>
  </si>
  <si>
    <t>od 30'' do 3h</t>
  </si>
  <si>
    <t>hermetyczne zamknięte  saszetki ze  specjalna zastawka, dodatkowo uniemożliwiającą  wtórną kontaminację, dzięki czemu produkt pozostaje sterylny przez cały okres użytkowania; Kompatybilne z dozownikami typu Soft Care *</t>
  </si>
  <si>
    <r>
      <t>*</t>
    </r>
    <r>
      <rPr>
        <b/>
        <sz val="11"/>
        <color indexed="8"/>
        <rFont val="Czcionka tekstu podstawowego"/>
        <family val="2"/>
      </rPr>
      <t xml:space="preserve"> Zamawiający wymaga przekazania dozowników łokciowych kompatybilnych z opakowaniami produktów z poz 1-2 w ilości  30 szt ( cena wliczona w koszt preparatu )</t>
    </r>
  </si>
  <si>
    <t>Rodzaj opakowania i dozownika</t>
  </si>
  <si>
    <t>Działający na B, Tbc, F, V,(HIV,HBV,HCV,Polio, Rota, Adeno)</t>
  </si>
  <si>
    <t>etanol, butan -2-on , olejki zapachowe</t>
  </si>
  <si>
    <t>do 3h</t>
  </si>
  <si>
    <t>jednorazowy worek foliowy z zastawką dozującą, kompatybilny z systemem dozującym typu sterisol. *</t>
  </si>
  <si>
    <t>700ml</t>
  </si>
  <si>
    <t>Do chirurgicznej i higienicznej dezynfekcji rąk,</t>
  </si>
  <si>
    <t>Na bazie alkoholu etylowego i izopropylowego</t>
  </si>
  <si>
    <t>jednorazowy worek foliowy z zastawką dozującą, kompatybilny z systemem dozującym typu sterisol.*</t>
  </si>
  <si>
    <t>preparat do mycia i dezynfekcji rąk , ciała i włosów</t>
  </si>
  <si>
    <t>Żel do częstego chirurgicznego i higienicznego mycia rąk oraz ciała i włosów. Mikrobiologicznie czysty przez cały okres używania. Nie zawiera konserwantów, substancji bakteriostatycznych i barwników.</t>
  </si>
  <si>
    <t>700 ml</t>
  </si>
  <si>
    <t>Do higienicznego i chirurgicznego mycia rąk, można stosować do mycia skóry suchej i wrażliwej oraz mycia noworodków i dzieci. Nie pozostawiający obciążających skórę substancji chemicznych</t>
  </si>
  <si>
    <t>neutralne</t>
  </si>
  <si>
    <t>mydło</t>
  </si>
  <si>
    <t>Aniosyme</t>
  </si>
  <si>
    <t>preparat do dezynfekcji narzędzi</t>
  </si>
  <si>
    <t>Preparat doskonale myjący z właściwościami dezynfekującymi 
W połączeniu z detergentami szybko i skutecznie
usuwający bioﬁlm i rozpuszczający zanieczyszczenia organiczne (krew,ropę, białko, itp.)
Środek może być stosowany na oddziałach noworodkowych do dezynfekcji i mycia inkubatorów
preparat nie zmieniający swych właściwości w myjkach ultradźwiękowych. Chroni narzędzia przed zniszczeniem i korozją. Znak CE</t>
  </si>
  <si>
    <t>Bakteriobójczy, prątkobójczy, grzybobójczy, wirusobójczy (HIV, HBV, HCV, Vacciniawirus, 
Herpeswirus, AH1N1)</t>
  </si>
  <si>
    <t>Zawiera IV rzędowe związki amonowe (propionian), chlorowodorekpoliheksametylenubiguanidyny, kompleks enzymów (proteaza, lipaza, amylaza), związkipowierzchiowoczynne, środki stabilizujące, chelatujące i zapachowe,barwnik</t>
  </si>
  <si>
    <t>5' - 10'</t>
  </si>
  <si>
    <t>kanister + pompka dozująca</t>
  </si>
  <si>
    <t>Aniosyme first</t>
  </si>
  <si>
    <t>Trójenzymatyczny preparat w pianie, przeznaczony do nawilżania i wstępnej dezynfekcji zanieczyszczonych narzędzi chirurgicznych i innych wyrobów medycznych.</t>
  </si>
  <si>
    <t xml:space="preserve">5 minut – bakteriobójczy, grzybobójczy
•  120 minut – bakteriobójczy, prątkobójczy, grzybobójczy, wirusobójczy (HIV, HBV, HCV)
</t>
  </si>
  <si>
    <t>IV-rzędowe związki amonowe (propionian), chlorowodorek poliheksametylenu biguanidyny, kompleks enzymów
(proteaza, limaza, amylaza), związki powierzchiowo czynne, środki stabilizujące i chelatujące</t>
  </si>
  <si>
    <r>
      <t>*</t>
    </r>
    <r>
      <rPr>
        <b/>
        <sz val="11"/>
        <color indexed="8"/>
        <rFont val="Czcionka tekstu podstawowego"/>
        <family val="2"/>
      </rPr>
      <t xml:space="preserve"> Zamawiający wymaga przekazania dozowników łokciowych kompatybilnych z opakowaniami produktów z poz 1-4 w ilości  50 szt ( cena wliczona w koszt preparatu )</t>
    </r>
  </si>
  <si>
    <t>Pre- Klenz</t>
  </si>
  <si>
    <t xml:space="preserve"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</t>
  </si>
  <si>
    <t>650 ml z aplikatorem</t>
  </si>
  <si>
    <t>dezynfekcja skóry</t>
  </si>
  <si>
    <t xml:space="preserve">Specjalistyczne gaziki zestaw duo (mokry + suchy) do dezynfekcji skóry, nasączone alkoholemizopropylowym i etylowym i zabezpieczenia miejsca wkłucia. </t>
  </si>
  <si>
    <t xml:space="preserve">36,8 % izopropanol, 47,3 % etanol, </t>
  </si>
  <si>
    <t>15”-1'</t>
  </si>
  <si>
    <t xml:space="preserve">gaziki wykonane z wysokogatunkowej włókniny, mieszanka celulozy, poliestru i wiskozy,  </t>
  </si>
  <si>
    <t>Kartonik zawierający 50 zestawów</t>
  </si>
  <si>
    <t>Specjalistyczne gaziki do dezynfekcji skóry, nasączone alkoholem izopropylowym i etylowym.  Wyrób medyczny kl. I.</t>
  </si>
  <si>
    <t>Kartonik zawierajżcy 100 szt</t>
  </si>
  <si>
    <t xml:space="preserve">Bezalkoholowe chusteczki do odkażania i mycia małych powierzchni, wyrobów i urządzeń medycznych.  Do odkażania materiałów, powierzchni wrażliwych na alkohol. Zalecane do dezynfekcji głowic USG czy szkła akrylowego </t>
  </si>
  <si>
    <t>czwartorzędowe związki amoniowe</t>
  </si>
  <si>
    <t>chusteczki  wykonane w 100 % z celulozy 17 x 23 cm</t>
  </si>
  <si>
    <t>Pudełko 100 szt</t>
  </si>
  <si>
    <t>Wkład 100 szt</t>
  </si>
  <si>
    <t>dezynfekcja powierzchni</t>
  </si>
  <si>
    <t>Izopropanol , etanol</t>
  </si>
  <si>
    <t>Chusteczki   17 x 23 cm</t>
  </si>
  <si>
    <t>Pojemnik 100 dzt</t>
  </si>
  <si>
    <t>Specjalistyczne chusteczki nasączone alkoholem izopropylowym i diglukonianem chlorheksydyny</t>
  </si>
  <si>
    <t>alkohol izopropylowy i diglukonian chlorheksydyny</t>
  </si>
  <si>
    <t>15”</t>
  </si>
  <si>
    <t>Wklad 100 szt</t>
  </si>
  <si>
    <t>MCM/WSM/ZP/2019</t>
  </si>
  <si>
    <t>Załącznik Nr 2 do SIWZ</t>
  </si>
  <si>
    <t>Pakiet Nr 10</t>
  </si>
  <si>
    <t>Nazwa</t>
  </si>
  <si>
    <t>Lp.</t>
  </si>
  <si>
    <t>Opis produktu</t>
  </si>
  <si>
    <t>Spektrum działania</t>
  </si>
  <si>
    <t>Opakowanie</t>
  </si>
  <si>
    <t>Ilość/rok</t>
  </si>
  <si>
    <t>cena netto</t>
  </si>
  <si>
    <t>Vat [%]</t>
  </si>
  <si>
    <t>cena brutto</t>
  </si>
  <si>
    <t>Wartość netto</t>
  </si>
  <si>
    <t>Wartość brutto</t>
  </si>
  <si>
    <t>Nazwa handlowa /  nr katalogowy
Producent</t>
  </si>
  <si>
    <t>Prontosan</t>
  </si>
  <si>
    <t>Sterylny, gotowy  do użycia roztwór służący do irygacji, czyszczenia, nawilżania ran ostrych, przewlekłych jak i oparzeniowych I-II stopnia, usuwania włóknistych płaszczy i biofilmów z rany w sposób zapewniający ochronę tkanki; bezzapachowy, nie wykazujący działania dezynfekcyjnego; zawierający poliheksanidynę i betainę; bez zawartości dodatkowych substancji czynnych takich jak jodopowidon, chlorowodorek oktenidyny; konfekcjonowany w opakowaniach 40ml i 350ml; wyrób medyczny klasy III.</t>
  </si>
  <si>
    <t>40ml</t>
  </si>
  <si>
    <t>Prontosan żel</t>
  </si>
  <si>
    <t>Sterylny, gotowy  do użycia żel służący do irygacji, czyszczenia, nawilżania ran ostrych, przewlekłych jak i oparzeniowych I-II stopnia, usuwania włóknistych płaszczy i biofilmów z rany w sposób zapewniający ochronę tkanki; bezzapachowy, nie wykazujący działania dezynfekcyjnego; zawierający poliheksanidynę i betainę; bez zawartości dodatkowych substancji czynnych takich jak jodopowidon, chlorowodorek oktenidyny; konfekcjonowany w opakowaniach 30ml; wyrób medyczny klasy III.</t>
  </si>
  <si>
    <t>30ml</t>
  </si>
  <si>
    <t>Prontosan żel x</t>
  </si>
  <si>
    <t>Sterylny, gotowy do użycia żel o dużej gęstości, służący do irygacji, czyszczenia, nawilżania ran ostrych, przewlekłych jak i oparzeniowych I-IV stopnia, usuwania włóknistych płaszczy i biofilmów z rany w sposób zapewniający ochronę tkanki; bezzapachowy, nie wykazujący działania dezynfekcyjnego; zawierający poliheksanidynę i betainę; bez zawartości dodatkowych substancji czynnych takich jak jodopowidon, chlorowodorek oktenidyny; konfekcjonowany w opakowaniach 250ml; wyrób medyczny klasy III.</t>
  </si>
  <si>
    <t>Prontoderm</t>
  </si>
  <si>
    <t>Gotowy do użycia, bezbarwny preparat przeznaczony do higienicznego mycia i dekontaminacji całego ciała w tym włosów bez konieczności spłukiwania i zmywania; także do oczyszczania miejsc cewnikowania; usuwa nieprzyjemne zapachy; na bazie poliheksanidyny; skuteczny w czasie 30s na bakterie (w tym MDRO Multi-Drug Resistant Organism, np. Staphylococcus aureus, MRSA; Enterococcus hirae; Pseudomonas aeruginosa; Acinetobacter baumannii; Enterococcus faecium (VRE); Klebsiella pneumoniae (ESBL)) oraz grzyby (Candida albicans); konfekcjonowany w opakowaniach 500ml i 5000ml; wyrób medyczny klasy III .</t>
  </si>
  <si>
    <t>bakterie (w tym MDRO Multi-Drug Resistant Organism, np. Staphylococcus aureus, MRSA; Enterococcus hirae; Pseudomonas aeruginosa; Acinetobacter baumannii; Enterococcus faecium (VRE); Klebsiella pneumoniae (ESBL)) 
oraz grzyby (Candida albicans)</t>
  </si>
  <si>
    <t>5000ml</t>
  </si>
  <si>
    <t>Gotowa do użycia pianka przeznaczona do higienicznego mycia i dekontaminacji całego ciała w tym włosów bez konieczności spłukiwania i zmywania; usuwa nieprzyjemne zapachy; przeznaczony do długoterminowego stosowania także w przypadku pacjentów o wrażliwej skórze; na bazie poliheksanidyny; skuteczny na bakterie (w tym MDRO Multi-Drug Resistant Organism, np. Staphylococcus aureus, MRSA; Enterococcus hirae; Pseudomonas aeruginosa; Acinetobacter baumannii; Enterococcus faecium (VRE); Klebsiella pneumoniae (ESBL)) oraz grzyby (Candida albicans); konfekcjonowany w opakowaniach 200ml; wyrób medyczny klasy III .</t>
  </si>
  <si>
    <t>200ml</t>
  </si>
  <si>
    <t>Gotowe do użycia chusteczki przeznaczone do higienicznego mycia i dekontaminacji całego ciała bez konieczności spłukiwania i zmywania; usuwa nieprzyjemne zapachy; na bazie poliheksanidyny; skuteczny na bakterie (w tym MDRO Multi-Drug Resistant Organism, np. Staphylococcus aureus, MRSA; Enterococcus hirae; Pseudomonas aeruginosa; Acinetobacter baumannii; Enterococcus faecium (VRE); Klebsiella pneumoniae (ESBL)) oraz grzyby (Candida albicans); konfekcjonowany w opakowaniach po 10 chusteczek (rozmiar chusteczki 200mm x 300mm); wyrób medyczny klasy III.</t>
  </si>
  <si>
    <t>10 chusteczek</t>
  </si>
  <si>
    <t>Gotowy do użycia, bezbarwny żel wodny przeznaczony do dekontaminacji, oczyszczania i nawilżani jamy nosowej; na bazie poliheksanidyny; skuteczny na bakterie (w tym MDRO Multi-Drug Resistant Organism, np. Staphylococcus aureus, MRSA; Enterococcus hirae; Pseudomonas aeruginosa; Acinetobacter baumannii; Enterococcus faecium (VRE); Klebsiella pneumoniae (ESBL)) oraz grzyby (Candida albicans); konfekcjonowany w opakowaniach 30ml; wyrób medyczny klasy III.</t>
  </si>
  <si>
    <t>Gotowy do użycia roztwór przeznaczony do dekontaminacji, płukania, pędzlowania jamy ustnej, utrzymania flory fizjologicznej ust i codziennej higieny jamy ustnej, bez ograniczenia dla zastosowania u dzieci; na bazie poliheksanidyny; bez zawartości alkoholu; skuteczny na bakterie (w tym MDRO Multi-Drug Resistant Organism, np. Staphylococcus aureus, MRSA; Enterococcus hirae; Pseudomonas aeruginosa; Acinetobacter baumannii; Enterococcus faecium (VRE); Klebsiella pneumoniae (ESBL)) oraz grzyby (Candida albicans); konfekcjonowany w opakowaniach 250ml; wyrób medyczny klasy III.</t>
  </si>
  <si>
    <t>Gotowy do użycia preparat w postaci żelu przeznaczony do higienicznej i chirurgicznej dezynfekcji rąk; zawierający w 100g 18g 1-propanol i 45g alkoholu etylowego oraz składniki pielęgnujące (gliceryna i bisabolol), nawilżające i regenerujące skórę; bez substancji zapachowych, barwników i dodatkowych substancji aktywnych (chlorheksydyny, QAV, pochodnych fenolowych; itp.); skuteczny w czasie 15s (dezynfekcja higieniczna) i 90s (dezynfekcja chirurgiczna); skuteczny na bakterie (w tym Tbc, MRSA), grzyby, wirusy (Rota, Herpes Simplex, HIV, HBV, HCV, Vaccinia, Noro, Adeno, Polio wg. EN-PN 14476); konfekcjonowany w opakowaniu 500ml; produkt biobójczy.</t>
  </si>
  <si>
    <t>bakterie (w tym Tbc, MRSA), grzyby, wirusy (HIV, Rota, Herpes Simplex, HBV, HCV, Adeno, Vaccinia, Noro, Polio wg. EN-PN 14476)</t>
  </si>
  <si>
    <t>Gotowy do użycia preparat w płynie przeznaczony do higienicznej i chirurgicznej dezynfekcji rąk o wrażliwej skórze; oparty na mieszaninie wyłącznie alkoholowych substancji czynnych, bez zawartości potencjalnie drażniących i alergizujących związków takich jak barwniki, środki zapachowe, pochodne fenolowe i chlorheksydyny, kwasy organiczne; pH 5,5; skuteczny w czasie 30s (dezynfekcja higieniczna) i 90s (dezynfekcja chirurgiczna); skuteczny na bakterie (w tym Tbc), grzyby i drożdżaki, wirusy (HBV, HCV, HIV, Herpes Simplex, Vaccinia, Rota, Noro, Adeno, Polio); przebadany wg. EN 14476; konfekcjonowany w opakowaniach 100ml, 500ml, 1000ml i 5000ml; produkt leczniczy.</t>
  </si>
  <si>
    <t>bakterie (w tym Tbc), grzyby i drożdżaki, wirusy (HBV, HCV, HIV, Herpes Simplex, Vaccinia, Rota, Noro, Adeno, Polio)</t>
  </si>
  <si>
    <t>1000ml</t>
  </si>
  <si>
    <t xml:space="preserve">Koncentrat preparatu do mycia i dezynfekcji dużych powierzchni i sprzętu medycznego, na bazie co najmniej trzech substancji aktywnych (w tym QAV, diamina, alkohol). Nie zawierający aldehydów, pochodnych fenolowych oraz związków chloru.  Aktywny w stosunku do B, F, V (HIV, HBV, HCV, Rota) w czasie do 15 min. w stężeniu nie przekraczającym 0,25%. Możliwość poszerzenia spektrum o Tbc oraz Adeno i Noro przy wyższym stężeniu i dłuższym czasie działania. </t>
  </si>
  <si>
    <t>bakterie (w tym MRSA, Tbc), grzyby, wirusy</t>
  </si>
  <si>
    <t>5000 ml</t>
  </si>
  <si>
    <t>Pakiet Nr 11</t>
  </si>
  <si>
    <t>Cena jednostkowa netto [zł]</t>
  </si>
  <si>
    <t>Wartość netto [zł]</t>
  </si>
  <si>
    <t>Cena jedn. brutto [zł]</t>
  </si>
  <si>
    <t>Wartość brutto [zł]</t>
  </si>
  <si>
    <t>Płyn płuczący do dezynfekatora Getinge typu GD Flash</t>
  </si>
  <si>
    <t>preparat do maszynowego mycia narzędzi</t>
  </si>
  <si>
    <t>Detergent do dezynfekatora Getinge typu GD Wash</t>
  </si>
  <si>
    <t>Pakiet Nr 12</t>
  </si>
  <si>
    <t>dezynfekcja pomieszczeń</t>
  </si>
  <si>
    <t xml:space="preserve"> Dezynfekcja pomieszczeń za pomocą dyfuzji suchej i niewidocznej mgły opartej na 6% nadtlenku wodoru i kationach srebra  generowaną przez podręczny dyfuzor Typu NOCOSPRAY .n Biodegradowalny w 99,9%
nietoksyczny
Niekorozyjny.o
 bardzo niskiim zużyciu środka dezynfekcyjnego (1 ml/m )
 Nie pozostawiający osadu
</t>
  </si>
  <si>
    <t xml:space="preserve"> bakteriobójcza, wirusobójcza, grzybobójcza i sporobójcza</t>
  </si>
  <si>
    <t>H2O2 + kationy srebra . Nie zawiera formaldehydu, chloru i amoniaku</t>
  </si>
  <si>
    <t>30-60'</t>
  </si>
  <si>
    <t>gotowy do użycia płyn</t>
  </si>
  <si>
    <t xml:space="preserve"> Dezynfekcja pomieszczeń za pomocą dyfuzji suchej i niewidocznej mgły opartej na  12 %nadtlenku wodoru i kationach srebra  generowaną przez podręczny dyfuzor Typu NOCOSPRAY . Biodegradowalny w 99,9%
nietoksyczny
Niekorozyjny.o
 bardzo niskiim zużyciu środka dezynfekcyjnego (1 ml/m )
 Nie pozostawiający osadu Podwójne działanie</t>
  </si>
  <si>
    <t>do systemu otwartego typ SM 2 ** + pompka</t>
  </si>
  <si>
    <t>nie zawierajaca mydła syntetyczna emulsja myjąca do higienicznego i chirurgicznego mycia ciała, rąk oraz włosów. Przebadana dermatologicznie. Zawierajaca alantoinę oraz kwas mlekowy</t>
  </si>
  <si>
    <t xml:space="preserve"> izopropanol,etanol</t>
  </si>
  <si>
    <t xml:space="preserve">bakterie, grzyby,  w czasie do 15 sekund, wirusy w czasie 1 minuty </t>
  </si>
  <si>
    <t xml:space="preserve"> bakterie, grzyby w czasie do 15 minut </t>
  </si>
  <si>
    <t>bakteriobójcze (w tym Tbc), grzybobójcze (w tym MRSA, MRSE, Trichophyton mentagrophytes), wirusobójcze (w tym Polio i Adeno)
do 1 minuty</t>
  </si>
  <si>
    <t>Do 1 '</t>
  </si>
  <si>
    <t>Mycie i dezynfekcja wysokiego poziomu wszelkich powierzchni, głowic USG, końcówek stomatologicznych i wyrobów medycznych, w tym inkubatorów  Bezpieczny dla wszelkich materiałów (metali, szkła
i tworzyw sztucznych), posiada delikatny zapach neutralny. Preparat w formie płynnego koncentratu</t>
  </si>
  <si>
    <t xml:space="preserve">Mycie i dezynfekcja narzędzi, endoskopów i wyrobów medycznych . Koncentrat bezpieczny
dla wszelkich
materiałów (metali, szkła i tworzyw sztucznych), posiadający
delikatny zapach cytrusowy. </t>
  </si>
  <si>
    <t>B ( w tym Tbc,MRSA ), F, V ( adeno , Rota, ,Noro, HBV,HCV, HIV ) do 2' Papova do 15'</t>
  </si>
  <si>
    <t>bezalkoholowe do przecierania na bazie 3 różnych czwartorzędowych związków amonowych</t>
  </si>
  <si>
    <t>saszetka 30 ml pakowana pojedynczo</t>
  </si>
  <si>
    <t>Bezalkoholowy płyn do odkażania i wspomagania leczenia powierzchownych ran , błon śluzowych oraz dezynfekcji skóry przed zabiegami niechirurgicznymi , do wspomagającego postępowania antyseptycznego w obrębie zamkniętych powłok skórnych po zabiegach.</t>
  </si>
  <si>
    <t xml:space="preserve">Spektrum działania:B(Tbc, MRSA) , F(C.albcans), V(Noro , Rota , Vaccinia , HBV,BVDV, HIV,HSV)-1min , V(Adeno typ 2)-2 min , V(Papova SV 40)-10 min </t>
  </si>
  <si>
    <t>Zawiera etanol oraz 1-propanol (łączna zawartość alkoholu do 60% wagowych .Nie zawiera aldehydów , związków amoniowych i pochodnych chlorheksydyny.</t>
  </si>
  <si>
    <t>B,F,(C.albicans), V(BVDV,Rota,Papova SV 40,Vaccinia)-1min , Tbc(M.terrae), V(Noro)-15 min</t>
  </si>
  <si>
    <t xml:space="preserve"> B( w tym Tbc(M.tuberculosis , M.terrae , M.avium )) , F , V(Polio , Rota , Adeno , Vaccinia , Herpes Simplex , HBV , HCV , HIV , Noro SARS. </t>
  </si>
  <si>
    <t>bazie etanolu (min 78g/100g)oraz bifenyl-2-ol .Preparat w formie płynu</t>
  </si>
  <si>
    <t>do systemu hycklick</t>
  </si>
  <si>
    <t>etanol 78,2 g/100 g roztworu, bifenyl-2-ol 0,1g/100g roztworu.Preparat w formie żelu</t>
  </si>
  <si>
    <t>Bezbarwny preparat alkoholowy do dezynfekcji skóry pacjenta przed zabiegami operacyjnymi, cewnikowaniem żył, pobieraniem krwi oraz płynów ustrojowych, zastrzykami, punkcjami, biopsjami, opatrywaniem ran, zdejmowaniem szwów (wskazania potwierdzone w ChPL).</t>
  </si>
  <si>
    <t>Spektrum działania: B (w tym MRSA), F (Candida albicans), Tbc (M. tuberculosis), V (HIV, HBV, rotawirus, adenowirus, herpes simplex)</t>
  </si>
  <si>
    <t>zawierający min. 3 substancje czynne. Z dodatkiem nadtlenku wodoru. Bez etanolu, jodu i jego pochodnych, chlorheksydyny</t>
  </si>
  <si>
    <t>Bearwiony preparat alkoholowy do dezynfekcji skóry pacjenta przed zabiegami operacyjnymi, cewnikowaniem żył, pobieraniem krwi oraz płynów ustrojowych, zastrzykami, punkcjami, biopsjami, opatrywaniem ran, zdejmowaniem szwów (wskazania potwierdzone w ChPL).</t>
  </si>
  <si>
    <t xml:space="preserve">Preparat do mycia i pielęgnacji  zanieczyszczonej skóry. Nie powoduje podrażnienia skóry i błon śluzowych . </t>
  </si>
  <si>
    <t>Emulsja do mycia ciała i rąk przed zabiegami chirurgicznymi i higienicznymi .</t>
  </si>
  <si>
    <t>Dezynfekcja i mycie powierzchni
oraz narzędzi i sprzętu. Bezbarwny rotwór roboczy. Wysoka tolerancja materiałowa..Wyrób medyczny.</t>
  </si>
  <si>
    <t>na bazie bis(peroksymonosiarczano) bis(siarczanu) pentapotasu</t>
  </si>
  <si>
    <t>Octenidyna , alantoina</t>
  </si>
  <si>
    <t xml:space="preserve"> B( w tym Tbc(M.Terrae)), F,V (Polio , Adeno , Noro), S(B.Subtilis) 1 tabl/1,5 l wody -15 min , S( C.Difficile) 10 tabl/1,5 L wody- 10 min , Tbc (M.Terrae , M.Avium) -1 tabl/5L wody- 30 in</t>
  </si>
  <si>
    <t xml:space="preserve">Na bazie dichloroizocyjanuranu sodu 750g/kg . Zawartość chloru min:1,5g aktywnego Cl2 / tabletkę </t>
  </si>
  <si>
    <t xml:space="preserve">chusteczki nasączone alkoholowym preparatem przeznaczonym do dezynfekcji powierzchni, sprzętu medycznego oraz wyposażenia szpitala, przychodni
i gabinetów lekarskich. Bezpieczne w użyciu, mogą również służyć do dezynfekcji przedmiotów w pomieszczeniach socjalnych.
Produkt przeznaczony do profesjonalnego użytku.
Wyrób medyczny kl. II a
</t>
  </si>
  <si>
    <t xml:space="preserve">Izopropanol </t>
  </si>
  <si>
    <t>Chusteczki   9 x 12 cm</t>
  </si>
  <si>
    <t xml:space="preserve">Alkoholowy preparat w postaci żelu przeznaczony do higienicznej i chirurgicznej dezynfekcji rąk, przetestowany dermatologicznie, bez barwinków i substancji zapachowych, </t>
  </si>
  <si>
    <t xml:space="preserve"> spektrum działania: B, F – 30 s; V Adeno, Noro, BVDV (surogat HCV), PRV (surogat HBV), HIV, HSV-1, Rota, RSV, Vaccinia – 30 sekund, Polio – 60 sekund, Tbc – 30 sekund</t>
  </si>
  <si>
    <t>100g żelu zawiera 80g etanolu</t>
  </si>
  <si>
    <t>system zamknięty airless</t>
  </si>
  <si>
    <t>Higieniczna dezynfekcja rąk 30 sekund, Chirurgiczna 90 sekund</t>
  </si>
  <si>
    <t>* Zamawiający we wskazanych miejscach wymaga bezpłatnej wymiany dozowników TLD użytkowanych w szpitalu na system zamknięty nowego typu , dostosowany do oferowanych opakowań</t>
  </si>
  <si>
    <t>Specjalistyczne gaziki do dezynfekcji skóry, nasączone alkoholem izopropylowym .  Wyrób medyczny kl. I.</t>
  </si>
  <si>
    <t>isopropanol</t>
  </si>
  <si>
    <t>15"-1</t>
  </si>
  <si>
    <t>bakterie, grzyby,  w czasie do 15 sekund</t>
  </si>
  <si>
    <t xml:space="preserve"> Bakteriobójcze, grzybobójcze (w tym MRSA, MRSE, Trichophyton mentagrophytes), w czasie 15 sekund</t>
  </si>
  <si>
    <t>bakterie, grzyby, prątki w czasie do 15 sekund</t>
  </si>
  <si>
    <t>Specjalistyczne gaziki nasączone alkoholem izopropylowym i chlohexydyną . .Wyrób medycznu kl I</t>
  </si>
  <si>
    <t>izopropanol chlorhexydyna</t>
  </si>
  <si>
    <t>12 x 12,5 cm</t>
  </si>
  <si>
    <t>Kartonik zawierający 100 szt</t>
  </si>
  <si>
    <t>Pakiet nr 15</t>
  </si>
  <si>
    <t xml:space="preserve">Chusteczki do szybkiej dezynfekcji  powierzchni i wyrobów medycznych  na bazie czwartorzędowych związków amonowych.Roztwór, którym są nasączone nie może posiadać w swoim składzie alkoholi, chloru, aldehydów, fenoli. Posiadające opinię dermatologiczną Opakowanie typu flow-pack, chusteczki o wym. 20 cm x 22 cm o gramaturze min 45g/m2 wykonane z poliestru.Wyrób medyczny.
</t>
  </si>
  <si>
    <t xml:space="preserve">  B( łącznie z MRSA), F w czasie do 1 min., V (HBV, HIV, HCV, SARS-CoV-2,Rota, Vaccinia) w czasie 30 sek., Papova/ Polyoma - 2 min. </t>
  </si>
  <si>
    <t>Do 2 '</t>
  </si>
  <si>
    <t>Chusteczki   20 x 22 cm</t>
  </si>
  <si>
    <t>flow pack</t>
  </si>
  <si>
    <t xml:space="preserve"> 100 szt</t>
  </si>
  <si>
    <t>Gotowe do użycia nasączone  etanolem  chusteczki do szybkiej dezynfekcji powierzchni wrażliwych, odpornych na działanie alkoholu, również nieinwazyjnych produktów medycznych, ekranów, klawiatur i paneli kontrolnych.  Chusteczki wykonane z gładkiej włókniny syntetycznej, o gramaturze ok 50 g/m2 i wymiarach 20x22 cm.  Opakowanie  a’ 100 szt. Wyrób medyczny.</t>
  </si>
  <si>
    <t>B, F (C. albicans), Tbc (M. terrae, M. avium ), V (w tym HIV, HBV, HCV , działanie bójcze wobec wirusów osłonkowych , w tym coronawirusom np.SARS-CoV-2), Rota i Noro  w czasie do 1 minuty</t>
  </si>
  <si>
    <t>etanol</t>
  </si>
  <si>
    <t>100 szt</t>
  </si>
  <si>
    <t>………………………………………</t>
  </si>
  <si>
    <t>Lp</t>
  </si>
  <si>
    <t xml:space="preserve">Preparat do higienicznego mycia i odkażania rąk oraz do mycia rąk przed chirurgicznym odkażaniem z możliwością zastosowania do dekontaminacji ciała pacjenta z MRSA </t>
  </si>
  <si>
    <t>bakterie w czasie do 5' , grzyby do 15'</t>
  </si>
  <si>
    <t>Specjalistyczne gaziki do dezynfekcji skóry, nasączone alkoholem izopropylowym  Dopuszczony do stosowania u niemowląt i dzieci przec IMiD Wyrób medyczny kl. I.</t>
  </si>
  <si>
    <t>Kartonik zawierający 50 zestawów ( such + mokry )</t>
  </si>
  <si>
    <t>oczyszczanie i nawilżanie ran</t>
  </si>
  <si>
    <t>Preparat antybakteryjny do usuwania martwicy oraz nawilżania ran i zabezpieczania ran przed wysuszeniem. Bezbolesny i bezbarwny.</t>
  </si>
  <si>
    <t>oktenidyna i hydroksymetyloceluloza</t>
  </si>
  <si>
    <t>preparat do kontaminacji i nawilżenia jamy ustej i gardła. Gotowy do użycia, bezbarwny, antybakteryjny do płukania jamy ustnej.Wspomagający ochronę przed paradontozą i zapaleniem dziąseł poprzez dekonaminację trudno dostępnych miejsc. Nie przebarwiający szkliwa; smak mięty.</t>
  </si>
  <si>
    <t>Gotowy do użycia alkoholowy preparat do szybkiej dezynfekcji powierzchni, sprzętów i wyposażenia medycznego i miejsc trudno dostępnych</t>
  </si>
  <si>
    <t>Gotowe do użycia chusteczki do szybkiej dezynfekcji powierzchni i wyrobów medycznych odpornych na działanie alkoholi.</t>
  </si>
  <si>
    <t>Preparat alkoholowu bez pochodnych jodu, chlorheksydyny, związków amoniowych. Trwałość preparatu po otwarciu 3 miesiące.</t>
  </si>
  <si>
    <t xml:space="preserve">Przeznaczone do dezynfekcji powierzchni małych i trudno dostępnych oraz sprzętumedycznego wrażliwych na działanie alkoholu </t>
  </si>
  <si>
    <t>Octenident</t>
  </si>
  <si>
    <r>
      <t>*</t>
    </r>
    <r>
      <rPr>
        <b/>
        <sz val="11"/>
        <color indexed="8"/>
        <rFont val="Czcionka tekstu podstawowego"/>
        <family val="2"/>
      </rPr>
      <t xml:space="preserve"> Zamawiający wymaga przekazania dozowników  kompatybilnych z opakowaniami produktów z poz 1,20,21,22,23,24 ,28 w ilości  50 szt ( cena wliczona w koszt preparatu )</t>
    </r>
  </si>
  <si>
    <t xml:space="preserve">do dezynfekcji powierzchni małych i trudno dostępnych oraz sprzętumedycznego wrażliwych na działanie alkoholu </t>
  </si>
  <si>
    <t>Preparat bezalkoholowy na bazie 3 różnych czwartorzędowych związków amonowych</t>
  </si>
  <si>
    <r>
      <t>*</t>
    </r>
    <r>
      <rPr>
        <b/>
        <sz val="11"/>
        <color indexed="8"/>
        <rFont val="Czcionka tekstu podstawowego"/>
        <family val="2"/>
      </rPr>
      <t xml:space="preserve"> Zamawiający wymaga przekazania dozowników łokciowych kompatybilnych z opakowaniami produktów z poz ,16,21,24,25,27,28 w ilości  50 szt ( cena wliczona w koszt preparatu )</t>
    </r>
  </si>
  <si>
    <r>
      <t>**</t>
    </r>
    <r>
      <rPr>
        <b/>
        <sz val="11"/>
        <color indexed="8"/>
        <rFont val="Czcionka tekstu podstawowego"/>
        <family val="2"/>
      </rPr>
      <t xml:space="preserve"> Zamawiający wymaga przekazania dozowników łokciowych kompatybilnych z opakowaniami produktów z poz 15,22,23 w ilości  50 szt ( cena wliczona w koszt preparatu )</t>
    </r>
  </si>
  <si>
    <t>Pojemnik 100 szt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</si>
</sst>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\ [$zł-415];[Red]\-#,##0.00\ [$zł-415]"/>
    <numFmt numFmtId="169" formatCode="\ #,##0.00&quot; zł &quot;;\-#,##0.00&quot; zł &quot;;&quot; -&quot;#&quot; zł &quot;;@\ "/>
    <numFmt numFmtId="170" formatCode="#"/>
    <numFmt numFmtId="171" formatCode="d/mm/yyyy"/>
    <numFmt numFmtId="172" formatCode="#,##0.00&quot; 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2"/>
      <name val="Arial"/>
      <family val="1"/>
    </font>
    <font>
      <sz val="10"/>
      <color indexed="8"/>
      <name val="Czcionka tekstu podstawowego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imes New Roman"/>
      <family val="1"/>
    </font>
    <font>
      <sz val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1" applyNumberFormat="0" applyAlignment="0" applyProtection="0"/>
    <xf numFmtId="0" fontId="4" fillId="4" borderId="2" applyNumberFormat="0" applyAlignment="0" applyProtection="0"/>
    <xf numFmtId="0" fontId="5" fillId="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>
      <alignment/>
      <protection/>
    </xf>
    <xf numFmtId="0" fontId="6" fillId="0" borderId="3" applyNumberFormat="0" applyFill="0" applyAlignment="0" applyProtection="0"/>
    <xf numFmtId="0" fontId="7" fillId="1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4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19" fillId="15" borderId="0" applyNumberFormat="0" applyBorder="0" applyAlignment="0" applyProtection="0"/>
  </cellStyleXfs>
  <cellXfs count="50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20" fillId="4" borderId="1" xfId="56" applyNumberFormat="1" applyFont="1" applyFill="1" applyBorder="1" applyAlignment="1">
      <alignment horizontal="center" vertical="center" wrapText="1"/>
      <protection/>
    </xf>
    <xf numFmtId="4" fontId="20" fillId="4" borderId="1" xfId="56" applyNumberFormat="1" applyFont="1" applyFill="1" applyBorder="1" applyAlignment="1">
      <alignment horizontal="left" vertical="top" wrapText="1"/>
      <protection/>
    </xf>
    <xf numFmtId="4" fontId="20" fillId="4" borderId="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13" fillId="0" borderId="10" xfId="60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left" vertical="top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168" fontId="20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" fontId="20" fillId="4" borderId="11" xfId="56" applyNumberFormat="1" applyFont="1" applyFill="1" applyBorder="1" applyAlignment="1">
      <alignment horizontal="center" vertical="center" wrapText="1"/>
      <protection/>
    </xf>
    <xf numFmtId="4" fontId="20" fillId="4" borderId="11" xfId="56" applyNumberFormat="1" applyFont="1" applyFill="1" applyBorder="1" applyAlignment="1">
      <alignment horizontal="left" vertical="top" wrapText="1"/>
      <protection/>
    </xf>
    <xf numFmtId="4" fontId="20" fillId="4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13" fillId="0" borderId="11" xfId="60" applyFont="1" applyBorder="1" applyAlignment="1" applyProtection="1">
      <alignment horizontal="left" vertical="top" wrapText="1" indent="1" readingOrder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3" fillId="0" borderId="11" xfId="60" applyFont="1" applyBorder="1" applyAlignment="1" applyProtection="1">
      <alignment horizontal="left" vertical="center" wrapText="1" indent="1" readingOrder="1"/>
      <protection hidden="1"/>
    </xf>
    <xf numFmtId="10" fontId="0" fillId="0" borderId="11" xfId="0" applyNumberForma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168" fontId="20" fillId="0" borderId="11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45">
      <alignment/>
      <protection/>
    </xf>
    <xf numFmtId="0" fontId="0" fillId="0" borderId="11" xfId="56" applyNumberFormat="1" applyFont="1" applyBorder="1" applyAlignment="1">
      <alignment horizontal="center" vertical="center" wrapText="1"/>
      <protection/>
    </xf>
    <xf numFmtId="4" fontId="20" fillId="16" borderId="11" xfId="56" applyNumberFormat="1" applyFont="1" applyFill="1" applyBorder="1" applyAlignment="1">
      <alignment horizontal="center" vertical="center" wrapText="1"/>
      <protection/>
    </xf>
    <xf numFmtId="4" fontId="0" fillId="0" borderId="11" xfId="56" applyNumberFormat="1" applyFont="1" applyBorder="1" applyAlignment="1">
      <alignment horizontal="center" vertical="center" wrapText="1"/>
      <protection/>
    </xf>
    <xf numFmtId="4" fontId="0" fillId="4" borderId="11" xfId="56" applyNumberFormat="1" applyFont="1" applyFill="1" applyBorder="1" applyAlignment="1" applyProtection="1">
      <alignment horizontal="center" vertical="center" wrapText="1"/>
      <protection locked="0"/>
    </xf>
    <xf numFmtId="168" fontId="0" fillId="4" borderId="11" xfId="56" applyNumberFormat="1" applyFont="1" applyFill="1" applyBorder="1" applyAlignment="1" applyProtection="1">
      <alignment horizontal="center" vertical="center" wrapText="1"/>
      <protection locked="0"/>
    </xf>
    <xf numFmtId="169" fontId="0" fillId="4" borderId="11" xfId="56" applyNumberFormat="1" applyFont="1" applyFill="1" applyBorder="1" applyAlignment="1">
      <alignment horizontal="center" vertical="center" wrapText="1"/>
      <protection/>
    </xf>
    <xf numFmtId="9" fontId="0" fillId="4" borderId="11" xfId="56" applyNumberFormat="1" applyFont="1" applyFill="1" applyBorder="1" applyAlignment="1">
      <alignment horizontal="center" vertical="center" wrapText="1"/>
      <protection/>
    </xf>
    <xf numFmtId="0" fontId="22" fillId="0" borderId="0" xfId="45" applyAlignment="1">
      <alignment horizontal="left" vertical="top"/>
      <protection/>
    </xf>
    <xf numFmtId="170" fontId="22" fillId="0" borderId="0" xfId="45" applyNumberFormat="1">
      <alignment/>
      <protection/>
    </xf>
    <xf numFmtId="168" fontId="22" fillId="4" borderId="0" xfId="45" applyNumberFormat="1" applyFill="1">
      <alignment/>
      <protection/>
    </xf>
    <xf numFmtId="4" fontId="20" fillId="4" borderId="10" xfId="56" applyNumberFormat="1" applyFont="1" applyFill="1" applyBorder="1" applyAlignment="1">
      <alignment horizontal="center" vertical="center" wrapText="1"/>
      <protection/>
    </xf>
    <xf numFmtId="4" fontId="20" fillId="4" borderId="10" xfId="53" applyNumberFormat="1" applyFont="1" applyFill="1" applyBorder="1" applyAlignment="1" applyProtection="1">
      <alignment horizontal="center" vertical="center" wrapText="1"/>
      <protection hidden="1"/>
    </xf>
    <xf numFmtId="168" fontId="20" fillId="4" borderId="10" xfId="56" applyNumberFormat="1" applyFont="1" applyFill="1" applyBorder="1" applyAlignment="1">
      <alignment horizontal="center" vertical="center" wrapText="1"/>
      <protection/>
    </xf>
    <xf numFmtId="4" fontId="20" fillId="4" borderId="10" xfId="56" applyNumberFormat="1" applyFont="1" applyFill="1" applyBorder="1" applyAlignment="1">
      <alignment horizontal="left" vertical="top" wrapText="1"/>
      <protection/>
    </xf>
    <xf numFmtId="4" fontId="0" fillId="0" borderId="1" xfId="56" applyNumberFormat="1" applyFont="1" applyBorder="1" applyAlignment="1">
      <alignment horizontal="center" vertical="center" wrapText="1"/>
      <protection/>
    </xf>
    <xf numFmtId="4" fontId="20" fillId="16" borderId="1" xfId="56" applyNumberFormat="1" applyFont="1" applyFill="1" applyBorder="1" applyAlignment="1">
      <alignment horizontal="center" vertical="center" wrapText="1"/>
      <protection/>
    </xf>
    <xf numFmtId="4" fontId="0" fillId="0" borderId="1" xfId="56" applyNumberFormat="1" applyFont="1" applyBorder="1" applyAlignment="1">
      <alignment horizontal="left" vertical="top" wrapText="1"/>
      <protection/>
    </xf>
    <xf numFmtId="4" fontId="0" fillId="0" borderId="10" xfId="56" applyNumberFormat="1" applyFont="1" applyBorder="1" applyAlignment="1">
      <alignment horizontal="center" vertical="center" wrapText="1"/>
      <protection/>
    </xf>
    <xf numFmtId="170" fontId="0" fillId="4" borderId="10" xfId="56" applyNumberFormat="1" applyFont="1" applyFill="1" applyBorder="1" applyAlignment="1" applyProtection="1">
      <alignment horizontal="center" vertical="center" wrapText="1"/>
      <protection locked="0"/>
    </xf>
    <xf numFmtId="4" fontId="0" fillId="4" borderId="10" xfId="56" applyNumberFormat="1" applyFont="1" applyFill="1" applyBorder="1" applyAlignment="1" applyProtection="1">
      <alignment horizontal="center" vertical="center" wrapText="1"/>
      <protection locked="0"/>
    </xf>
    <xf numFmtId="169" fontId="0" fillId="4" borderId="10" xfId="56" applyNumberFormat="1" applyFont="1" applyFill="1" applyBorder="1" applyAlignment="1">
      <alignment horizontal="center" vertical="center" wrapText="1"/>
      <protection/>
    </xf>
    <xf numFmtId="168" fontId="0" fillId="4" borderId="10" xfId="56" applyNumberFormat="1" applyFont="1" applyFill="1" applyBorder="1" applyAlignment="1">
      <alignment horizontal="center" vertical="center" wrapText="1"/>
      <protection/>
    </xf>
    <xf numFmtId="4" fontId="0" fillId="0" borderId="12" xfId="56" applyNumberFormat="1" applyFont="1" applyBorder="1" applyAlignment="1">
      <alignment horizontal="center" vertical="center" wrapText="1"/>
      <protection/>
    </xf>
    <xf numFmtId="4" fontId="0" fillId="0" borderId="12" xfId="56" applyNumberFormat="1" applyFont="1" applyBorder="1" applyAlignment="1">
      <alignment horizontal="left" vertical="top" wrapText="1"/>
      <protection/>
    </xf>
    <xf numFmtId="4" fontId="26" fillId="0" borderId="1" xfId="56" applyNumberFormat="1" applyFont="1" applyBorder="1" applyAlignment="1">
      <alignment horizontal="left" vertical="top" wrapText="1"/>
      <protection/>
    </xf>
    <xf numFmtId="4" fontId="26" fillId="0" borderId="10" xfId="56" applyNumberFormat="1" applyFont="1" applyBorder="1" applyAlignment="1">
      <alignment horizontal="left" vertical="top" wrapText="1"/>
      <protection/>
    </xf>
    <xf numFmtId="4" fontId="20" fillId="16" borderId="12" xfId="56" applyNumberFormat="1" applyFont="1" applyFill="1" applyBorder="1" applyAlignment="1">
      <alignment horizontal="center" vertical="center" wrapText="1"/>
      <protection/>
    </xf>
    <xf numFmtId="4" fontId="20" fillId="16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wrapText="1"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22" fillId="0" borderId="10" xfId="45" applyFont="1" applyBorder="1" applyAlignment="1">
      <alignment horizontal="center" vertical="center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7" fillId="0" borderId="10" xfId="45" applyFont="1" applyBorder="1" applyAlignment="1">
      <alignment wrapText="1"/>
      <protection/>
    </xf>
    <xf numFmtId="0" fontId="22" fillId="0" borderId="0" xfId="45" applyFont="1" applyAlignment="1">
      <alignment horizontal="center" vertical="center" wrapText="1"/>
      <protection/>
    </xf>
    <xf numFmtId="4" fontId="20" fillId="0" borderId="10" xfId="56" applyNumberFormat="1" applyFont="1" applyBorder="1" applyAlignment="1">
      <alignment horizontal="center" vertical="center" wrapText="1"/>
      <protection/>
    </xf>
    <xf numFmtId="168" fontId="0" fillId="4" borderId="10" xfId="56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56" applyNumberFormat="1" applyFont="1" applyBorder="1" applyAlignment="1">
      <alignment horizontal="center" vertical="center" wrapText="1"/>
      <protection/>
    </xf>
    <xf numFmtId="4" fontId="20" fillId="0" borderId="0" xfId="56" applyNumberFormat="1" applyFont="1" applyBorder="1" applyAlignment="1">
      <alignment horizontal="center" vertical="center" wrapText="1"/>
      <protection/>
    </xf>
    <xf numFmtId="0" fontId="0" fillId="0" borderId="0" xfId="56" applyNumberFormat="1" applyFont="1" applyBorder="1" applyAlignment="1">
      <alignment horizontal="center" vertical="center" wrapText="1"/>
      <protection/>
    </xf>
    <xf numFmtId="170" fontId="0" fillId="4" borderId="0" xfId="56" applyNumberFormat="1" applyFont="1" applyFill="1" applyBorder="1" applyAlignment="1" applyProtection="1">
      <alignment horizontal="center" vertical="center" wrapText="1"/>
      <protection locked="0"/>
    </xf>
    <xf numFmtId="168" fontId="0" fillId="4" borderId="0" xfId="56" applyNumberFormat="1" applyFont="1" applyFill="1" applyBorder="1" applyAlignment="1" applyProtection="1">
      <alignment horizontal="center" vertical="center" wrapText="1"/>
      <protection locked="0"/>
    </xf>
    <xf numFmtId="168" fontId="20" fillId="4" borderId="0" xfId="56" applyNumberFormat="1" applyFont="1" applyFill="1" applyBorder="1" applyAlignment="1">
      <alignment horizontal="center" vertical="center" wrapText="1"/>
      <protection/>
    </xf>
    <xf numFmtId="168" fontId="0" fillId="4" borderId="0" xfId="56" applyNumberFormat="1" applyFont="1" applyFill="1" applyBorder="1" applyAlignment="1">
      <alignment horizontal="center" vertical="center" wrapText="1"/>
      <protection/>
    </xf>
    <xf numFmtId="0" fontId="22" fillId="0" borderId="0" xfId="45" applyFont="1" applyBorder="1" applyAlignment="1">
      <alignment horizontal="left" vertical="top" wrapText="1"/>
      <protection/>
    </xf>
    <xf numFmtId="170" fontId="0" fillId="0" borderId="0" xfId="0" applyNumberFormat="1" applyAlignment="1">
      <alignment/>
    </xf>
    <xf numFmtId="168" fontId="0" fillId="4" borderId="0" xfId="0" applyNumberFormat="1" applyFill="1" applyAlignment="1">
      <alignment/>
    </xf>
    <xf numFmtId="170" fontId="22" fillId="0" borderId="0" xfId="45" applyNumberFormat="1" applyFont="1" applyBorder="1" applyAlignment="1">
      <alignment horizontal="left" vertical="top" wrapText="1"/>
      <protection/>
    </xf>
    <xf numFmtId="168" fontId="22" fillId="4" borderId="0" xfId="45" applyNumberFormat="1" applyFont="1" applyFill="1" applyBorder="1" applyAlignment="1">
      <alignment horizontal="left" vertical="top" wrapText="1"/>
      <protection/>
    </xf>
    <xf numFmtId="0" fontId="22" fillId="0" borderId="0" xfId="45" applyFont="1" applyAlignment="1">
      <alignment horizontal="left" vertical="top"/>
      <protection/>
    </xf>
    <xf numFmtId="0" fontId="22" fillId="0" borderId="0" xfId="45" applyNumberFormat="1">
      <alignment/>
      <protection/>
    </xf>
    <xf numFmtId="0" fontId="20" fillId="4" borderId="1" xfId="56" applyNumberFormat="1" applyFont="1" applyFill="1" applyBorder="1" applyAlignment="1">
      <alignment horizontal="center" vertical="center" wrapText="1"/>
      <protection/>
    </xf>
    <xf numFmtId="0" fontId="0" fillId="0" borderId="1" xfId="56" applyNumberFormat="1" applyFont="1" applyBorder="1" applyAlignment="1">
      <alignment horizontal="center" vertical="center" wrapText="1"/>
      <protection/>
    </xf>
    <xf numFmtId="170" fontId="0" fillId="4" borderId="1" xfId="56" applyNumberFormat="1" applyFont="1" applyFill="1" applyBorder="1" applyAlignment="1" applyProtection="1">
      <alignment horizontal="center" vertical="center" wrapText="1"/>
      <protection locked="0"/>
    </xf>
    <xf numFmtId="4" fontId="0" fillId="4" borderId="1" xfId="56" applyNumberFormat="1" applyFont="1" applyFill="1" applyBorder="1" applyAlignment="1" applyProtection="1">
      <alignment horizontal="center" vertical="center" wrapText="1"/>
      <protection locked="0"/>
    </xf>
    <xf numFmtId="169" fontId="0" fillId="4" borderId="1" xfId="56" applyNumberFormat="1" applyFont="1" applyFill="1" applyBorder="1" applyAlignment="1">
      <alignment horizontal="center" vertical="center" wrapText="1"/>
      <protection/>
    </xf>
    <xf numFmtId="9" fontId="0" fillId="4" borderId="13" xfId="56" applyNumberFormat="1" applyFont="1" applyFill="1" applyBorder="1" applyAlignment="1">
      <alignment horizontal="center" vertical="center" wrapText="1"/>
      <protection/>
    </xf>
    <xf numFmtId="4" fontId="0" fillId="0" borderId="1" xfId="56" applyNumberFormat="1" applyFont="1" applyFill="1" applyBorder="1" applyAlignment="1">
      <alignment horizontal="center" vertical="center" wrapText="1"/>
      <protection/>
    </xf>
    <xf numFmtId="0" fontId="0" fillId="0" borderId="1" xfId="56" applyNumberFormat="1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2" xfId="56" applyNumberFormat="1" applyFont="1" applyBorder="1" applyAlignment="1">
      <alignment horizontal="center" vertical="center" wrapText="1"/>
      <protection/>
    </xf>
    <xf numFmtId="170" fontId="0" fillId="4" borderId="12" xfId="56" applyNumberFormat="1" applyFont="1" applyFill="1" applyBorder="1" applyAlignment="1" applyProtection="1">
      <alignment horizontal="center" vertical="center" wrapText="1"/>
      <protection locked="0"/>
    </xf>
    <xf numFmtId="4" fontId="0" fillId="4" borderId="12" xfId="56" applyNumberFormat="1" applyFont="1" applyFill="1" applyBorder="1" applyAlignment="1" applyProtection="1">
      <alignment horizontal="center" vertical="center" wrapText="1"/>
      <protection locked="0"/>
    </xf>
    <xf numFmtId="9" fontId="0" fillId="4" borderId="14" xfId="56" applyNumberFormat="1" applyFont="1" applyFill="1" applyBorder="1" applyAlignment="1">
      <alignment horizontal="center" vertical="center" wrapText="1"/>
      <protection/>
    </xf>
    <xf numFmtId="170" fontId="0" fillId="4" borderId="11" xfId="56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56" applyNumberFormat="1" applyFont="1" applyFill="1" applyBorder="1" applyAlignment="1">
      <alignment horizontal="center" vertical="center" wrapText="1"/>
      <protection/>
    </xf>
    <xf numFmtId="171" fontId="0" fillId="0" borderId="10" xfId="56" applyNumberFormat="1" applyFont="1" applyBorder="1" applyAlignment="1">
      <alignment horizontal="center" vertical="center" wrapText="1"/>
      <protection/>
    </xf>
    <xf numFmtId="9" fontId="0" fillId="4" borderId="10" xfId="56" applyNumberFormat="1" applyFont="1" applyFill="1" applyBorder="1" applyAlignment="1">
      <alignment horizontal="center" vertical="center" wrapText="1"/>
      <protection/>
    </xf>
    <xf numFmtId="4" fontId="28" fillId="16" borderId="11" xfId="56" applyNumberFormat="1" applyFont="1" applyFill="1" applyBorder="1" applyAlignment="1">
      <alignment horizontal="center" vertical="center" wrapText="1"/>
      <protection/>
    </xf>
    <xf numFmtId="4" fontId="23" fillId="4" borderId="11" xfId="56" applyNumberFormat="1" applyFont="1" applyFill="1" applyBorder="1" applyAlignment="1">
      <alignment horizontal="center" vertical="center" wrapText="1"/>
      <protection/>
    </xf>
    <xf numFmtId="0" fontId="29" fillId="4" borderId="11" xfId="45" applyFont="1" applyFill="1" applyBorder="1" applyAlignment="1">
      <alignment horizontal="center" vertical="center" wrapText="1"/>
      <protection/>
    </xf>
    <xf numFmtId="0" fontId="23" fillId="4" borderId="11" xfId="56" applyNumberFormat="1" applyFont="1" applyFill="1" applyBorder="1" applyAlignment="1">
      <alignment horizontal="center" vertical="center" wrapText="1"/>
      <protection/>
    </xf>
    <xf numFmtId="4" fontId="23" fillId="4" borderId="11" xfId="56" applyNumberFormat="1" applyFont="1" applyFill="1" applyBorder="1" applyAlignment="1" applyProtection="1">
      <alignment horizontal="center" vertical="center" wrapText="1"/>
      <protection locked="0"/>
    </xf>
    <xf numFmtId="168" fontId="23" fillId="4" borderId="11" xfId="56" applyNumberFormat="1" applyFont="1" applyFill="1" applyBorder="1" applyAlignment="1" applyProtection="1">
      <alignment horizontal="center" vertical="center" wrapText="1"/>
      <protection locked="0"/>
    </xf>
    <xf numFmtId="169" fontId="23" fillId="4" borderId="11" xfId="56" applyNumberFormat="1" applyFont="1" applyFill="1" applyBorder="1" applyAlignment="1">
      <alignment horizontal="center" vertical="center" wrapText="1"/>
      <protection/>
    </xf>
    <xf numFmtId="9" fontId="23" fillId="4" borderId="11" xfId="56" applyNumberFormat="1" applyFont="1" applyFill="1" applyBorder="1" applyAlignment="1">
      <alignment horizontal="center" vertical="center" wrapText="1"/>
      <protection/>
    </xf>
    <xf numFmtId="0" fontId="0" fillId="4" borderId="0" xfId="0" applyFill="1" applyAlignment="1">
      <alignment/>
    </xf>
    <xf numFmtId="0" fontId="29" fillId="4" borderId="11" xfId="45" applyFont="1" applyFill="1" applyBorder="1" applyAlignment="1">
      <alignment horizontal="center" vertical="center"/>
      <protection/>
    </xf>
    <xf numFmtId="0" fontId="29" fillId="4" borderId="11" xfId="45" applyFont="1" applyFill="1" applyBorder="1" applyAlignment="1">
      <alignment wrapText="1"/>
      <protection/>
    </xf>
    <xf numFmtId="0" fontId="20" fillId="4" borderId="10" xfId="56" applyNumberFormat="1" applyFont="1" applyFill="1" applyBorder="1" applyAlignment="1">
      <alignment horizontal="center" vertical="center" wrapText="1"/>
      <protection/>
    </xf>
    <xf numFmtId="4" fontId="0" fillId="0" borderId="10" xfId="56" applyNumberFormat="1" applyFont="1" applyBorder="1" applyAlignment="1">
      <alignment horizontal="left" vertical="top" wrapText="1"/>
      <protection/>
    </xf>
    <xf numFmtId="168" fontId="2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4" fontId="23" fillId="0" borderId="11" xfId="56" applyNumberFormat="1" applyFont="1" applyBorder="1" applyAlignment="1">
      <alignment horizontal="center" vertical="center" wrapText="1"/>
      <protection/>
    </xf>
    <xf numFmtId="0" fontId="29" fillId="0" borderId="11" xfId="45" applyFont="1" applyBorder="1" applyAlignment="1">
      <alignment horizontal="center" vertical="center" wrapText="1"/>
      <protection/>
    </xf>
    <xf numFmtId="0" fontId="29" fillId="0" borderId="11" xfId="45" applyFont="1" applyBorder="1" applyAlignment="1">
      <alignment wrapText="1"/>
      <protection/>
    </xf>
    <xf numFmtId="0" fontId="23" fillId="0" borderId="11" xfId="56" applyNumberFormat="1" applyFont="1" applyBorder="1" applyAlignment="1">
      <alignment horizontal="center" vertical="center" wrapText="1"/>
      <protection/>
    </xf>
    <xf numFmtId="0" fontId="22" fillId="0" borderId="10" xfId="45" applyBorder="1">
      <alignment/>
      <protection/>
    </xf>
    <xf numFmtId="0" fontId="22" fillId="0" borderId="10" xfId="45" applyBorder="1" applyAlignment="1">
      <alignment horizontal="left" vertical="top"/>
      <protection/>
    </xf>
    <xf numFmtId="168" fontId="21" fillId="0" borderId="10" xfId="45" applyNumberFormat="1" applyFont="1" applyBorder="1">
      <alignment/>
      <protection/>
    </xf>
    <xf numFmtId="0" fontId="0" fillId="0" borderId="0" xfId="0" applyBorder="1" applyAlignment="1">
      <alignment/>
    </xf>
    <xf numFmtId="0" fontId="13" fillId="0" borderId="10" xfId="0" applyFont="1" applyBorder="1" applyAlignment="1" applyProtection="1">
      <alignment horizontal="left" vertical="center" wrapText="1" indent="1" readingOrder="1"/>
      <protection hidden="1"/>
    </xf>
    <xf numFmtId="0" fontId="0" fillId="0" borderId="10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0" xfId="57" applyFont="1" applyAlignment="1">
      <alignment horizontal="left" vertical="top" wrapText="1"/>
      <protection/>
    </xf>
    <xf numFmtId="172" fontId="32" fillId="0" borderId="0" xfId="57" applyNumberFormat="1" applyFont="1" applyAlignment="1">
      <alignment horizontal="center" vertical="center"/>
      <protection/>
    </xf>
    <xf numFmtId="10" fontId="31" fillId="0" borderId="0" xfId="0" applyNumberFormat="1" applyFont="1" applyAlignment="1">
      <alignment horizontal="center" vertical="center"/>
    </xf>
    <xf numFmtId="172" fontId="31" fillId="0" borderId="0" xfId="0" applyNumberFormat="1" applyFont="1" applyAlignment="1">
      <alignment horizontal="center" vertical="center"/>
    </xf>
    <xf numFmtId="0" fontId="31" fillId="0" borderId="0" xfId="0" applyFont="1" applyFill="1" applyAlignment="1">
      <alignment/>
    </xf>
    <xf numFmtId="0" fontId="34" fillId="0" borderId="0" xfId="45" applyFont="1" applyBorder="1" applyAlignment="1">
      <alignment/>
      <protection/>
    </xf>
    <xf numFmtId="10" fontId="31" fillId="0" borderId="0" xfId="0" applyNumberFormat="1" applyFont="1" applyAlignment="1">
      <alignment/>
    </xf>
    <xf numFmtId="0" fontId="33" fillId="0" borderId="0" xfId="0" applyFont="1" applyBorder="1" applyAlignment="1">
      <alignment vertical="top"/>
    </xf>
    <xf numFmtId="10" fontId="33" fillId="0" borderId="0" xfId="0" applyNumberFormat="1" applyFont="1" applyBorder="1" applyAlignment="1">
      <alignment vertical="top"/>
    </xf>
    <xf numFmtId="172" fontId="31" fillId="0" borderId="0" xfId="0" applyNumberFormat="1" applyFont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0" fontId="34" fillId="0" borderId="16" xfId="57" applyFont="1" applyBorder="1" applyAlignment="1">
      <alignment horizontal="center" vertical="center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4" fillId="0" borderId="11" xfId="57" applyFont="1" applyBorder="1" applyAlignment="1">
      <alignment horizontal="center" vertical="center" wrapText="1"/>
      <protection/>
    </xf>
    <xf numFmtId="172" fontId="34" fillId="0" borderId="11" xfId="57" applyNumberFormat="1" applyFont="1" applyBorder="1" applyAlignment="1">
      <alignment horizontal="center" vertical="center"/>
      <protection/>
    </xf>
    <xf numFmtId="10" fontId="34" fillId="0" borderId="11" xfId="57" applyNumberFormat="1" applyFont="1" applyBorder="1" applyAlignment="1">
      <alignment horizontal="center" vertical="center" wrapText="1"/>
      <protection/>
    </xf>
    <xf numFmtId="172" fontId="34" fillId="0" borderId="11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1" fillId="0" borderId="11" xfId="57" applyFont="1" applyBorder="1" applyAlignment="1">
      <alignment horizontal="left" vertical="top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172" fontId="32" fillId="0" borderId="11" xfId="57" applyNumberFormat="1" applyFont="1" applyBorder="1" applyAlignment="1">
      <alignment horizontal="center" vertical="center"/>
      <protection/>
    </xf>
    <xf numFmtId="10" fontId="32" fillId="0" borderId="11" xfId="57" applyNumberFormat="1" applyFont="1" applyBorder="1" applyAlignment="1">
      <alignment horizontal="center" vertical="center" wrapText="1"/>
      <protection/>
    </xf>
    <xf numFmtId="172" fontId="32" fillId="0" borderId="11" xfId="57" applyNumberFormat="1" applyFont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>
      <alignment vertical="center" wrapText="1"/>
      <protection/>
    </xf>
    <xf numFmtId="0" fontId="0" fillId="15" borderId="15" xfId="0" applyFill="1" applyBorder="1" applyAlignment="1">
      <alignment horizontal="center" vertical="center"/>
    </xf>
    <xf numFmtId="173" fontId="32" fillId="0" borderId="11" xfId="57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32" fillId="0" borderId="16" xfId="57" applyFont="1" applyBorder="1" applyAlignment="1">
      <alignment vertical="center"/>
      <protection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173" fontId="32" fillId="0" borderId="11" xfId="57" applyNumberFormat="1" applyFont="1" applyBorder="1" applyAlignment="1">
      <alignment horizontal="center" vertical="center"/>
      <protection/>
    </xf>
    <xf numFmtId="10" fontId="31" fillId="0" borderId="11" xfId="0" applyNumberFormat="1" applyFont="1" applyBorder="1" applyAlignment="1">
      <alignment horizontal="center" vertical="center"/>
    </xf>
    <xf numFmtId="173" fontId="31" fillId="0" borderId="11" xfId="0" applyNumberFormat="1" applyFont="1" applyBorder="1" applyAlignment="1">
      <alignment horizontal="center" vertical="center"/>
    </xf>
    <xf numFmtId="168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4" fontId="33" fillId="4" borderId="11" xfId="56" applyNumberFormat="1" applyFont="1" applyFill="1" applyBorder="1" applyAlignment="1">
      <alignment horizontal="center" vertical="center" wrapText="1"/>
      <protection/>
    </xf>
    <xf numFmtId="4" fontId="33" fillId="4" borderId="11" xfId="53" applyNumberFormat="1" applyFont="1" applyFill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>
      <alignment horizontal="center" vertical="center" wrapText="1"/>
    </xf>
    <xf numFmtId="0" fontId="31" fillId="0" borderId="11" xfId="60" applyFont="1" applyBorder="1" applyAlignment="1">
      <alignment horizontal="center" vertical="center" wrapText="1"/>
      <protection/>
    </xf>
    <xf numFmtId="9" fontId="31" fillId="0" borderId="11" xfId="0" applyNumberFormat="1" applyFont="1" applyBorder="1" applyAlignment="1">
      <alignment horizontal="center" vertical="center"/>
    </xf>
    <xf numFmtId="10" fontId="31" fillId="0" borderId="11" xfId="0" applyNumberFormat="1" applyFont="1" applyBorder="1" applyAlignment="1">
      <alignment horizontal="center" vertical="center" wrapText="1"/>
    </xf>
    <xf numFmtId="168" fontId="31" fillId="0" borderId="11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4" fontId="0" fillId="0" borderId="17" xfId="56" applyNumberFormat="1" applyFont="1" applyBorder="1" applyAlignment="1">
      <alignment horizontal="center" vertical="center" wrapText="1"/>
      <protection/>
    </xf>
    <xf numFmtId="4" fontId="0" fillId="0" borderId="18" xfId="56" applyNumberFormat="1" applyFont="1" applyBorder="1" applyAlignment="1">
      <alignment horizontal="center" vertical="center" wrapText="1"/>
      <protection/>
    </xf>
    <xf numFmtId="4" fontId="20" fillId="16" borderId="18" xfId="56" applyNumberFormat="1" applyFont="1" applyFill="1" applyBorder="1" applyAlignment="1">
      <alignment horizontal="center" vertical="center" wrapText="1"/>
      <protection/>
    </xf>
    <xf numFmtId="4" fontId="0" fillId="0" borderId="18" xfId="56" applyNumberFormat="1" applyFont="1" applyFill="1" applyBorder="1" applyAlignment="1">
      <alignment horizontal="center" vertical="center" wrapText="1"/>
      <protection/>
    </xf>
    <xf numFmtId="0" fontId="0" fillId="0" borderId="18" xfId="56" applyFont="1" applyBorder="1" applyAlignment="1">
      <alignment wrapText="1"/>
      <protection/>
    </xf>
    <xf numFmtId="4" fontId="31" fillId="0" borderId="18" xfId="56" applyNumberFormat="1" applyFont="1" applyBorder="1" applyAlignment="1">
      <alignment horizontal="center" vertical="center" wrapText="1"/>
      <protection/>
    </xf>
    <xf numFmtId="4" fontId="31" fillId="0" borderId="18" xfId="56" applyNumberFormat="1" applyFont="1" applyFill="1" applyBorder="1" applyAlignment="1">
      <alignment horizontal="center" vertical="center" wrapText="1"/>
      <protection/>
    </xf>
    <xf numFmtId="4" fontId="31" fillId="0" borderId="18" xfId="56" applyNumberFormat="1" applyFont="1" applyFill="1" applyBorder="1" applyAlignment="1">
      <alignment horizontal="left" vertical="center" wrapText="1"/>
      <protection/>
    </xf>
    <xf numFmtId="0" fontId="31" fillId="4" borderId="18" xfId="45" applyFont="1" applyFill="1" applyBorder="1" applyAlignment="1">
      <alignment horizontal="center" vertical="center" wrapText="1"/>
      <protection/>
    </xf>
    <xf numFmtId="4" fontId="28" fillId="16" borderId="19" xfId="56" applyNumberFormat="1" applyFont="1" applyFill="1" applyBorder="1" applyAlignment="1">
      <alignment horizontal="center" vertical="center" wrapText="1"/>
      <protection/>
    </xf>
    <xf numFmtId="4" fontId="23" fillId="4" borderId="19" xfId="56" applyNumberFormat="1" applyFont="1" applyFill="1" applyBorder="1" applyAlignment="1">
      <alignment horizontal="center" vertical="center" wrapText="1"/>
      <protection/>
    </xf>
    <xf numFmtId="0" fontId="29" fillId="4" borderId="19" xfId="45" applyFont="1" applyFill="1" applyBorder="1" applyAlignment="1">
      <alignment horizontal="center" vertical="center" wrapText="1"/>
      <protection/>
    </xf>
    <xf numFmtId="0" fontId="23" fillId="4" borderId="19" xfId="56" applyNumberFormat="1" applyFont="1" applyFill="1" applyBorder="1" applyAlignment="1">
      <alignment horizontal="center" vertical="center" wrapText="1"/>
      <protection/>
    </xf>
    <xf numFmtId="4" fontId="23" fillId="4" borderId="19" xfId="56" applyNumberFormat="1" applyFont="1" applyFill="1" applyBorder="1" applyAlignment="1" applyProtection="1">
      <alignment horizontal="center" vertical="center" wrapText="1"/>
      <protection locked="0"/>
    </xf>
    <xf numFmtId="168" fontId="23" fillId="4" borderId="19" xfId="56" applyNumberFormat="1" applyFont="1" applyFill="1" applyBorder="1" applyAlignment="1" applyProtection="1">
      <alignment horizontal="center" vertical="center" wrapText="1"/>
      <protection locked="0"/>
    </xf>
    <xf numFmtId="169" fontId="23" fillId="4" borderId="19" xfId="56" applyNumberFormat="1" applyFont="1" applyFill="1" applyBorder="1" applyAlignment="1">
      <alignment horizontal="center" vertical="center" wrapText="1"/>
      <protection/>
    </xf>
    <xf numFmtId="9" fontId="23" fillId="4" borderId="19" xfId="56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/>
    </xf>
    <xf numFmtId="0" fontId="36" fillId="0" borderId="0" xfId="45" applyFont="1">
      <alignment/>
      <protection/>
    </xf>
    <xf numFmtId="0" fontId="36" fillId="0" borderId="0" xfId="45" applyFont="1" applyAlignment="1">
      <alignment horizontal="left" vertical="top"/>
      <protection/>
    </xf>
    <xf numFmtId="0" fontId="28" fillId="0" borderId="0" xfId="0" applyFont="1" applyAlignment="1">
      <alignment/>
    </xf>
    <xf numFmtId="4" fontId="28" fillId="4" borderId="10" xfId="56" applyNumberFormat="1" applyFont="1" applyFill="1" applyBorder="1" applyAlignment="1">
      <alignment horizontal="center" vertical="center" wrapText="1"/>
      <protection/>
    </xf>
    <xf numFmtId="4" fontId="28" fillId="4" borderId="10" xfId="56" applyNumberFormat="1" applyFont="1" applyFill="1" applyBorder="1" applyAlignment="1">
      <alignment horizontal="left" vertical="top" wrapText="1"/>
      <protection/>
    </xf>
    <xf numFmtId="4" fontId="28" fillId="4" borderId="10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0" fontId="40" fillId="0" borderId="0" xfId="45" applyFont="1">
      <alignment/>
      <protection/>
    </xf>
    <xf numFmtId="0" fontId="0" fillId="17" borderId="10" xfId="0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left" vertical="top" wrapText="1"/>
    </xf>
    <xf numFmtId="0" fontId="0" fillId="17" borderId="10" xfId="0" applyFont="1" applyFill="1" applyBorder="1" applyAlignment="1">
      <alignment wrapText="1"/>
    </xf>
    <xf numFmtId="10" fontId="0" fillId="17" borderId="10" xfId="0" applyNumberForma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/>
    </xf>
    <xf numFmtId="168" fontId="0" fillId="17" borderId="10" xfId="0" applyNumberFormat="1" applyFill="1" applyBorder="1" applyAlignment="1">
      <alignment horizontal="center" vertical="center"/>
    </xf>
    <xf numFmtId="9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0" fillId="17" borderId="0" xfId="0" applyFill="1" applyAlignment="1">
      <alignment/>
    </xf>
    <xf numFmtId="0" fontId="20" fillId="18" borderId="10" xfId="0" applyFont="1" applyFill="1" applyBorder="1" applyAlignment="1">
      <alignment horizontal="center" vertical="center"/>
    </xf>
    <xf numFmtId="0" fontId="22" fillId="17" borderId="0" xfId="45" applyFill="1">
      <alignment/>
      <protection/>
    </xf>
    <xf numFmtId="0" fontId="22" fillId="17" borderId="0" xfId="45" applyFill="1" applyAlignment="1">
      <alignment horizontal="center" vertical="center"/>
      <protection/>
    </xf>
    <xf numFmtId="168" fontId="22" fillId="17" borderId="0" xfId="45" applyNumberFormat="1" applyFill="1" applyAlignment="1">
      <alignment horizontal="center" vertical="center"/>
      <protection/>
    </xf>
    <xf numFmtId="4" fontId="20" fillId="19" borderId="11" xfId="56" applyNumberFormat="1" applyFont="1" applyFill="1" applyBorder="1" applyAlignment="1">
      <alignment horizontal="center" vertical="center" wrapText="1"/>
      <protection/>
    </xf>
    <xf numFmtId="4" fontId="20" fillId="19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17" borderId="11" xfId="56" applyNumberFormat="1" applyFont="1" applyFill="1" applyBorder="1" applyAlignment="1">
      <alignment horizontal="center" vertical="center" wrapText="1"/>
      <protection/>
    </xf>
    <xf numFmtId="4" fontId="20" fillId="20" borderId="11" xfId="56" applyNumberFormat="1" applyFont="1" applyFill="1" applyBorder="1" applyAlignment="1">
      <alignment horizontal="center" vertical="center" wrapText="1"/>
      <protection/>
    </xf>
    <xf numFmtId="4" fontId="0" fillId="17" borderId="11" xfId="56" applyNumberFormat="1" applyFont="1" applyFill="1" applyBorder="1" applyAlignment="1">
      <alignment horizontal="center" vertical="center" wrapText="1"/>
      <protection/>
    </xf>
    <xf numFmtId="4" fontId="0" fillId="19" borderId="11" xfId="56" applyNumberFormat="1" applyFont="1" applyFill="1" applyBorder="1" applyAlignment="1" applyProtection="1">
      <alignment horizontal="center" vertical="center" wrapText="1"/>
      <protection locked="0"/>
    </xf>
    <xf numFmtId="168" fontId="0" fillId="19" borderId="11" xfId="56" applyNumberFormat="1" applyFont="1" applyFill="1" applyBorder="1" applyAlignment="1" applyProtection="1">
      <alignment horizontal="center" vertical="center" wrapText="1"/>
      <protection locked="0"/>
    </xf>
    <xf numFmtId="169" fontId="0" fillId="19" borderId="11" xfId="56" applyNumberFormat="1" applyFont="1" applyFill="1" applyBorder="1" applyAlignment="1">
      <alignment horizontal="center" vertical="center" wrapText="1"/>
      <protection/>
    </xf>
    <xf numFmtId="9" fontId="0" fillId="19" borderId="11" xfId="56" applyNumberFormat="1" applyFont="1" applyFill="1" applyBorder="1" applyAlignment="1">
      <alignment horizontal="center" vertical="center" wrapText="1"/>
      <protection/>
    </xf>
    <xf numFmtId="4" fontId="20" fillId="17" borderId="11" xfId="56" applyNumberFormat="1" applyFont="1" applyFill="1" applyBorder="1" applyAlignment="1">
      <alignment horizontal="center" vertical="center" wrapText="1"/>
      <protection/>
    </xf>
    <xf numFmtId="0" fontId="22" fillId="17" borderId="11" xfId="45" applyFont="1" applyFill="1" applyBorder="1" applyAlignment="1">
      <alignment horizontal="center" vertical="center"/>
      <protection/>
    </xf>
    <xf numFmtId="0" fontId="25" fillId="17" borderId="11" xfId="45" applyFont="1" applyFill="1" applyBorder="1" applyAlignment="1">
      <alignment wrapText="1"/>
      <protection/>
    </xf>
    <xf numFmtId="0" fontId="0" fillId="17" borderId="11" xfId="0" applyFill="1" applyBorder="1" applyAlignment="1">
      <alignment/>
    </xf>
    <xf numFmtId="168" fontId="0" fillId="17" borderId="11" xfId="0" applyNumberFormat="1" applyFill="1" applyBorder="1" applyAlignment="1">
      <alignment horizontal="center" vertical="center"/>
    </xf>
    <xf numFmtId="168" fontId="20" fillId="17" borderId="11" xfId="0" applyNumberFormat="1" applyFont="1" applyFill="1" applyBorder="1" applyAlignment="1">
      <alignment/>
    </xf>
    <xf numFmtId="168" fontId="0" fillId="17" borderId="11" xfId="0" applyNumberForma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4" fontId="0" fillId="17" borderId="1" xfId="56" applyNumberFormat="1" applyFont="1" applyFill="1" applyBorder="1" applyAlignment="1">
      <alignment horizontal="center" vertical="center" wrapText="1"/>
      <protection/>
    </xf>
    <xf numFmtId="4" fontId="0" fillId="17" borderId="10" xfId="56" applyNumberFormat="1" applyFont="1" applyFill="1" applyBorder="1" applyAlignment="1">
      <alignment horizontal="center" vertical="center" wrapText="1"/>
      <protection/>
    </xf>
    <xf numFmtId="170" fontId="0" fillId="19" borderId="10" xfId="56" applyNumberFormat="1" applyFont="1" applyFill="1" applyBorder="1" applyAlignment="1" applyProtection="1">
      <alignment horizontal="center" vertical="center" wrapText="1"/>
      <protection locked="0"/>
    </xf>
    <xf numFmtId="4" fontId="0" fillId="19" borderId="10" xfId="56" applyNumberFormat="1" applyFont="1" applyFill="1" applyBorder="1" applyAlignment="1" applyProtection="1">
      <alignment horizontal="center" vertical="center" wrapText="1"/>
      <protection locked="0"/>
    </xf>
    <xf numFmtId="169" fontId="0" fillId="19" borderId="10" xfId="56" applyNumberFormat="1" applyFont="1" applyFill="1" applyBorder="1" applyAlignment="1">
      <alignment horizontal="center" vertical="center" wrapText="1"/>
      <protection/>
    </xf>
    <xf numFmtId="168" fontId="0" fillId="19" borderId="10" xfId="56" applyNumberFormat="1" applyFont="1" applyFill="1" applyBorder="1" applyAlignment="1">
      <alignment horizontal="center" vertical="center" wrapText="1"/>
      <protection/>
    </xf>
    <xf numFmtId="4" fontId="0" fillId="17" borderId="12" xfId="56" applyNumberFormat="1" applyFont="1" applyFill="1" applyBorder="1" applyAlignment="1">
      <alignment horizontal="center" vertical="center" wrapText="1"/>
      <protection/>
    </xf>
    <xf numFmtId="4" fontId="26" fillId="17" borderId="1" xfId="56" applyNumberFormat="1" applyFont="1" applyFill="1" applyBorder="1" applyAlignment="1">
      <alignment horizontal="center" vertical="center" wrapText="1"/>
      <protection/>
    </xf>
    <xf numFmtId="4" fontId="26" fillId="17" borderId="10" xfId="56" applyNumberFormat="1" applyFont="1" applyFill="1" applyBorder="1" applyAlignment="1">
      <alignment horizontal="center" vertical="center" wrapText="1"/>
      <protection/>
    </xf>
    <xf numFmtId="0" fontId="0" fillId="17" borderId="10" xfId="56" applyNumberFormat="1" applyFont="1" applyFill="1" applyBorder="1" applyAlignment="1">
      <alignment horizontal="center" vertical="center" wrapText="1"/>
      <protection/>
    </xf>
    <xf numFmtId="0" fontId="0" fillId="17" borderId="0" xfId="56" applyFont="1" applyFill="1" applyAlignment="1">
      <alignment horizontal="center" vertical="center" wrapText="1"/>
      <protection/>
    </xf>
    <xf numFmtId="4" fontId="0" fillId="19" borderId="1" xfId="56" applyNumberFormat="1" applyFont="1" applyFill="1" applyBorder="1" applyAlignment="1">
      <alignment horizontal="center" vertical="center" wrapText="1"/>
      <protection/>
    </xf>
    <xf numFmtId="0" fontId="27" fillId="17" borderId="0" xfId="45" applyFont="1" applyFill="1" applyAlignment="1">
      <alignment horizontal="left" vertical="top" wrapText="1"/>
      <protection/>
    </xf>
    <xf numFmtId="4" fontId="0" fillId="17" borderId="1" xfId="56" applyNumberFormat="1" applyFont="1" applyFill="1" applyBorder="1" applyAlignment="1">
      <alignment horizontal="center" vertical="center" wrapText="1"/>
      <protection/>
    </xf>
    <xf numFmtId="4" fontId="20" fillId="18" borderId="1" xfId="56" applyNumberFormat="1" applyFont="1" applyFill="1" applyBorder="1" applyAlignment="1">
      <alignment horizontal="center" vertical="center" wrapText="1"/>
      <protection/>
    </xf>
    <xf numFmtId="4" fontId="20" fillId="18" borderId="12" xfId="56" applyNumberFormat="1" applyFont="1" applyFill="1" applyBorder="1" applyAlignment="1">
      <alignment horizontal="center" vertical="center" wrapText="1"/>
      <protection/>
    </xf>
    <xf numFmtId="4" fontId="20" fillId="18" borderId="10" xfId="56" applyNumberFormat="1" applyFont="1" applyFill="1" applyBorder="1" applyAlignment="1">
      <alignment horizontal="center" vertical="center" wrapText="1"/>
      <protection/>
    </xf>
    <xf numFmtId="4" fontId="31" fillId="17" borderId="18" xfId="56" applyNumberFormat="1" applyFont="1" applyFill="1" applyBorder="1" applyAlignment="1">
      <alignment horizontal="center" vertical="center" wrapText="1"/>
      <protection/>
    </xf>
    <xf numFmtId="0" fontId="0" fillId="17" borderId="1" xfId="56" applyNumberFormat="1" applyFont="1" applyFill="1" applyBorder="1" applyAlignment="1">
      <alignment horizontal="center" vertical="center" wrapText="1"/>
      <protection/>
    </xf>
    <xf numFmtId="170" fontId="0" fillId="19" borderId="1" xfId="56" applyNumberFormat="1" applyFont="1" applyFill="1" applyBorder="1" applyAlignment="1" applyProtection="1">
      <alignment horizontal="center" vertical="center" wrapText="1"/>
      <protection locked="0"/>
    </xf>
    <xf numFmtId="4" fontId="0" fillId="19" borderId="1" xfId="56" applyNumberFormat="1" applyFont="1" applyFill="1" applyBorder="1" applyAlignment="1" applyProtection="1">
      <alignment horizontal="center" vertical="center" wrapText="1"/>
      <protection locked="0"/>
    </xf>
    <xf numFmtId="169" fontId="0" fillId="19" borderId="1" xfId="56" applyNumberFormat="1" applyFont="1" applyFill="1" applyBorder="1" applyAlignment="1">
      <alignment horizontal="center" vertical="center" wrapText="1"/>
      <protection/>
    </xf>
    <xf numFmtId="9" fontId="0" fillId="19" borderId="13" xfId="56" applyNumberFormat="1" applyFont="1" applyFill="1" applyBorder="1" applyAlignment="1">
      <alignment horizontal="center" vertical="center" wrapText="1"/>
      <protection/>
    </xf>
    <xf numFmtId="4" fontId="0" fillId="17" borderId="20" xfId="56" applyNumberFormat="1" applyFont="1" applyFill="1" applyBorder="1" applyAlignment="1">
      <alignment horizontal="center" vertical="center" wrapText="1"/>
      <protection/>
    </xf>
    <xf numFmtId="4" fontId="0" fillId="17" borderId="21" xfId="56" applyNumberFormat="1" applyFont="1" applyFill="1" applyBorder="1" applyAlignment="1">
      <alignment horizontal="center" vertical="center" wrapText="1"/>
      <protection/>
    </xf>
    <xf numFmtId="4" fontId="0" fillId="17" borderId="22" xfId="56" applyNumberFormat="1" applyFont="1" applyFill="1" applyBorder="1" applyAlignment="1">
      <alignment horizontal="left" vertical="top" wrapText="1"/>
      <protection/>
    </xf>
    <xf numFmtId="4" fontId="0" fillId="17" borderId="22" xfId="56" applyNumberFormat="1" applyFont="1" applyFill="1" applyBorder="1" applyAlignment="1">
      <alignment horizontal="center" vertical="center" wrapText="1"/>
      <protection/>
    </xf>
    <xf numFmtId="170" fontId="0" fillId="19" borderId="11" xfId="56" applyNumberFormat="1" applyFont="1" applyFill="1" applyBorder="1" applyAlignment="1" applyProtection="1">
      <alignment horizontal="center" vertical="center" wrapText="1"/>
      <protection locked="0"/>
    </xf>
    <xf numFmtId="4" fontId="0" fillId="17" borderId="11" xfId="56" applyNumberFormat="1" applyFont="1" applyFill="1" applyBorder="1" applyAlignment="1">
      <alignment horizontal="left" vertical="top" wrapText="1"/>
      <protection/>
    </xf>
    <xf numFmtId="4" fontId="20" fillId="18" borderId="22" xfId="56" applyNumberFormat="1" applyFont="1" applyFill="1" applyBorder="1" applyAlignment="1">
      <alignment horizontal="center" vertical="center" wrapText="1"/>
      <protection/>
    </xf>
    <xf numFmtId="4" fontId="20" fillId="18" borderId="11" xfId="56" applyNumberFormat="1" applyFont="1" applyFill="1" applyBorder="1" applyAlignment="1">
      <alignment horizontal="center" vertical="center" wrapText="1"/>
      <protection/>
    </xf>
    <xf numFmtId="0" fontId="0" fillId="17" borderId="10" xfId="56" applyFont="1" applyFill="1" applyBorder="1" applyAlignment="1">
      <alignment horizontal="left" vertical="top" wrapText="1"/>
      <protection/>
    </xf>
    <xf numFmtId="171" fontId="0" fillId="17" borderId="10" xfId="56" applyNumberFormat="1" applyFont="1" applyFill="1" applyBorder="1" applyAlignment="1">
      <alignment horizontal="center" vertical="center" wrapText="1"/>
      <protection/>
    </xf>
    <xf numFmtId="0" fontId="0" fillId="17" borderId="10" xfId="56" applyFont="1" applyFill="1" applyBorder="1" applyAlignment="1">
      <alignment horizontal="center" vertical="center" wrapText="1"/>
      <protection/>
    </xf>
    <xf numFmtId="9" fontId="0" fillId="19" borderId="10" xfId="56" applyNumberFormat="1" applyFont="1" applyFill="1" applyBorder="1" applyAlignment="1">
      <alignment horizontal="center" vertical="center" wrapText="1"/>
      <protection/>
    </xf>
    <xf numFmtId="4" fontId="0" fillId="17" borderId="10" xfId="56" applyNumberFormat="1" applyFont="1" applyFill="1" applyBorder="1" applyAlignment="1">
      <alignment horizontal="left" vertical="top" wrapText="1"/>
      <protection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4" fillId="0" borderId="0" xfId="45" applyFont="1" applyBorder="1" applyAlignment="1">
      <alignment/>
      <protection/>
    </xf>
    <xf numFmtId="0" fontId="43" fillId="0" borderId="0" xfId="0" applyFont="1" applyAlignment="1">
      <alignment horizontal="center" vertical="center"/>
    </xf>
    <xf numFmtId="168" fontId="43" fillId="0" borderId="0" xfId="0" applyNumberFormat="1" applyFont="1" applyAlignment="1">
      <alignment horizontal="center" vertical="center"/>
    </xf>
    <xf numFmtId="10" fontId="4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42" fillId="0" borderId="23" xfId="0" applyFont="1" applyBorder="1" applyAlignment="1">
      <alignment horizontal="center" vertical="top"/>
    </xf>
    <xf numFmtId="4" fontId="42" fillId="4" borderId="18" xfId="56" applyNumberFormat="1" applyFont="1" applyFill="1" applyBorder="1" applyAlignment="1">
      <alignment horizontal="center" vertical="center" wrapText="1"/>
      <protection/>
    </xf>
    <xf numFmtId="4" fontId="42" fillId="4" borderId="18" xfId="56" applyNumberFormat="1" applyFont="1" applyFill="1" applyBorder="1" applyAlignment="1">
      <alignment horizontal="left" vertical="top" wrapText="1"/>
      <protection/>
    </xf>
    <xf numFmtId="4" fontId="42" fillId="4" borderId="18" xfId="53" applyNumberFormat="1" applyFont="1" applyFill="1" applyBorder="1" applyAlignment="1" applyProtection="1">
      <alignment horizontal="center" vertical="center" wrapText="1"/>
      <protection hidden="1"/>
    </xf>
    <xf numFmtId="168" fontId="42" fillId="4" borderId="18" xfId="56" applyNumberFormat="1" applyFont="1" applyFill="1" applyBorder="1" applyAlignment="1">
      <alignment horizontal="center" vertical="center" wrapText="1"/>
      <protection/>
    </xf>
    <xf numFmtId="10" fontId="42" fillId="4" borderId="18" xfId="56" applyNumberFormat="1" applyFont="1" applyFill="1" applyBorder="1" applyAlignment="1">
      <alignment horizontal="center" vertical="center" wrapText="1"/>
      <protection/>
    </xf>
    <xf numFmtId="0" fontId="43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168" fontId="43" fillId="0" borderId="18" xfId="0" applyNumberFormat="1" applyFont="1" applyBorder="1" applyAlignment="1">
      <alignment horizontal="center" vertical="center"/>
    </xf>
    <xf numFmtId="9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/>
    </xf>
    <xf numFmtId="168" fontId="42" fillId="0" borderId="18" xfId="0" applyNumberFormat="1" applyFont="1" applyBorder="1" applyAlignment="1">
      <alignment horizontal="center"/>
    </xf>
    <xf numFmtId="0" fontId="45" fillId="0" borderId="0" xfId="45" applyFont="1">
      <alignment/>
      <protection/>
    </xf>
    <xf numFmtId="0" fontId="45" fillId="0" borderId="0" xfId="45" applyFont="1" applyAlignment="1">
      <alignment horizontal="left" vertical="top"/>
      <protection/>
    </xf>
    <xf numFmtId="0" fontId="43" fillId="0" borderId="0" xfId="0" applyFont="1" applyBorder="1" applyAlignment="1">
      <alignment horizontal="center"/>
    </xf>
    <xf numFmtId="0" fontId="23" fillId="17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8" fillId="17" borderId="10" xfId="0" applyFont="1" applyFill="1" applyBorder="1" applyAlignment="1" applyProtection="1">
      <alignment horizontal="left" vertical="center" wrapText="1" indent="1" readingOrder="1"/>
      <protection hidden="1"/>
    </xf>
    <xf numFmtId="0" fontId="23" fillId="17" borderId="10" xfId="0" applyFont="1" applyFill="1" applyBorder="1" applyAlignment="1">
      <alignment horizontal="center" vertical="center"/>
    </xf>
    <xf numFmtId="168" fontId="23" fillId="17" borderId="10" xfId="0" applyNumberFormat="1" applyFont="1" applyFill="1" applyBorder="1" applyAlignment="1">
      <alignment horizontal="center" vertical="center"/>
    </xf>
    <xf numFmtId="9" fontId="23" fillId="17" borderId="10" xfId="0" applyNumberFormat="1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/>
    </xf>
    <xf numFmtId="0" fontId="23" fillId="17" borderId="0" xfId="0" applyFont="1" applyFill="1" applyAlignment="1">
      <alignment/>
    </xf>
    <xf numFmtId="0" fontId="23" fillId="17" borderId="0" xfId="0" applyFont="1" applyFill="1" applyAlignment="1">
      <alignment horizontal="left" vertical="top"/>
    </xf>
    <xf numFmtId="0" fontId="23" fillId="17" borderId="0" xfId="0" applyFont="1" applyFill="1" applyAlignment="1">
      <alignment horizontal="center" vertical="center"/>
    </xf>
    <xf numFmtId="168" fontId="23" fillId="17" borderId="0" xfId="0" applyNumberFormat="1" applyFont="1" applyFill="1" applyAlignment="1">
      <alignment horizontal="center" vertical="center"/>
    </xf>
    <xf numFmtId="10" fontId="23" fillId="17" borderId="0" xfId="0" applyNumberFormat="1" applyFont="1" applyFill="1" applyAlignment="1">
      <alignment horizontal="center" vertical="center"/>
    </xf>
    <xf numFmtId="4" fontId="28" fillId="19" borderId="18" xfId="56" applyNumberFormat="1" applyFont="1" applyFill="1" applyBorder="1" applyAlignment="1">
      <alignment horizontal="left" vertical="top" wrapText="1"/>
      <protection/>
    </xf>
    <xf numFmtId="4" fontId="28" fillId="19" borderId="18" xfId="56" applyNumberFormat="1" applyFont="1" applyFill="1" applyBorder="1" applyAlignment="1">
      <alignment horizontal="center" vertical="center" wrapText="1"/>
      <protection/>
    </xf>
    <xf numFmtId="4" fontId="28" fillId="19" borderId="18" xfId="53" applyNumberFormat="1" applyFont="1" applyFill="1" applyBorder="1" applyAlignment="1" applyProtection="1">
      <alignment horizontal="center" vertical="center" wrapText="1"/>
      <protection hidden="1"/>
    </xf>
    <xf numFmtId="0" fontId="23" fillId="17" borderId="18" xfId="0" applyFont="1" applyFill="1" applyBorder="1" applyAlignment="1">
      <alignment horizontal="center" vertical="center" wrapText="1"/>
    </xf>
    <xf numFmtId="0" fontId="37" fillId="17" borderId="18" xfId="0" applyFont="1" applyFill="1" applyBorder="1" applyAlignment="1">
      <alignment horizontal="left" vertical="top" wrapText="1"/>
    </xf>
    <xf numFmtId="0" fontId="37" fillId="17" borderId="18" xfId="0" applyFont="1" applyFill="1" applyBorder="1" applyAlignment="1">
      <alignment wrapText="1"/>
    </xf>
    <xf numFmtId="0" fontId="23" fillId="17" borderId="18" xfId="0" applyFont="1" applyFill="1" applyBorder="1" applyAlignment="1">
      <alignment horizontal="center" vertical="center"/>
    </xf>
    <xf numFmtId="168" fontId="23" fillId="17" borderId="18" xfId="0" applyNumberFormat="1" applyFont="1" applyFill="1" applyBorder="1" applyAlignment="1">
      <alignment horizontal="center" vertical="center"/>
    </xf>
    <xf numFmtId="168" fontId="0" fillId="17" borderId="18" xfId="0" applyNumberFormat="1" applyFill="1" applyBorder="1" applyAlignment="1">
      <alignment horizontal="center" vertical="center"/>
    </xf>
    <xf numFmtId="0" fontId="23" fillId="17" borderId="18" xfId="0" applyFont="1" applyFill="1" applyBorder="1" applyAlignment="1">
      <alignment/>
    </xf>
    <xf numFmtId="168" fontId="28" fillId="17" borderId="18" xfId="0" applyNumberFormat="1" applyFont="1" applyFill="1" applyBorder="1" applyAlignment="1">
      <alignment/>
    </xf>
    <xf numFmtId="168" fontId="23" fillId="17" borderId="18" xfId="0" applyNumberFormat="1" applyFont="1" applyFill="1" applyBorder="1" applyAlignment="1">
      <alignment/>
    </xf>
    <xf numFmtId="0" fontId="36" fillId="17" borderId="0" xfId="45" applyFont="1" applyFill="1">
      <alignment/>
      <protection/>
    </xf>
    <xf numFmtId="0" fontId="36" fillId="17" borderId="0" xfId="45" applyFont="1" applyFill="1" applyAlignment="1">
      <alignment horizontal="left" vertical="top"/>
      <protection/>
    </xf>
    <xf numFmtId="0" fontId="31" fillId="17" borderId="0" xfId="0" applyFont="1" applyFill="1" applyAlignment="1">
      <alignment horizontal="center" vertical="center"/>
    </xf>
    <xf numFmtId="0" fontId="31" fillId="17" borderId="0" xfId="0" applyFont="1" applyFill="1" applyAlignment="1">
      <alignment/>
    </xf>
    <xf numFmtId="170" fontId="31" fillId="17" borderId="0" xfId="0" applyNumberFormat="1" applyFont="1" applyFill="1" applyAlignment="1">
      <alignment horizontal="center" vertical="center"/>
    </xf>
    <xf numFmtId="168" fontId="31" fillId="17" borderId="0" xfId="0" applyNumberFormat="1" applyFont="1" applyFill="1" applyAlignment="1">
      <alignment horizontal="center" vertical="center"/>
    </xf>
    <xf numFmtId="10" fontId="31" fillId="17" borderId="0" xfId="0" applyNumberFormat="1" applyFont="1" applyFill="1" applyAlignment="1">
      <alignment horizontal="center" vertical="center"/>
    </xf>
    <xf numFmtId="4" fontId="33" fillId="19" borderId="11" xfId="53" applyNumberFormat="1" applyFont="1" applyFill="1" applyBorder="1" applyAlignment="1" applyProtection="1">
      <alignment horizontal="center" vertical="center" wrapText="1"/>
      <protection hidden="1"/>
    </xf>
    <xf numFmtId="0" fontId="31" fillId="17" borderId="11" xfId="0" applyFont="1" applyFill="1" applyBorder="1" applyAlignment="1">
      <alignment horizontal="center" vertical="center" wrapText="1"/>
    </xf>
    <xf numFmtId="0" fontId="31" fillId="17" borderId="11" xfId="0" applyFont="1" applyFill="1" applyBorder="1" applyAlignment="1">
      <alignment horizontal="center" vertical="center"/>
    </xf>
    <xf numFmtId="170" fontId="31" fillId="17" borderId="11" xfId="0" applyNumberFormat="1" applyFont="1" applyFill="1" applyBorder="1" applyAlignment="1">
      <alignment horizontal="center" vertical="center"/>
    </xf>
    <xf numFmtId="168" fontId="31" fillId="17" borderId="11" xfId="0" applyNumberFormat="1" applyFont="1" applyFill="1" applyBorder="1" applyAlignment="1">
      <alignment horizontal="center" vertical="center"/>
    </xf>
    <xf numFmtId="168" fontId="0" fillId="17" borderId="0" xfId="0" applyNumberFormat="1" applyFill="1" applyAlignment="1">
      <alignment horizontal="center" vertical="center"/>
    </xf>
    <xf numFmtId="0" fontId="31" fillId="17" borderId="11" xfId="0" applyFont="1" applyFill="1" applyBorder="1" applyAlignment="1">
      <alignment/>
    </xf>
    <xf numFmtId="170" fontId="31" fillId="17" borderId="11" xfId="0" applyNumberFormat="1" applyFont="1" applyFill="1" applyBorder="1" applyAlignment="1">
      <alignment/>
    </xf>
    <xf numFmtId="168" fontId="31" fillId="17" borderId="11" xfId="0" applyNumberFormat="1" applyFont="1" applyFill="1" applyBorder="1" applyAlignment="1">
      <alignment/>
    </xf>
    <xf numFmtId="170" fontId="31" fillId="17" borderId="0" xfId="0" applyNumberFormat="1" applyFont="1" applyFill="1" applyAlignment="1">
      <alignment/>
    </xf>
    <xf numFmtId="168" fontId="31" fillId="17" borderId="0" xfId="0" applyNumberFormat="1" applyFont="1" applyFill="1" applyAlignment="1">
      <alignment/>
    </xf>
    <xf numFmtId="0" fontId="31" fillId="17" borderId="0" xfId="0" applyFont="1" applyFill="1" applyBorder="1" applyAlignment="1">
      <alignment horizontal="center"/>
    </xf>
    <xf numFmtId="0" fontId="0" fillId="17" borderId="0" xfId="0" applyFill="1" applyAlignment="1">
      <alignment horizontal="center" vertical="center"/>
    </xf>
    <xf numFmtId="170" fontId="0" fillId="17" borderId="0" xfId="0" applyNumberFormat="1" applyFill="1" applyAlignment="1">
      <alignment/>
    </xf>
    <xf numFmtId="168" fontId="0" fillId="17" borderId="0" xfId="0" applyNumberFormat="1" applyFill="1" applyAlignment="1">
      <alignment/>
    </xf>
    <xf numFmtId="0" fontId="0" fillId="17" borderId="0" xfId="0" applyFill="1" applyAlignment="1">
      <alignment horizontal="left" vertical="top"/>
    </xf>
    <xf numFmtId="4" fontId="20" fillId="19" borderId="18" xfId="56" applyNumberFormat="1" applyFont="1" applyFill="1" applyBorder="1" applyAlignment="1">
      <alignment horizontal="left" vertical="top" wrapText="1"/>
      <protection/>
    </xf>
    <xf numFmtId="4" fontId="20" fillId="19" borderId="18" xfId="56" applyNumberFormat="1" applyFont="1" applyFill="1" applyBorder="1" applyAlignment="1">
      <alignment horizontal="center" vertical="center" wrapText="1"/>
      <protection/>
    </xf>
    <xf numFmtId="4" fontId="20" fillId="19" borderId="18" xfId="53" applyNumberFormat="1" applyFont="1" applyFill="1" applyBorder="1" applyAlignment="1" applyProtection="1">
      <alignment horizontal="center" vertical="center" wrapText="1"/>
      <protection hidden="1"/>
    </xf>
    <xf numFmtId="0" fontId="0" fillId="17" borderId="18" xfId="0" applyFill="1" applyBorder="1" applyAlignment="1">
      <alignment horizontal="center" vertical="center" wrapText="1"/>
    </xf>
    <xf numFmtId="0" fontId="30" fillId="17" borderId="18" xfId="0" applyFont="1" applyFill="1" applyBorder="1" applyAlignment="1">
      <alignment horizontal="left" vertical="top" wrapText="1"/>
    </xf>
    <xf numFmtId="0" fontId="30" fillId="17" borderId="18" xfId="0" applyFont="1" applyFill="1" applyBorder="1" applyAlignment="1">
      <alignment wrapText="1"/>
    </xf>
    <xf numFmtId="0" fontId="0" fillId="17" borderId="18" xfId="0" applyFont="1" applyFill="1" applyBorder="1" applyAlignment="1">
      <alignment horizontal="center" vertical="center"/>
    </xf>
    <xf numFmtId="0" fontId="31" fillId="17" borderId="18" xfId="0" applyFont="1" applyFill="1" applyBorder="1" applyAlignment="1">
      <alignment horizontal="center" vertical="center" wrapText="1"/>
    </xf>
    <xf numFmtId="0" fontId="31" fillId="17" borderId="18" xfId="0" applyFont="1" applyFill="1" applyBorder="1" applyAlignment="1">
      <alignment horizontal="center" vertical="center"/>
    </xf>
    <xf numFmtId="168" fontId="31" fillId="17" borderId="18" xfId="0" applyNumberFormat="1" applyFont="1" applyFill="1" applyBorder="1" applyAlignment="1">
      <alignment horizontal="center" vertical="center"/>
    </xf>
    <xf numFmtId="168" fontId="31" fillId="17" borderId="18" xfId="0" applyNumberFormat="1" applyFont="1" applyFill="1" applyBorder="1" applyAlignment="1">
      <alignment horizontal="center" vertical="center" wrapText="1"/>
    </xf>
    <xf numFmtId="0" fontId="22" fillId="17" borderId="0" xfId="45" applyFill="1" applyAlignment="1">
      <alignment horizontal="left" vertical="top"/>
      <protection/>
    </xf>
    <xf numFmtId="0" fontId="31" fillId="17" borderId="18" xfId="0" applyFont="1" applyFill="1" applyBorder="1" applyAlignment="1">
      <alignment vertical="center" wrapText="1"/>
    </xf>
    <xf numFmtId="178" fontId="31" fillId="17" borderId="18" xfId="0" applyNumberFormat="1" applyFont="1" applyFill="1" applyBorder="1" applyAlignment="1">
      <alignment vertical="center" wrapText="1"/>
    </xf>
    <xf numFmtId="0" fontId="13" fillId="17" borderId="18" xfId="0" applyFont="1" applyFill="1" applyBorder="1" applyAlignment="1" applyProtection="1">
      <alignment horizontal="left" vertical="top" wrapText="1" indent="1" readingOrder="1"/>
      <protection hidden="1"/>
    </xf>
    <xf numFmtId="168" fontId="20" fillId="17" borderId="18" xfId="0" applyNumberFormat="1" applyFont="1" applyFill="1" applyBorder="1" applyAlignment="1">
      <alignment horizontal="center" vertical="center"/>
    </xf>
    <xf numFmtId="4" fontId="0" fillId="17" borderId="1" xfId="56" applyNumberFormat="1" applyFont="1" applyFill="1" applyBorder="1" applyAlignment="1">
      <alignment horizontal="center" vertical="center" wrapText="1"/>
      <protection/>
    </xf>
    <xf numFmtId="4" fontId="23" fillId="19" borderId="18" xfId="56" applyNumberFormat="1" applyFont="1" applyFill="1" applyBorder="1" applyAlignment="1">
      <alignment horizontal="center" vertical="center" wrapText="1"/>
      <protection/>
    </xf>
    <xf numFmtId="4" fontId="31" fillId="19" borderId="18" xfId="56" applyNumberFormat="1" applyFont="1" applyFill="1" applyBorder="1" applyAlignment="1">
      <alignment horizontal="center" vertical="center" wrapText="1"/>
      <protection/>
    </xf>
    <xf numFmtId="4" fontId="23" fillId="19" borderId="18" xfId="56" applyNumberFormat="1" applyFont="1" applyFill="1" applyBorder="1" applyAlignment="1" applyProtection="1">
      <alignment horizontal="center" vertical="center" wrapText="1"/>
      <protection locked="0"/>
    </xf>
    <xf numFmtId="169" fontId="23" fillId="19" borderId="18" xfId="56" applyNumberFormat="1" applyFont="1" applyFill="1" applyBorder="1" applyAlignment="1">
      <alignment horizontal="center" vertical="center" wrapText="1"/>
      <protection/>
    </xf>
    <xf numFmtId="168" fontId="23" fillId="19" borderId="18" xfId="56" applyNumberFormat="1" applyFont="1" applyFill="1" applyBorder="1" applyAlignment="1">
      <alignment horizontal="center" vertical="center" wrapText="1"/>
      <protection/>
    </xf>
    <xf numFmtId="0" fontId="0" fillId="19" borderId="0" xfId="0" applyFill="1" applyAlignment="1">
      <alignment/>
    </xf>
    <xf numFmtId="4" fontId="23" fillId="19" borderId="22" xfId="56" applyNumberFormat="1" applyFont="1" applyFill="1" applyBorder="1" applyAlignment="1">
      <alignment horizontal="center" vertical="center" wrapText="1"/>
      <protection/>
    </xf>
    <xf numFmtId="4" fontId="31" fillId="17" borderId="24" xfId="56" applyNumberFormat="1" applyFont="1" applyFill="1" applyBorder="1" applyAlignment="1">
      <alignment horizontal="left" vertical="center" wrapText="1"/>
      <protection/>
    </xf>
    <xf numFmtId="4" fontId="31" fillId="17" borderId="24" xfId="56" applyNumberFormat="1" applyFont="1" applyFill="1" applyBorder="1" applyAlignment="1">
      <alignment horizontal="center" vertical="center" wrapText="1"/>
      <protection/>
    </xf>
    <xf numFmtId="0" fontId="23" fillId="19" borderId="22" xfId="56" applyNumberFormat="1" applyFont="1" applyFill="1" applyBorder="1" applyAlignment="1">
      <alignment horizontal="center" vertical="center" wrapText="1"/>
      <protection/>
    </xf>
    <xf numFmtId="4" fontId="23" fillId="19" borderId="22" xfId="56" applyNumberFormat="1" applyFont="1" applyFill="1" applyBorder="1" applyAlignment="1" applyProtection="1">
      <alignment horizontal="center" vertical="center" wrapText="1"/>
      <protection locked="0"/>
    </xf>
    <xf numFmtId="168" fontId="23" fillId="19" borderId="22" xfId="56" applyNumberFormat="1" applyFont="1" applyFill="1" applyBorder="1" applyAlignment="1" applyProtection="1">
      <alignment horizontal="center" vertical="center" wrapText="1"/>
      <protection locked="0"/>
    </xf>
    <xf numFmtId="169" fontId="23" fillId="19" borderId="22" xfId="56" applyNumberFormat="1" applyFont="1" applyFill="1" applyBorder="1" applyAlignment="1">
      <alignment horizontal="center" vertical="center" wrapText="1"/>
      <protection/>
    </xf>
    <xf numFmtId="9" fontId="23" fillId="19" borderId="22" xfId="56" applyNumberFormat="1" applyFont="1" applyFill="1" applyBorder="1" applyAlignment="1">
      <alignment horizontal="center" vertical="center" wrapText="1"/>
      <protection/>
    </xf>
    <xf numFmtId="4" fontId="23" fillId="19" borderId="11" xfId="56" applyNumberFormat="1" applyFont="1" applyFill="1" applyBorder="1" applyAlignment="1">
      <alignment horizontal="center" vertical="center" wrapText="1"/>
      <protection/>
    </xf>
    <xf numFmtId="4" fontId="31" fillId="17" borderId="18" xfId="56" applyNumberFormat="1" applyFont="1" applyFill="1" applyBorder="1" applyAlignment="1">
      <alignment horizontal="left" vertical="center" wrapText="1"/>
      <protection/>
    </xf>
    <xf numFmtId="0" fontId="23" fillId="19" borderId="11" xfId="56" applyNumberFormat="1" applyFont="1" applyFill="1" applyBorder="1" applyAlignment="1">
      <alignment horizontal="center" vertical="center" wrapText="1"/>
      <protection/>
    </xf>
    <xf numFmtId="4" fontId="23" fillId="19" borderId="11" xfId="56" applyNumberFormat="1" applyFont="1" applyFill="1" applyBorder="1" applyAlignment="1" applyProtection="1">
      <alignment horizontal="center" vertical="center" wrapText="1"/>
      <protection locked="0"/>
    </xf>
    <xf numFmtId="168" fontId="23" fillId="19" borderId="11" xfId="56" applyNumberFormat="1" applyFont="1" applyFill="1" applyBorder="1" applyAlignment="1" applyProtection="1">
      <alignment horizontal="center" vertical="center" wrapText="1"/>
      <protection locked="0"/>
    </xf>
    <xf numFmtId="169" fontId="23" fillId="19" borderId="11" xfId="56" applyNumberFormat="1" applyFont="1" applyFill="1" applyBorder="1" applyAlignment="1">
      <alignment horizontal="center" vertical="center" wrapText="1"/>
      <protection/>
    </xf>
    <xf numFmtId="9" fontId="23" fillId="19" borderId="11" xfId="56" applyNumberFormat="1" applyFont="1" applyFill="1" applyBorder="1" applyAlignment="1">
      <alignment horizontal="center" vertical="center" wrapText="1"/>
      <protection/>
    </xf>
    <xf numFmtId="4" fontId="28" fillId="18" borderId="18" xfId="56" applyNumberFormat="1" applyFont="1" applyFill="1" applyBorder="1" applyAlignment="1">
      <alignment horizontal="center" vertical="center" wrapText="1"/>
      <protection/>
    </xf>
    <xf numFmtId="4" fontId="28" fillId="18" borderId="22" xfId="56" applyNumberFormat="1" applyFont="1" applyFill="1" applyBorder="1" applyAlignment="1">
      <alignment horizontal="center" vertical="center" wrapText="1"/>
      <protection/>
    </xf>
    <xf numFmtId="4" fontId="28" fillId="18" borderId="11" xfId="56" applyNumberFormat="1" applyFont="1" applyFill="1" applyBorder="1" applyAlignment="1">
      <alignment horizontal="center" vertical="center" wrapText="1"/>
      <protection/>
    </xf>
    <xf numFmtId="0" fontId="31" fillId="17" borderId="17" xfId="0" applyFont="1" applyFill="1" applyBorder="1" applyAlignment="1">
      <alignment horizontal="center" vertical="center" wrapText="1"/>
    </xf>
    <xf numFmtId="4" fontId="33" fillId="19" borderId="19" xfId="56" applyNumberFormat="1" applyFont="1" applyFill="1" applyBorder="1" applyAlignment="1">
      <alignment horizontal="center" vertical="center" wrapText="1"/>
      <protection/>
    </xf>
    <xf numFmtId="4" fontId="33" fillId="19" borderId="19" xfId="53" applyNumberFormat="1" applyFont="1" applyFill="1" applyBorder="1" applyAlignment="1" applyProtection="1">
      <alignment horizontal="center" vertical="center" wrapText="1"/>
      <protection hidden="1"/>
    </xf>
    <xf numFmtId="0" fontId="31" fillId="17" borderId="22" xfId="0" applyFont="1" applyFill="1" applyBorder="1" applyAlignment="1">
      <alignment/>
    </xf>
    <xf numFmtId="0" fontId="31" fillId="17" borderId="22" xfId="0" applyFont="1" applyFill="1" applyBorder="1" applyAlignment="1">
      <alignment horizontal="center" vertical="center"/>
    </xf>
    <xf numFmtId="0" fontId="31" fillId="17" borderId="18" xfId="60" applyFont="1" applyFill="1" applyBorder="1" applyAlignment="1">
      <alignment horizontal="center" vertical="center" wrapText="1"/>
      <protection/>
    </xf>
    <xf numFmtId="0" fontId="30" fillId="17" borderId="18" xfId="0" applyFont="1" applyFill="1" applyBorder="1" applyAlignment="1">
      <alignment horizontal="center" vertical="center" wrapText="1"/>
    </xf>
    <xf numFmtId="10" fontId="31" fillId="17" borderId="18" xfId="0" applyNumberFormat="1" applyFont="1" applyFill="1" applyBorder="1" applyAlignment="1">
      <alignment horizontal="center" vertical="center" wrapText="1"/>
    </xf>
    <xf numFmtId="4" fontId="20" fillId="20" borderId="1" xfId="56" applyNumberFormat="1" applyFont="1" applyFill="1" applyBorder="1" applyAlignment="1">
      <alignment horizontal="center" vertical="center" wrapText="1"/>
      <protection/>
    </xf>
    <xf numFmtId="0" fontId="0" fillId="17" borderId="1" xfId="56" applyNumberFormat="1" applyFont="1" applyFill="1" applyBorder="1" applyAlignment="1">
      <alignment horizontal="center" vertical="center" wrapText="1"/>
      <protection/>
    </xf>
    <xf numFmtId="170" fontId="0" fillId="19" borderId="1" xfId="56" applyNumberFormat="1" applyFont="1" applyFill="1" applyBorder="1" applyAlignment="1" applyProtection="1">
      <alignment horizontal="center" vertical="center" wrapText="1"/>
      <protection locked="0"/>
    </xf>
    <xf numFmtId="4" fontId="0" fillId="19" borderId="1" xfId="56" applyNumberFormat="1" applyFont="1" applyFill="1" applyBorder="1" applyAlignment="1" applyProtection="1">
      <alignment horizontal="center" vertical="center" wrapText="1"/>
      <protection locked="0"/>
    </xf>
    <xf numFmtId="169" fontId="0" fillId="19" borderId="1" xfId="56" applyNumberFormat="1" applyFont="1" applyFill="1" applyBorder="1" applyAlignment="1">
      <alignment horizontal="center" vertical="center" wrapText="1"/>
      <protection/>
    </xf>
    <xf numFmtId="9" fontId="0" fillId="19" borderId="13" xfId="56" applyNumberFormat="1" applyFont="1" applyFill="1" applyBorder="1" applyAlignment="1">
      <alignment horizontal="center" vertical="center" wrapText="1"/>
      <protection/>
    </xf>
    <xf numFmtId="4" fontId="0" fillId="17" borderId="1" xfId="56" applyNumberFormat="1" applyFont="1" applyFill="1" applyBorder="1" applyAlignment="1">
      <alignment horizontal="center" vertical="center" wrapText="1"/>
      <protection/>
    </xf>
    <xf numFmtId="0" fontId="21" fillId="0" borderId="0" xfId="45" applyFont="1" applyBorder="1" applyAlignment="1">
      <alignment horizontal="center"/>
      <protection/>
    </xf>
    <xf numFmtId="4" fontId="20" fillId="4" borderId="1" xfId="56" applyNumberFormat="1" applyFont="1" applyFill="1" applyBorder="1" applyAlignment="1">
      <alignment horizontal="center" vertical="center" wrapText="1"/>
      <protection/>
    </xf>
    <xf numFmtId="4" fontId="20" fillId="4" borderId="1" xfId="56" applyNumberFormat="1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0" fillId="4" borderId="1" xfId="53" applyNumberFormat="1" applyFont="1" applyFill="1" applyBorder="1" applyAlignment="1" applyProtection="1">
      <alignment horizontal="center" vertical="center" wrapText="1"/>
      <protection hidden="1"/>
    </xf>
    <xf numFmtId="168" fontId="20" fillId="4" borderId="1" xfId="56" applyNumberFormat="1" applyFont="1" applyFill="1" applyBorder="1" applyAlignment="1">
      <alignment horizontal="center" vertical="center" wrapText="1"/>
      <protection/>
    </xf>
    <xf numFmtId="10" fontId="20" fillId="4" borderId="13" xfId="56" applyNumberFormat="1" applyFont="1" applyFill="1" applyBorder="1" applyAlignment="1">
      <alignment horizontal="center" vertical="center" wrapText="1"/>
      <protection/>
    </xf>
    <xf numFmtId="168" fontId="20" fillId="4" borderId="11" xfId="56" applyNumberFormat="1" applyFont="1" applyFill="1" applyBorder="1" applyAlignment="1">
      <alignment horizontal="center" vertical="center" wrapText="1"/>
      <protection/>
    </xf>
    <xf numFmtId="169" fontId="20" fillId="4" borderId="11" xfId="56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" fontId="20" fillId="19" borderId="11" xfId="56" applyNumberFormat="1" applyFont="1" applyFill="1" applyBorder="1" applyAlignment="1">
      <alignment horizontal="center" vertical="center" wrapText="1"/>
      <protection/>
    </xf>
    <xf numFmtId="10" fontId="20" fillId="4" borderId="11" xfId="56" applyNumberFormat="1" applyFont="1" applyFill="1" applyBorder="1" applyAlignment="1">
      <alignment horizontal="center" vertical="center" wrapText="1"/>
      <protection/>
    </xf>
    <xf numFmtId="4" fontId="20" fillId="19" borderId="11" xfId="53" applyNumberFormat="1" applyFont="1" applyFill="1" applyBorder="1" applyAlignment="1" applyProtection="1">
      <alignment horizontal="center" vertical="center" wrapText="1"/>
      <protection hidden="1"/>
    </xf>
    <xf numFmtId="4" fontId="20" fillId="15" borderId="11" xfId="56" applyNumberFormat="1" applyFont="1" applyFill="1" applyBorder="1" applyAlignment="1">
      <alignment horizontal="center" vertical="center" wrapText="1"/>
      <protection/>
    </xf>
    <xf numFmtId="4" fontId="20" fillId="4" borderId="11" xfId="56" applyNumberFormat="1" applyFont="1" applyFill="1" applyBorder="1" applyAlignment="1">
      <alignment horizontal="left" vertical="top" wrapText="1"/>
      <protection/>
    </xf>
    <xf numFmtId="0" fontId="21" fillId="17" borderId="0" xfId="45" applyFont="1" applyFill="1" applyBorder="1" applyAlignment="1">
      <alignment horizontal="center"/>
      <protection/>
    </xf>
    <xf numFmtId="0" fontId="0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168" fontId="20" fillId="19" borderId="11" xfId="56" applyNumberFormat="1" applyFont="1" applyFill="1" applyBorder="1" applyAlignment="1">
      <alignment horizontal="center" vertical="center" wrapText="1"/>
      <protection/>
    </xf>
    <xf numFmtId="9" fontId="20" fillId="19" borderId="11" xfId="56" applyNumberFormat="1" applyFont="1" applyFill="1" applyBorder="1" applyAlignment="1">
      <alignment horizontal="center" vertical="center" wrapText="1"/>
      <protection/>
    </xf>
    <xf numFmtId="168" fontId="20" fillId="4" borderId="10" xfId="56" applyNumberFormat="1" applyFont="1" applyFill="1" applyBorder="1" applyAlignment="1">
      <alignment horizontal="center" vertical="center" wrapText="1"/>
      <protection/>
    </xf>
    <xf numFmtId="4" fontId="20" fillId="4" borderId="10" xfId="56" applyNumberFormat="1" applyFont="1" applyFill="1" applyBorder="1" applyAlignment="1">
      <alignment horizontal="center" vertical="center" wrapText="1"/>
      <protection/>
    </xf>
    <xf numFmtId="0" fontId="22" fillId="0" borderId="0" xfId="45" applyFont="1" applyBorder="1" applyAlignment="1">
      <alignment horizontal="left" vertical="top" wrapText="1"/>
      <protection/>
    </xf>
    <xf numFmtId="0" fontId="21" fillId="0" borderId="0" xfId="45" applyFont="1" applyBorder="1" applyAlignment="1">
      <alignment wrapText="1"/>
      <protection/>
    </xf>
    <xf numFmtId="4" fontId="20" fillId="4" borderId="10" xfId="53" applyNumberFormat="1" applyFont="1" applyFill="1" applyBorder="1" applyAlignment="1" applyProtection="1">
      <alignment horizontal="center" vertical="center" wrapText="1"/>
      <protection hidden="1"/>
    </xf>
    <xf numFmtId="170" fontId="20" fillId="4" borderId="10" xfId="56" applyNumberFormat="1" applyFont="1" applyFill="1" applyBorder="1" applyAlignment="1">
      <alignment horizontal="center" vertical="center" wrapText="1"/>
      <protection/>
    </xf>
    <xf numFmtId="9" fontId="20" fillId="4" borderId="13" xfId="56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170" fontId="20" fillId="4" borderId="1" xfId="56" applyNumberFormat="1" applyFont="1" applyFill="1" applyBorder="1" applyAlignment="1">
      <alignment horizontal="center" vertical="center" wrapText="1"/>
      <protection/>
    </xf>
    <xf numFmtId="0" fontId="22" fillId="0" borderId="0" xfId="45" applyFont="1" applyBorder="1" applyAlignment="1">
      <alignment wrapText="1"/>
      <protection/>
    </xf>
    <xf numFmtId="9" fontId="20" fillId="4" borderId="10" xfId="56" applyNumberFormat="1" applyFont="1" applyFill="1" applyBorder="1" applyAlignment="1">
      <alignment horizontal="center" vertical="center" wrapText="1"/>
      <protection/>
    </xf>
    <xf numFmtId="4" fontId="20" fillId="4" borderId="10" xfId="56" applyNumberFormat="1" applyFont="1" applyFill="1" applyBorder="1" applyAlignment="1">
      <alignment horizontal="center" vertical="center"/>
      <protection/>
    </xf>
    <xf numFmtId="4" fontId="20" fillId="4" borderId="10" xfId="56" applyNumberFormat="1" applyFont="1" applyFill="1" applyBorder="1" applyAlignment="1">
      <alignment horizontal="left" vertical="top" wrapText="1"/>
      <protection/>
    </xf>
    <xf numFmtId="10" fontId="20" fillId="4" borderId="10" xfId="56" applyNumberFormat="1" applyFont="1" applyFill="1" applyBorder="1" applyAlignment="1">
      <alignment horizontal="center" vertical="center" wrapText="1"/>
      <protection/>
    </xf>
    <xf numFmtId="4" fontId="20" fillId="19" borderId="18" xfId="56" applyNumberFormat="1" applyFont="1" applyFill="1" applyBorder="1" applyAlignment="1">
      <alignment horizontal="center" vertical="center" wrapText="1"/>
      <protection/>
    </xf>
    <xf numFmtId="4" fontId="20" fillId="19" borderId="18" xfId="56" applyNumberFormat="1" applyFont="1" applyFill="1" applyBorder="1" applyAlignment="1">
      <alignment horizontal="left" vertical="top" wrapText="1"/>
      <protection/>
    </xf>
    <xf numFmtId="4" fontId="20" fillId="19" borderId="18" xfId="53" applyNumberFormat="1" applyFont="1" applyFill="1" applyBorder="1" applyAlignment="1" applyProtection="1">
      <alignment horizontal="center" vertical="center" wrapText="1"/>
      <protection hidden="1"/>
    </xf>
    <xf numFmtId="168" fontId="20" fillId="19" borderId="18" xfId="56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 vertical="center"/>
    </xf>
    <xf numFmtId="0" fontId="34" fillId="0" borderId="0" xfId="45" applyFont="1" applyBorder="1" applyAlignment="1">
      <alignment horizontal="center"/>
      <protection/>
    </xf>
    <xf numFmtId="0" fontId="33" fillId="0" borderId="0" xfId="0" applyFont="1" applyBorder="1" applyAlignment="1">
      <alignment horizontal="center" vertical="top"/>
    </xf>
    <xf numFmtId="0" fontId="32" fillId="0" borderId="16" xfId="57" applyFont="1" applyBorder="1" applyAlignment="1">
      <alignment horizontal="center" vertical="center"/>
      <protection/>
    </xf>
    <xf numFmtId="0" fontId="31" fillId="0" borderId="11" xfId="57" applyFont="1" applyBorder="1" applyAlignment="1">
      <alignment horizontal="left" vertical="top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0" fillId="15" borderId="15" xfId="0" applyFill="1" applyBorder="1" applyAlignment="1">
      <alignment horizontal="center" vertical="center"/>
    </xf>
    <xf numFmtId="0" fontId="32" fillId="0" borderId="11" xfId="57" applyFont="1" applyBorder="1" applyAlignment="1">
      <alignment vertical="center" wrapText="1"/>
      <protection/>
    </xf>
    <xf numFmtId="0" fontId="34" fillId="0" borderId="0" xfId="45" applyFont="1" applyBorder="1" applyAlignment="1">
      <alignment horizontal="center" vertical="center"/>
      <protection/>
    </xf>
    <xf numFmtId="0" fontId="33" fillId="0" borderId="25" xfId="0" applyFont="1" applyBorder="1" applyAlignment="1">
      <alignment horizontal="center" vertical="center"/>
    </xf>
    <xf numFmtId="4" fontId="33" fillId="4" borderId="11" xfId="56" applyNumberFormat="1" applyFont="1" applyFill="1" applyBorder="1" applyAlignment="1">
      <alignment horizontal="center" vertical="center" wrapText="1"/>
      <protection/>
    </xf>
    <xf numFmtId="4" fontId="33" fillId="19" borderId="11" xfId="53" applyNumberFormat="1" applyFont="1" applyFill="1" applyBorder="1" applyAlignment="1" applyProtection="1">
      <alignment horizontal="center" vertical="center" wrapText="1"/>
      <protection hidden="1"/>
    </xf>
    <xf numFmtId="168" fontId="33" fillId="4" borderId="11" xfId="56" applyNumberFormat="1" applyFont="1" applyFill="1" applyBorder="1" applyAlignment="1">
      <alignment horizontal="center" vertical="center" wrapText="1"/>
      <protection/>
    </xf>
    <xf numFmtId="10" fontId="33" fillId="4" borderId="11" xfId="56" applyNumberFormat="1" applyFont="1" applyFill="1" applyBorder="1" applyAlignment="1">
      <alignment horizontal="center" vertical="center" wrapText="1"/>
      <protection/>
    </xf>
    <xf numFmtId="0" fontId="33" fillId="17" borderId="0" xfId="0" applyFont="1" applyFill="1" applyBorder="1" applyAlignment="1">
      <alignment horizontal="left"/>
    </xf>
    <xf numFmtId="0" fontId="34" fillId="17" borderId="0" xfId="45" applyFont="1" applyFill="1" applyBorder="1" applyAlignment="1">
      <alignment horizontal="center" vertical="center"/>
      <protection/>
    </xf>
    <xf numFmtId="0" fontId="33" fillId="17" borderId="0" xfId="0" applyFont="1" applyFill="1" applyBorder="1" applyAlignment="1">
      <alignment horizontal="right" vertical="center"/>
    </xf>
    <xf numFmtId="0" fontId="33" fillId="17" borderId="25" xfId="0" applyFont="1" applyFill="1" applyBorder="1" applyAlignment="1">
      <alignment horizontal="center" vertical="center"/>
    </xf>
    <xf numFmtId="4" fontId="33" fillId="19" borderId="11" xfId="56" applyNumberFormat="1" applyFont="1" applyFill="1" applyBorder="1" applyAlignment="1">
      <alignment horizontal="center" vertical="center" wrapText="1"/>
      <protection/>
    </xf>
    <xf numFmtId="4" fontId="33" fillId="19" borderId="19" xfId="56" applyNumberFormat="1" applyFont="1" applyFill="1" applyBorder="1" applyAlignment="1">
      <alignment horizontal="center" vertical="center" wrapText="1"/>
      <protection/>
    </xf>
    <xf numFmtId="170" fontId="33" fillId="19" borderId="11" xfId="56" applyNumberFormat="1" applyFont="1" applyFill="1" applyBorder="1" applyAlignment="1">
      <alignment horizontal="center" vertical="center" wrapText="1"/>
      <protection/>
    </xf>
    <xf numFmtId="168" fontId="33" fillId="19" borderId="11" xfId="56" applyNumberFormat="1" applyFont="1" applyFill="1" applyBorder="1" applyAlignment="1">
      <alignment horizontal="center" vertical="center" wrapText="1"/>
      <protection/>
    </xf>
    <xf numFmtId="10" fontId="33" fillId="19" borderId="11" xfId="56" applyNumberFormat="1" applyFont="1" applyFill="1" applyBorder="1" applyAlignment="1">
      <alignment horizontal="center" vertical="center" wrapText="1"/>
      <protection/>
    </xf>
    <xf numFmtId="0" fontId="35" fillId="17" borderId="0" xfId="45" applyFont="1" applyFill="1" applyBorder="1" applyAlignment="1">
      <alignment horizontal="center"/>
      <protection/>
    </xf>
    <xf numFmtId="4" fontId="28" fillId="19" borderId="18" xfId="56" applyNumberFormat="1" applyFont="1" applyFill="1" applyBorder="1" applyAlignment="1">
      <alignment horizontal="center" vertical="center" wrapText="1"/>
      <protection/>
    </xf>
    <xf numFmtId="4" fontId="28" fillId="19" borderId="18" xfId="56" applyNumberFormat="1" applyFont="1" applyFill="1" applyBorder="1" applyAlignment="1">
      <alignment horizontal="left" vertical="top" wrapText="1"/>
      <protection/>
    </xf>
    <xf numFmtId="4" fontId="28" fillId="19" borderId="18" xfId="53" applyNumberFormat="1" applyFont="1" applyFill="1" applyBorder="1" applyAlignment="1" applyProtection="1">
      <alignment horizontal="center" vertical="center" wrapText="1"/>
      <protection hidden="1"/>
    </xf>
    <xf numFmtId="168" fontId="28" fillId="19" borderId="18" xfId="56" applyNumberFormat="1" applyFont="1" applyFill="1" applyBorder="1" applyAlignment="1">
      <alignment horizontal="center" vertical="center" wrapText="1"/>
      <protection/>
    </xf>
    <xf numFmtId="10" fontId="28" fillId="19" borderId="18" xfId="56" applyNumberFormat="1" applyFont="1" applyFill="1" applyBorder="1" applyAlignment="1">
      <alignment horizontal="center" vertical="center" wrapText="1"/>
      <protection/>
    </xf>
    <xf numFmtId="4" fontId="28" fillId="4" borderId="10" xfId="56" applyNumberFormat="1" applyFont="1" applyFill="1" applyBorder="1" applyAlignment="1">
      <alignment horizontal="center" vertical="center" wrapText="1"/>
      <protection/>
    </xf>
    <xf numFmtId="4" fontId="28" fillId="4" borderId="10" xfId="53" applyNumberFormat="1" applyFont="1" applyFill="1" applyBorder="1" applyAlignment="1" applyProtection="1">
      <alignment horizontal="center" vertical="center" wrapText="1"/>
      <protection hidden="1"/>
    </xf>
    <xf numFmtId="168" fontId="28" fillId="4" borderId="10" xfId="56" applyNumberFormat="1" applyFont="1" applyFill="1" applyBorder="1" applyAlignment="1">
      <alignment horizontal="center" vertical="center" wrapText="1"/>
      <protection/>
    </xf>
    <xf numFmtId="10" fontId="28" fillId="4" borderId="10" xfId="56" applyNumberFormat="1" applyFont="1" applyFill="1" applyBorder="1" applyAlignment="1">
      <alignment horizontal="center" vertical="center" wrapText="1"/>
      <protection/>
    </xf>
    <xf numFmtId="0" fontId="35" fillId="0" borderId="0" xfId="45" applyFont="1" applyBorder="1" applyAlignment="1">
      <alignment horizontal="center"/>
      <protection/>
    </xf>
    <xf numFmtId="4" fontId="28" fillId="4" borderId="10" xfId="56" applyNumberFormat="1" applyFont="1" applyFill="1" applyBorder="1" applyAlignment="1">
      <alignment horizontal="left" vertical="top" wrapText="1"/>
      <protection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Normalny 5" xfId="58"/>
    <cellStyle name="Normalny 6" xfId="59"/>
    <cellStyle name="Normalny_MM_PRZETARG" xfId="60"/>
    <cellStyle name="Obliczenia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y" xfId="74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FF999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115" zoomScaleNormal="115" zoomScaleSheetLayoutView="100" zoomScalePageLayoutView="0" workbookViewId="0" topLeftCell="A1">
      <selection activeCell="N5" sqref="N5:N8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3" width="11.57421875" style="0" customWidth="1"/>
    <col min="4" max="4" width="33.8515625" style="0" customWidth="1"/>
    <col min="5" max="5" width="11.57421875" style="0" customWidth="1"/>
    <col min="6" max="6" width="27.57421875" style="2" customWidth="1"/>
    <col min="7" max="12" width="11.57421875" style="0" customWidth="1"/>
    <col min="13" max="13" width="11.57421875" style="3" customWidth="1"/>
    <col min="14" max="14" width="16.28125" style="4" customWidth="1"/>
    <col min="15" max="15" width="11.57421875" style="4" customWidth="1"/>
    <col min="16" max="16" width="11.57421875" style="5" customWidth="1"/>
    <col min="17" max="18" width="11.57421875" style="3" customWidth="1"/>
  </cols>
  <sheetData>
    <row r="1" spans="7:9" ht="15">
      <c r="G1" s="424" t="s">
        <v>0</v>
      </c>
      <c r="H1" s="424"/>
      <c r="I1" s="424"/>
    </row>
    <row r="3" spans="1:19" ht="12.75" customHeight="1">
      <c r="A3" s="425" t="s">
        <v>1</v>
      </c>
      <c r="B3" s="425" t="s">
        <v>2</v>
      </c>
      <c r="C3" s="425" t="s">
        <v>3</v>
      </c>
      <c r="D3" s="426" t="s">
        <v>4</v>
      </c>
      <c r="E3" s="426"/>
      <c r="F3" s="426"/>
      <c r="G3" s="426"/>
      <c r="H3" s="426"/>
      <c r="I3" s="426"/>
      <c r="J3" s="426"/>
      <c r="K3" s="425" t="s">
        <v>5</v>
      </c>
      <c r="L3" s="429" t="s">
        <v>6</v>
      </c>
      <c r="M3" s="425" t="s">
        <v>7</v>
      </c>
      <c r="N3" s="430" t="s">
        <v>8</v>
      </c>
      <c r="O3" s="430" t="s">
        <v>9</v>
      </c>
      <c r="P3" s="431" t="s">
        <v>10</v>
      </c>
      <c r="Q3" s="425" t="s">
        <v>11</v>
      </c>
      <c r="R3" s="425" t="s">
        <v>12</v>
      </c>
      <c r="S3" s="425" t="s">
        <v>13</v>
      </c>
    </row>
    <row r="4" spans="1:19" ht="25.5">
      <c r="A4" s="425"/>
      <c r="B4" s="425"/>
      <c r="C4" s="425"/>
      <c r="D4" s="7" t="s">
        <v>14</v>
      </c>
      <c r="E4" s="6" t="s">
        <v>15</v>
      </c>
      <c r="F4" s="7" t="s">
        <v>16</v>
      </c>
      <c r="G4" s="6" t="s">
        <v>17</v>
      </c>
      <c r="H4" s="8" t="s">
        <v>18</v>
      </c>
      <c r="I4" s="8" t="s">
        <v>19</v>
      </c>
      <c r="J4" s="8" t="s">
        <v>20</v>
      </c>
      <c r="K4" s="425"/>
      <c r="L4" s="429"/>
      <c r="M4" s="425"/>
      <c r="N4" s="430"/>
      <c r="O4" s="430"/>
      <c r="P4" s="431"/>
      <c r="Q4" s="425"/>
      <c r="R4" s="425"/>
      <c r="S4" s="425"/>
    </row>
    <row r="5" spans="1:19" ht="129.75" customHeight="1">
      <c r="A5" s="9">
        <v>1</v>
      </c>
      <c r="B5" s="10" t="s">
        <v>21</v>
      </c>
      <c r="C5" s="9" t="s">
        <v>22</v>
      </c>
      <c r="D5" s="11" t="s">
        <v>499</v>
      </c>
      <c r="E5" s="12" t="s">
        <v>23</v>
      </c>
      <c r="F5" s="12" t="s">
        <v>24</v>
      </c>
      <c r="G5" s="9" t="s">
        <v>25</v>
      </c>
      <c r="H5" s="13">
        <v>0.025</v>
      </c>
      <c r="I5" s="9" t="s">
        <v>26</v>
      </c>
      <c r="J5" s="9" t="s">
        <v>27</v>
      </c>
      <c r="K5" s="9" t="s">
        <v>25</v>
      </c>
      <c r="L5" s="9" t="s">
        <v>28</v>
      </c>
      <c r="M5" s="14">
        <v>4</v>
      </c>
      <c r="N5" s="15"/>
      <c r="O5" s="15">
        <f>N5*M5</f>
        <v>0</v>
      </c>
      <c r="P5" s="16">
        <v>0.08</v>
      </c>
      <c r="Q5" s="15">
        <f>N5*P5+N5</f>
        <v>0</v>
      </c>
      <c r="R5" s="15">
        <f>Q5*M5</f>
        <v>0</v>
      </c>
      <c r="S5" s="17"/>
    </row>
    <row r="6" spans="1:19" ht="126" customHeight="1">
      <c r="A6" s="9">
        <v>2</v>
      </c>
      <c r="B6" s="18" t="s">
        <v>29</v>
      </c>
      <c r="C6" s="9" t="s">
        <v>22</v>
      </c>
      <c r="D6" s="12" t="s">
        <v>500</v>
      </c>
      <c r="E6" s="12" t="s">
        <v>30</v>
      </c>
      <c r="F6" s="19" t="s">
        <v>31</v>
      </c>
      <c r="G6" s="9" t="s">
        <v>25</v>
      </c>
      <c r="H6" s="13">
        <v>0.005</v>
      </c>
      <c r="I6" s="9" t="s">
        <v>32</v>
      </c>
      <c r="J6" s="9" t="s">
        <v>27</v>
      </c>
      <c r="K6" s="9" t="s">
        <v>25</v>
      </c>
      <c r="L6" s="9" t="s">
        <v>28</v>
      </c>
      <c r="M6" s="14">
        <v>2</v>
      </c>
      <c r="N6" s="15"/>
      <c r="O6" s="15">
        <f>N6*M6</f>
        <v>0</v>
      </c>
      <c r="P6" s="16">
        <v>0.08</v>
      </c>
      <c r="Q6" s="15">
        <f>N6*P6+N6</f>
        <v>0</v>
      </c>
      <c r="R6" s="15">
        <f>Q6*M6</f>
        <v>0</v>
      </c>
      <c r="S6" s="17"/>
    </row>
    <row r="7" spans="1:19" s="233" customFormat="1" ht="191.25" customHeight="1">
      <c r="A7" s="225">
        <v>3</v>
      </c>
      <c r="B7" s="234" t="s">
        <v>21</v>
      </c>
      <c r="C7" s="225" t="s">
        <v>33</v>
      </c>
      <c r="D7" s="225" t="s">
        <v>33</v>
      </c>
      <c r="E7" s="226" t="s">
        <v>34</v>
      </c>
      <c r="F7" s="227" t="s">
        <v>35</v>
      </c>
      <c r="G7" s="225" t="s">
        <v>25</v>
      </c>
      <c r="H7" s="228">
        <v>0.1</v>
      </c>
      <c r="I7" s="225" t="s">
        <v>26</v>
      </c>
      <c r="J7" s="225" t="s">
        <v>36</v>
      </c>
      <c r="K7" s="225" t="s">
        <v>25</v>
      </c>
      <c r="L7" s="225" t="s">
        <v>37</v>
      </c>
      <c r="M7" s="229">
        <v>20</v>
      </c>
      <c r="N7" s="230"/>
      <c r="O7" s="230">
        <f>N7*M7</f>
        <v>0</v>
      </c>
      <c r="P7" s="231">
        <v>0.08</v>
      </c>
      <c r="Q7" s="230">
        <f>N7*P7+N7</f>
        <v>0</v>
      </c>
      <c r="R7" s="230">
        <f>Q7*M7</f>
        <v>0</v>
      </c>
      <c r="S7" s="232"/>
    </row>
    <row r="8" spans="1:19" ht="51">
      <c r="A8" s="9">
        <v>4</v>
      </c>
      <c r="B8" s="10" t="s">
        <v>38</v>
      </c>
      <c r="C8" s="9" t="s">
        <v>39</v>
      </c>
      <c r="D8" s="20" t="s">
        <v>40</v>
      </c>
      <c r="E8" s="9" t="s">
        <v>25</v>
      </c>
      <c r="F8" s="21" t="s">
        <v>25</v>
      </c>
      <c r="G8" s="9" t="s">
        <v>25</v>
      </c>
      <c r="H8" s="13" t="s">
        <v>25</v>
      </c>
      <c r="I8" s="9" t="s">
        <v>25</v>
      </c>
      <c r="J8" s="9" t="s">
        <v>25</v>
      </c>
      <c r="K8" s="9" t="s">
        <v>25</v>
      </c>
      <c r="L8" s="9" t="s">
        <v>41</v>
      </c>
      <c r="M8" s="14">
        <v>2</v>
      </c>
      <c r="N8" s="15"/>
      <c r="O8" s="15">
        <f>N8*M8</f>
        <v>0</v>
      </c>
      <c r="P8" s="16">
        <v>0.08</v>
      </c>
      <c r="Q8" s="15">
        <f>N8*P8+N8</f>
        <v>0</v>
      </c>
      <c r="R8" s="15">
        <f>Q8*M8</f>
        <v>0</v>
      </c>
      <c r="S8" s="17"/>
    </row>
    <row r="9" spans="1:19" ht="12.75">
      <c r="A9" s="17"/>
      <c r="B9" s="22"/>
      <c r="C9" s="17"/>
      <c r="D9" s="17"/>
      <c r="E9" s="17"/>
      <c r="F9" s="23"/>
      <c r="G9" s="17"/>
      <c r="H9" s="17"/>
      <c r="I9" s="17"/>
      <c r="J9" s="17"/>
      <c r="K9" s="17"/>
      <c r="L9" s="17"/>
      <c r="M9" s="14"/>
      <c r="N9" s="15"/>
      <c r="O9" s="24">
        <f>SUM(O5:O8)</f>
        <v>0</v>
      </c>
      <c r="P9" s="25"/>
      <c r="Q9" s="14"/>
      <c r="R9" s="24">
        <f>SUM(R5:R8)</f>
        <v>0</v>
      </c>
      <c r="S9" s="17"/>
    </row>
    <row r="15" spans="2:4" ht="12.75">
      <c r="B15" s="427" t="s">
        <v>42</v>
      </c>
      <c r="C15" s="427"/>
      <c r="D15" s="427"/>
    </row>
    <row r="16" spans="2:4" ht="12.75">
      <c r="B16" s="428" t="s">
        <v>43</v>
      </c>
      <c r="C16" s="428"/>
      <c r="D16" s="428"/>
    </row>
  </sheetData>
  <sheetProtection selectLockedCells="1" selectUnlockedCells="1"/>
  <mergeCells count="16">
    <mergeCell ref="R3:R4"/>
    <mergeCell ref="S3:S4"/>
    <mergeCell ref="B15:D15"/>
    <mergeCell ref="B16:D16"/>
    <mergeCell ref="L3:L4"/>
    <mergeCell ref="M3:M4"/>
    <mergeCell ref="N3:N4"/>
    <mergeCell ref="O3:O4"/>
    <mergeCell ref="P3:P4"/>
    <mergeCell ref="Q3:Q4"/>
    <mergeCell ref="G1:I1"/>
    <mergeCell ref="A3:A4"/>
    <mergeCell ref="B3:B4"/>
    <mergeCell ref="C3:C4"/>
    <mergeCell ref="D3:J3"/>
    <mergeCell ref="K3:K4"/>
  </mergeCells>
  <printOptions/>
  <pageMargins left="0.7875" right="0.7875" top="1.025" bottom="1.025" header="0.7875" footer="0.5118055555555555"/>
  <pageSetup fitToHeight="1" fitToWidth="1" horizontalDpi="300" verticalDpi="300" orientation="landscape" paperSize="9" r:id="rId1"/>
  <headerFooter alignWithMargins="0">
    <oddHeader>&amp;L&amp;"Arial,Pogrubiony"MCM/WSM/ZP7/2015&amp;C&amp;"Arial,Pogrubiony"&amp;A&amp;R&amp;"Arial,Pogrubiony"Załącznik Nr 2 do SIWZ  zmieniony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65" zoomScaleNormal="65" zoomScaleSheetLayoutView="100" zoomScalePageLayoutView="0" workbookViewId="0" topLeftCell="A1">
      <selection activeCell="G8" sqref="G8:G25"/>
    </sheetView>
  </sheetViews>
  <sheetFormatPr defaultColWidth="11.57421875" defaultRowHeight="12.75"/>
  <cols>
    <col min="1" max="1" width="17.421875" style="3" customWidth="1"/>
    <col min="2" max="2" width="11.57421875" style="0" customWidth="1"/>
    <col min="3" max="3" width="44.7109375" style="2" customWidth="1"/>
    <col min="4" max="4" width="27.421875" style="0" customWidth="1"/>
    <col min="5" max="5" width="27.7109375" style="0" customWidth="1"/>
    <col min="6" max="6" width="10.7109375" style="0" customWidth="1"/>
    <col min="7" max="7" width="12.421875" style="0" customWidth="1"/>
    <col min="8" max="8" width="11.57421875" style="144" customWidth="1"/>
    <col min="9" max="9" width="11.57421875" style="0" customWidth="1"/>
    <col min="10" max="11" width="17.8515625" style="0" customWidth="1"/>
  </cols>
  <sheetData>
    <row r="1" spans="2:12" ht="12.75">
      <c r="B1" s="145"/>
      <c r="C1" s="146"/>
      <c r="D1" s="145"/>
      <c r="E1" s="145"/>
      <c r="F1" s="145"/>
      <c r="G1" s="147"/>
      <c r="H1" s="148"/>
      <c r="I1" s="149"/>
      <c r="J1" s="149"/>
      <c r="K1" s="149"/>
      <c r="L1" s="150"/>
    </row>
    <row r="2" spans="2:12" ht="12.75">
      <c r="B2" s="145"/>
      <c r="C2" s="146"/>
      <c r="D2" s="145"/>
      <c r="E2" s="145"/>
      <c r="F2" s="145"/>
      <c r="G2" s="147"/>
      <c r="H2" s="148"/>
      <c r="I2" s="149"/>
      <c r="J2" s="149"/>
      <c r="K2" s="149"/>
      <c r="L2" s="150"/>
    </row>
    <row r="3" spans="2:12" ht="22.5" customHeight="1">
      <c r="B3" s="145"/>
      <c r="C3" s="146"/>
      <c r="D3" s="145"/>
      <c r="E3" s="145"/>
      <c r="F3" s="145"/>
      <c r="G3" s="147"/>
      <c r="H3" s="148"/>
      <c r="I3" s="149"/>
      <c r="J3" s="149"/>
      <c r="K3" s="149"/>
      <c r="L3" s="150"/>
    </row>
    <row r="4" spans="2:12" ht="12.75" customHeight="1">
      <c r="B4" s="467" t="s">
        <v>435</v>
      </c>
      <c r="C4" s="467"/>
      <c r="D4" s="467"/>
      <c r="E4" s="467"/>
      <c r="F4" s="145"/>
      <c r="G4" s="147"/>
      <c r="H4" s="148"/>
      <c r="I4" s="149"/>
      <c r="J4" s="468" t="s">
        <v>436</v>
      </c>
      <c r="K4" s="468"/>
      <c r="L4" s="468"/>
    </row>
    <row r="5" spans="2:12" ht="28.5" customHeight="1">
      <c r="B5" s="145"/>
      <c r="C5" s="146"/>
      <c r="D5" s="469" t="s">
        <v>0</v>
      </c>
      <c r="E5" s="469"/>
      <c r="F5" s="151"/>
      <c r="G5" s="151"/>
      <c r="H5" s="152"/>
      <c r="I5" s="149"/>
      <c r="J5" s="149"/>
      <c r="K5" s="149"/>
      <c r="L5" s="150"/>
    </row>
    <row r="6" spans="2:12" ht="35.25" customHeight="1">
      <c r="B6" s="145"/>
      <c r="C6" s="146"/>
      <c r="D6" s="470" t="s">
        <v>437</v>
      </c>
      <c r="E6" s="470"/>
      <c r="F6" s="153"/>
      <c r="G6" s="153"/>
      <c r="H6" s="154"/>
      <c r="I6" s="155"/>
      <c r="J6" s="149"/>
      <c r="K6" s="149"/>
      <c r="L6" s="150"/>
    </row>
    <row r="7" spans="1:12" ht="54" customHeight="1">
      <c r="A7" s="156" t="s">
        <v>438</v>
      </c>
      <c r="B7" s="157" t="s">
        <v>439</v>
      </c>
      <c r="C7" s="158" t="s">
        <v>440</v>
      </c>
      <c r="D7" s="159" t="s">
        <v>441</v>
      </c>
      <c r="E7" s="159" t="s">
        <v>442</v>
      </c>
      <c r="F7" s="159" t="s">
        <v>443</v>
      </c>
      <c r="G7" s="160" t="s">
        <v>444</v>
      </c>
      <c r="H7" s="161" t="s">
        <v>445</v>
      </c>
      <c r="I7" s="162" t="s">
        <v>446</v>
      </c>
      <c r="J7" s="162" t="s">
        <v>447</v>
      </c>
      <c r="K7" s="162" t="s">
        <v>448</v>
      </c>
      <c r="L7" s="163" t="s">
        <v>449</v>
      </c>
    </row>
    <row r="8" spans="1:12" ht="129.75" customHeight="1">
      <c r="A8" s="156" t="s">
        <v>450</v>
      </c>
      <c r="B8" s="471" t="s">
        <v>127</v>
      </c>
      <c r="C8" s="472" t="s">
        <v>451</v>
      </c>
      <c r="D8" s="473"/>
      <c r="E8" s="166" t="s">
        <v>452</v>
      </c>
      <c r="F8" s="166">
        <v>50</v>
      </c>
      <c r="G8" s="167"/>
      <c r="H8" s="168">
        <v>0.08</v>
      </c>
      <c r="I8" s="169">
        <f aca="true" t="shared" si="0" ref="I8:I25">G8*1.08</f>
        <v>0</v>
      </c>
      <c r="J8" s="169">
        <f aca="true" t="shared" si="1" ref="J8:J25">G8*F8</f>
        <v>0</v>
      </c>
      <c r="K8" s="169">
        <f aca="true" t="shared" si="2" ref="K8:K25">I8*F8</f>
        <v>0</v>
      </c>
      <c r="L8" s="474"/>
    </row>
    <row r="9" spans="1:12" ht="46.5" customHeight="1">
      <c r="A9" s="156" t="s">
        <v>450</v>
      </c>
      <c r="B9" s="471"/>
      <c r="C9" s="472"/>
      <c r="D9" s="473"/>
      <c r="E9" s="166" t="s">
        <v>134</v>
      </c>
      <c r="F9" s="166">
        <v>80</v>
      </c>
      <c r="G9" s="167"/>
      <c r="H9" s="168">
        <v>0.08</v>
      </c>
      <c r="I9" s="169">
        <f t="shared" si="0"/>
        <v>0</v>
      </c>
      <c r="J9" s="169">
        <f t="shared" si="1"/>
        <v>0</v>
      </c>
      <c r="K9" s="169">
        <f t="shared" si="2"/>
        <v>0</v>
      </c>
      <c r="L9" s="474"/>
    </row>
    <row r="10" spans="1:12" ht="140.25">
      <c r="A10" s="156" t="s">
        <v>453</v>
      </c>
      <c r="B10" s="164" t="s">
        <v>135</v>
      </c>
      <c r="C10" s="165" t="s">
        <v>454</v>
      </c>
      <c r="D10" s="171"/>
      <c r="E10" s="166" t="s">
        <v>455</v>
      </c>
      <c r="F10" s="166">
        <v>40</v>
      </c>
      <c r="G10" s="167"/>
      <c r="H10" s="168">
        <v>0.08</v>
      </c>
      <c r="I10" s="169">
        <f t="shared" si="0"/>
        <v>0</v>
      </c>
      <c r="J10" s="169">
        <f t="shared" si="1"/>
        <v>0</v>
      </c>
      <c r="K10" s="169">
        <f t="shared" si="2"/>
        <v>0</v>
      </c>
      <c r="L10" s="170"/>
    </row>
    <row r="11" spans="1:12" ht="140.25">
      <c r="A11" s="156" t="s">
        <v>456</v>
      </c>
      <c r="B11" s="164" t="s">
        <v>136</v>
      </c>
      <c r="C11" s="165" t="s">
        <v>457</v>
      </c>
      <c r="D11" s="171"/>
      <c r="E11" s="166" t="s">
        <v>296</v>
      </c>
      <c r="F11" s="166">
        <v>40</v>
      </c>
      <c r="G11" s="167"/>
      <c r="H11" s="168">
        <v>0.08</v>
      </c>
      <c r="I11" s="169">
        <f t="shared" si="0"/>
        <v>0</v>
      </c>
      <c r="J11" s="169">
        <f t="shared" si="1"/>
        <v>0</v>
      </c>
      <c r="K11" s="169">
        <f t="shared" si="2"/>
        <v>0</v>
      </c>
      <c r="L11" s="170"/>
    </row>
    <row r="12" spans="1:12" ht="141.75" customHeight="1">
      <c r="A12" s="156" t="s">
        <v>458</v>
      </c>
      <c r="B12" s="471" t="s">
        <v>142</v>
      </c>
      <c r="C12" s="472" t="s">
        <v>459</v>
      </c>
      <c r="D12" s="473" t="s">
        <v>460</v>
      </c>
      <c r="E12" s="166" t="s">
        <v>98</v>
      </c>
      <c r="F12" s="166">
        <v>40</v>
      </c>
      <c r="G12" s="167"/>
      <c r="H12" s="168">
        <v>0.08</v>
      </c>
      <c r="I12" s="169">
        <f t="shared" si="0"/>
        <v>0</v>
      </c>
      <c r="J12" s="169">
        <f t="shared" si="1"/>
        <v>0</v>
      </c>
      <c r="K12" s="169">
        <f t="shared" si="2"/>
        <v>0</v>
      </c>
      <c r="L12" s="474"/>
    </row>
    <row r="13" spans="1:12" ht="78.75" customHeight="1">
      <c r="A13" s="156" t="s">
        <v>458</v>
      </c>
      <c r="B13" s="471"/>
      <c r="C13" s="472"/>
      <c r="D13" s="473"/>
      <c r="E13" s="166" t="s">
        <v>461</v>
      </c>
      <c r="F13" s="166">
        <v>10</v>
      </c>
      <c r="G13" s="167"/>
      <c r="H13" s="168">
        <v>0.08</v>
      </c>
      <c r="I13" s="169">
        <f t="shared" si="0"/>
        <v>0</v>
      </c>
      <c r="J13" s="169">
        <f t="shared" si="1"/>
        <v>0</v>
      </c>
      <c r="K13" s="169">
        <f t="shared" si="2"/>
        <v>0</v>
      </c>
      <c r="L13" s="474"/>
    </row>
    <row r="14" spans="1:12" ht="205.5" customHeight="1">
      <c r="A14" s="156"/>
      <c r="B14" s="164" t="s">
        <v>147</v>
      </c>
      <c r="C14" s="165" t="s">
        <v>462</v>
      </c>
      <c r="D14" s="166" t="s">
        <v>460</v>
      </c>
      <c r="E14" s="166" t="s">
        <v>463</v>
      </c>
      <c r="F14" s="166">
        <v>50</v>
      </c>
      <c r="G14" s="167"/>
      <c r="H14" s="168">
        <v>0.08</v>
      </c>
      <c r="I14" s="169">
        <f t="shared" si="0"/>
        <v>0</v>
      </c>
      <c r="J14" s="169">
        <f t="shared" si="1"/>
        <v>0</v>
      </c>
      <c r="K14" s="169">
        <f t="shared" si="2"/>
        <v>0</v>
      </c>
      <c r="L14" s="170"/>
    </row>
    <row r="15" spans="1:12" ht="145.5" customHeight="1">
      <c r="A15" s="172"/>
      <c r="B15" s="164" t="s">
        <v>148</v>
      </c>
      <c r="C15" s="165" t="s">
        <v>464</v>
      </c>
      <c r="D15" s="166" t="s">
        <v>460</v>
      </c>
      <c r="E15" s="166" t="s">
        <v>465</v>
      </c>
      <c r="F15" s="166">
        <v>50</v>
      </c>
      <c r="G15" s="167"/>
      <c r="H15" s="168">
        <v>0.08</v>
      </c>
      <c r="I15" s="169">
        <f t="shared" si="0"/>
        <v>0</v>
      </c>
      <c r="J15" s="169">
        <f t="shared" si="1"/>
        <v>0</v>
      </c>
      <c r="K15" s="169">
        <f t="shared" si="2"/>
        <v>0</v>
      </c>
      <c r="L15" s="170"/>
    </row>
    <row r="16" spans="1:12" ht="127.5">
      <c r="A16" s="172"/>
      <c r="B16" s="164" t="s">
        <v>157</v>
      </c>
      <c r="C16" s="165" t="s">
        <v>466</v>
      </c>
      <c r="D16" s="166" t="s">
        <v>460</v>
      </c>
      <c r="E16" s="166" t="s">
        <v>455</v>
      </c>
      <c r="F16" s="166">
        <v>10</v>
      </c>
      <c r="G16" s="167"/>
      <c r="H16" s="168">
        <v>0.08</v>
      </c>
      <c r="I16" s="169">
        <f t="shared" si="0"/>
        <v>0</v>
      </c>
      <c r="J16" s="169">
        <f t="shared" si="1"/>
        <v>0</v>
      </c>
      <c r="K16" s="169">
        <f t="shared" si="2"/>
        <v>0</v>
      </c>
      <c r="L16" s="170"/>
    </row>
    <row r="17" spans="1:12" ht="165.75">
      <c r="A17" s="172"/>
      <c r="B17" s="164" t="s">
        <v>166</v>
      </c>
      <c r="C17" s="165" t="s">
        <v>467</v>
      </c>
      <c r="D17" s="166" t="s">
        <v>460</v>
      </c>
      <c r="E17" s="166" t="s">
        <v>296</v>
      </c>
      <c r="F17" s="166">
        <v>30</v>
      </c>
      <c r="G17" s="167"/>
      <c r="H17" s="168">
        <v>0.08</v>
      </c>
      <c r="I17" s="169">
        <f t="shared" si="0"/>
        <v>0</v>
      </c>
      <c r="J17" s="169">
        <f t="shared" si="1"/>
        <v>0</v>
      </c>
      <c r="K17" s="169">
        <f t="shared" si="2"/>
        <v>0</v>
      </c>
      <c r="L17" s="170"/>
    </row>
    <row r="18" spans="1:12" ht="100.5" customHeight="1">
      <c r="A18" s="475"/>
      <c r="B18" s="471" t="s">
        <v>175</v>
      </c>
      <c r="C18" s="472" t="s">
        <v>468</v>
      </c>
      <c r="D18" s="473" t="s">
        <v>469</v>
      </c>
      <c r="E18" s="166" t="s">
        <v>252</v>
      </c>
      <c r="F18" s="166">
        <v>50</v>
      </c>
      <c r="G18" s="167"/>
      <c r="H18" s="168">
        <v>0.08</v>
      </c>
      <c r="I18" s="169">
        <f t="shared" si="0"/>
        <v>0</v>
      </c>
      <c r="J18" s="169">
        <f t="shared" si="1"/>
        <v>0</v>
      </c>
      <c r="K18" s="169">
        <f t="shared" si="2"/>
        <v>0</v>
      </c>
      <c r="L18" s="474"/>
    </row>
    <row r="19" spans="1:12" ht="114.75" customHeight="1">
      <c r="A19" s="475"/>
      <c r="B19" s="471"/>
      <c r="C19" s="472"/>
      <c r="D19" s="473"/>
      <c r="E19" s="166" t="s">
        <v>327</v>
      </c>
      <c r="F19" s="166">
        <v>50</v>
      </c>
      <c r="G19" s="167"/>
      <c r="H19" s="168">
        <v>0.08</v>
      </c>
      <c r="I19" s="169">
        <f t="shared" si="0"/>
        <v>0</v>
      </c>
      <c r="J19" s="169">
        <f t="shared" si="1"/>
        <v>0</v>
      </c>
      <c r="K19" s="169">
        <f t="shared" si="2"/>
        <v>0</v>
      </c>
      <c r="L19" s="474"/>
    </row>
    <row r="20" spans="1:12" ht="12.75" customHeight="1">
      <c r="A20" s="475"/>
      <c r="B20" s="471" t="s">
        <v>177</v>
      </c>
      <c r="C20" s="472" t="s">
        <v>470</v>
      </c>
      <c r="D20" s="473" t="s">
        <v>471</v>
      </c>
      <c r="E20" s="166" t="s">
        <v>371</v>
      </c>
      <c r="F20" s="166">
        <v>50</v>
      </c>
      <c r="G20" s="167"/>
      <c r="H20" s="168">
        <v>0.08</v>
      </c>
      <c r="I20" s="169">
        <f t="shared" si="0"/>
        <v>0</v>
      </c>
      <c r="J20" s="169">
        <f t="shared" si="1"/>
        <v>0</v>
      </c>
      <c r="K20" s="169">
        <f t="shared" si="2"/>
        <v>0</v>
      </c>
      <c r="L20" s="474"/>
    </row>
    <row r="21" spans="1:12" ht="12.75">
      <c r="A21" s="475"/>
      <c r="B21" s="471"/>
      <c r="C21" s="472"/>
      <c r="D21" s="473"/>
      <c r="E21" s="166" t="s">
        <v>252</v>
      </c>
      <c r="F21" s="166">
        <v>50</v>
      </c>
      <c r="G21" s="167"/>
      <c r="H21" s="168">
        <v>0.08</v>
      </c>
      <c r="I21" s="169">
        <f t="shared" si="0"/>
        <v>0</v>
      </c>
      <c r="J21" s="169">
        <f t="shared" si="1"/>
        <v>0</v>
      </c>
      <c r="K21" s="169">
        <f t="shared" si="2"/>
        <v>0</v>
      </c>
      <c r="L21" s="474"/>
    </row>
    <row r="22" spans="1:12" ht="137.25" customHeight="1">
      <c r="A22" s="475"/>
      <c r="B22" s="471"/>
      <c r="C22" s="472"/>
      <c r="D22" s="473"/>
      <c r="E22" s="166" t="s">
        <v>472</v>
      </c>
      <c r="F22" s="166">
        <v>30</v>
      </c>
      <c r="G22" s="167"/>
      <c r="H22" s="168">
        <v>0.08</v>
      </c>
      <c r="I22" s="169">
        <f t="shared" si="0"/>
        <v>0</v>
      </c>
      <c r="J22" s="169">
        <f t="shared" si="1"/>
        <v>0</v>
      </c>
      <c r="K22" s="169">
        <f t="shared" si="2"/>
        <v>0</v>
      </c>
      <c r="L22" s="474"/>
    </row>
    <row r="23" spans="1:12" ht="54" customHeight="1">
      <c r="A23" s="475"/>
      <c r="B23" s="471"/>
      <c r="C23" s="472"/>
      <c r="D23" s="473"/>
      <c r="E23" s="166" t="s">
        <v>461</v>
      </c>
      <c r="F23" s="166">
        <v>12</v>
      </c>
      <c r="G23" s="167"/>
      <c r="H23" s="168">
        <v>0.08</v>
      </c>
      <c r="I23" s="169">
        <f t="shared" si="0"/>
        <v>0</v>
      </c>
      <c r="J23" s="169">
        <f t="shared" si="1"/>
        <v>0</v>
      </c>
      <c r="K23" s="169">
        <f t="shared" si="2"/>
        <v>0</v>
      </c>
      <c r="L23" s="474"/>
    </row>
    <row r="24" spans="1:12" ht="12.75" customHeight="1">
      <c r="A24" s="475"/>
      <c r="B24" s="471" t="s">
        <v>185</v>
      </c>
      <c r="C24" s="472" t="s">
        <v>473</v>
      </c>
      <c r="D24" s="476" t="s">
        <v>474</v>
      </c>
      <c r="E24" s="166" t="s">
        <v>327</v>
      </c>
      <c r="F24" s="166">
        <v>30</v>
      </c>
      <c r="G24" s="173"/>
      <c r="H24" s="168">
        <v>0.08</v>
      </c>
      <c r="I24" s="169">
        <f t="shared" si="0"/>
        <v>0</v>
      </c>
      <c r="J24" s="169">
        <f t="shared" si="1"/>
        <v>0</v>
      </c>
      <c r="K24" s="169">
        <f t="shared" si="2"/>
        <v>0</v>
      </c>
      <c r="L24" s="170"/>
    </row>
    <row r="25" spans="1:12" ht="141" customHeight="1">
      <c r="A25" s="475"/>
      <c r="B25" s="471"/>
      <c r="C25" s="472"/>
      <c r="D25" s="476"/>
      <c r="E25" s="166" t="s">
        <v>475</v>
      </c>
      <c r="F25" s="166">
        <v>24</v>
      </c>
      <c r="G25" s="173"/>
      <c r="H25" s="168">
        <v>0.08</v>
      </c>
      <c r="I25" s="169">
        <f t="shared" si="0"/>
        <v>0</v>
      </c>
      <c r="J25" s="169">
        <f t="shared" si="1"/>
        <v>0</v>
      </c>
      <c r="K25" s="169">
        <f t="shared" si="2"/>
        <v>0</v>
      </c>
      <c r="L25" s="170"/>
    </row>
    <row r="26" spans="1:12" ht="12.75">
      <c r="A26" s="174"/>
      <c r="B26" s="175"/>
      <c r="C26" s="165"/>
      <c r="D26" s="176"/>
      <c r="E26" s="177"/>
      <c r="F26" s="177"/>
      <c r="G26" s="178"/>
      <c r="H26" s="179"/>
      <c r="I26" s="180"/>
      <c r="J26" s="181">
        <f>SUM(J8:J25)</f>
        <v>0</v>
      </c>
      <c r="K26" s="181">
        <f>SUM(K8:K25)</f>
        <v>0</v>
      </c>
      <c r="L26" s="182"/>
    </row>
  </sheetData>
  <sheetProtection selectLockedCells="1" selectUnlockedCells="1"/>
  <mergeCells count="24">
    <mergeCell ref="C20:C23"/>
    <mergeCell ref="D20:D23"/>
    <mergeCell ref="L20:L23"/>
    <mergeCell ref="B24:B25"/>
    <mergeCell ref="C24:C25"/>
    <mergeCell ref="D24:D25"/>
    <mergeCell ref="B12:B13"/>
    <mergeCell ref="C12:C13"/>
    <mergeCell ref="D12:D13"/>
    <mergeCell ref="L12:L13"/>
    <mergeCell ref="A18:A25"/>
    <mergeCell ref="B18:B19"/>
    <mergeCell ref="C18:C19"/>
    <mergeCell ref="D18:D19"/>
    <mergeCell ref="L18:L19"/>
    <mergeCell ref="B20:B23"/>
    <mergeCell ref="B4:E4"/>
    <mergeCell ref="J4:L4"/>
    <mergeCell ref="D5:E5"/>
    <mergeCell ref="D6:E6"/>
    <mergeCell ref="B8:B9"/>
    <mergeCell ref="C8:C9"/>
    <mergeCell ref="D8:D9"/>
    <mergeCell ref="L8:L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zoomScale="65" zoomScaleNormal="65" zoomScaleSheetLayoutView="100" zoomScalePageLayoutView="0" workbookViewId="0" topLeftCell="A1">
      <selection activeCell="M5" sqref="M5:M6"/>
    </sheetView>
  </sheetViews>
  <sheetFormatPr defaultColWidth="11.57421875" defaultRowHeight="12.75"/>
  <cols>
    <col min="1" max="10" width="11.57421875" style="0" customWidth="1"/>
    <col min="11" max="11" width="16.140625" style="0" customWidth="1"/>
  </cols>
  <sheetData>
    <row r="1" spans="1:18" s="145" customFormat="1" ht="12.75">
      <c r="A1" s="467" t="s">
        <v>435</v>
      </c>
      <c r="B1" s="467"/>
      <c r="C1" s="467"/>
      <c r="D1" s="183"/>
      <c r="E1" s="183"/>
      <c r="F1" s="477" t="s">
        <v>0</v>
      </c>
      <c r="G1" s="477"/>
      <c r="H1" s="477"/>
      <c r="I1" s="183"/>
      <c r="L1" s="183"/>
      <c r="M1" s="184"/>
      <c r="N1" s="184"/>
      <c r="O1" s="148"/>
      <c r="P1" s="468" t="s">
        <v>436</v>
      </c>
      <c r="Q1" s="468"/>
      <c r="R1" s="468"/>
    </row>
    <row r="2" spans="3:17" s="145" customFormat="1" ht="12.75">
      <c r="C2" s="183"/>
      <c r="D2" s="183"/>
      <c r="E2" s="183"/>
      <c r="F2" s="478" t="s">
        <v>476</v>
      </c>
      <c r="G2" s="478"/>
      <c r="H2" s="478"/>
      <c r="I2" s="183"/>
      <c r="L2" s="183"/>
      <c r="M2" s="184"/>
      <c r="N2" s="184"/>
      <c r="O2" s="148"/>
      <c r="P2" s="183"/>
      <c r="Q2" s="183"/>
    </row>
    <row r="3" spans="1:18" s="145" customFormat="1" ht="12.75" customHeight="1">
      <c r="A3" s="479" t="s">
        <v>439</v>
      </c>
      <c r="B3" s="479" t="s">
        <v>3</v>
      </c>
      <c r="C3" s="479" t="s">
        <v>4</v>
      </c>
      <c r="D3" s="479"/>
      <c r="E3" s="479"/>
      <c r="F3" s="479"/>
      <c r="G3" s="479"/>
      <c r="H3" s="479"/>
      <c r="I3" s="479"/>
      <c r="J3" s="479" t="s">
        <v>5</v>
      </c>
      <c r="K3" s="480" t="s">
        <v>6</v>
      </c>
      <c r="L3" s="479" t="s">
        <v>7</v>
      </c>
      <c r="M3" s="481" t="s">
        <v>477</v>
      </c>
      <c r="N3" s="481" t="s">
        <v>478</v>
      </c>
      <c r="O3" s="482" t="s">
        <v>445</v>
      </c>
      <c r="P3" s="479" t="s">
        <v>479</v>
      </c>
      <c r="Q3" s="479" t="s">
        <v>480</v>
      </c>
      <c r="R3" s="479" t="s">
        <v>13</v>
      </c>
    </row>
    <row r="4" spans="1:18" s="145" customFormat="1" ht="38.25">
      <c r="A4" s="479"/>
      <c r="B4" s="479"/>
      <c r="C4" s="185" t="s">
        <v>14</v>
      </c>
      <c r="D4" s="185" t="s">
        <v>15</v>
      </c>
      <c r="E4" s="185" t="s">
        <v>16</v>
      </c>
      <c r="F4" s="185" t="s">
        <v>17</v>
      </c>
      <c r="G4" s="186" t="s">
        <v>18</v>
      </c>
      <c r="H4" s="186" t="s">
        <v>19</v>
      </c>
      <c r="I4" s="186" t="s">
        <v>20</v>
      </c>
      <c r="J4" s="479"/>
      <c r="K4" s="480"/>
      <c r="L4" s="479"/>
      <c r="M4" s="481"/>
      <c r="N4" s="481"/>
      <c r="O4" s="482"/>
      <c r="P4" s="479"/>
      <c r="Q4" s="479"/>
      <c r="R4" s="479"/>
    </row>
    <row r="5" spans="1:18" s="145" customFormat="1" ht="95.25" customHeight="1">
      <c r="A5" s="187" t="s">
        <v>120</v>
      </c>
      <c r="B5" s="187" t="s">
        <v>481</v>
      </c>
      <c r="C5" s="188" t="s">
        <v>482</v>
      </c>
      <c r="D5" s="187" t="s">
        <v>25</v>
      </c>
      <c r="E5" s="187" t="s">
        <v>25</v>
      </c>
      <c r="F5" s="187">
        <v>10.5</v>
      </c>
      <c r="G5" s="187" t="s">
        <v>25</v>
      </c>
      <c r="H5" s="187" t="s">
        <v>25</v>
      </c>
      <c r="I5" s="187" t="s">
        <v>50</v>
      </c>
      <c r="J5" s="187" t="s">
        <v>25</v>
      </c>
      <c r="K5" s="187" t="s">
        <v>28</v>
      </c>
      <c r="L5" s="177">
        <v>6</v>
      </c>
      <c r="M5" s="181"/>
      <c r="N5" s="181">
        <f>M5*L5</f>
        <v>0</v>
      </c>
      <c r="O5" s="189">
        <v>0.08</v>
      </c>
      <c r="P5" s="181">
        <f>M5*1.08</f>
        <v>0</v>
      </c>
      <c r="Q5" s="181">
        <f>P5*L5</f>
        <v>0</v>
      </c>
      <c r="R5" s="176"/>
    </row>
    <row r="6" spans="1:18" s="145" customFormat="1" ht="106.5" customHeight="1">
      <c r="A6" s="187" t="s">
        <v>127</v>
      </c>
      <c r="B6" s="187" t="s">
        <v>483</v>
      </c>
      <c r="C6" s="188" t="s">
        <v>482</v>
      </c>
      <c r="D6" s="187" t="s">
        <v>25</v>
      </c>
      <c r="E6" s="187" t="s">
        <v>25</v>
      </c>
      <c r="F6" s="187">
        <v>11</v>
      </c>
      <c r="G6" s="190" t="s">
        <v>25</v>
      </c>
      <c r="H6" s="187" t="s">
        <v>25</v>
      </c>
      <c r="I6" s="187" t="s">
        <v>50</v>
      </c>
      <c r="J6" s="187" t="s">
        <v>25</v>
      </c>
      <c r="K6" s="187" t="s">
        <v>28</v>
      </c>
      <c r="L6" s="177">
        <v>6</v>
      </c>
      <c r="M6" s="181"/>
      <c r="N6" s="181">
        <f>M6*L6</f>
        <v>0</v>
      </c>
      <c r="O6" s="189">
        <v>0.08</v>
      </c>
      <c r="P6" s="181">
        <f>M6*1.08</f>
        <v>0</v>
      </c>
      <c r="Q6" s="181">
        <f>P6*L6</f>
        <v>0</v>
      </c>
      <c r="R6" s="176"/>
    </row>
    <row r="7" spans="1:18" s="145" customFormat="1" ht="12.7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91">
        <f>SUM(N5:N6)</f>
        <v>0</v>
      </c>
      <c r="O7" s="176"/>
      <c r="P7" s="176"/>
      <c r="Q7" s="191">
        <f>SUM(Q5:Q6)</f>
        <v>0</v>
      </c>
      <c r="R7" s="176"/>
    </row>
    <row r="8" s="145" customFormat="1" ht="12.75"/>
    <row r="9" s="145" customFormat="1" ht="12.75"/>
    <row r="10" s="145" customFormat="1" ht="12.75"/>
    <row r="11" s="145" customFormat="1" ht="12.75"/>
    <row r="12" s="145" customFormat="1" ht="12.75">
      <c r="B12" s="192" t="s">
        <v>42</v>
      </c>
    </row>
    <row r="13" s="145" customFormat="1" ht="12.75">
      <c r="B13" s="192" t="s">
        <v>43</v>
      </c>
    </row>
  </sheetData>
  <sheetProtection selectLockedCells="1" selectUnlockedCells="1"/>
  <mergeCells count="16">
    <mergeCell ref="M3:M4"/>
    <mergeCell ref="N3:N4"/>
    <mergeCell ref="O3:O4"/>
    <mergeCell ref="P3:P4"/>
    <mergeCell ref="Q3:Q4"/>
    <mergeCell ref="R3:R4"/>
    <mergeCell ref="A1:C1"/>
    <mergeCell ref="F1:H1"/>
    <mergeCell ref="P1:R1"/>
    <mergeCell ref="F2:H2"/>
    <mergeCell ref="A3:A4"/>
    <mergeCell ref="B3:B4"/>
    <mergeCell ref="C3:I3"/>
    <mergeCell ref="J3:J4"/>
    <mergeCell ref="K3:K4"/>
    <mergeCell ref="L3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zoomScale="65" zoomScaleNormal="65" zoomScaleSheetLayoutView="100" zoomScalePageLayoutView="0" workbookViewId="0" topLeftCell="A1">
      <selection activeCell="M5" sqref="M5:M6"/>
    </sheetView>
  </sheetViews>
  <sheetFormatPr defaultColWidth="11.57421875" defaultRowHeight="12.75"/>
  <cols>
    <col min="1" max="1" width="11.57421875" style="233" customWidth="1"/>
    <col min="2" max="2" width="15.8515625" style="233" customWidth="1"/>
    <col min="3" max="3" width="22.8515625" style="233" customWidth="1"/>
    <col min="4" max="4" width="19.421875" style="364" customWidth="1"/>
    <col min="5" max="5" width="18.7109375" style="233" customWidth="1"/>
    <col min="6" max="11" width="11.57421875" style="233" customWidth="1"/>
    <col min="12" max="12" width="11.57421875" style="365" customWidth="1"/>
    <col min="13" max="13" width="11.57421875" style="233" customWidth="1"/>
    <col min="14" max="14" width="11.57421875" style="366" customWidth="1"/>
    <col min="15" max="16" width="11.57421875" style="233" customWidth="1"/>
    <col min="17" max="17" width="11.57421875" style="364" customWidth="1"/>
    <col min="18" max="16384" width="11.57421875" style="233" customWidth="1"/>
  </cols>
  <sheetData>
    <row r="1" spans="1:18" s="348" customFormat="1" ht="12.75">
      <c r="A1" s="483" t="s">
        <v>435</v>
      </c>
      <c r="B1" s="483"/>
      <c r="C1" s="483"/>
      <c r="D1" s="347"/>
      <c r="E1" s="347"/>
      <c r="F1" s="484" t="s">
        <v>0</v>
      </c>
      <c r="G1" s="484"/>
      <c r="H1" s="484"/>
      <c r="I1" s="347"/>
      <c r="L1" s="349"/>
      <c r="M1" s="350"/>
      <c r="N1" s="350"/>
      <c r="O1" s="351"/>
      <c r="P1" s="485" t="s">
        <v>436</v>
      </c>
      <c r="Q1" s="485"/>
      <c r="R1" s="485"/>
    </row>
    <row r="2" spans="3:17" s="348" customFormat="1" ht="12.75">
      <c r="C2" s="347"/>
      <c r="D2" s="347"/>
      <c r="E2" s="347"/>
      <c r="F2" s="486" t="s">
        <v>484</v>
      </c>
      <c r="G2" s="486"/>
      <c r="H2" s="486"/>
      <c r="I2" s="347"/>
      <c r="L2" s="349"/>
      <c r="M2" s="350"/>
      <c r="N2" s="350"/>
      <c r="O2" s="351"/>
      <c r="P2" s="347"/>
      <c r="Q2" s="347"/>
    </row>
    <row r="3" spans="1:18" s="348" customFormat="1" ht="12.75" customHeight="1">
      <c r="A3" s="487" t="s">
        <v>439</v>
      </c>
      <c r="B3" s="487" t="s">
        <v>3</v>
      </c>
      <c r="C3" s="487" t="s">
        <v>4</v>
      </c>
      <c r="D3" s="487"/>
      <c r="E3" s="487"/>
      <c r="F3" s="487"/>
      <c r="G3" s="487"/>
      <c r="H3" s="487"/>
      <c r="I3" s="487"/>
      <c r="J3" s="487" t="s">
        <v>5</v>
      </c>
      <c r="K3" s="480" t="s">
        <v>6</v>
      </c>
      <c r="L3" s="489" t="s">
        <v>7</v>
      </c>
      <c r="M3" s="490" t="s">
        <v>477</v>
      </c>
      <c r="N3" s="490" t="s">
        <v>478</v>
      </c>
      <c r="O3" s="491" t="s">
        <v>445</v>
      </c>
      <c r="P3" s="487" t="s">
        <v>479</v>
      </c>
      <c r="Q3" s="487" t="s">
        <v>480</v>
      </c>
      <c r="R3" s="487" t="s">
        <v>13</v>
      </c>
    </row>
    <row r="4" spans="1:18" s="348" customFormat="1" ht="25.5">
      <c r="A4" s="488"/>
      <c r="B4" s="488"/>
      <c r="C4" s="410" t="s">
        <v>14</v>
      </c>
      <c r="D4" s="410" t="s">
        <v>15</v>
      </c>
      <c r="E4" s="410" t="s">
        <v>16</v>
      </c>
      <c r="F4" s="410" t="s">
        <v>17</v>
      </c>
      <c r="G4" s="411" t="s">
        <v>18</v>
      </c>
      <c r="H4" s="352" t="s">
        <v>19</v>
      </c>
      <c r="I4" s="352" t="s">
        <v>20</v>
      </c>
      <c r="J4" s="487"/>
      <c r="K4" s="480"/>
      <c r="L4" s="489"/>
      <c r="M4" s="490"/>
      <c r="N4" s="490"/>
      <c r="O4" s="491"/>
      <c r="P4" s="487"/>
      <c r="Q4" s="487"/>
      <c r="R4" s="487"/>
    </row>
    <row r="5" spans="1:18" s="348" customFormat="1" ht="121.5" customHeight="1">
      <c r="A5" s="375">
        <v>1</v>
      </c>
      <c r="B5" s="414" t="s">
        <v>485</v>
      </c>
      <c r="C5" s="373" t="s">
        <v>486</v>
      </c>
      <c r="D5" s="415" t="s">
        <v>487</v>
      </c>
      <c r="E5" s="375" t="s">
        <v>488</v>
      </c>
      <c r="F5" s="375" t="s">
        <v>118</v>
      </c>
      <c r="G5" s="416">
        <v>0.06</v>
      </c>
      <c r="H5" s="409" t="s">
        <v>489</v>
      </c>
      <c r="I5" s="353" t="s">
        <v>490</v>
      </c>
      <c r="J5" s="353" t="s">
        <v>118</v>
      </c>
      <c r="K5" s="354" t="s">
        <v>92</v>
      </c>
      <c r="L5" s="355">
        <v>30</v>
      </c>
      <c r="M5" s="356"/>
      <c r="N5" s="356">
        <f>M5*L5</f>
        <v>0</v>
      </c>
      <c r="O5" s="356">
        <f>M5*0.08</f>
        <v>0</v>
      </c>
      <c r="P5" s="356">
        <f>O5+M5</f>
        <v>0</v>
      </c>
      <c r="Q5" s="357">
        <f>P5*L5</f>
        <v>0</v>
      </c>
      <c r="R5" s="358"/>
    </row>
    <row r="6" spans="1:18" s="348" customFormat="1" ht="106.5" customHeight="1">
      <c r="A6" s="375">
        <v>2</v>
      </c>
      <c r="B6" s="414" t="s">
        <v>485</v>
      </c>
      <c r="C6" s="373" t="s">
        <v>491</v>
      </c>
      <c r="D6" s="415" t="s">
        <v>487</v>
      </c>
      <c r="E6" s="375" t="s">
        <v>488</v>
      </c>
      <c r="F6" s="416" t="s">
        <v>118</v>
      </c>
      <c r="G6" s="416">
        <v>0.12</v>
      </c>
      <c r="H6" s="409" t="s">
        <v>489</v>
      </c>
      <c r="I6" s="353" t="s">
        <v>490</v>
      </c>
      <c r="J6" s="353" t="s">
        <v>118</v>
      </c>
      <c r="K6" s="354" t="s">
        <v>92</v>
      </c>
      <c r="L6" s="355">
        <v>30</v>
      </c>
      <c r="M6" s="356"/>
      <c r="N6" s="356">
        <f>M6*L6</f>
        <v>0</v>
      </c>
      <c r="O6" s="356">
        <f>M6*0.08</f>
        <v>0</v>
      </c>
      <c r="P6" s="356">
        <f>O6+M6</f>
        <v>0</v>
      </c>
      <c r="Q6" s="357">
        <f>P6*L6</f>
        <v>0</v>
      </c>
      <c r="R6" s="358"/>
    </row>
    <row r="7" spans="1:18" s="348" customFormat="1" ht="12.75">
      <c r="A7" s="412"/>
      <c r="B7" s="412"/>
      <c r="C7" s="412"/>
      <c r="D7" s="413"/>
      <c r="E7" s="412"/>
      <c r="F7" s="412"/>
      <c r="G7" s="412"/>
      <c r="H7" s="358"/>
      <c r="I7" s="358"/>
      <c r="J7" s="358"/>
      <c r="K7" s="358"/>
      <c r="L7" s="359"/>
      <c r="M7" s="358"/>
      <c r="N7" s="360">
        <f>SUM(N5:N6)</f>
        <v>0</v>
      </c>
      <c r="O7" s="358"/>
      <c r="P7" s="358"/>
      <c r="Q7" s="356">
        <f>SUM(Q5:Q6)</f>
        <v>0</v>
      </c>
      <c r="R7" s="358"/>
    </row>
    <row r="8" spans="4:17" s="348" customFormat="1" ht="12.75">
      <c r="D8" s="347"/>
      <c r="L8" s="361"/>
      <c r="N8" s="362"/>
      <c r="Q8" s="347"/>
    </row>
    <row r="9" spans="4:17" s="348" customFormat="1" ht="12.75">
      <c r="D9" s="347"/>
      <c r="L9" s="361"/>
      <c r="N9" s="362"/>
      <c r="Q9" s="347"/>
    </row>
    <row r="10" spans="4:17" s="348" customFormat="1" ht="12.75">
      <c r="D10" s="347"/>
      <c r="L10" s="361"/>
      <c r="N10" s="362"/>
      <c r="Q10" s="347"/>
    </row>
    <row r="11" spans="4:17" s="348" customFormat="1" ht="12.75">
      <c r="D11" s="347"/>
      <c r="L11" s="361"/>
      <c r="N11" s="362"/>
      <c r="Q11" s="347"/>
    </row>
    <row r="12" spans="2:17" s="348" customFormat="1" ht="12.75">
      <c r="B12" s="363" t="s">
        <v>42</v>
      </c>
      <c r="D12" s="347"/>
      <c r="L12" s="361"/>
      <c r="N12" s="362"/>
      <c r="Q12" s="347"/>
    </row>
    <row r="13" spans="2:17" s="348" customFormat="1" ht="12.75">
      <c r="B13" s="363" t="s">
        <v>43</v>
      </c>
      <c r="D13" s="347"/>
      <c r="L13" s="361"/>
      <c r="N13" s="362"/>
      <c r="Q13" s="347"/>
    </row>
  </sheetData>
  <sheetProtection selectLockedCells="1" selectUnlockedCells="1"/>
  <mergeCells count="16">
    <mergeCell ref="M3:M4"/>
    <mergeCell ref="N3:N4"/>
    <mergeCell ref="O3:O4"/>
    <mergeCell ref="P3:P4"/>
    <mergeCell ref="Q3:Q4"/>
    <mergeCell ref="R3:R4"/>
    <mergeCell ref="A1:C1"/>
    <mergeCell ref="F1:H1"/>
    <mergeCell ref="P1:R1"/>
    <mergeCell ref="F2:H2"/>
    <mergeCell ref="A3:A4"/>
    <mergeCell ref="B3:B4"/>
    <mergeCell ref="C3:I3"/>
    <mergeCell ref="J3:J4"/>
    <mergeCell ref="K3:K4"/>
    <mergeCell ref="L3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M5" sqref="M5:M6"/>
    </sheetView>
  </sheetViews>
  <sheetFormatPr defaultColWidth="9.140625" defaultRowHeight="12.75"/>
  <cols>
    <col min="1" max="1" width="4.140625" style="328" customWidth="1"/>
    <col min="2" max="2" width="12.8515625" style="328" customWidth="1"/>
    <col min="3" max="3" width="43.8515625" style="328" customWidth="1"/>
    <col min="4" max="4" width="13.00390625" style="328" customWidth="1"/>
    <col min="5" max="5" width="10.28125" style="328" customWidth="1"/>
    <col min="6" max="6" width="5.140625" style="328" customWidth="1"/>
    <col min="7" max="8" width="9.140625" style="328" customWidth="1"/>
    <col min="9" max="9" width="10.421875" style="328" customWidth="1"/>
    <col min="10" max="10" width="10.7109375" style="328" customWidth="1"/>
    <col min="11" max="11" width="11.7109375" style="328" customWidth="1"/>
    <col min="12" max="12" width="10.140625" style="328" customWidth="1"/>
    <col min="13" max="13" width="11.7109375" style="328" customWidth="1"/>
    <col min="14" max="14" width="12.57421875" style="328" customWidth="1"/>
    <col min="15" max="15" width="6.57421875" style="328" customWidth="1"/>
    <col min="16" max="16" width="9.140625" style="328" customWidth="1"/>
    <col min="17" max="17" width="10.140625" style="328" customWidth="1"/>
    <col min="18" max="18" width="14.7109375" style="328" customWidth="1"/>
    <col min="19" max="16384" width="9.140625" style="328" customWidth="1"/>
  </cols>
  <sheetData>
    <row r="1" spans="5:29" ht="11.25">
      <c r="E1" s="329"/>
      <c r="F1" s="492" t="s">
        <v>0</v>
      </c>
      <c r="G1" s="492"/>
      <c r="H1" s="492"/>
      <c r="L1" s="330"/>
      <c r="M1" s="331"/>
      <c r="N1" s="331"/>
      <c r="O1" s="332"/>
      <c r="P1" s="330"/>
      <c r="Q1" s="330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</row>
    <row r="2" spans="5:29" ht="11.25">
      <c r="E2" s="329"/>
      <c r="L2" s="330"/>
      <c r="M2" s="331"/>
      <c r="N2" s="331"/>
      <c r="O2" s="332"/>
      <c r="P2" s="330"/>
      <c r="Q2" s="330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</row>
    <row r="3" spans="1:29" ht="12.75" customHeight="1">
      <c r="A3" s="493" t="s">
        <v>1</v>
      </c>
      <c r="B3" s="493" t="s">
        <v>3</v>
      </c>
      <c r="C3" s="494" t="s">
        <v>4</v>
      </c>
      <c r="D3" s="494"/>
      <c r="E3" s="494"/>
      <c r="F3" s="494"/>
      <c r="G3" s="494"/>
      <c r="H3" s="494"/>
      <c r="I3" s="494"/>
      <c r="J3" s="493" t="s">
        <v>5</v>
      </c>
      <c r="K3" s="495" t="s">
        <v>6</v>
      </c>
      <c r="L3" s="493" t="s">
        <v>7</v>
      </c>
      <c r="M3" s="496" t="s">
        <v>8</v>
      </c>
      <c r="N3" s="496" t="s">
        <v>9</v>
      </c>
      <c r="O3" s="497" t="s">
        <v>10</v>
      </c>
      <c r="P3" s="493" t="s">
        <v>11</v>
      </c>
      <c r="Q3" s="493" t="s">
        <v>12</v>
      </c>
      <c r="R3" s="493" t="s">
        <v>13</v>
      </c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</row>
    <row r="4" spans="1:29" ht="33.75">
      <c r="A4" s="493"/>
      <c r="B4" s="493"/>
      <c r="C4" s="333" t="s">
        <v>14</v>
      </c>
      <c r="D4" s="334" t="s">
        <v>15</v>
      </c>
      <c r="E4" s="333" t="s">
        <v>16</v>
      </c>
      <c r="F4" s="334" t="s">
        <v>17</v>
      </c>
      <c r="G4" s="335" t="s">
        <v>18</v>
      </c>
      <c r="H4" s="335" t="s">
        <v>19</v>
      </c>
      <c r="I4" s="335" t="s">
        <v>20</v>
      </c>
      <c r="J4" s="493"/>
      <c r="K4" s="495"/>
      <c r="L4" s="493"/>
      <c r="M4" s="496"/>
      <c r="N4" s="496"/>
      <c r="O4" s="497"/>
      <c r="P4" s="493"/>
      <c r="Q4" s="493"/>
      <c r="R4" s="493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</row>
    <row r="5" spans="1:18" s="233" customFormat="1" ht="75" customHeight="1">
      <c r="A5" s="336">
        <v>1</v>
      </c>
      <c r="B5" s="336" t="s">
        <v>427</v>
      </c>
      <c r="C5" s="337" t="s">
        <v>523</v>
      </c>
      <c r="D5" s="338" t="s">
        <v>497</v>
      </c>
      <c r="E5" s="336" t="s">
        <v>428</v>
      </c>
      <c r="F5" s="336" t="s">
        <v>25</v>
      </c>
      <c r="G5" s="336" t="s">
        <v>25</v>
      </c>
      <c r="H5" s="336" t="s">
        <v>498</v>
      </c>
      <c r="I5" s="336" t="s">
        <v>429</v>
      </c>
      <c r="J5" s="336" t="s">
        <v>25</v>
      </c>
      <c r="K5" s="336" t="s">
        <v>426</v>
      </c>
      <c r="L5" s="339">
        <v>150</v>
      </c>
      <c r="M5" s="340"/>
      <c r="N5" s="340">
        <f>M5*L5</f>
        <v>0</v>
      </c>
      <c r="O5" s="340">
        <f>M5*0.08</f>
        <v>0</v>
      </c>
      <c r="P5" s="340">
        <f>O5+M5</f>
        <v>0</v>
      </c>
      <c r="Q5" s="340">
        <f>P5*L5</f>
        <v>0</v>
      </c>
      <c r="R5" s="341"/>
    </row>
    <row r="6" spans="1:18" s="233" customFormat="1" ht="112.5" customHeight="1">
      <c r="A6" s="336">
        <v>2</v>
      </c>
      <c r="B6" s="336" t="s">
        <v>427</v>
      </c>
      <c r="C6" s="337" t="s">
        <v>523</v>
      </c>
      <c r="D6" s="338" t="s">
        <v>497</v>
      </c>
      <c r="E6" s="336" t="s">
        <v>428</v>
      </c>
      <c r="F6" s="336" t="s">
        <v>25</v>
      </c>
      <c r="G6" s="336" t="s">
        <v>25</v>
      </c>
      <c r="H6" s="336" t="s">
        <v>498</v>
      </c>
      <c r="I6" s="336" t="s">
        <v>429</v>
      </c>
      <c r="J6" s="336" t="s">
        <v>25</v>
      </c>
      <c r="K6" s="336" t="s">
        <v>573</v>
      </c>
      <c r="L6" s="339">
        <v>80</v>
      </c>
      <c r="M6" s="340"/>
      <c r="N6" s="340">
        <f>M6*L6</f>
        <v>0</v>
      </c>
      <c r="O6" s="340">
        <f>M6*0.08</f>
        <v>0</v>
      </c>
      <c r="P6" s="340">
        <f>O6+M6</f>
        <v>0</v>
      </c>
      <c r="Q6" s="340">
        <f>P6*L6</f>
        <v>0</v>
      </c>
      <c r="R6" s="341"/>
    </row>
    <row r="7" spans="1:29" ht="11.25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3">
        <f>SUM(N5:N6)</f>
        <v>0</v>
      </c>
      <c r="O7" s="342"/>
      <c r="P7" s="342"/>
      <c r="Q7" s="344">
        <f>SUM(Q5:Q6)</f>
        <v>0</v>
      </c>
      <c r="R7" s="342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</row>
    <row r="8" spans="19:29" ht="11.25"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</row>
    <row r="9" spans="19:29" ht="11.25"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</row>
    <row r="10" spans="19:29" ht="11.25"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</row>
    <row r="11" spans="2:29" ht="11.25">
      <c r="B11" s="345"/>
      <c r="C11" s="346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</row>
    <row r="12" spans="2:29" ht="11.25">
      <c r="B12" s="446"/>
      <c r="C12" s="446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</row>
    <row r="13" spans="2:29" ht="11.25">
      <c r="B13" s="446"/>
      <c r="C13" s="446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</row>
  </sheetData>
  <sheetProtection/>
  <mergeCells count="15">
    <mergeCell ref="R3:R4"/>
    <mergeCell ref="B12:C12"/>
    <mergeCell ref="B13:C13"/>
    <mergeCell ref="K3:K4"/>
    <mergeCell ref="L3:L4"/>
    <mergeCell ref="M3:M4"/>
    <mergeCell ref="N3:N4"/>
    <mergeCell ref="O3:O4"/>
    <mergeCell ref="P3:P4"/>
    <mergeCell ref="F1:H1"/>
    <mergeCell ref="A3:A4"/>
    <mergeCell ref="B3:B4"/>
    <mergeCell ref="C3:I3"/>
    <mergeCell ref="J3:J4"/>
    <mergeCell ref="Q3:Q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140625" style="210" customWidth="1"/>
    <col min="2" max="2" width="11.7109375" style="210" customWidth="1"/>
    <col min="3" max="3" width="12.8515625" style="210" customWidth="1"/>
    <col min="4" max="4" width="43.8515625" style="210" customWidth="1"/>
    <col min="5" max="5" width="16.140625" style="210" customWidth="1"/>
    <col min="6" max="6" width="10.28125" style="210" customWidth="1"/>
    <col min="7" max="7" width="5.140625" style="210" customWidth="1"/>
    <col min="8" max="9" width="9.140625" style="210" customWidth="1"/>
    <col min="10" max="10" width="8.00390625" style="210" customWidth="1"/>
    <col min="11" max="11" width="10.7109375" style="210" customWidth="1"/>
    <col min="12" max="12" width="11.7109375" style="210" customWidth="1"/>
    <col min="13" max="13" width="10.140625" style="210" customWidth="1"/>
    <col min="14" max="14" width="11.7109375" style="210" customWidth="1"/>
    <col min="15" max="15" width="12.57421875" style="210" customWidth="1"/>
    <col min="16" max="16" width="6.57421875" style="210" customWidth="1"/>
    <col min="17" max="17" width="9.140625" style="210" customWidth="1"/>
    <col min="18" max="18" width="10.140625" style="210" customWidth="1"/>
    <col min="19" max="19" width="14.7109375" style="210" customWidth="1"/>
    <col min="20" max="16384" width="9.140625" style="210" customWidth="1"/>
  </cols>
  <sheetData>
    <row r="1" spans="2:30" ht="11.25">
      <c r="B1" s="218"/>
      <c r="F1" s="211"/>
      <c r="G1" s="502" t="s">
        <v>0</v>
      </c>
      <c r="H1" s="502"/>
      <c r="I1" s="502"/>
      <c r="M1" s="212"/>
      <c r="N1" s="213"/>
      <c r="O1" s="213"/>
      <c r="P1" s="214"/>
      <c r="Q1" s="212"/>
      <c r="R1" s="212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2:30" ht="11.25">
      <c r="B2" s="218"/>
      <c r="F2" s="211"/>
      <c r="M2" s="212"/>
      <c r="N2" s="213"/>
      <c r="O2" s="213"/>
      <c r="P2" s="214"/>
      <c r="Q2" s="212"/>
      <c r="R2" s="212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0" ht="12.75" customHeight="1">
      <c r="A3" s="498" t="s">
        <v>1</v>
      </c>
      <c r="B3" s="498" t="s">
        <v>2</v>
      </c>
      <c r="C3" s="498" t="s">
        <v>3</v>
      </c>
      <c r="D3" s="503" t="s">
        <v>4</v>
      </c>
      <c r="E3" s="503"/>
      <c r="F3" s="503"/>
      <c r="G3" s="503"/>
      <c r="H3" s="503"/>
      <c r="I3" s="503"/>
      <c r="J3" s="503"/>
      <c r="K3" s="498" t="s">
        <v>5</v>
      </c>
      <c r="L3" s="499" t="s">
        <v>6</v>
      </c>
      <c r="M3" s="498" t="s">
        <v>7</v>
      </c>
      <c r="N3" s="500" t="s">
        <v>8</v>
      </c>
      <c r="O3" s="500" t="s">
        <v>9</v>
      </c>
      <c r="P3" s="501" t="s">
        <v>10</v>
      </c>
      <c r="Q3" s="498" t="s">
        <v>11</v>
      </c>
      <c r="R3" s="498" t="s">
        <v>12</v>
      </c>
      <c r="S3" s="498" t="s">
        <v>13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</row>
    <row r="4" spans="1:30" ht="33.75">
      <c r="A4" s="498"/>
      <c r="B4" s="498"/>
      <c r="C4" s="498"/>
      <c r="D4" s="220" t="s">
        <v>14</v>
      </c>
      <c r="E4" s="219" t="s">
        <v>15</v>
      </c>
      <c r="F4" s="220" t="s">
        <v>16</v>
      </c>
      <c r="G4" s="219" t="s">
        <v>17</v>
      </c>
      <c r="H4" s="221" t="s">
        <v>18</v>
      </c>
      <c r="I4" s="221" t="s">
        <v>19</v>
      </c>
      <c r="J4" s="221" t="s">
        <v>20</v>
      </c>
      <c r="K4" s="498"/>
      <c r="L4" s="499"/>
      <c r="M4" s="498"/>
      <c r="N4" s="500"/>
      <c r="O4" s="500"/>
      <c r="P4" s="501"/>
      <c r="Q4" s="498"/>
      <c r="R4" s="498"/>
      <c r="S4" s="498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0" s="328" customFormat="1" ht="101.25">
      <c r="A5" s="321" t="s">
        <v>120</v>
      </c>
      <c r="B5" s="322"/>
      <c r="C5" s="321" t="s">
        <v>414</v>
      </c>
      <c r="D5" s="323" t="s">
        <v>526</v>
      </c>
      <c r="E5" s="321" t="s">
        <v>527</v>
      </c>
      <c r="F5" s="321" t="s">
        <v>528</v>
      </c>
      <c r="G5" s="321" t="s">
        <v>25</v>
      </c>
      <c r="H5" s="321" t="s">
        <v>25</v>
      </c>
      <c r="I5" s="321" t="s">
        <v>530</v>
      </c>
      <c r="J5" s="321" t="s">
        <v>117</v>
      </c>
      <c r="K5" s="321" t="s">
        <v>529</v>
      </c>
      <c r="L5" s="321" t="s">
        <v>92</v>
      </c>
      <c r="M5" s="324">
        <v>150</v>
      </c>
      <c r="N5" s="325"/>
      <c r="O5" s="325">
        <f>N5*M5</f>
        <v>0</v>
      </c>
      <c r="P5" s="326">
        <v>0.08</v>
      </c>
      <c r="Q5" s="325">
        <f>N5*P5+N5</f>
        <v>0</v>
      </c>
      <c r="R5" s="325">
        <f>Q5*M5</f>
        <v>0</v>
      </c>
      <c r="S5" s="325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</row>
    <row r="6" spans="1:30" ht="11.2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>
        <f>SUM(O5)</f>
        <v>0</v>
      </c>
      <c r="P6" s="222"/>
      <c r="Q6" s="222"/>
      <c r="R6" s="223">
        <f>SUM(R5)</f>
        <v>0</v>
      </c>
      <c r="S6" s="222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20:30" ht="11.25"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</row>
    <row r="8" spans="20:30" ht="11.25"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</row>
    <row r="9" spans="20:30" ht="11.25"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</row>
    <row r="10" spans="20:30" ht="11.25"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</row>
    <row r="11" spans="2:30" ht="11.25">
      <c r="B11" s="216"/>
      <c r="C11" s="216"/>
      <c r="D11" s="217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</row>
    <row r="12" spans="2:30" ht="11.25">
      <c r="B12" s="428" t="s">
        <v>42</v>
      </c>
      <c r="C12" s="428"/>
      <c r="D12" s="428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</row>
    <row r="13" spans="2:30" ht="11.25">
      <c r="B13" s="428" t="s">
        <v>43</v>
      </c>
      <c r="C13" s="428"/>
      <c r="D13" s="428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</row>
  </sheetData>
  <sheetProtection/>
  <mergeCells count="16">
    <mergeCell ref="G1:I1"/>
    <mergeCell ref="A3:A4"/>
    <mergeCell ref="B3:B4"/>
    <mergeCell ref="C3:C4"/>
    <mergeCell ref="D3:J3"/>
    <mergeCell ref="K3:K4"/>
    <mergeCell ref="R3:R4"/>
    <mergeCell ref="S3:S4"/>
    <mergeCell ref="B12:D12"/>
    <mergeCell ref="B13:D13"/>
    <mergeCell ref="L3:L4"/>
    <mergeCell ref="M3:M4"/>
    <mergeCell ref="N3:N4"/>
    <mergeCell ref="O3:O4"/>
    <mergeCell ref="P3:P4"/>
    <mergeCell ref="Q3:Q4"/>
  </mergeCells>
  <conditionalFormatting sqref="D5">
    <cfRule type="expression" priority="1" dxfId="0" stopIfTrue="1">
      <formula>COUNTIF(AS5,"TAK")</formula>
    </cfRule>
  </conditionalFormatting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1">
      <selection activeCell="M5" sqref="M5:M6"/>
    </sheetView>
  </sheetViews>
  <sheetFormatPr defaultColWidth="9.140625" defaultRowHeight="12.75"/>
  <cols>
    <col min="1" max="1" width="3.57421875" style="293" customWidth="1"/>
    <col min="2" max="2" width="12.8515625" style="293" customWidth="1"/>
    <col min="3" max="3" width="42.57421875" style="293" customWidth="1"/>
    <col min="4" max="4" width="18.421875" style="293" customWidth="1"/>
    <col min="5" max="5" width="10.28125" style="293" customWidth="1"/>
    <col min="6" max="6" width="3.7109375" style="293" customWidth="1"/>
    <col min="7" max="7" width="8.57421875" style="293" customWidth="1"/>
    <col min="8" max="8" width="9.421875" style="293" customWidth="1"/>
    <col min="9" max="9" width="10.421875" style="293" customWidth="1"/>
    <col min="10" max="10" width="10.57421875" style="293" customWidth="1"/>
    <col min="11" max="11" width="11.7109375" style="293" customWidth="1"/>
    <col min="12" max="12" width="10.140625" style="293" customWidth="1"/>
    <col min="13" max="13" width="11.7109375" style="293" customWidth="1"/>
    <col min="14" max="14" width="12.421875" style="293" customWidth="1"/>
    <col min="15" max="15" width="6.00390625" style="293" customWidth="1"/>
    <col min="16" max="16" width="10.7109375" style="293" customWidth="1"/>
    <col min="17" max="17" width="11.421875" style="293" customWidth="1"/>
    <col min="18" max="18" width="14.7109375" style="293" customWidth="1"/>
    <col min="19" max="16384" width="9.140625" style="293" customWidth="1"/>
  </cols>
  <sheetData>
    <row r="1" spans="1:29" ht="10.5">
      <c r="A1" s="292"/>
      <c r="B1" s="292"/>
      <c r="C1" s="292"/>
      <c r="E1" s="294"/>
      <c r="F1" s="295" t="s">
        <v>0</v>
      </c>
      <c r="G1" s="295"/>
      <c r="H1" s="295"/>
      <c r="L1" s="296"/>
      <c r="M1" s="297"/>
      <c r="N1" s="297"/>
      <c r="O1" s="298"/>
      <c r="P1" s="296"/>
      <c r="Q1" s="299" t="s">
        <v>436</v>
      </c>
      <c r="R1" s="299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</row>
    <row r="2" spans="1:29" ht="10.5">
      <c r="A2" s="292"/>
      <c r="B2" s="292"/>
      <c r="C2" s="292"/>
      <c r="E2" s="301"/>
      <c r="F2" s="301"/>
      <c r="G2" s="301"/>
      <c r="H2" s="301"/>
      <c r="I2" s="301"/>
      <c r="L2" s="296"/>
      <c r="M2" s="297"/>
      <c r="N2" s="297"/>
      <c r="O2" s="298"/>
      <c r="P2" s="296"/>
      <c r="Q2" s="296"/>
      <c r="R2" s="296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</row>
    <row r="3" spans="5:29" ht="10.5">
      <c r="E3" s="302" t="s">
        <v>542</v>
      </c>
      <c r="F3" s="302"/>
      <c r="G3" s="302"/>
      <c r="H3" s="302"/>
      <c r="I3" s="302"/>
      <c r="L3" s="296"/>
      <c r="M3" s="297"/>
      <c r="N3" s="297"/>
      <c r="O3" s="298"/>
      <c r="P3" s="296"/>
      <c r="Q3" s="296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</row>
    <row r="4" spans="1:29" ht="42">
      <c r="A4" s="303" t="s">
        <v>554</v>
      </c>
      <c r="B4" s="303"/>
      <c r="C4" s="304" t="s">
        <v>14</v>
      </c>
      <c r="D4" s="303" t="s">
        <v>15</v>
      </c>
      <c r="E4" s="304" t="s">
        <v>16</v>
      </c>
      <c r="F4" s="303" t="s">
        <v>17</v>
      </c>
      <c r="G4" s="305" t="s">
        <v>18</v>
      </c>
      <c r="H4" s="305" t="s">
        <v>19</v>
      </c>
      <c r="I4" s="305" t="s">
        <v>20</v>
      </c>
      <c r="J4" s="303" t="s">
        <v>5</v>
      </c>
      <c r="K4" s="305" t="s">
        <v>6</v>
      </c>
      <c r="L4" s="303" t="s">
        <v>7</v>
      </c>
      <c r="M4" s="306" t="s">
        <v>8</v>
      </c>
      <c r="N4" s="306" t="s">
        <v>9</v>
      </c>
      <c r="O4" s="307" t="s">
        <v>10</v>
      </c>
      <c r="P4" s="303" t="s">
        <v>11</v>
      </c>
      <c r="Q4" s="303" t="s">
        <v>12</v>
      </c>
      <c r="R4" s="303" t="s">
        <v>13</v>
      </c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</row>
    <row r="5" spans="1:18" ht="119.25" customHeight="1">
      <c r="A5" s="308">
        <v>1</v>
      </c>
      <c r="B5" s="308" t="s">
        <v>427</v>
      </c>
      <c r="C5" s="309" t="s">
        <v>543</v>
      </c>
      <c r="D5" s="310" t="s">
        <v>544</v>
      </c>
      <c r="E5" s="308" t="s">
        <v>423</v>
      </c>
      <c r="F5" s="308" t="s">
        <v>25</v>
      </c>
      <c r="G5" s="308" t="s">
        <v>25</v>
      </c>
      <c r="H5" s="308" t="s">
        <v>545</v>
      </c>
      <c r="I5" s="308" t="s">
        <v>546</v>
      </c>
      <c r="J5" s="308" t="s">
        <v>547</v>
      </c>
      <c r="K5" s="308" t="s">
        <v>548</v>
      </c>
      <c r="L5" s="311">
        <v>200</v>
      </c>
      <c r="M5" s="312"/>
      <c r="N5" s="312">
        <f>M5*L5</f>
        <v>0</v>
      </c>
      <c r="O5" s="313">
        <v>0.08</v>
      </c>
      <c r="P5" s="312">
        <f>M5*1.08</f>
        <v>0</v>
      </c>
      <c r="Q5" s="312">
        <f>P5*L5</f>
        <v>0</v>
      </c>
      <c r="R5" s="312"/>
    </row>
    <row r="6" spans="1:18" ht="94.5">
      <c r="A6" s="308">
        <v>2</v>
      </c>
      <c r="B6" s="308" t="s">
        <v>427</v>
      </c>
      <c r="C6" s="314" t="s">
        <v>549</v>
      </c>
      <c r="D6" s="315" t="s">
        <v>550</v>
      </c>
      <c r="E6" s="308" t="s">
        <v>551</v>
      </c>
      <c r="F6" s="308" t="s">
        <v>25</v>
      </c>
      <c r="G6" s="308" t="s">
        <v>25</v>
      </c>
      <c r="H6" s="308" t="s">
        <v>498</v>
      </c>
      <c r="I6" s="308" t="s">
        <v>546</v>
      </c>
      <c r="J6" s="308" t="s">
        <v>547</v>
      </c>
      <c r="K6" s="308" t="s">
        <v>552</v>
      </c>
      <c r="L6" s="311">
        <v>200</v>
      </c>
      <c r="M6" s="312"/>
      <c r="N6" s="312">
        <f>M6*L6</f>
        <v>0</v>
      </c>
      <c r="O6" s="313">
        <v>0.08</v>
      </c>
      <c r="P6" s="312">
        <f>M6*1.08</f>
        <v>0</v>
      </c>
      <c r="Q6" s="312">
        <f>P6*L6</f>
        <v>0</v>
      </c>
      <c r="R6" s="312"/>
    </row>
    <row r="7" spans="1:29" ht="10.5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7">
        <f>SUM(N5:N6)</f>
        <v>0</v>
      </c>
      <c r="O7" s="316"/>
      <c r="P7" s="316"/>
      <c r="Q7" s="317">
        <f>SUM(Q5:Q6)</f>
        <v>0</v>
      </c>
      <c r="R7" s="316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</row>
    <row r="8" spans="19:29" ht="10.5"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</row>
    <row r="9" spans="19:29" ht="10.5"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</row>
    <row r="10" spans="19:29" ht="10.5"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</row>
    <row r="11" spans="2:29" ht="10.5">
      <c r="B11" s="318"/>
      <c r="C11" s="319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</row>
    <row r="12" spans="2:29" ht="10.5">
      <c r="B12" s="320" t="s">
        <v>553</v>
      </c>
      <c r="C12" s="32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</row>
    <row r="13" spans="2:29" ht="10.5">
      <c r="B13" s="320" t="s">
        <v>43</v>
      </c>
      <c r="C13" s="32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65" zoomScaleNormal="65" zoomScaleSheetLayoutView="100" zoomScalePageLayoutView="0" workbookViewId="0" topLeftCell="A1">
      <selection activeCell="N5" sqref="N5:N12"/>
    </sheetView>
  </sheetViews>
  <sheetFormatPr defaultColWidth="11.57421875" defaultRowHeight="12.75"/>
  <cols>
    <col min="1" max="1" width="4.28125" style="26" customWidth="1"/>
    <col min="2" max="2" width="16.8515625" style="27" customWidth="1"/>
    <col min="3" max="3" width="11.28125" style="26" customWidth="1"/>
    <col min="4" max="4" width="54.7109375" style="28" customWidth="1"/>
    <col min="5" max="5" width="19.7109375" style="3" customWidth="1"/>
    <col min="6" max="6" width="28.28125" style="28" customWidth="1"/>
    <col min="7" max="7" width="11.57421875" style="26" customWidth="1"/>
    <col min="8" max="8" width="10.28125" style="26" customWidth="1"/>
    <col min="9" max="9" width="10.8515625" style="26" customWidth="1"/>
    <col min="10" max="11" width="11.57421875" style="26" customWidth="1"/>
    <col min="12" max="12" width="18.00390625" style="26" customWidth="1"/>
    <col min="13" max="13" width="11.00390625" style="3" customWidth="1"/>
    <col min="14" max="14" width="13.57421875" style="4" customWidth="1"/>
    <col min="15" max="15" width="20.7109375" style="4" customWidth="1"/>
    <col min="16" max="16" width="11.7109375" style="5" customWidth="1"/>
    <col min="17" max="17" width="14.57421875" style="3" customWidth="1"/>
    <col min="18" max="18" width="13.28125" style="3" customWidth="1"/>
    <col min="19" max="19" width="21.421875" style="3" customWidth="1"/>
  </cols>
  <sheetData>
    <row r="1" spans="7:9" ht="15">
      <c r="G1" s="424" t="s">
        <v>0</v>
      </c>
      <c r="H1" s="424"/>
      <c r="I1" s="424"/>
    </row>
    <row r="3" spans="1:20" ht="12.75" customHeight="1">
      <c r="A3" s="439" t="s">
        <v>1</v>
      </c>
      <c r="B3" s="442" t="s">
        <v>2</v>
      </c>
      <c r="C3" s="439" t="s">
        <v>3</v>
      </c>
      <c r="D3" s="443" t="s">
        <v>4</v>
      </c>
      <c r="E3" s="443"/>
      <c r="F3" s="443"/>
      <c r="G3" s="443"/>
      <c r="H3" s="443"/>
      <c r="I3" s="443"/>
      <c r="J3" s="443"/>
      <c r="K3" s="439" t="s">
        <v>5</v>
      </c>
      <c r="L3" s="441" t="s">
        <v>6</v>
      </c>
      <c r="M3" s="439" t="s">
        <v>7</v>
      </c>
      <c r="N3" s="432" t="s">
        <v>8</v>
      </c>
      <c r="O3" s="432" t="s">
        <v>9</v>
      </c>
      <c r="P3" s="440" t="s">
        <v>10</v>
      </c>
      <c r="Q3" s="433" t="s">
        <v>44</v>
      </c>
      <c r="R3" s="439" t="s">
        <v>45</v>
      </c>
      <c r="S3" s="439" t="s">
        <v>12</v>
      </c>
      <c r="T3" s="439" t="s">
        <v>13</v>
      </c>
    </row>
    <row r="4" spans="1:20" ht="25.5">
      <c r="A4" s="439"/>
      <c r="B4" s="442"/>
      <c r="C4" s="439"/>
      <c r="D4" s="30" t="s">
        <v>14</v>
      </c>
      <c r="E4" s="29" t="s">
        <v>15</v>
      </c>
      <c r="F4" s="30" t="s">
        <v>16</v>
      </c>
      <c r="G4" s="29" t="s">
        <v>17</v>
      </c>
      <c r="H4" s="31" t="s">
        <v>18</v>
      </c>
      <c r="I4" s="31" t="s">
        <v>19</v>
      </c>
      <c r="J4" s="31" t="s">
        <v>20</v>
      </c>
      <c r="K4" s="439"/>
      <c r="L4" s="441"/>
      <c r="M4" s="439"/>
      <c r="N4" s="432"/>
      <c r="O4" s="432"/>
      <c r="P4" s="440"/>
      <c r="Q4" s="433"/>
      <c r="R4" s="439"/>
      <c r="S4" s="439"/>
      <c r="T4" s="439"/>
    </row>
    <row r="5" spans="1:20" ht="114.75">
      <c r="A5" s="32">
        <v>1</v>
      </c>
      <c r="B5" s="33" t="s">
        <v>46</v>
      </c>
      <c r="C5" s="32" t="s">
        <v>22</v>
      </c>
      <c r="D5" s="34" t="s">
        <v>47</v>
      </c>
      <c r="E5" s="35" t="s">
        <v>25</v>
      </c>
      <c r="F5" s="36" t="s">
        <v>48</v>
      </c>
      <c r="G5" s="32" t="s">
        <v>49</v>
      </c>
      <c r="H5" s="32" t="s">
        <v>25</v>
      </c>
      <c r="I5" s="32" t="s">
        <v>25</v>
      </c>
      <c r="J5" s="32" t="s">
        <v>50</v>
      </c>
      <c r="K5" s="32" t="s">
        <v>25</v>
      </c>
      <c r="L5" s="32" t="s">
        <v>51</v>
      </c>
      <c r="M5" s="35">
        <v>15</v>
      </c>
      <c r="N5" s="37"/>
      <c r="O5" s="37">
        <f aca="true" t="shared" si="0" ref="O5:O12">N5*M5</f>
        <v>0</v>
      </c>
      <c r="P5" s="38">
        <v>0.08</v>
      </c>
      <c r="Q5" s="37">
        <f aca="true" t="shared" si="1" ref="Q5:Q12">O5*P5</f>
        <v>0</v>
      </c>
      <c r="R5" s="37">
        <f aca="true" t="shared" si="2" ref="R5:R12">N5*P5+N5</f>
        <v>0</v>
      </c>
      <c r="S5" s="37">
        <f aca="true" t="shared" si="3" ref="S5:S12">R5*M5</f>
        <v>0</v>
      </c>
      <c r="T5" s="32"/>
    </row>
    <row r="6" spans="1:20" ht="114.75">
      <c r="A6" s="32">
        <v>2</v>
      </c>
      <c r="B6" s="33" t="s">
        <v>52</v>
      </c>
      <c r="C6" s="32" t="s">
        <v>22</v>
      </c>
      <c r="D6" s="34" t="s">
        <v>47</v>
      </c>
      <c r="E6" s="35" t="s">
        <v>25</v>
      </c>
      <c r="F6" s="36" t="s">
        <v>48</v>
      </c>
      <c r="G6" s="32" t="s">
        <v>49</v>
      </c>
      <c r="H6" s="32" t="s">
        <v>53</v>
      </c>
      <c r="I6" s="32" t="s">
        <v>53</v>
      </c>
      <c r="J6" s="32" t="s">
        <v>50</v>
      </c>
      <c r="K6" s="32" t="s">
        <v>53</v>
      </c>
      <c r="L6" s="32" t="s">
        <v>28</v>
      </c>
      <c r="M6" s="35">
        <v>15</v>
      </c>
      <c r="N6" s="37"/>
      <c r="O6" s="37">
        <f t="shared" si="0"/>
        <v>0</v>
      </c>
      <c r="P6" s="38">
        <v>0.08</v>
      </c>
      <c r="Q6" s="37">
        <f t="shared" si="1"/>
        <v>0</v>
      </c>
      <c r="R6" s="37">
        <f t="shared" si="2"/>
        <v>0</v>
      </c>
      <c r="S6" s="37">
        <f t="shared" si="3"/>
        <v>0</v>
      </c>
      <c r="T6" s="32"/>
    </row>
    <row r="7" spans="1:20" ht="93" customHeight="1">
      <c r="A7" s="32">
        <v>3</v>
      </c>
      <c r="B7" s="33" t="s">
        <v>54</v>
      </c>
      <c r="C7" s="32" t="s">
        <v>22</v>
      </c>
      <c r="D7" s="39" t="s">
        <v>55</v>
      </c>
      <c r="E7" s="32" t="s">
        <v>56</v>
      </c>
      <c r="F7" s="36" t="s">
        <v>57</v>
      </c>
      <c r="G7" s="32" t="s">
        <v>25</v>
      </c>
      <c r="H7" s="40">
        <v>0.01</v>
      </c>
      <c r="I7" s="32" t="s">
        <v>58</v>
      </c>
      <c r="J7" s="32" t="s">
        <v>50</v>
      </c>
      <c r="K7" s="32" t="s">
        <v>25</v>
      </c>
      <c r="L7" s="32" t="s">
        <v>59</v>
      </c>
      <c r="M7" s="35">
        <v>17</v>
      </c>
      <c r="N7" s="37"/>
      <c r="O7" s="37">
        <f t="shared" si="0"/>
        <v>0</v>
      </c>
      <c r="P7" s="38">
        <v>0.08</v>
      </c>
      <c r="Q7" s="37">
        <f t="shared" si="1"/>
        <v>0</v>
      </c>
      <c r="R7" s="37">
        <f t="shared" si="2"/>
        <v>0</v>
      </c>
      <c r="S7" s="37">
        <f t="shared" si="3"/>
        <v>0</v>
      </c>
      <c r="T7" s="32"/>
    </row>
    <row r="8" spans="1:20" ht="93" customHeight="1">
      <c r="A8" s="32">
        <v>4</v>
      </c>
      <c r="B8" s="33" t="s">
        <v>60</v>
      </c>
      <c r="C8" s="32" t="s">
        <v>22</v>
      </c>
      <c r="D8" s="39" t="s">
        <v>61</v>
      </c>
      <c r="E8" s="35" t="s">
        <v>25</v>
      </c>
      <c r="F8" s="36" t="s">
        <v>62</v>
      </c>
      <c r="G8" s="32">
        <v>6</v>
      </c>
      <c r="H8" s="32" t="s">
        <v>25</v>
      </c>
      <c r="I8" s="32" t="s">
        <v>25</v>
      </c>
      <c r="J8" s="32" t="s">
        <v>50</v>
      </c>
      <c r="K8" s="32" t="s">
        <v>25</v>
      </c>
      <c r="L8" s="32" t="s">
        <v>28</v>
      </c>
      <c r="M8" s="35">
        <v>7</v>
      </c>
      <c r="N8" s="37"/>
      <c r="O8" s="37">
        <f t="shared" si="0"/>
        <v>0</v>
      </c>
      <c r="P8" s="38">
        <v>0.08</v>
      </c>
      <c r="Q8" s="37">
        <f t="shared" si="1"/>
        <v>0</v>
      </c>
      <c r="R8" s="37">
        <f t="shared" si="2"/>
        <v>0</v>
      </c>
      <c r="S8" s="37">
        <f t="shared" si="3"/>
        <v>0</v>
      </c>
      <c r="T8" s="32"/>
    </row>
    <row r="9" spans="1:20" ht="63.75">
      <c r="A9" s="32">
        <v>5</v>
      </c>
      <c r="B9" s="33" t="s">
        <v>63</v>
      </c>
      <c r="C9" s="32" t="s">
        <v>64</v>
      </c>
      <c r="D9" s="39" t="s">
        <v>65</v>
      </c>
      <c r="E9" s="35" t="s">
        <v>25</v>
      </c>
      <c r="F9" s="36" t="s">
        <v>66</v>
      </c>
      <c r="G9" s="32" t="s">
        <v>25</v>
      </c>
      <c r="H9" s="32" t="s">
        <v>25</v>
      </c>
      <c r="I9" s="32" t="s">
        <v>25</v>
      </c>
      <c r="J9" s="32" t="s">
        <v>67</v>
      </c>
      <c r="K9" s="32" t="s">
        <v>25</v>
      </c>
      <c r="L9" s="32" t="s">
        <v>68</v>
      </c>
      <c r="M9" s="35">
        <v>7</v>
      </c>
      <c r="N9" s="37"/>
      <c r="O9" s="37">
        <f t="shared" si="0"/>
        <v>0</v>
      </c>
      <c r="P9" s="38">
        <v>0.23</v>
      </c>
      <c r="Q9" s="37">
        <f t="shared" si="1"/>
        <v>0</v>
      </c>
      <c r="R9" s="37">
        <f t="shared" si="2"/>
        <v>0</v>
      </c>
      <c r="S9" s="37">
        <f t="shared" si="3"/>
        <v>0</v>
      </c>
      <c r="T9" s="32"/>
    </row>
    <row r="10" spans="1:20" ht="117.75" customHeight="1">
      <c r="A10" s="32">
        <v>6</v>
      </c>
      <c r="B10" s="33" t="s">
        <v>69</v>
      </c>
      <c r="C10" s="32" t="s">
        <v>22</v>
      </c>
      <c r="D10" s="39" t="s">
        <v>70</v>
      </c>
      <c r="E10" s="35" t="s">
        <v>25</v>
      </c>
      <c r="F10" s="36" t="s">
        <v>71</v>
      </c>
      <c r="G10" s="32" t="s">
        <v>25</v>
      </c>
      <c r="H10" s="32" t="s">
        <v>25</v>
      </c>
      <c r="I10" s="32" t="s">
        <v>25</v>
      </c>
      <c r="J10" s="32" t="s">
        <v>50</v>
      </c>
      <c r="K10" s="32" t="s">
        <v>25</v>
      </c>
      <c r="L10" s="32" t="s">
        <v>72</v>
      </c>
      <c r="M10" s="35">
        <v>7</v>
      </c>
      <c r="N10" s="37"/>
      <c r="O10" s="37">
        <f t="shared" si="0"/>
        <v>0</v>
      </c>
      <c r="P10" s="38">
        <v>0.08</v>
      </c>
      <c r="Q10" s="37">
        <f t="shared" si="1"/>
        <v>0</v>
      </c>
      <c r="R10" s="37">
        <f t="shared" si="2"/>
        <v>0</v>
      </c>
      <c r="S10" s="37">
        <f t="shared" si="3"/>
        <v>0</v>
      </c>
      <c r="T10" s="32"/>
    </row>
    <row r="11" spans="1:20" ht="38.25">
      <c r="A11" s="32">
        <v>7</v>
      </c>
      <c r="B11" s="33" t="s">
        <v>73</v>
      </c>
      <c r="C11" s="32" t="s">
        <v>22</v>
      </c>
      <c r="D11" s="39" t="s">
        <v>74</v>
      </c>
      <c r="E11" s="35"/>
      <c r="F11" s="36" t="s">
        <v>75</v>
      </c>
      <c r="G11" s="32" t="s">
        <v>25</v>
      </c>
      <c r="H11" s="32" t="s">
        <v>25</v>
      </c>
      <c r="I11" s="32" t="s">
        <v>25</v>
      </c>
      <c r="J11" s="32" t="s">
        <v>67</v>
      </c>
      <c r="K11" s="32" t="s">
        <v>25</v>
      </c>
      <c r="L11" s="32" t="s">
        <v>76</v>
      </c>
      <c r="M11" s="35">
        <v>7</v>
      </c>
      <c r="N11" s="37"/>
      <c r="O11" s="37">
        <f t="shared" si="0"/>
        <v>0</v>
      </c>
      <c r="P11" s="38">
        <v>0.08</v>
      </c>
      <c r="Q11" s="37">
        <f t="shared" si="1"/>
        <v>0</v>
      </c>
      <c r="R11" s="37">
        <f t="shared" si="2"/>
        <v>0</v>
      </c>
      <c r="S11" s="37">
        <f t="shared" si="3"/>
        <v>0</v>
      </c>
      <c r="T11" s="32"/>
    </row>
    <row r="12" spans="1:20" ht="127.5">
      <c r="A12" s="32">
        <v>8</v>
      </c>
      <c r="B12" s="33" t="s">
        <v>77</v>
      </c>
      <c r="C12" s="32" t="s">
        <v>22</v>
      </c>
      <c r="D12" s="39" t="s">
        <v>78</v>
      </c>
      <c r="E12" s="32" t="s">
        <v>79</v>
      </c>
      <c r="F12" s="32" t="s">
        <v>25</v>
      </c>
      <c r="G12" s="32" t="s">
        <v>25</v>
      </c>
      <c r="H12" s="32" t="s">
        <v>25</v>
      </c>
      <c r="I12" s="32" t="s">
        <v>25</v>
      </c>
      <c r="J12" s="32" t="s">
        <v>50</v>
      </c>
      <c r="K12" s="32" t="s">
        <v>25</v>
      </c>
      <c r="L12" s="32" t="s">
        <v>80</v>
      </c>
      <c r="M12" s="35">
        <v>150</v>
      </c>
      <c r="N12" s="37"/>
      <c r="O12" s="37">
        <f t="shared" si="0"/>
        <v>0</v>
      </c>
      <c r="P12" s="38">
        <v>0.08</v>
      </c>
      <c r="Q12" s="37">
        <f t="shared" si="1"/>
        <v>0</v>
      </c>
      <c r="R12" s="37">
        <f t="shared" si="2"/>
        <v>0</v>
      </c>
      <c r="S12" s="37">
        <f t="shared" si="3"/>
        <v>0</v>
      </c>
      <c r="T12" s="32"/>
    </row>
    <row r="13" spans="1:20" ht="29.25" customHeight="1">
      <c r="A13" s="32"/>
      <c r="B13" s="41"/>
      <c r="C13" s="32"/>
      <c r="D13" s="42"/>
      <c r="E13" s="35"/>
      <c r="F13" s="42"/>
      <c r="G13" s="32"/>
      <c r="H13" s="32"/>
      <c r="I13" s="32"/>
      <c r="J13" s="32"/>
      <c r="K13" s="32"/>
      <c r="L13" s="32"/>
      <c r="M13" s="35"/>
      <c r="N13" s="37"/>
      <c r="O13" s="43">
        <f>SUM(O5:O12)</f>
        <v>0</v>
      </c>
      <c r="P13" s="44"/>
      <c r="Q13" s="45"/>
      <c r="R13" s="45"/>
      <c r="S13" s="43">
        <f>SUM(S5:S12)</f>
        <v>0</v>
      </c>
      <c r="T13" s="46"/>
    </row>
    <row r="14" ht="26.25" customHeight="1"/>
    <row r="15" spans="2:6" ht="41.25" customHeight="1">
      <c r="B15" s="437" t="s">
        <v>81</v>
      </c>
      <c r="C15" s="437"/>
      <c r="D15" s="437"/>
      <c r="E15" s="437"/>
      <c r="F15" s="437"/>
    </row>
    <row r="16" spans="2:6" ht="12.75" customHeight="1">
      <c r="B16" s="436"/>
      <c r="C16" s="436"/>
      <c r="D16" s="436"/>
      <c r="E16" s="436"/>
      <c r="F16" s="436"/>
    </row>
    <row r="32" spans="2:4" ht="12.75">
      <c r="B32" s="47"/>
      <c r="C32" s="47"/>
      <c r="D32" s="47"/>
    </row>
    <row r="33" spans="2:4" ht="12.75">
      <c r="B33" s="48"/>
      <c r="C33" s="48"/>
      <c r="D33" s="48"/>
    </row>
    <row r="34" spans="2:20" ht="12.75" customHeight="1">
      <c r="B34" s="437" t="s">
        <v>82</v>
      </c>
      <c r="C34" s="437"/>
      <c r="D34" s="437"/>
      <c r="R34" s="434" t="s">
        <v>82</v>
      </c>
      <c r="S34" s="434"/>
      <c r="T34" s="434"/>
    </row>
    <row r="35" spans="2:20" ht="12.75" customHeight="1">
      <c r="B35" s="435" t="s">
        <v>83</v>
      </c>
      <c r="C35" s="435"/>
      <c r="D35" s="435"/>
      <c r="R35" s="438" t="s">
        <v>84</v>
      </c>
      <c r="S35" s="438"/>
      <c r="T35" s="438"/>
    </row>
  </sheetData>
  <sheetProtection selectLockedCells="1" selectUnlockedCells="1"/>
  <mergeCells count="21">
    <mergeCell ref="A3:A4"/>
    <mergeCell ref="B3:B4"/>
    <mergeCell ref="C3:C4"/>
    <mergeCell ref="D3:J3"/>
    <mergeCell ref="K3:K4"/>
    <mergeCell ref="B15:F15"/>
    <mergeCell ref="M3:M4"/>
    <mergeCell ref="P3:P4"/>
    <mergeCell ref="L3:L4"/>
    <mergeCell ref="N3:N4"/>
    <mergeCell ref="G1:I1"/>
    <mergeCell ref="O3:O4"/>
    <mergeCell ref="Q3:Q4"/>
    <mergeCell ref="R34:T34"/>
    <mergeCell ref="B35:D35"/>
    <mergeCell ref="B16:F16"/>
    <mergeCell ref="B34:D34"/>
    <mergeCell ref="R35:T35"/>
    <mergeCell ref="R3:R4"/>
    <mergeCell ref="S3:S4"/>
    <mergeCell ref="T3:T4"/>
  </mergeCells>
  <conditionalFormatting sqref="D5:D12">
    <cfRule type="expression" priority="1" dxfId="0" stopIfTrue="1">
      <formula>COUNTIF(AS5,"TAK")</formula>
    </cfRule>
  </conditionalFormatting>
  <printOptions/>
  <pageMargins left="0.7875" right="0.7875" top="1.025" bottom="1.025" header="0.7875" footer="0.5118055555555555"/>
  <pageSetup fitToHeight="0" fitToWidth="1" horizontalDpi="300" verticalDpi="300" orientation="landscape" paperSize="9"/>
  <headerFooter alignWithMargins="0">
    <oddHeader>&amp;L&amp;"Arial,Pogrubiony"MCM/WSM/ZP7/2015&amp;C&amp;"Arial,Pogrubiony"&amp;A&amp;R&amp;"Arial,Pogrubiony"Załącznik Nr 2 do SIWZ  zmieniony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65" zoomScaleNormal="65" zoomScaleSheetLayoutView="100" zoomScalePageLayoutView="0" workbookViewId="0" topLeftCell="A1">
      <selection activeCell="N6" sqref="N6:N11"/>
    </sheetView>
  </sheetViews>
  <sheetFormatPr defaultColWidth="9.421875" defaultRowHeight="12.75"/>
  <cols>
    <col min="1" max="1" width="5.28125" style="235" customWidth="1"/>
    <col min="2" max="2" width="11.421875" style="235" customWidth="1"/>
    <col min="3" max="3" width="15.28125" style="235" customWidth="1"/>
    <col min="4" max="4" width="35.57421875" style="235" customWidth="1"/>
    <col min="5" max="5" width="29.00390625" style="236" customWidth="1"/>
    <col min="6" max="6" width="20.7109375" style="235" customWidth="1"/>
    <col min="7" max="7" width="6.57421875" style="235" customWidth="1"/>
    <col min="8" max="9" width="9.421875" style="235" customWidth="1"/>
    <col min="10" max="10" width="8.140625" style="235" customWidth="1"/>
    <col min="11" max="11" width="15.8515625" style="235" customWidth="1"/>
    <col min="12" max="12" width="10.28125" style="235" customWidth="1"/>
    <col min="13" max="13" width="11.7109375" style="235" customWidth="1"/>
    <col min="14" max="14" width="13.28125" style="237" customWidth="1"/>
    <col min="15" max="15" width="17.7109375" style="235" customWidth="1"/>
    <col min="16" max="16" width="4.8515625" style="235" customWidth="1"/>
    <col min="17" max="17" width="14.00390625" style="235" customWidth="1"/>
    <col min="18" max="18" width="15.421875" style="235" customWidth="1"/>
    <col min="19" max="19" width="13.28125" style="235" customWidth="1"/>
    <col min="20" max="16384" width="9.421875" style="235" customWidth="1"/>
  </cols>
  <sheetData>
    <row r="1" spans="7:9" ht="15">
      <c r="G1" s="444" t="s">
        <v>0</v>
      </c>
      <c r="H1" s="444"/>
      <c r="I1" s="444"/>
    </row>
    <row r="3" spans="1:19" ht="30" customHeight="1">
      <c r="A3" s="439" t="s">
        <v>1</v>
      </c>
      <c r="B3" s="439" t="s">
        <v>2</v>
      </c>
      <c r="C3" s="439" t="s">
        <v>3</v>
      </c>
      <c r="D3" s="439" t="s">
        <v>4</v>
      </c>
      <c r="E3" s="439"/>
      <c r="F3" s="439"/>
      <c r="G3" s="439"/>
      <c r="H3" s="439"/>
      <c r="I3" s="439"/>
      <c r="J3" s="439"/>
      <c r="K3" s="439" t="s">
        <v>5</v>
      </c>
      <c r="L3" s="441" t="s">
        <v>6</v>
      </c>
      <c r="M3" s="439" t="s">
        <v>7</v>
      </c>
      <c r="N3" s="447" t="s">
        <v>8</v>
      </c>
      <c r="O3" s="439" t="s">
        <v>9</v>
      </c>
      <c r="P3" s="448" t="s">
        <v>10</v>
      </c>
      <c r="Q3" s="439" t="s">
        <v>45</v>
      </c>
      <c r="R3" s="439" t="s">
        <v>12</v>
      </c>
      <c r="S3" s="439" t="s">
        <v>13</v>
      </c>
    </row>
    <row r="4" spans="1:19" ht="30" customHeight="1">
      <c r="A4" s="439"/>
      <c r="B4" s="439"/>
      <c r="C4" s="439"/>
      <c r="D4" s="238" t="s">
        <v>14</v>
      </c>
      <c r="E4" s="238" t="s">
        <v>15</v>
      </c>
      <c r="F4" s="238" t="s">
        <v>16</v>
      </c>
      <c r="G4" s="238" t="s">
        <v>17</v>
      </c>
      <c r="H4" s="239" t="s">
        <v>18</v>
      </c>
      <c r="I4" s="239" t="s">
        <v>19</v>
      </c>
      <c r="J4" s="239" t="s">
        <v>20</v>
      </c>
      <c r="K4" s="439"/>
      <c r="L4" s="441"/>
      <c r="M4" s="439"/>
      <c r="N4" s="447"/>
      <c r="O4" s="439"/>
      <c r="P4" s="448"/>
      <c r="Q4" s="439"/>
      <c r="R4" s="439"/>
      <c r="S4" s="439"/>
    </row>
    <row r="5" spans="1:256" ht="14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  <c r="IV5" s="233"/>
    </row>
    <row r="6" spans="1:19" ht="120" customHeight="1">
      <c r="A6" s="240">
        <v>1</v>
      </c>
      <c r="B6" s="241" t="s">
        <v>85</v>
      </c>
      <c r="C6" s="242" t="s">
        <v>86</v>
      </c>
      <c r="D6" s="242" t="s">
        <v>87</v>
      </c>
      <c r="E6" s="242" t="s">
        <v>88</v>
      </c>
      <c r="F6" s="242" t="s">
        <v>89</v>
      </c>
      <c r="G6" s="242" t="s">
        <v>25</v>
      </c>
      <c r="H6" s="242" t="s">
        <v>90</v>
      </c>
      <c r="I6" s="242" t="s">
        <v>91</v>
      </c>
      <c r="J6" s="242" t="s">
        <v>50</v>
      </c>
      <c r="K6" s="242" t="s">
        <v>25</v>
      </c>
      <c r="L6" s="242" t="s">
        <v>92</v>
      </c>
      <c r="M6" s="243">
        <v>30</v>
      </c>
      <c r="N6" s="244"/>
      <c r="O6" s="245">
        <f aca="true" t="shared" si="0" ref="O6:O11">N6*M6</f>
        <v>0</v>
      </c>
      <c r="P6" s="246">
        <v>0.08</v>
      </c>
      <c r="Q6" s="245">
        <f aca="true" t="shared" si="1" ref="Q6:Q11">N6*P6+N6</f>
        <v>0</v>
      </c>
      <c r="R6" s="245">
        <f aca="true" t="shared" si="2" ref="R6:R11">Q6*M6</f>
        <v>0</v>
      </c>
      <c r="S6" s="243"/>
    </row>
    <row r="7" spans="1:19" ht="65.25" customHeight="1">
      <c r="A7" s="240">
        <v>2</v>
      </c>
      <c r="B7" s="241" t="s">
        <v>93</v>
      </c>
      <c r="C7" s="242" t="s">
        <v>94</v>
      </c>
      <c r="D7" s="242" t="s">
        <v>95</v>
      </c>
      <c r="E7" s="242" t="s">
        <v>25</v>
      </c>
      <c r="F7" s="242" t="s">
        <v>96</v>
      </c>
      <c r="G7" s="240" t="s">
        <v>25</v>
      </c>
      <c r="H7" s="242" t="s">
        <v>25</v>
      </c>
      <c r="I7" s="242" t="s">
        <v>25</v>
      </c>
      <c r="J7" s="242" t="s">
        <v>25</v>
      </c>
      <c r="K7" s="247" t="s">
        <v>97</v>
      </c>
      <c r="L7" s="242" t="s">
        <v>98</v>
      </c>
      <c r="M7" s="243">
        <v>50</v>
      </c>
      <c r="N7" s="244"/>
      <c r="O7" s="245">
        <f t="shared" si="0"/>
        <v>0</v>
      </c>
      <c r="P7" s="246">
        <v>0.08</v>
      </c>
      <c r="Q7" s="245">
        <f t="shared" si="1"/>
        <v>0</v>
      </c>
      <c r="R7" s="245">
        <f t="shared" si="2"/>
        <v>0</v>
      </c>
      <c r="S7" s="243"/>
    </row>
    <row r="8" spans="1:19" ht="38.25">
      <c r="A8" s="240">
        <v>3</v>
      </c>
      <c r="B8" s="241" t="s">
        <v>99</v>
      </c>
      <c r="C8" s="242" t="s">
        <v>86</v>
      </c>
      <c r="D8" s="242" t="s">
        <v>100</v>
      </c>
      <c r="E8" s="242" t="s">
        <v>101</v>
      </c>
      <c r="F8" s="242" t="s">
        <v>102</v>
      </c>
      <c r="G8" s="240" t="s">
        <v>25</v>
      </c>
      <c r="H8" s="242" t="s">
        <v>25</v>
      </c>
      <c r="I8" s="242" t="s">
        <v>103</v>
      </c>
      <c r="J8" s="242" t="s">
        <v>25</v>
      </c>
      <c r="K8" s="242" t="s">
        <v>104</v>
      </c>
      <c r="L8" s="242" t="s">
        <v>105</v>
      </c>
      <c r="M8" s="243">
        <v>30</v>
      </c>
      <c r="N8" s="244"/>
      <c r="O8" s="245">
        <f t="shared" si="0"/>
        <v>0</v>
      </c>
      <c r="P8" s="246">
        <v>0.08</v>
      </c>
      <c r="Q8" s="245">
        <f t="shared" si="1"/>
        <v>0</v>
      </c>
      <c r="R8" s="245">
        <f t="shared" si="2"/>
        <v>0</v>
      </c>
      <c r="S8" s="243"/>
    </row>
    <row r="9" spans="1:19" ht="51">
      <c r="A9" s="240">
        <v>4</v>
      </c>
      <c r="B9" s="241" t="s">
        <v>106</v>
      </c>
      <c r="C9" s="242" t="s">
        <v>86</v>
      </c>
      <c r="D9" s="242" t="s">
        <v>107</v>
      </c>
      <c r="E9" s="242" t="s">
        <v>108</v>
      </c>
      <c r="F9" s="242" t="s">
        <v>109</v>
      </c>
      <c r="G9" s="240" t="s">
        <v>25</v>
      </c>
      <c r="H9" s="242" t="s">
        <v>25</v>
      </c>
      <c r="I9" s="242" t="s">
        <v>103</v>
      </c>
      <c r="J9" s="242" t="s">
        <v>25</v>
      </c>
      <c r="K9" s="242" t="s">
        <v>25</v>
      </c>
      <c r="L9" s="242" t="s">
        <v>110</v>
      </c>
      <c r="M9" s="243">
        <v>40</v>
      </c>
      <c r="N9" s="244"/>
      <c r="O9" s="245">
        <f t="shared" si="0"/>
        <v>0</v>
      </c>
      <c r="P9" s="246">
        <v>0.08</v>
      </c>
      <c r="Q9" s="245">
        <f t="shared" si="1"/>
        <v>0</v>
      </c>
      <c r="R9" s="245">
        <f t="shared" si="2"/>
        <v>0</v>
      </c>
      <c r="S9" s="243"/>
    </row>
    <row r="10" spans="1:19" ht="51">
      <c r="A10" s="240">
        <v>5</v>
      </c>
      <c r="B10" s="241" t="s">
        <v>106</v>
      </c>
      <c r="C10" s="242" t="s">
        <v>86</v>
      </c>
      <c r="D10" s="242" t="s">
        <v>100</v>
      </c>
      <c r="E10" s="242" t="s">
        <v>108</v>
      </c>
      <c r="F10" s="242" t="s">
        <v>109</v>
      </c>
      <c r="G10" s="240" t="s">
        <v>25</v>
      </c>
      <c r="H10" s="242" t="s">
        <v>25</v>
      </c>
      <c r="I10" s="242" t="s">
        <v>103</v>
      </c>
      <c r="J10" s="242" t="s">
        <v>25</v>
      </c>
      <c r="K10" s="242" t="s">
        <v>25</v>
      </c>
      <c r="L10" s="242" t="s">
        <v>28</v>
      </c>
      <c r="M10" s="243">
        <v>10</v>
      </c>
      <c r="N10" s="244"/>
      <c r="O10" s="245">
        <f t="shared" si="0"/>
        <v>0</v>
      </c>
      <c r="P10" s="246">
        <v>0.08</v>
      </c>
      <c r="Q10" s="245">
        <f t="shared" si="1"/>
        <v>0</v>
      </c>
      <c r="R10" s="245">
        <f t="shared" si="2"/>
        <v>0</v>
      </c>
      <c r="S10" s="243"/>
    </row>
    <row r="11" spans="1:19" ht="46.5" customHeight="1">
      <c r="A11" s="240">
        <v>6</v>
      </c>
      <c r="B11" s="241" t="s">
        <v>111</v>
      </c>
      <c r="C11" s="242" t="s">
        <v>86</v>
      </c>
      <c r="D11" s="242" t="s">
        <v>112</v>
      </c>
      <c r="E11" s="248" t="s">
        <v>25</v>
      </c>
      <c r="F11" s="249" t="s">
        <v>113</v>
      </c>
      <c r="G11" s="240" t="s">
        <v>25</v>
      </c>
      <c r="H11" s="242" t="s">
        <v>25</v>
      </c>
      <c r="I11" s="242" t="s">
        <v>25</v>
      </c>
      <c r="J11" s="242" t="s">
        <v>25</v>
      </c>
      <c r="K11" s="242" t="s">
        <v>25</v>
      </c>
      <c r="L11" s="242" t="s">
        <v>114</v>
      </c>
      <c r="M11" s="243">
        <v>20</v>
      </c>
      <c r="N11" s="244"/>
      <c r="O11" s="245">
        <f t="shared" si="0"/>
        <v>0</v>
      </c>
      <c r="P11" s="246">
        <v>0.08</v>
      </c>
      <c r="Q11" s="245">
        <f t="shared" si="1"/>
        <v>0</v>
      </c>
      <c r="R11" s="245">
        <f t="shared" si="2"/>
        <v>0</v>
      </c>
      <c r="S11" s="243"/>
    </row>
    <row r="12" spans="1:254" ht="14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1"/>
      <c r="O12" s="252">
        <f>SUM(O6:O11)</f>
        <v>0</v>
      </c>
      <c r="P12" s="253"/>
      <c r="Q12" s="253"/>
      <c r="R12" s="252">
        <f>SUM(R6:R11)</f>
        <v>0</v>
      </c>
      <c r="S12" s="25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</row>
    <row r="17" spans="2:4" ht="14.25">
      <c r="B17" s="445" t="s">
        <v>42</v>
      </c>
      <c r="C17" s="445"/>
      <c r="D17" s="445"/>
    </row>
    <row r="18" spans="2:4" ht="14.25">
      <c r="B18" s="446" t="s">
        <v>43</v>
      </c>
      <c r="C18" s="446"/>
      <c r="D18" s="446"/>
    </row>
  </sheetData>
  <sheetProtection selectLockedCells="1" selectUnlockedCells="1"/>
  <mergeCells count="16">
    <mergeCell ref="R3:R4"/>
    <mergeCell ref="S3:S4"/>
    <mergeCell ref="B17:D17"/>
    <mergeCell ref="B18:D18"/>
    <mergeCell ref="L3:L4"/>
    <mergeCell ref="M3:M4"/>
    <mergeCell ref="N3:N4"/>
    <mergeCell ref="O3:O4"/>
    <mergeCell ref="P3:P4"/>
    <mergeCell ref="Q3:Q4"/>
    <mergeCell ref="G1:I1"/>
    <mergeCell ref="A3:A4"/>
    <mergeCell ref="B3:B4"/>
    <mergeCell ref="C3:C4"/>
    <mergeCell ref="D3:J3"/>
    <mergeCell ref="K3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  <headerFooter alignWithMargins="0">
    <oddHeader>&amp;L&amp;"Arial,Pogrubiony"MCM/WSM/ZP7/2015&amp;C&amp;"Arial,Pogrubiony"PAKIET Nr 3&amp;R&amp;"Arial,Pogrubiony"Załącznik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5"/>
  <sheetViews>
    <sheetView zoomScale="65" zoomScaleNormal="65" zoomScaleSheetLayoutView="100" zoomScalePageLayoutView="0" workbookViewId="0" topLeftCell="A25">
      <selection activeCell="N5" sqref="N5"/>
    </sheetView>
  </sheetViews>
  <sheetFormatPr defaultColWidth="9.421875" defaultRowHeight="12.75"/>
  <cols>
    <col min="1" max="1" width="9.421875" style="49" customWidth="1"/>
    <col min="2" max="2" width="12.00390625" style="49" customWidth="1"/>
    <col min="3" max="3" width="15.7109375" style="49" customWidth="1"/>
    <col min="4" max="4" width="29.00390625" style="57" customWidth="1"/>
    <col min="5" max="5" width="16.7109375" style="49" customWidth="1"/>
    <col min="6" max="6" width="21.140625" style="57" customWidth="1"/>
    <col min="7" max="7" width="14.140625" style="49" customWidth="1"/>
    <col min="8" max="9" width="9.421875" style="49" customWidth="1"/>
    <col min="10" max="10" width="13.7109375" style="49" customWidth="1"/>
    <col min="11" max="11" width="15.00390625" style="49" customWidth="1"/>
    <col min="12" max="12" width="9.421875" style="49" customWidth="1"/>
    <col min="13" max="13" width="9.421875" style="58" customWidth="1"/>
    <col min="14" max="14" width="9.421875" style="49" customWidth="1"/>
    <col min="15" max="15" width="13.57421875" style="49" customWidth="1"/>
    <col min="16" max="16" width="9.421875" style="59" customWidth="1"/>
    <col min="17" max="17" width="9.421875" style="49" customWidth="1"/>
    <col min="18" max="18" width="20.421875" style="49" customWidth="1"/>
    <col min="19" max="19" width="13.00390625" style="49" customWidth="1"/>
    <col min="20" max="16384" width="9.421875" style="49" customWidth="1"/>
  </cols>
  <sheetData>
    <row r="1" spans="7:9" ht="15">
      <c r="G1" s="424" t="s">
        <v>0</v>
      </c>
      <c r="H1" s="424"/>
      <c r="I1" s="424"/>
    </row>
    <row r="3" spans="1:19" ht="14.25" customHeight="1">
      <c r="A3" s="425" t="s">
        <v>1</v>
      </c>
      <c r="B3" s="425" t="s">
        <v>2</v>
      </c>
      <c r="C3" s="425" t="s">
        <v>3</v>
      </c>
      <c r="D3" s="425" t="s">
        <v>4</v>
      </c>
      <c r="E3" s="425"/>
      <c r="F3" s="425"/>
      <c r="G3" s="425"/>
      <c r="H3" s="425"/>
      <c r="I3" s="425"/>
      <c r="J3" s="425"/>
      <c r="K3" s="450" t="s">
        <v>5</v>
      </c>
      <c r="L3" s="453" t="s">
        <v>6</v>
      </c>
      <c r="M3" s="454" t="s">
        <v>7</v>
      </c>
      <c r="N3" s="450" t="s">
        <v>8</v>
      </c>
      <c r="O3" s="450" t="s">
        <v>9</v>
      </c>
      <c r="P3" s="449" t="s">
        <v>10</v>
      </c>
      <c r="Q3" s="450" t="s">
        <v>45</v>
      </c>
      <c r="R3" s="450" t="s">
        <v>12</v>
      </c>
      <c r="S3" s="450" t="s">
        <v>119</v>
      </c>
    </row>
    <row r="4" spans="1:19" ht="33" customHeight="1">
      <c r="A4" s="425"/>
      <c r="B4" s="425"/>
      <c r="C4" s="425"/>
      <c r="D4" s="6" t="s">
        <v>14</v>
      </c>
      <c r="E4" s="60" t="s">
        <v>15</v>
      </c>
      <c r="F4" s="63" t="s">
        <v>16</v>
      </c>
      <c r="G4" s="60" t="s">
        <v>17</v>
      </c>
      <c r="H4" s="61" t="s">
        <v>18</v>
      </c>
      <c r="I4" s="61" t="s">
        <v>19</v>
      </c>
      <c r="J4" s="61" t="s">
        <v>20</v>
      </c>
      <c r="K4" s="450"/>
      <c r="L4" s="453"/>
      <c r="M4" s="454"/>
      <c r="N4" s="450"/>
      <c r="O4" s="450"/>
      <c r="P4" s="449"/>
      <c r="Q4" s="450"/>
      <c r="R4" s="450"/>
      <c r="S4" s="450"/>
    </row>
    <row r="5" spans="1:19" ht="188.25" customHeight="1">
      <c r="A5" s="64" t="s">
        <v>120</v>
      </c>
      <c r="B5" s="65" t="s">
        <v>121</v>
      </c>
      <c r="C5" s="64" t="s">
        <v>122</v>
      </c>
      <c r="D5" s="66" t="s">
        <v>123</v>
      </c>
      <c r="E5" s="67" t="s">
        <v>25</v>
      </c>
      <c r="F5" s="67" t="s">
        <v>124</v>
      </c>
      <c r="G5" s="67" t="s">
        <v>25</v>
      </c>
      <c r="H5" s="67" t="s">
        <v>25</v>
      </c>
      <c r="I5" s="67" t="s">
        <v>25</v>
      </c>
      <c r="J5" s="67" t="s">
        <v>125</v>
      </c>
      <c r="K5" s="67" t="s">
        <v>126</v>
      </c>
      <c r="L5" s="67" t="s">
        <v>98</v>
      </c>
      <c r="M5" s="68">
        <v>70</v>
      </c>
      <c r="N5" s="69"/>
      <c r="O5" s="70">
        <f aca="true" t="shared" si="0" ref="O5:O33">N5*M5</f>
        <v>0</v>
      </c>
      <c r="P5" s="71">
        <f>N5*0.23</f>
        <v>0</v>
      </c>
      <c r="Q5" s="70">
        <f aca="true" t="shared" si="1" ref="Q5:Q27">P5+N5</f>
        <v>0</v>
      </c>
      <c r="R5" s="70">
        <f aca="true" t="shared" si="2" ref="R5:R33">Q5*M5</f>
        <v>0</v>
      </c>
      <c r="S5" s="69"/>
    </row>
    <row r="6" spans="1:19" ht="105.75" customHeight="1">
      <c r="A6" s="64" t="s">
        <v>127</v>
      </c>
      <c r="B6" s="65" t="s">
        <v>128</v>
      </c>
      <c r="C6" s="64" t="s">
        <v>129</v>
      </c>
      <c r="D6" s="64" t="s">
        <v>130</v>
      </c>
      <c r="E6" s="67" t="s">
        <v>131</v>
      </c>
      <c r="F6" s="67" t="s">
        <v>132</v>
      </c>
      <c r="G6" s="67" t="s">
        <v>25</v>
      </c>
      <c r="H6" s="67" t="s">
        <v>25</v>
      </c>
      <c r="I6" s="67" t="s">
        <v>133</v>
      </c>
      <c r="J6" s="67" t="s">
        <v>67</v>
      </c>
      <c r="K6" s="67" t="s">
        <v>25</v>
      </c>
      <c r="L6" s="67" t="s">
        <v>134</v>
      </c>
      <c r="M6" s="68">
        <v>50</v>
      </c>
      <c r="N6" s="69"/>
      <c r="O6" s="70">
        <f t="shared" si="0"/>
        <v>0</v>
      </c>
      <c r="P6" s="71">
        <f aca="true" t="shared" si="3" ref="P6:P23">N6*0.08</f>
        <v>0</v>
      </c>
      <c r="Q6" s="70">
        <f t="shared" si="1"/>
        <v>0</v>
      </c>
      <c r="R6" s="70">
        <f t="shared" si="2"/>
        <v>0</v>
      </c>
      <c r="S6" s="69"/>
    </row>
    <row r="7" spans="1:19" ht="111.75" customHeight="1">
      <c r="A7" s="64" t="s">
        <v>135</v>
      </c>
      <c r="B7" s="65" t="s">
        <v>128</v>
      </c>
      <c r="C7" s="64" t="s">
        <v>129</v>
      </c>
      <c r="D7" s="64" t="s">
        <v>130</v>
      </c>
      <c r="E7" s="67" t="s">
        <v>131</v>
      </c>
      <c r="F7" s="67" t="s">
        <v>132</v>
      </c>
      <c r="G7" s="67" t="s">
        <v>25</v>
      </c>
      <c r="H7" s="67" t="s">
        <v>25</v>
      </c>
      <c r="I7" s="67" t="s">
        <v>133</v>
      </c>
      <c r="J7" s="67" t="s">
        <v>50</v>
      </c>
      <c r="K7" s="67" t="s">
        <v>25</v>
      </c>
      <c r="L7" s="67" t="s">
        <v>92</v>
      </c>
      <c r="M7" s="68">
        <v>20</v>
      </c>
      <c r="N7" s="69"/>
      <c r="O7" s="70">
        <f t="shared" si="0"/>
        <v>0</v>
      </c>
      <c r="P7" s="71">
        <f t="shared" si="3"/>
        <v>0</v>
      </c>
      <c r="Q7" s="70">
        <f t="shared" si="1"/>
        <v>0</v>
      </c>
      <c r="R7" s="70">
        <f t="shared" si="2"/>
        <v>0</v>
      </c>
      <c r="S7" s="69"/>
    </row>
    <row r="8" spans="1:19" ht="126" customHeight="1">
      <c r="A8" s="64" t="s">
        <v>136</v>
      </c>
      <c r="B8" s="65" t="s">
        <v>137</v>
      </c>
      <c r="C8" s="64" t="s">
        <v>129</v>
      </c>
      <c r="D8" s="64" t="s">
        <v>138</v>
      </c>
      <c r="E8" s="67" t="s">
        <v>139</v>
      </c>
      <c r="F8" s="67" t="s">
        <v>140</v>
      </c>
      <c r="G8" s="67" t="s">
        <v>25</v>
      </c>
      <c r="H8" s="67" t="s">
        <v>25</v>
      </c>
      <c r="I8" s="67" t="s">
        <v>141</v>
      </c>
      <c r="J8" s="67" t="s">
        <v>50</v>
      </c>
      <c r="K8" s="67" t="s">
        <v>25</v>
      </c>
      <c r="L8" s="67" t="s">
        <v>92</v>
      </c>
      <c r="M8" s="68">
        <v>10</v>
      </c>
      <c r="N8" s="69"/>
      <c r="O8" s="70">
        <f t="shared" si="0"/>
        <v>0</v>
      </c>
      <c r="P8" s="71">
        <f t="shared" si="3"/>
        <v>0</v>
      </c>
      <c r="Q8" s="70">
        <f t="shared" si="1"/>
        <v>0</v>
      </c>
      <c r="R8" s="70">
        <f t="shared" si="2"/>
        <v>0</v>
      </c>
      <c r="S8" s="69"/>
    </row>
    <row r="9" spans="1:19" ht="104.25" customHeight="1">
      <c r="A9" s="64" t="s">
        <v>142</v>
      </c>
      <c r="B9" s="65" t="s">
        <v>143</v>
      </c>
      <c r="C9" s="64" t="s">
        <v>129</v>
      </c>
      <c r="D9" s="66" t="s">
        <v>144</v>
      </c>
      <c r="E9" s="67" t="s">
        <v>145</v>
      </c>
      <c r="F9" s="67" t="s">
        <v>146</v>
      </c>
      <c r="G9" s="67" t="s">
        <v>25</v>
      </c>
      <c r="H9" s="67" t="s">
        <v>25</v>
      </c>
      <c r="I9" s="67" t="s">
        <v>133</v>
      </c>
      <c r="J9" s="67" t="s">
        <v>50</v>
      </c>
      <c r="K9" s="67" t="s">
        <v>25</v>
      </c>
      <c r="L9" s="67" t="s">
        <v>134</v>
      </c>
      <c r="M9" s="68">
        <v>20</v>
      </c>
      <c r="N9" s="69"/>
      <c r="O9" s="70">
        <f t="shared" si="0"/>
        <v>0</v>
      </c>
      <c r="P9" s="71">
        <f t="shared" si="3"/>
        <v>0</v>
      </c>
      <c r="Q9" s="70">
        <f t="shared" si="1"/>
        <v>0</v>
      </c>
      <c r="R9" s="70">
        <f t="shared" si="2"/>
        <v>0</v>
      </c>
      <c r="S9" s="69"/>
    </row>
    <row r="10" spans="1:19" ht="99.75" customHeight="1">
      <c r="A10" s="64" t="s">
        <v>147</v>
      </c>
      <c r="B10" s="65" t="s">
        <v>143</v>
      </c>
      <c r="C10" s="72" t="s">
        <v>129</v>
      </c>
      <c r="D10" s="73" t="s">
        <v>144</v>
      </c>
      <c r="E10" s="67" t="s">
        <v>145</v>
      </c>
      <c r="F10" s="67" t="s">
        <v>146</v>
      </c>
      <c r="G10" s="67" t="s">
        <v>25</v>
      </c>
      <c r="H10" s="67" t="s">
        <v>25</v>
      </c>
      <c r="I10" s="67" t="s">
        <v>133</v>
      </c>
      <c r="J10" s="67" t="s">
        <v>50</v>
      </c>
      <c r="K10" s="67" t="s">
        <v>25</v>
      </c>
      <c r="L10" s="67" t="s">
        <v>92</v>
      </c>
      <c r="M10" s="68">
        <v>10</v>
      </c>
      <c r="N10" s="69"/>
      <c r="O10" s="70">
        <f t="shared" si="0"/>
        <v>0</v>
      </c>
      <c r="P10" s="71">
        <f t="shared" si="3"/>
        <v>0</v>
      </c>
      <c r="Q10" s="70">
        <f t="shared" si="1"/>
        <v>0</v>
      </c>
      <c r="R10" s="70">
        <f t="shared" si="2"/>
        <v>0</v>
      </c>
      <c r="S10" s="69"/>
    </row>
    <row r="11" spans="1:19" ht="84" customHeight="1">
      <c r="A11" s="64" t="s">
        <v>148</v>
      </c>
      <c r="B11" s="65" t="s">
        <v>149</v>
      </c>
      <c r="C11" s="64" t="s">
        <v>86</v>
      </c>
      <c r="D11" s="74" t="s">
        <v>150</v>
      </c>
      <c r="E11" s="67" t="s">
        <v>151</v>
      </c>
      <c r="F11" s="75" t="s">
        <v>152</v>
      </c>
      <c r="G11" s="67" t="s">
        <v>153</v>
      </c>
      <c r="H11" s="67" t="s">
        <v>154</v>
      </c>
      <c r="I11" s="67" t="s">
        <v>155</v>
      </c>
      <c r="J11" s="67" t="s">
        <v>50</v>
      </c>
      <c r="K11" s="67" t="s">
        <v>25</v>
      </c>
      <c r="L11" s="67" t="s">
        <v>156</v>
      </c>
      <c r="M11" s="68">
        <v>8</v>
      </c>
      <c r="N11" s="69"/>
      <c r="O11" s="70">
        <f t="shared" si="0"/>
        <v>0</v>
      </c>
      <c r="P11" s="71">
        <f t="shared" si="3"/>
        <v>0</v>
      </c>
      <c r="Q11" s="70">
        <f t="shared" si="1"/>
        <v>0</v>
      </c>
      <c r="R11" s="70">
        <f t="shared" si="2"/>
        <v>0</v>
      </c>
      <c r="S11" s="69"/>
    </row>
    <row r="12" spans="1:19" s="235" customFormat="1" ht="147" customHeight="1">
      <c r="A12" s="256" t="s">
        <v>157</v>
      </c>
      <c r="B12" s="270" t="s">
        <v>158</v>
      </c>
      <c r="C12" s="256" t="s">
        <v>86</v>
      </c>
      <c r="D12" s="256" t="s">
        <v>159</v>
      </c>
      <c r="E12" s="257" t="s">
        <v>160</v>
      </c>
      <c r="F12" s="257" t="s">
        <v>161</v>
      </c>
      <c r="G12" s="257" t="s">
        <v>25</v>
      </c>
      <c r="H12" s="257" t="s">
        <v>162</v>
      </c>
      <c r="I12" s="257" t="s">
        <v>163</v>
      </c>
      <c r="J12" s="257" t="s">
        <v>164</v>
      </c>
      <c r="K12" s="257" t="s">
        <v>25</v>
      </c>
      <c r="L12" s="257" t="s">
        <v>165</v>
      </c>
      <c r="M12" s="258">
        <v>80</v>
      </c>
      <c r="N12" s="259"/>
      <c r="O12" s="260">
        <f t="shared" si="0"/>
        <v>0</v>
      </c>
      <c r="P12" s="261">
        <f t="shared" si="3"/>
        <v>0</v>
      </c>
      <c r="Q12" s="260">
        <f t="shared" si="1"/>
        <v>0</v>
      </c>
      <c r="R12" s="260">
        <f t="shared" si="2"/>
        <v>0</v>
      </c>
      <c r="S12" s="259"/>
    </row>
    <row r="13" spans="1:19" s="235" customFormat="1" ht="99.75" customHeight="1">
      <c r="A13" s="256" t="s">
        <v>166</v>
      </c>
      <c r="B13" s="270" t="s">
        <v>167</v>
      </c>
      <c r="C13" s="256" t="s">
        <v>86</v>
      </c>
      <c r="D13" s="256" t="s">
        <v>168</v>
      </c>
      <c r="E13" s="257" t="s">
        <v>169</v>
      </c>
      <c r="F13" s="257" t="s">
        <v>170</v>
      </c>
      <c r="G13" s="257">
        <v>8.3</v>
      </c>
      <c r="H13" s="257" t="s">
        <v>171</v>
      </c>
      <c r="I13" s="257" t="s">
        <v>172</v>
      </c>
      <c r="J13" s="257" t="s">
        <v>173</v>
      </c>
      <c r="K13" s="257" t="s">
        <v>25</v>
      </c>
      <c r="L13" s="257" t="s">
        <v>174</v>
      </c>
      <c r="M13" s="258">
        <v>40</v>
      </c>
      <c r="N13" s="259"/>
      <c r="O13" s="260">
        <f t="shared" si="0"/>
        <v>0</v>
      </c>
      <c r="P13" s="261">
        <f t="shared" si="3"/>
        <v>0</v>
      </c>
      <c r="Q13" s="260">
        <f t="shared" si="1"/>
        <v>0</v>
      </c>
      <c r="R13" s="260">
        <f t="shared" si="2"/>
        <v>0</v>
      </c>
      <c r="S13" s="259"/>
    </row>
    <row r="14" spans="1:19" s="235" customFormat="1" ht="99.75" customHeight="1">
      <c r="A14" s="256" t="s">
        <v>175</v>
      </c>
      <c r="B14" s="270" t="s">
        <v>167</v>
      </c>
      <c r="C14" s="256" t="s">
        <v>86</v>
      </c>
      <c r="D14" s="256" t="s">
        <v>168</v>
      </c>
      <c r="E14" s="257" t="s">
        <v>169</v>
      </c>
      <c r="F14" s="257" t="s">
        <v>170</v>
      </c>
      <c r="G14" s="257">
        <v>8.3</v>
      </c>
      <c r="H14" s="257" t="s">
        <v>171</v>
      </c>
      <c r="I14" s="257" t="s">
        <v>172</v>
      </c>
      <c r="J14" s="257" t="s">
        <v>173</v>
      </c>
      <c r="K14" s="257" t="s">
        <v>25</v>
      </c>
      <c r="L14" s="257" t="s">
        <v>176</v>
      </c>
      <c r="M14" s="258">
        <v>150</v>
      </c>
      <c r="N14" s="259"/>
      <c r="O14" s="260">
        <f t="shared" si="0"/>
        <v>0</v>
      </c>
      <c r="P14" s="261">
        <f t="shared" si="3"/>
        <v>0</v>
      </c>
      <c r="Q14" s="260">
        <f t="shared" si="1"/>
        <v>0</v>
      </c>
      <c r="R14" s="260">
        <f t="shared" si="2"/>
        <v>0</v>
      </c>
      <c r="S14" s="259"/>
    </row>
    <row r="15" spans="1:19" s="235" customFormat="1" ht="202.5" customHeight="1">
      <c r="A15" s="256" t="s">
        <v>177</v>
      </c>
      <c r="B15" s="271" t="s">
        <v>178</v>
      </c>
      <c r="C15" s="262" t="s">
        <v>86</v>
      </c>
      <c r="D15" s="262" t="s">
        <v>179</v>
      </c>
      <c r="E15" s="257" t="s">
        <v>180</v>
      </c>
      <c r="F15" s="257" t="s">
        <v>181</v>
      </c>
      <c r="G15" s="257" t="s">
        <v>25</v>
      </c>
      <c r="H15" s="257" t="s">
        <v>90</v>
      </c>
      <c r="I15" s="257" t="s">
        <v>91</v>
      </c>
      <c r="J15" s="257" t="s">
        <v>182</v>
      </c>
      <c r="K15" s="257" t="s">
        <v>183</v>
      </c>
      <c r="L15" s="257" t="s">
        <v>184</v>
      </c>
      <c r="M15" s="258">
        <v>40</v>
      </c>
      <c r="N15" s="259"/>
      <c r="O15" s="260">
        <f t="shared" si="0"/>
        <v>0</v>
      </c>
      <c r="P15" s="261">
        <f t="shared" si="3"/>
        <v>0</v>
      </c>
      <c r="Q15" s="260">
        <f t="shared" si="1"/>
        <v>0</v>
      </c>
      <c r="R15" s="260">
        <f t="shared" si="2"/>
        <v>0</v>
      </c>
      <c r="S15" s="259"/>
    </row>
    <row r="16" spans="1:19" s="235" customFormat="1" ht="195" customHeight="1">
      <c r="A16" s="256" t="s">
        <v>185</v>
      </c>
      <c r="B16" s="270" t="s">
        <v>186</v>
      </c>
      <c r="C16" s="256" t="s">
        <v>86</v>
      </c>
      <c r="D16" s="263" t="s">
        <v>187</v>
      </c>
      <c r="E16" s="264" t="s">
        <v>188</v>
      </c>
      <c r="F16" s="264" t="s">
        <v>189</v>
      </c>
      <c r="G16" s="257" t="s">
        <v>25</v>
      </c>
      <c r="H16" s="257" t="s">
        <v>25</v>
      </c>
      <c r="I16" s="257" t="s">
        <v>190</v>
      </c>
      <c r="J16" s="257" t="s">
        <v>67</v>
      </c>
      <c r="K16" s="257" t="s">
        <v>191</v>
      </c>
      <c r="L16" s="257" t="s">
        <v>192</v>
      </c>
      <c r="M16" s="258">
        <v>120</v>
      </c>
      <c r="N16" s="259"/>
      <c r="O16" s="260">
        <f t="shared" si="0"/>
        <v>0</v>
      </c>
      <c r="P16" s="261">
        <f t="shared" si="3"/>
        <v>0</v>
      </c>
      <c r="Q16" s="260">
        <f t="shared" si="1"/>
        <v>0</v>
      </c>
      <c r="R16" s="260">
        <f t="shared" si="2"/>
        <v>0</v>
      </c>
      <c r="S16" s="259"/>
    </row>
    <row r="17" spans="1:19" s="235" customFormat="1" ht="173.25" customHeight="1">
      <c r="A17" s="256" t="s">
        <v>193</v>
      </c>
      <c r="B17" s="270" t="s">
        <v>186</v>
      </c>
      <c r="C17" s="256" t="s">
        <v>86</v>
      </c>
      <c r="D17" s="263" t="s">
        <v>187</v>
      </c>
      <c r="E17" s="264" t="s">
        <v>188</v>
      </c>
      <c r="F17" s="264" t="s">
        <v>189</v>
      </c>
      <c r="G17" s="257" t="s">
        <v>25</v>
      </c>
      <c r="H17" s="257" t="s">
        <v>25</v>
      </c>
      <c r="I17" s="257" t="s">
        <v>190</v>
      </c>
      <c r="J17" s="257" t="s">
        <v>67</v>
      </c>
      <c r="K17" s="257" t="s">
        <v>191</v>
      </c>
      <c r="L17" s="257" t="s">
        <v>92</v>
      </c>
      <c r="M17" s="258">
        <v>130</v>
      </c>
      <c r="N17" s="259"/>
      <c r="O17" s="260">
        <f t="shared" si="0"/>
        <v>0</v>
      </c>
      <c r="P17" s="261">
        <f t="shared" si="3"/>
        <v>0</v>
      </c>
      <c r="Q17" s="260">
        <f t="shared" si="1"/>
        <v>0</v>
      </c>
      <c r="R17" s="260">
        <f t="shared" si="2"/>
        <v>0</v>
      </c>
      <c r="S17" s="259"/>
    </row>
    <row r="18" spans="1:19" s="235" customFormat="1" ht="242.25">
      <c r="A18" s="256" t="s">
        <v>194</v>
      </c>
      <c r="B18" s="272" t="s">
        <v>195</v>
      </c>
      <c r="C18" s="257" t="s">
        <v>86</v>
      </c>
      <c r="D18" s="257" t="s">
        <v>196</v>
      </c>
      <c r="E18" s="257" t="s">
        <v>197</v>
      </c>
      <c r="F18" s="257" t="s">
        <v>198</v>
      </c>
      <c r="G18" s="265" t="s">
        <v>25</v>
      </c>
      <c r="H18" s="257" t="s">
        <v>25</v>
      </c>
      <c r="I18" s="257" t="s">
        <v>199</v>
      </c>
      <c r="J18" s="257" t="s">
        <v>25</v>
      </c>
      <c r="K18" s="257" t="s">
        <v>200</v>
      </c>
      <c r="L18" s="257" t="s">
        <v>201</v>
      </c>
      <c r="M18" s="258">
        <v>30</v>
      </c>
      <c r="N18" s="259"/>
      <c r="O18" s="260">
        <f t="shared" si="0"/>
        <v>0</v>
      </c>
      <c r="P18" s="261">
        <f t="shared" si="3"/>
        <v>0</v>
      </c>
      <c r="Q18" s="260">
        <f t="shared" si="1"/>
        <v>0</v>
      </c>
      <c r="R18" s="260">
        <f t="shared" si="2"/>
        <v>0</v>
      </c>
      <c r="S18" s="259"/>
    </row>
    <row r="19" spans="1:19" s="235" customFormat="1" ht="74.25" customHeight="1">
      <c r="A19" s="256" t="s">
        <v>202</v>
      </c>
      <c r="B19" s="272" t="s">
        <v>203</v>
      </c>
      <c r="C19" s="257" t="s">
        <v>86</v>
      </c>
      <c r="D19" s="257" t="s">
        <v>204</v>
      </c>
      <c r="E19" s="257" t="s">
        <v>205</v>
      </c>
      <c r="F19" s="257" t="s">
        <v>198</v>
      </c>
      <c r="G19" s="265" t="s">
        <v>25</v>
      </c>
      <c r="H19" s="257" t="s">
        <v>25</v>
      </c>
      <c r="I19" s="257" t="s">
        <v>206</v>
      </c>
      <c r="J19" s="257"/>
      <c r="K19" s="257" t="s">
        <v>200</v>
      </c>
      <c r="L19" s="257" t="s">
        <v>201</v>
      </c>
      <c r="M19" s="258">
        <v>150</v>
      </c>
      <c r="N19" s="259"/>
      <c r="O19" s="260">
        <f t="shared" si="0"/>
        <v>0</v>
      </c>
      <c r="P19" s="261">
        <f t="shared" si="3"/>
        <v>0</v>
      </c>
      <c r="Q19" s="260">
        <f t="shared" si="1"/>
        <v>0</v>
      </c>
      <c r="R19" s="260">
        <f t="shared" si="2"/>
        <v>0</v>
      </c>
      <c r="S19" s="259"/>
    </row>
    <row r="20" spans="1:19" s="235" customFormat="1" ht="126" customHeight="1">
      <c r="A20" s="256" t="s">
        <v>207</v>
      </c>
      <c r="B20" s="272" t="s">
        <v>203</v>
      </c>
      <c r="C20" s="257" t="s">
        <v>86</v>
      </c>
      <c r="D20" s="257" t="s">
        <v>204</v>
      </c>
      <c r="E20" s="257" t="s">
        <v>205</v>
      </c>
      <c r="F20" s="257" t="s">
        <v>198</v>
      </c>
      <c r="G20" s="265" t="s">
        <v>118</v>
      </c>
      <c r="H20" s="257" t="s">
        <v>118</v>
      </c>
      <c r="I20" s="257" t="s">
        <v>208</v>
      </c>
      <c r="J20" s="257"/>
      <c r="K20" s="257" t="s">
        <v>209</v>
      </c>
      <c r="L20" s="257" t="s">
        <v>68</v>
      </c>
      <c r="M20" s="258">
        <v>10</v>
      </c>
      <c r="N20" s="259"/>
      <c r="O20" s="260">
        <f t="shared" si="0"/>
        <v>0</v>
      </c>
      <c r="P20" s="261">
        <f t="shared" si="3"/>
        <v>0</v>
      </c>
      <c r="Q20" s="260">
        <f t="shared" si="1"/>
        <v>0</v>
      </c>
      <c r="R20" s="260">
        <f t="shared" si="2"/>
        <v>0</v>
      </c>
      <c r="S20" s="259"/>
    </row>
    <row r="21" spans="1:19" s="235" customFormat="1" ht="99.75" customHeight="1">
      <c r="A21" s="256" t="s">
        <v>210</v>
      </c>
      <c r="B21" s="271" t="s">
        <v>211</v>
      </c>
      <c r="C21" s="262" t="s">
        <v>86</v>
      </c>
      <c r="D21" s="262" t="s">
        <v>212</v>
      </c>
      <c r="E21" s="257" t="s">
        <v>213</v>
      </c>
      <c r="F21" s="257" t="s">
        <v>214</v>
      </c>
      <c r="G21" s="257" t="s">
        <v>25</v>
      </c>
      <c r="H21" s="257" t="s">
        <v>215</v>
      </c>
      <c r="I21" s="257" t="s">
        <v>103</v>
      </c>
      <c r="J21" s="257" t="s">
        <v>182</v>
      </c>
      <c r="K21" s="257" t="s">
        <v>216</v>
      </c>
      <c r="L21" s="257" t="s">
        <v>217</v>
      </c>
      <c r="M21" s="258">
        <v>80</v>
      </c>
      <c r="N21" s="259"/>
      <c r="O21" s="260">
        <f t="shared" si="0"/>
        <v>0</v>
      </c>
      <c r="P21" s="261">
        <f t="shared" si="3"/>
        <v>0</v>
      </c>
      <c r="Q21" s="260">
        <f t="shared" si="1"/>
        <v>0</v>
      </c>
      <c r="R21" s="260">
        <f t="shared" si="2"/>
        <v>0</v>
      </c>
      <c r="S21" s="259"/>
    </row>
    <row r="22" spans="1:19" s="235" customFormat="1" ht="99.75" customHeight="1">
      <c r="A22" s="256" t="s">
        <v>218</v>
      </c>
      <c r="B22" s="271" t="s">
        <v>219</v>
      </c>
      <c r="C22" s="262" t="s">
        <v>86</v>
      </c>
      <c r="D22" s="266" t="s">
        <v>220</v>
      </c>
      <c r="E22" s="257" t="s">
        <v>213</v>
      </c>
      <c r="F22" s="257" t="s">
        <v>221</v>
      </c>
      <c r="G22" s="257" t="s">
        <v>25</v>
      </c>
      <c r="H22" s="257" t="s">
        <v>25</v>
      </c>
      <c r="I22" s="257" t="s">
        <v>25</v>
      </c>
      <c r="J22" s="257" t="s">
        <v>222</v>
      </c>
      <c r="K22" s="257" t="s">
        <v>216</v>
      </c>
      <c r="L22" s="257" t="s">
        <v>223</v>
      </c>
      <c r="M22" s="258">
        <v>5</v>
      </c>
      <c r="N22" s="259"/>
      <c r="O22" s="260">
        <f t="shared" si="0"/>
        <v>0</v>
      </c>
      <c r="P22" s="261">
        <f t="shared" si="3"/>
        <v>0</v>
      </c>
      <c r="Q22" s="260">
        <f t="shared" si="1"/>
        <v>0</v>
      </c>
      <c r="R22" s="260">
        <f t="shared" si="2"/>
        <v>0</v>
      </c>
      <c r="S22" s="259"/>
    </row>
    <row r="23" spans="1:19" s="235" customFormat="1" ht="99.75" customHeight="1">
      <c r="A23" s="256" t="s">
        <v>224</v>
      </c>
      <c r="B23" s="270" t="s">
        <v>225</v>
      </c>
      <c r="C23" s="267" t="s">
        <v>226</v>
      </c>
      <c r="D23" s="256" t="s">
        <v>227</v>
      </c>
      <c r="E23" s="257" t="s">
        <v>228</v>
      </c>
      <c r="F23" s="257" t="s">
        <v>229</v>
      </c>
      <c r="G23" s="257" t="s">
        <v>25</v>
      </c>
      <c r="H23" s="257" t="s">
        <v>171</v>
      </c>
      <c r="I23" s="257" t="s">
        <v>172</v>
      </c>
      <c r="J23" s="257" t="s">
        <v>67</v>
      </c>
      <c r="K23" s="257" t="s">
        <v>230</v>
      </c>
      <c r="L23" s="257" t="s">
        <v>231</v>
      </c>
      <c r="M23" s="258">
        <v>3</v>
      </c>
      <c r="N23" s="259"/>
      <c r="O23" s="260">
        <f t="shared" si="0"/>
        <v>0</v>
      </c>
      <c r="P23" s="261">
        <f t="shared" si="3"/>
        <v>0</v>
      </c>
      <c r="Q23" s="260">
        <f t="shared" si="1"/>
        <v>0</v>
      </c>
      <c r="R23" s="260">
        <f t="shared" si="2"/>
        <v>0</v>
      </c>
      <c r="S23" s="259"/>
    </row>
    <row r="24" spans="1:19" s="235" customFormat="1" ht="99.75" customHeight="1">
      <c r="A24" s="256" t="s">
        <v>232</v>
      </c>
      <c r="B24" s="270" t="s">
        <v>233</v>
      </c>
      <c r="C24" s="256" t="s">
        <v>234</v>
      </c>
      <c r="D24" s="256" t="s">
        <v>235</v>
      </c>
      <c r="E24" s="257" t="s">
        <v>236</v>
      </c>
      <c r="F24" s="257" t="s">
        <v>237</v>
      </c>
      <c r="G24" s="257" t="s">
        <v>238</v>
      </c>
      <c r="H24" s="257" t="s">
        <v>25</v>
      </c>
      <c r="I24" s="257" t="s">
        <v>25</v>
      </c>
      <c r="J24" s="257" t="s">
        <v>25</v>
      </c>
      <c r="K24" s="257" t="s">
        <v>239</v>
      </c>
      <c r="L24" s="257" t="s">
        <v>98</v>
      </c>
      <c r="M24" s="258">
        <v>150</v>
      </c>
      <c r="N24" s="259"/>
      <c r="O24" s="260">
        <f t="shared" si="0"/>
        <v>0</v>
      </c>
      <c r="P24" s="261">
        <f>N24*0.23</f>
        <v>0</v>
      </c>
      <c r="Q24" s="260">
        <f t="shared" si="1"/>
        <v>0</v>
      </c>
      <c r="R24" s="260">
        <f t="shared" si="2"/>
        <v>0</v>
      </c>
      <c r="S24" s="259"/>
    </row>
    <row r="25" spans="1:19" s="235" customFormat="1" ht="99.75" customHeight="1">
      <c r="A25" s="256" t="s">
        <v>240</v>
      </c>
      <c r="B25" s="270" t="s">
        <v>241</v>
      </c>
      <c r="C25" s="256" t="s">
        <v>94</v>
      </c>
      <c r="D25" s="256" t="s">
        <v>242</v>
      </c>
      <c r="E25" s="257" t="s">
        <v>243</v>
      </c>
      <c r="F25" s="257" t="s">
        <v>244</v>
      </c>
      <c r="G25" s="265" t="s">
        <v>238</v>
      </c>
      <c r="H25" s="257" t="s">
        <v>25</v>
      </c>
      <c r="I25" s="257" t="s">
        <v>245</v>
      </c>
      <c r="J25" s="257" t="s">
        <v>25</v>
      </c>
      <c r="K25" s="257" t="s">
        <v>126</v>
      </c>
      <c r="L25" s="257" t="s">
        <v>98</v>
      </c>
      <c r="M25" s="258">
        <v>150</v>
      </c>
      <c r="N25" s="259"/>
      <c r="O25" s="260">
        <f t="shared" si="0"/>
        <v>0</v>
      </c>
      <c r="P25" s="261">
        <f>N25*0.08</f>
        <v>0</v>
      </c>
      <c r="Q25" s="260">
        <f t="shared" si="1"/>
        <v>0</v>
      </c>
      <c r="R25" s="260">
        <f t="shared" si="2"/>
        <v>0</v>
      </c>
      <c r="S25" s="259"/>
    </row>
    <row r="26" spans="1:19" s="235" customFormat="1" ht="99.75" customHeight="1">
      <c r="A26" s="256" t="s">
        <v>246</v>
      </c>
      <c r="B26" s="270" t="s">
        <v>247</v>
      </c>
      <c r="C26" s="256" t="s">
        <v>94</v>
      </c>
      <c r="D26" s="268" t="s">
        <v>248</v>
      </c>
      <c r="E26" s="257" t="s">
        <v>249</v>
      </c>
      <c r="F26" s="257" t="s">
        <v>250</v>
      </c>
      <c r="G26" s="265" t="s">
        <v>25</v>
      </c>
      <c r="H26" s="257" t="s">
        <v>25</v>
      </c>
      <c r="I26" s="257" t="s">
        <v>251</v>
      </c>
      <c r="J26" s="257" t="s">
        <v>25</v>
      </c>
      <c r="K26" s="257" t="s">
        <v>126</v>
      </c>
      <c r="L26" s="257" t="s">
        <v>252</v>
      </c>
      <c r="M26" s="258">
        <v>80</v>
      </c>
      <c r="N26" s="259"/>
      <c r="O26" s="260">
        <f t="shared" si="0"/>
        <v>0</v>
      </c>
      <c r="P26" s="261">
        <f>N26*0.08</f>
        <v>0</v>
      </c>
      <c r="Q26" s="260">
        <f t="shared" si="1"/>
        <v>0</v>
      </c>
      <c r="R26" s="260">
        <f t="shared" si="2"/>
        <v>0</v>
      </c>
      <c r="S26" s="259"/>
    </row>
    <row r="27" spans="1:19" s="235" customFormat="1" ht="99.75" customHeight="1">
      <c r="A27" s="269" t="s">
        <v>253</v>
      </c>
      <c r="B27" s="270" t="s">
        <v>254</v>
      </c>
      <c r="C27" s="256" t="s">
        <v>94</v>
      </c>
      <c r="D27" s="256" t="s">
        <v>255</v>
      </c>
      <c r="E27" s="257" t="s">
        <v>256</v>
      </c>
      <c r="F27" s="257" t="s">
        <v>257</v>
      </c>
      <c r="G27" s="265" t="s">
        <v>25</v>
      </c>
      <c r="H27" s="257" t="s">
        <v>25</v>
      </c>
      <c r="I27" s="257" t="s">
        <v>245</v>
      </c>
      <c r="J27" s="257" t="s">
        <v>258</v>
      </c>
      <c r="K27" s="257" t="s">
        <v>126</v>
      </c>
      <c r="L27" s="257" t="s">
        <v>98</v>
      </c>
      <c r="M27" s="258">
        <v>100</v>
      </c>
      <c r="N27" s="259"/>
      <c r="O27" s="260">
        <f t="shared" si="0"/>
        <v>0</v>
      </c>
      <c r="P27" s="261">
        <f>N27*0.08</f>
        <v>0</v>
      </c>
      <c r="Q27" s="260">
        <f t="shared" si="1"/>
        <v>0</v>
      </c>
      <c r="R27" s="260">
        <f t="shared" si="2"/>
        <v>0</v>
      </c>
      <c r="S27" s="259"/>
    </row>
    <row r="28" spans="1:19" ht="72" customHeight="1">
      <c r="A28" s="64" t="s">
        <v>259</v>
      </c>
      <c r="B28" s="77" t="s">
        <v>260</v>
      </c>
      <c r="C28" s="67" t="s">
        <v>94</v>
      </c>
      <c r="D28" s="67" t="s">
        <v>261</v>
      </c>
      <c r="E28" s="67" t="s">
        <v>25</v>
      </c>
      <c r="F28" s="67" t="s">
        <v>262</v>
      </c>
      <c r="G28" s="78" t="s">
        <v>25</v>
      </c>
      <c r="H28" s="67" t="s">
        <v>25</v>
      </c>
      <c r="I28" s="67" t="s">
        <v>25</v>
      </c>
      <c r="J28" s="67" t="s">
        <v>125</v>
      </c>
      <c r="K28" s="67" t="s">
        <v>263</v>
      </c>
      <c r="L28" s="67" t="s">
        <v>98</v>
      </c>
      <c r="M28" s="68">
        <v>150</v>
      </c>
      <c r="N28" s="69"/>
      <c r="O28" s="70">
        <f t="shared" si="0"/>
        <v>0</v>
      </c>
      <c r="P28" s="71">
        <f>N28*0.23</f>
        <v>0</v>
      </c>
      <c r="Q28" s="70">
        <f>N28+P28</f>
        <v>0</v>
      </c>
      <c r="R28" s="70">
        <f t="shared" si="2"/>
        <v>0</v>
      </c>
      <c r="S28" s="69"/>
    </row>
    <row r="29" spans="1:19" ht="128.25" customHeight="1">
      <c r="A29" s="64" t="s">
        <v>264</v>
      </c>
      <c r="B29" s="77" t="s">
        <v>265</v>
      </c>
      <c r="C29" s="79" t="s">
        <v>266</v>
      </c>
      <c r="D29" s="80" t="s">
        <v>267</v>
      </c>
      <c r="E29" s="67" t="s">
        <v>25</v>
      </c>
      <c r="F29" s="67" t="s">
        <v>25</v>
      </c>
      <c r="G29" s="78">
        <v>14</v>
      </c>
      <c r="H29" s="67" t="s">
        <v>25</v>
      </c>
      <c r="I29" s="67" t="s">
        <v>25</v>
      </c>
      <c r="J29" s="67" t="s">
        <v>27</v>
      </c>
      <c r="K29" s="67" t="s">
        <v>25</v>
      </c>
      <c r="L29" s="67" t="s">
        <v>59</v>
      </c>
      <c r="M29" s="68">
        <v>100</v>
      </c>
      <c r="N29" s="69"/>
      <c r="O29" s="70">
        <f t="shared" si="0"/>
        <v>0</v>
      </c>
      <c r="P29" s="71">
        <f>N29*0.08</f>
        <v>0</v>
      </c>
      <c r="Q29" s="70">
        <f aca="true" t="shared" si="4" ref="Q29:Q34">P29+N29</f>
        <v>0</v>
      </c>
      <c r="R29" s="70">
        <f t="shared" si="2"/>
        <v>0</v>
      </c>
      <c r="S29" s="69"/>
    </row>
    <row r="30" spans="1:19" ht="128.25" customHeight="1">
      <c r="A30" s="64" t="s">
        <v>268</v>
      </c>
      <c r="B30" s="77" t="s">
        <v>269</v>
      </c>
      <c r="C30" s="79" t="s">
        <v>270</v>
      </c>
      <c r="D30" s="80" t="s">
        <v>271</v>
      </c>
      <c r="E30" s="67" t="s">
        <v>272</v>
      </c>
      <c r="F30" s="67" t="s">
        <v>273</v>
      </c>
      <c r="G30" s="78" t="s">
        <v>118</v>
      </c>
      <c r="H30" s="67" t="s">
        <v>118</v>
      </c>
      <c r="I30" s="67" t="s">
        <v>118</v>
      </c>
      <c r="J30" s="67" t="s">
        <v>50</v>
      </c>
      <c r="K30" s="67" t="s">
        <v>118</v>
      </c>
      <c r="L30" s="67" t="s">
        <v>59</v>
      </c>
      <c r="M30" s="68">
        <v>2</v>
      </c>
      <c r="N30" s="69"/>
      <c r="O30" s="70">
        <f t="shared" si="0"/>
        <v>0</v>
      </c>
      <c r="P30" s="71">
        <f>N30*0.08</f>
        <v>0</v>
      </c>
      <c r="Q30" s="70">
        <f t="shared" si="4"/>
        <v>0</v>
      </c>
      <c r="R30" s="70">
        <f t="shared" si="2"/>
        <v>0</v>
      </c>
      <c r="S30" s="69"/>
    </row>
    <row r="31" spans="1:19" ht="93" customHeight="1">
      <c r="A31" s="64" t="s">
        <v>274</v>
      </c>
      <c r="B31" s="77" t="s">
        <v>275</v>
      </c>
      <c r="C31" s="81" t="s">
        <v>276</v>
      </c>
      <c r="D31" s="81" t="s">
        <v>277</v>
      </c>
      <c r="E31" s="82" t="s">
        <v>25</v>
      </c>
      <c r="F31" s="82" t="s">
        <v>25</v>
      </c>
      <c r="G31" s="82" t="s">
        <v>278</v>
      </c>
      <c r="H31" s="82" t="s">
        <v>25</v>
      </c>
      <c r="I31" s="82" t="s">
        <v>25</v>
      </c>
      <c r="J31" s="81" t="s">
        <v>279</v>
      </c>
      <c r="K31" s="83" t="s">
        <v>25</v>
      </c>
      <c r="L31" s="83" t="s">
        <v>76</v>
      </c>
      <c r="M31" s="68">
        <v>10</v>
      </c>
      <c r="N31" s="69"/>
      <c r="O31" s="70">
        <f t="shared" si="0"/>
        <v>0</v>
      </c>
      <c r="P31" s="71">
        <f>N31*0.08</f>
        <v>0</v>
      </c>
      <c r="Q31" s="70">
        <f t="shared" si="4"/>
        <v>0</v>
      </c>
      <c r="R31" s="70">
        <f t="shared" si="2"/>
        <v>0</v>
      </c>
      <c r="S31" s="69"/>
    </row>
    <row r="32" spans="1:19" ht="114.75" customHeight="1">
      <c r="A32" s="64" t="s">
        <v>280</v>
      </c>
      <c r="B32" s="77" t="s">
        <v>281</v>
      </c>
      <c r="C32" s="67" t="s">
        <v>282</v>
      </c>
      <c r="D32" s="84" t="s">
        <v>283</v>
      </c>
      <c r="E32" s="81" t="s">
        <v>25</v>
      </c>
      <c r="F32" s="81" t="s">
        <v>284</v>
      </c>
      <c r="G32" s="81">
        <v>5</v>
      </c>
      <c r="H32" s="81" t="s">
        <v>25</v>
      </c>
      <c r="I32" s="81" t="s">
        <v>25</v>
      </c>
      <c r="J32" s="81" t="s">
        <v>285</v>
      </c>
      <c r="K32" s="67" t="s">
        <v>263</v>
      </c>
      <c r="L32" s="83" t="s">
        <v>76</v>
      </c>
      <c r="M32" s="68">
        <v>80</v>
      </c>
      <c r="N32" s="69"/>
      <c r="O32" s="70">
        <f t="shared" si="0"/>
        <v>0</v>
      </c>
      <c r="P32" s="71">
        <f>N32*0.23</f>
        <v>0</v>
      </c>
      <c r="Q32" s="70">
        <f t="shared" si="4"/>
        <v>0</v>
      </c>
      <c r="R32" s="70">
        <f t="shared" si="2"/>
        <v>0</v>
      </c>
      <c r="S32" s="69"/>
    </row>
    <row r="33" spans="1:19" ht="114.75" customHeight="1">
      <c r="A33" s="64" t="s">
        <v>286</v>
      </c>
      <c r="B33" s="77" t="s">
        <v>287</v>
      </c>
      <c r="C33" s="67" t="s">
        <v>288</v>
      </c>
      <c r="D33" s="84" t="s">
        <v>289</v>
      </c>
      <c r="E33" s="81" t="s">
        <v>118</v>
      </c>
      <c r="F33" s="81" t="s">
        <v>118</v>
      </c>
      <c r="G33" s="85" t="s">
        <v>290</v>
      </c>
      <c r="H33" s="81" t="s">
        <v>118</v>
      </c>
      <c r="I33" s="81" t="s">
        <v>118</v>
      </c>
      <c r="J33" s="81" t="s">
        <v>279</v>
      </c>
      <c r="K33" s="67" t="s">
        <v>118</v>
      </c>
      <c r="L33" s="83" t="s">
        <v>252</v>
      </c>
      <c r="M33" s="68">
        <v>15</v>
      </c>
      <c r="N33" s="69"/>
      <c r="O33" s="70">
        <f t="shared" si="0"/>
        <v>0</v>
      </c>
      <c r="P33" s="71">
        <f>N33*0.23</f>
        <v>0</v>
      </c>
      <c r="Q33" s="70">
        <f t="shared" si="4"/>
        <v>0</v>
      </c>
      <c r="R33" s="70">
        <f t="shared" si="2"/>
        <v>0</v>
      </c>
      <c r="S33" s="69"/>
    </row>
    <row r="34" spans="1:19" s="390" customFormat="1" ht="147.75" customHeight="1">
      <c r="A34" s="384" t="s">
        <v>350</v>
      </c>
      <c r="B34" s="406" t="s">
        <v>178</v>
      </c>
      <c r="C34" s="385" t="s">
        <v>86</v>
      </c>
      <c r="D34" s="385" t="s">
        <v>179</v>
      </c>
      <c r="E34" s="386" t="s">
        <v>521</v>
      </c>
      <c r="F34" s="386" t="s">
        <v>522</v>
      </c>
      <c r="G34" s="385" t="s">
        <v>25</v>
      </c>
      <c r="H34" s="385" t="s">
        <v>90</v>
      </c>
      <c r="I34" s="385" t="s">
        <v>91</v>
      </c>
      <c r="J34" s="385" t="s">
        <v>182</v>
      </c>
      <c r="K34" s="385" t="s">
        <v>183</v>
      </c>
      <c r="L34" s="385" t="s">
        <v>184</v>
      </c>
      <c r="M34" s="387">
        <v>100</v>
      </c>
      <c r="N34" s="387"/>
      <c r="O34" s="388">
        <f>N34*M34</f>
        <v>0</v>
      </c>
      <c r="P34" s="389">
        <f>N34*0.08</f>
        <v>0</v>
      </c>
      <c r="Q34" s="388">
        <f t="shared" si="4"/>
        <v>0</v>
      </c>
      <c r="R34" s="388">
        <f>Q34*M34</f>
        <v>0</v>
      </c>
      <c r="S34" s="387"/>
    </row>
    <row r="35" spans="1:19" s="390" customFormat="1" ht="77.25" customHeight="1">
      <c r="A35" s="384" t="s">
        <v>351</v>
      </c>
      <c r="B35" s="407" t="s">
        <v>115</v>
      </c>
      <c r="C35" s="391" t="s">
        <v>116</v>
      </c>
      <c r="D35" s="392" t="s">
        <v>341</v>
      </c>
      <c r="E35" s="393" t="s">
        <v>338</v>
      </c>
      <c r="F35" s="393" t="s">
        <v>339</v>
      </c>
      <c r="G35" s="394">
        <v>5.5</v>
      </c>
      <c r="H35" s="391" t="s">
        <v>25</v>
      </c>
      <c r="I35" s="391" t="s">
        <v>25</v>
      </c>
      <c r="J35" s="391" t="s">
        <v>117</v>
      </c>
      <c r="K35" s="391" t="s">
        <v>25</v>
      </c>
      <c r="L35" s="391" t="s">
        <v>371</v>
      </c>
      <c r="M35" s="395">
        <v>200</v>
      </c>
      <c r="N35" s="396"/>
      <c r="O35" s="397">
        <f>N35*M35</f>
        <v>0</v>
      </c>
      <c r="P35" s="398">
        <v>0.08</v>
      </c>
      <c r="Q35" s="397">
        <f>N35*P35+N35</f>
        <v>0</v>
      </c>
      <c r="R35" s="397">
        <f>Q35*M35</f>
        <v>0</v>
      </c>
      <c r="S35" s="395"/>
    </row>
    <row r="36" spans="1:19" s="390" customFormat="1" ht="72.75" customHeight="1">
      <c r="A36" s="384" t="s">
        <v>357</v>
      </c>
      <c r="B36" s="408" t="s">
        <v>115</v>
      </c>
      <c r="C36" s="399" t="s">
        <v>116</v>
      </c>
      <c r="D36" s="400" t="s">
        <v>341</v>
      </c>
      <c r="E36" s="273" t="s">
        <v>338</v>
      </c>
      <c r="F36" s="273" t="s">
        <v>339</v>
      </c>
      <c r="G36" s="401">
        <v>6.5</v>
      </c>
      <c r="H36" s="399" t="s">
        <v>118</v>
      </c>
      <c r="I36" s="399" t="s">
        <v>118</v>
      </c>
      <c r="J36" s="399" t="s">
        <v>117</v>
      </c>
      <c r="K36" s="399" t="s">
        <v>372</v>
      </c>
      <c r="L36" s="399" t="s">
        <v>98</v>
      </c>
      <c r="M36" s="402">
        <v>450</v>
      </c>
      <c r="N36" s="403"/>
      <c r="O36" s="404">
        <f>N36*M36</f>
        <v>0</v>
      </c>
      <c r="P36" s="405">
        <v>0.08</v>
      </c>
      <c r="Q36" s="404">
        <f>N36*P36+N36</f>
        <v>0</v>
      </c>
      <c r="R36" s="404">
        <f>Q36*M36</f>
        <v>0</v>
      </c>
      <c r="S36" s="402"/>
    </row>
    <row r="37" spans="1:19" ht="14.25">
      <c r="A37" s="67"/>
      <c r="B37" s="86"/>
      <c r="C37" s="67"/>
      <c r="D37" s="67"/>
      <c r="E37" s="67"/>
      <c r="F37" s="67"/>
      <c r="G37" s="78"/>
      <c r="H37" s="67"/>
      <c r="I37" s="67"/>
      <c r="J37" s="67"/>
      <c r="K37" s="67"/>
      <c r="L37" s="67"/>
      <c r="M37" s="68"/>
      <c r="N37" s="87"/>
      <c r="O37" s="62">
        <f>SUM(O5:O33)</f>
        <v>0</v>
      </c>
      <c r="P37" s="71"/>
      <c r="Q37" s="71"/>
      <c r="R37" s="62">
        <f>SUM(R5:R33)</f>
        <v>0</v>
      </c>
      <c r="S37" s="87"/>
    </row>
    <row r="38" spans="1:19" ht="14.25">
      <c r="A38" s="88"/>
      <c r="B38" s="89"/>
      <c r="C38" s="88"/>
      <c r="D38" s="88"/>
      <c r="E38" s="88"/>
      <c r="F38" s="88"/>
      <c r="G38" s="90"/>
      <c r="H38" s="88"/>
      <c r="I38" s="88"/>
      <c r="J38" s="88"/>
      <c r="K38" s="88"/>
      <c r="L38" s="88"/>
      <c r="M38" s="91"/>
      <c r="N38" s="92"/>
      <c r="O38" s="93"/>
      <c r="P38" s="94"/>
      <c r="Q38" s="94"/>
      <c r="R38" s="93"/>
      <c r="S38" s="92"/>
    </row>
    <row r="39" spans="1:19" ht="35.25" customHeight="1">
      <c r="A39" s="88"/>
      <c r="B39" s="451" t="s">
        <v>568</v>
      </c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93"/>
      <c r="P39" s="94"/>
      <c r="Q39" s="94"/>
      <c r="R39" s="93"/>
      <c r="S39" s="92"/>
    </row>
    <row r="40" spans="1:19" ht="22.5" customHeight="1">
      <c r="A40" s="88"/>
      <c r="B40" s="452" t="s">
        <v>291</v>
      </c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91"/>
      <c r="N40" s="92"/>
      <c r="O40" s="93"/>
      <c r="P40" s="94"/>
      <c r="Q40" s="94"/>
      <c r="R40" s="93"/>
      <c r="S40" s="92"/>
    </row>
    <row r="41" spans="1:19" ht="14.25">
      <c r="A41" s="88"/>
      <c r="B41" s="89"/>
      <c r="C41" s="88"/>
      <c r="D41" s="88"/>
      <c r="E41" s="88"/>
      <c r="F41" s="88"/>
      <c r="G41" s="90"/>
      <c r="H41" s="88"/>
      <c r="I41" s="88"/>
      <c r="J41" s="88"/>
      <c r="K41" s="88"/>
      <c r="L41" s="88"/>
      <c r="M41" s="91"/>
      <c r="N41" s="92"/>
      <c r="O41" s="93"/>
      <c r="P41" s="94"/>
      <c r="Q41" s="94"/>
      <c r="R41" s="93"/>
      <c r="S41" s="92"/>
    </row>
    <row r="42" spans="1:19" ht="14.25">
      <c r="A42" s="88"/>
      <c r="B42" s="89"/>
      <c r="C42" s="88"/>
      <c r="D42" s="88"/>
      <c r="E42" s="88"/>
      <c r="F42" s="88"/>
      <c r="G42" s="90"/>
      <c r="H42" s="88"/>
      <c r="I42" s="88"/>
      <c r="J42" s="88"/>
      <c r="K42" s="88"/>
      <c r="L42" s="88"/>
      <c r="M42" s="91"/>
      <c r="N42" s="92"/>
      <c r="O42" s="93"/>
      <c r="P42" s="94"/>
      <c r="Q42" s="94"/>
      <c r="R42" s="93"/>
      <c r="S42" s="92"/>
    </row>
    <row r="43" spans="1:19" ht="14.25">
      <c r="A43" s="88"/>
      <c r="B43" s="89"/>
      <c r="C43" s="88"/>
      <c r="D43" s="88"/>
      <c r="E43" s="88"/>
      <c r="F43" s="88"/>
      <c r="G43" s="90"/>
      <c r="H43" s="88"/>
      <c r="I43" s="88"/>
      <c r="J43" s="88"/>
      <c r="K43" s="88"/>
      <c r="L43" s="88"/>
      <c r="M43" s="91"/>
      <c r="N43" s="92"/>
      <c r="O43" s="93"/>
      <c r="P43" s="94"/>
      <c r="Q43" s="94"/>
      <c r="R43" s="93"/>
      <c r="S43" s="92"/>
    </row>
    <row r="44" spans="1:19" ht="14.25">
      <c r="A44" s="88"/>
      <c r="B44" s="89"/>
      <c r="C44" s="88"/>
      <c r="D44" s="88"/>
      <c r="E44" s="88"/>
      <c r="F44" s="88"/>
      <c r="G44" s="90"/>
      <c r="H44" s="88"/>
      <c r="I44" s="88"/>
      <c r="J44" s="88"/>
      <c r="K44" s="88"/>
      <c r="L44" s="88"/>
      <c r="M44" s="91"/>
      <c r="N44" s="92"/>
      <c r="O44" s="93"/>
      <c r="P44" s="94"/>
      <c r="Q44" s="94"/>
      <c r="R44" s="93"/>
      <c r="S44" s="92"/>
    </row>
    <row r="45" spans="1:19" ht="14.25">
      <c r="A45" s="88"/>
      <c r="B45" s="89"/>
      <c r="C45" s="88"/>
      <c r="D45" s="88"/>
      <c r="E45" s="88"/>
      <c r="F45" s="88"/>
      <c r="G45" s="90"/>
      <c r="H45" s="88"/>
      <c r="I45" s="88"/>
      <c r="J45" s="88"/>
      <c r="K45" s="88"/>
      <c r="L45" s="88"/>
      <c r="M45" s="91"/>
      <c r="N45" s="92"/>
      <c r="O45" s="93"/>
      <c r="P45" s="94"/>
      <c r="Q45" s="94"/>
      <c r="R45" s="93"/>
      <c r="S45" s="92"/>
    </row>
    <row r="46" spans="1:19" ht="14.25">
      <c r="A46" s="88"/>
      <c r="B46" s="89"/>
      <c r="C46" s="88"/>
      <c r="D46" s="88"/>
      <c r="E46" s="88"/>
      <c r="F46" s="88"/>
      <c r="G46" s="90"/>
      <c r="H46" s="88"/>
      <c r="I46" s="88"/>
      <c r="J46" s="88"/>
      <c r="K46" s="88"/>
      <c r="L46" s="88"/>
      <c r="M46" s="91"/>
      <c r="N46" s="92"/>
      <c r="O46" s="93"/>
      <c r="P46" s="94"/>
      <c r="Q46" s="94"/>
      <c r="R46" s="93"/>
      <c r="S46" s="92"/>
    </row>
    <row r="47" spans="1:19" ht="14.25">
      <c r="A47" s="88"/>
      <c r="B47" s="89"/>
      <c r="C47" s="88"/>
      <c r="D47" s="88"/>
      <c r="E47" s="88"/>
      <c r="F47" s="88"/>
      <c r="G47" s="90"/>
      <c r="H47" s="88"/>
      <c r="I47" s="88"/>
      <c r="J47" s="88"/>
      <c r="K47" s="88"/>
      <c r="L47" s="88"/>
      <c r="M47" s="91"/>
      <c r="N47" s="92"/>
      <c r="O47" s="93"/>
      <c r="P47" s="94"/>
      <c r="Q47" s="94"/>
      <c r="R47" s="93"/>
      <c r="S47" s="92"/>
    </row>
    <row r="48" spans="1:254" ht="14.25">
      <c r="A48"/>
      <c r="B48"/>
      <c r="C48"/>
      <c r="D48"/>
      <c r="E48"/>
      <c r="F48"/>
      <c r="G48"/>
      <c r="H48"/>
      <c r="I48"/>
      <c r="J48"/>
      <c r="K48"/>
      <c r="L48"/>
      <c r="M48" s="96"/>
      <c r="N48"/>
      <c r="O48"/>
      <c r="P48" s="97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50" spans="6:18" ht="32.25" customHeight="1">
      <c r="F50"/>
      <c r="G50" s="95"/>
      <c r="H50" s="95"/>
      <c r="I50" s="95"/>
      <c r="J50" s="95"/>
      <c r="K50" s="95"/>
      <c r="L50" s="95"/>
      <c r="M50" s="98"/>
      <c r="N50" s="95"/>
      <c r="O50" s="95"/>
      <c r="P50" s="99"/>
      <c r="Q50" s="95"/>
      <c r="R50" s="95"/>
    </row>
    <row r="51" ht="14.25">
      <c r="F51" s="100"/>
    </row>
    <row r="54" spans="2:4" ht="14.25">
      <c r="B54" s="427"/>
      <c r="C54" s="427"/>
      <c r="D54" s="427"/>
    </row>
    <row r="55" spans="2:4" ht="14.25">
      <c r="B55" s="428"/>
      <c r="C55" s="428"/>
      <c r="D55" s="428"/>
    </row>
  </sheetData>
  <sheetProtection selectLockedCells="1" selectUnlockedCells="1"/>
  <mergeCells count="18">
    <mergeCell ref="R3:R4"/>
    <mergeCell ref="S3:S4"/>
    <mergeCell ref="B39:N39"/>
    <mergeCell ref="B40:L40"/>
    <mergeCell ref="B54:D54"/>
    <mergeCell ref="B55:D55"/>
    <mergeCell ref="L3:L4"/>
    <mergeCell ref="M3:M4"/>
    <mergeCell ref="N3:N4"/>
    <mergeCell ref="O3:O4"/>
    <mergeCell ref="P3:P4"/>
    <mergeCell ref="Q3:Q4"/>
    <mergeCell ref="G1:I1"/>
    <mergeCell ref="A3:A4"/>
    <mergeCell ref="B3:B4"/>
    <mergeCell ref="C3:C4"/>
    <mergeCell ref="D3:J3"/>
    <mergeCell ref="K3:K4"/>
  </mergeCells>
  <printOptions/>
  <pageMargins left="0.7" right="0.7" top="0.75" bottom="0.75" header="0.5118055555555555" footer="0.5118055555555555"/>
  <pageSetup fitToHeight="0" fitToWidth="1" horizontalDpi="300" verticalDpi="300" orientation="landscape"/>
  <headerFooter alignWithMargins="0">
    <oddHeader>&amp;L&amp;"Arial,Pogrubiony"MCM/WSM/ZP7/2015&amp;C&amp;"Arial,Pogrubiony"PAKIET  NR 4&amp;R&amp;"Arial,Pogrubiony"Załącznik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65" zoomScaleNormal="65" zoomScaleSheetLayoutView="100" zoomScalePageLayoutView="0" workbookViewId="0" topLeftCell="A22">
      <selection activeCell="N5" sqref="N5:N38"/>
    </sheetView>
  </sheetViews>
  <sheetFormatPr defaultColWidth="9.421875" defaultRowHeight="12.75"/>
  <cols>
    <col min="1" max="1" width="9.421875" style="49" customWidth="1"/>
    <col min="2" max="2" width="15.57421875" style="49" customWidth="1"/>
    <col min="3" max="3" width="13.7109375" style="49" customWidth="1"/>
    <col min="4" max="4" width="23.28125" style="57" customWidth="1"/>
    <col min="5" max="5" width="18.57421875" style="49" customWidth="1"/>
    <col min="6" max="6" width="16.7109375" style="49" customWidth="1"/>
    <col min="7" max="7" width="10.00390625" style="101" customWidth="1"/>
    <col min="8" max="8" width="9.421875" style="49" customWidth="1"/>
    <col min="9" max="9" width="14.28125" style="49" customWidth="1"/>
    <col min="10" max="10" width="9.421875" style="49" customWidth="1"/>
    <col min="11" max="11" width="14.00390625" style="49" customWidth="1"/>
    <col min="12" max="12" width="13.7109375" style="49" customWidth="1"/>
    <col min="13" max="13" width="12.57421875" style="58" customWidth="1"/>
    <col min="14" max="14" width="10.7109375" style="49" customWidth="1"/>
    <col min="15" max="15" width="16.140625" style="49" customWidth="1"/>
    <col min="16" max="16" width="9.421875" style="49" customWidth="1"/>
    <col min="17" max="17" width="11.57421875" style="49" customWidth="1"/>
    <col min="18" max="18" width="17.8515625" style="49" customWidth="1"/>
    <col min="19" max="19" width="12.00390625" style="49" customWidth="1"/>
    <col min="20" max="16384" width="9.421875" style="49" customWidth="1"/>
  </cols>
  <sheetData>
    <row r="1" spans="7:9" ht="15">
      <c r="G1" s="424" t="s">
        <v>0</v>
      </c>
      <c r="H1" s="424"/>
      <c r="I1" s="424"/>
    </row>
    <row r="3" spans="1:19" ht="30" customHeight="1">
      <c r="A3" s="425" t="s">
        <v>1</v>
      </c>
      <c r="B3" s="425" t="s">
        <v>2</v>
      </c>
      <c r="C3" s="425" t="s">
        <v>3</v>
      </c>
      <c r="D3" s="425" t="s">
        <v>4</v>
      </c>
      <c r="E3" s="425"/>
      <c r="F3" s="425"/>
      <c r="G3" s="425"/>
      <c r="H3" s="425"/>
      <c r="I3" s="425"/>
      <c r="J3" s="425"/>
      <c r="K3" s="425" t="s">
        <v>5</v>
      </c>
      <c r="L3" s="429" t="s">
        <v>292</v>
      </c>
      <c r="M3" s="457" t="s">
        <v>7</v>
      </c>
      <c r="N3" s="425" t="s">
        <v>8</v>
      </c>
      <c r="O3" s="425" t="s">
        <v>9</v>
      </c>
      <c r="P3" s="455" t="s">
        <v>10</v>
      </c>
      <c r="Q3" s="425" t="s">
        <v>45</v>
      </c>
      <c r="R3" s="425" t="s">
        <v>12</v>
      </c>
      <c r="S3" s="425" t="s">
        <v>13</v>
      </c>
    </row>
    <row r="4" spans="1:19" ht="30" customHeight="1">
      <c r="A4" s="425"/>
      <c r="B4" s="425"/>
      <c r="C4" s="425"/>
      <c r="D4" s="7" t="s">
        <v>14</v>
      </c>
      <c r="E4" s="6" t="s">
        <v>15</v>
      </c>
      <c r="F4" s="6" t="s">
        <v>16</v>
      </c>
      <c r="G4" s="102" t="s">
        <v>17</v>
      </c>
      <c r="H4" s="8" t="s">
        <v>18</v>
      </c>
      <c r="I4" s="8" t="s">
        <v>19</v>
      </c>
      <c r="J4" s="8" t="s">
        <v>20</v>
      </c>
      <c r="K4" s="425"/>
      <c r="L4" s="429"/>
      <c r="M4" s="457"/>
      <c r="N4" s="425"/>
      <c r="O4" s="425"/>
      <c r="P4" s="455"/>
      <c r="Q4" s="425"/>
      <c r="R4" s="425"/>
      <c r="S4" s="425"/>
    </row>
    <row r="5" spans="1:19" ht="183" customHeight="1">
      <c r="A5" s="64" t="s">
        <v>120</v>
      </c>
      <c r="B5" s="65" t="s">
        <v>293</v>
      </c>
      <c r="C5" s="64" t="s">
        <v>129</v>
      </c>
      <c r="D5" s="66" t="s">
        <v>504</v>
      </c>
      <c r="E5" s="64" t="s">
        <v>294</v>
      </c>
      <c r="F5" s="64" t="s">
        <v>295</v>
      </c>
      <c r="G5" s="103">
        <v>6</v>
      </c>
      <c r="H5" s="64" t="s">
        <v>25</v>
      </c>
      <c r="I5" s="64" t="s">
        <v>25</v>
      </c>
      <c r="J5" s="64" t="s">
        <v>50</v>
      </c>
      <c r="K5" s="64" t="s">
        <v>25</v>
      </c>
      <c r="L5" s="64" t="s">
        <v>92</v>
      </c>
      <c r="M5" s="104">
        <v>200</v>
      </c>
      <c r="N5" s="105"/>
      <c r="O5" s="106">
        <f aca="true" t="shared" si="0" ref="O5:O38">N5*M5</f>
        <v>0</v>
      </c>
      <c r="P5" s="107">
        <v>0.08</v>
      </c>
      <c r="Q5" s="106">
        <f aca="true" t="shared" si="1" ref="Q5:Q36">N5*P5+N5</f>
        <v>0</v>
      </c>
      <c r="R5" s="106">
        <f aca="true" t="shared" si="2" ref="R5:R38">Q5*M5</f>
        <v>0</v>
      </c>
      <c r="S5" s="105"/>
    </row>
    <row r="6" spans="1:19" ht="178.5">
      <c r="A6" s="64" t="s">
        <v>127</v>
      </c>
      <c r="B6" s="65" t="s">
        <v>293</v>
      </c>
      <c r="C6" s="64" t="s">
        <v>129</v>
      </c>
      <c r="D6" s="66" t="s">
        <v>504</v>
      </c>
      <c r="E6" s="64" t="s">
        <v>294</v>
      </c>
      <c r="F6" s="64" t="s">
        <v>295</v>
      </c>
      <c r="G6" s="103">
        <v>6</v>
      </c>
      <c r="H6" s="64" t="s">
        <v>25</v>
      </c>
      <c r="I6" s="64" t="s">
        <v>25</v>
      </c>
      <c r="J6" s="64" t="s">
        <v>67</v>
      </c>
      <c r="K6" s="64" t="s">
        <v>25</v>
      </c>
      <c r="L6" s="64" t="s">
        <v>296</v>
      </c>
      <c r="M6" s="104">
        <v>220</v>
      </c>
      <c r="N6" s="105"/>
      <c r="O6" s="106">
        <f t="shared" si="0"/>
        <v>0</v>
      </c>
      <c r="P6" s="107">
        <v>0.08</v>
      </c>
      <c r="Q6" s="106">
        <f t="shared" si="1"/>
        <v>0</v>
      </c>
      <c r="R6" s="106">
        <f t="shared" si="2"/>
        <v>0</v>
      </c>
      <c r="S6" s="105"/>
    </row>
    <row r="7" spans="1:19" ht="178.5">
      <c r="A7" s="64" t="s">
        <v>135</v>
      </c>
      <c r="B7" s="65" t="s">
        <v>293</v>
      </c>
      <c r="C7" s="64" t="s">
        <v>129</v>
      </c>
      <c r="D7" s="66" t="s">
        <v>504</v>
      </c>
      <c r="E7" s="64" t="s">
        <v>294</v>
      </c>
      <c r="F7" s="64" t="s">
        <v>295</v>
      </c>
      <c r="G7" s="103">
        <v>6</v>
      </c>
      <c r="H7" s="64" t="s">
        <v>25</v>
      </c>
      <c r="I7" s="64" t="s">
        <v>25</v>
      </c>
      <c r="J7" s="64" t="s">
        <v>67</v>
      </c>
      <c r="K7" s="64" t="s">
        <v>25</v>
      </c>
      <c r="L7" s="64" t="s">
        <v>297</v>
      </c>
      <c r="M7" s="104">
        <v>20</v>
      </c>
      <c r="N7" s="105"/>
      <c r="O7" s="106">
        <f t="shared" si="0"/>
        <v>0</v>
      </c>
      <c r="P7" s="107">
        <v>0.08</v>
      </c>
      <c r="Q7" s="106">
        <f t="shared" si="1"/>
        <v>0</v>
      </c>
      <c r="R7" s="106">
        <f t="shared" si="2"/>
        <v>0</v>
      </c>
      <c r="S7" s="105"/>
    </row>
    <row r="8" spans="1:19" ht="82.5" customHeight="1">
      <c r="A8" s="64" t="s">
        <v>136</v>
      </c>
      <c r="B8" s="65" t="s">
        <v>298</v>
      </c>
      <c r="C8" s="108" t="s">
        <v>129</v>
      </c>
      <c r="D8" s="64" t="s">
        <v>555</v>
      </c>
      <c r="E8" s="64" t="s">
        <v>25</v>
      </c>
      <c r="F8" s="64" t="s">
        <v>299</v>
      </c>
      <c r="G8" s="103" t="s">
        <v>25</v>
      </c>
      <c r="H8" s="64" t="s">
        <v>25</v>
      </c>
      <c r="I8" s="64" t="s">
        <v>25</v>
      </c>
      <c r="J8" s="64" t="s">
        <v>25</v>
      </c>
      <c r="K8" s="64" t="s">
        <v>25</v>
      </c>
      <c r="L8" s="64" t="s">
        <v>98</v>
      </c>
      <c r="M8" s="104">
        <v>90</v>
      </c>
      <c r="N8" s="105"/>
      <c r="O8" s="106">
        <f t="shared" si="0"/>
        <v>0</v>
      </c>
      <c r="P8" s="107">
        <v>0.23</v>
      </c>
      <c r="Q8" s="106">
        <f t="shared" si="1"/>
        <v>0</v>
      </c>
      <c r="R8" s="106">
        <f t="shared" si="2"/>
        <v>0</v>
      </c>
      <c r="S8" s="105"/>
    </row>
    <row r="9" spans="1:19" s="235" customFormat="1" ht="127.5">
      <c r="A9" s="256" t="s">
        <v>142</v>
      </c>
      <c r="B9" s="270" t="s">
        <v>300</v>
      </c>
      <c r="C9" s="256" t="s">
        <v>86</v>
      </c>
      <c r="D9" s="384" t="s">
        <v>563</v>
      </c>
      <c r="E9" s="273" t="s">
        <v>505</v>
      </c>
      <c r="F9" s="273" t="s">
        <v>506</v>
      </c>
      <c r="G9" s="274" t="s">
        <v>25</v>
      </c>
      <c r="H9" s="256" t="s">
        <v>25</v>
      </c>
      <c r="I9" s="256" t="s">
        <v>301</v>
      </c>
      <c r="J9" s="256" t="s">
        <v>25</v>
      </c>
      <c r="K9" s="256" t="s">
        <v>302</v>
      </c>
      <c r="L9" s="256" t="s">
        <v>92</v>
      </c>
      <c r="M9" s="275">
        <v>20</v>
      </c>
      <c r="N9" s="276"/>
      <c r="O9" s="277">
        <f t="shared" si="0"/>
        <v>0</v>
      </c>
      <c r="P9" s="278">
        <v>0.08</v>
      </c>
      <c r="Q9" s="277">
        <f t="shared" si="1"/>
        <v>0</v>
      </c>
      <c r="R9" s="277">
        <f t="shared" si="2"/>
        <v>0</v>
      </c>
      <c r="S9" s="276"/>
    </row>
    <row r="10" spans="1:19" s="235" customFormat="1" ht="75.75" customHeight="1">
      <c r="A10" s="256" t="s">
        <v>147</v>
      </c>
      <c r="B10" s="270" t="s">
        <v>300</v>
      </c>
      <c r="C10" s="256" t="s">
        <v>86</v>
      </c>
      <c r="D10" s="384" t="s">
        <v>564</v>
      </c>
      <c r="E10" s="256" t="s">
        <v>501</v>
      </c>
      <c r="F10" s="384" t="s">
        <v>565</v>
      </c>
      <c r="G10" s="274" t="s">
        <v>25</v>
      </c>
      <c r="H10" s="256" t="s">
        <v>25</v>
      </c>
      <c r="I10" s="256" t="s">
        <v>304</v>
      </c>
      <c r="J10" s="256" t="s">
        <v>25</v>
      </c>
      <c r="K10" s="256" t="s">
        <v>216</v>
      </c>
      <c r="L10" s="256" t="s">
        <v>305</v>
      </c>
      <c r="M10" s="275">
        <v>80</v>
      </c>
      <c r="N10" s="276"/>
      <c r="O10" s="277">
        <f t="shared" si="0"/>
        <v>0</v>
      </c>
      <c r="P10" s="278">
        <v>1.08</v>
      </c>
      <c r="Q10" s="277">
        <f t="shared" si="1"/>
        <v>0</v>
      </c>
      <c r="R10" s="277">
        <f t="shared" si="2"/>
        <v>0</v>
      </c>
      <c r="S10" s="276"/>
    </row>
    <row r="11" spans="1:19" s="235" customFormat="1" ht="80.25" customHeight="1">
      <c r="A11" s="256" t="s">
        <v>148</v>
      </c>
      <c r="B11" s="270" t="s">
        <v>300</v>
      </c>
      <c r="C11" s="256" t="s">
        <v>86</v>
      </c>
      <c r="D11" s="384" t="s">
        <v>564</v>
      </c>
      <c r="E11" s="256" t="s">
        <v>501</v>
      </c>
      <c r="F11" s="256" t="s">
        <v>303</v>
      </c>
      <c r="G11" s="274" t="s">
        <v>25</v>
      </c>
      <c r="H11" s="256" t="s">
        <v>25</v>
      </c>
      <c r="I11" s="256" t="s">
        <v>304</v>
      </c>
      <c r="J11" s="256" t="s">
        <v>25</v>
      </c>
      <c r="K11" s="256" t="s">
        <v>306</v>
      </c>
      <c r="L11" s="256" t="s">
        <v>305</v>
      </c>
      <c r="M11" s="275">
        <v>100</v>
      </c>
      <c r="N11" s="276"/>
      <c r="O11" s="277">
        <f t="shared" si="0"/>
        <v>0</v>
      </c>
      <c r="P11" s="278">
        <v>2.08</v>
      </c>
      <c r="Q11" s="277">
        <f t="shared" si="1"/>
        <v>0</v>
      </c>
      <c r="R11" s="277">
        <f t="shared" si="2"/>
        <v>0</v>
      </c>
      <c r="S11" s="276"/>
    </row>
    <row r="12" spans="1:19" s="235" customFormat="1" ht="89.25">
      <c r="A12" s="256" t="s">
        <v>157</v>
      </c>
      <c r="B12" s="270" t="s">
        <v>307</v>
      </c>
      <c r="C12" s="256" t="s">
        <v>86</v>
      </c>
      <c r="D12" s="384" t="s">
        <v>566</v>
      </c>
      <c r="E12" s="273" t="s">
        <v>507</v>
      </c>
      <c r="F12" s="256" t="s">
        <v>502</v>
      </c>
      <c r="G12" s="274" t="s">
        <v>25</v>
      </c>
      <c r="H12" s="256" t="s">
        <v>25</v>
      </c>
      <c r="I12" s="256" t="s">
        <v>308</v>
      </c>
      <c r="J12" s="256" t="s">
        <v>309</v>
      </c>
      <c r="K12" s="256" t="s">
        <v>306</v>
      </c>
      <c r="L12" s="256" t="s">
        <v>310</v>
      </c>
      <c r="M12" s="275">
        <v>250</v>
      </c>
      <c r="N12" s="276"/>
      <c r="O12" s="277">
        <f t="shared" si="0"/>
        <v>0</v>
      </c>
      <c r="P12" s="278">
        <v>0.08</v>
      </c>
      <c r="Q12" s="277">
        <f t="shared" si="1"/>
        <v>0</v>
      </c>
      <c r="R12" s="277">
        <f t="shared" si="2"/>
        <v>0</v>
      </c>
      <c r="S12" s="276"/>
    </row>
    <row r="13" spans="1:19" s="235" customFormat="1" ht="89.25">
      <c r="A13" s="256" t="s">
        <v>166</v>
      </c>
      <c r="B13" s="270" t="s">
        <v>307</v>
      </c>
      <c r="C13" s="256" t="s">
        <v>86</v>
      </c>
      <c r="D13" s="384" t="s">
        <v>566</v>
      </c>
      <c r="E13" s="273" t="s">
        <v>507</v>
      </c>
      <c r="F13" s="256" t="s">
        <v>502</v>
      </c>
      <c r="G13" s="274" t="s">
        <v>25</v>
      </c>
      <c r="H13" s="256" t="s">
        <v>25</v>
      </c>
      <c r="I13" s="256" t="s">
        <v>308</v>
      </c>
      <c r="J13" s="256" t="s">
        <v>309</v>
      </c>
      <c r="K13" s="256" t="s">
        <v>311</v>
      </c>
      <c r="L13" s="256" t="s">
        <v>310</v>
      </c>
      <c r="M13" s="275">
        <v>80</v>
      </c>
      <c r="N13" s="276"/>
      <c r="O13" s="277">
        <f t="shared" si="0"/>
        <v>0</v>
      </c>
      <c r="P13" s="278">
        <v>0.08</v>
      </c>
      <c r="Q13" s="277">
        <f t="shared" si="1"/>
        <v>0</v>
      </c>
      <c r="R13" s="277">
        <f t="shared" si="2"/>
        <v>0</v>
      </c>
      <c r="S13" s="276"/>
    </row>
    <row r="14" spans="1:19" ht="178.5" customHeight="1">
      <c r="A14" s="64" t="s">
        <v>175</v>
      </c>
      <c r="B14" s="65" t="s">
        <v>312</v>
      </c>
      <c r="C14" s="108" t="s">
        <v>129</v>
      </c>
      <c r="D14" s="108" t="s">
        <v>313</v>
      </c>
      <c r="E14" s="108" t="s">
        <v>25</v>
      </c>
      <c r="F14" s="108" t="s">
        <v>314</v>
      </c>
      <c r="G14" s="109" t="s">
        <v>25</v>
      </c>
      <c r="H14" s="108" t="s">
        <v>25</v>
      </c>
      <c r="I14" s="108" t="s">
        <v>25</v>
      </c>
      <c r="J14" s="108" t="s">
        <v>25</v>
      </c>
      <c r="K14" s="108" t="s">
        <v>25</v>
      </c>
      <c r="L14" s="108" t="s">
        <v>134</v>
      </c>
      <c r="M14" s="104">
        <v>15</v>
      </c>
      <c r="N14" s="105"/>
      <c r="O14" s="106">
        <f t="shared" si="0"/>
        <v>0</v>
      </c>
      <c r="P14" s="107">
        <v>0.08</v>
      </c>
      <c r="Q14" s="106">
        <f t="shared" si="1"/>
        <v>0</v>
      </c>
      <c r="R14" s="106">
        <f t="shared" si="2"/>
        <v>0</v>
      </c>
      <c r="S14" s="105"/>
    </row>
    <row r="15" spans="1:19" ht="134.25" customHeight="1">
      <c r="A15" s="64" t="s">
        <v>177</v>
      </c>
      <c r="B15" s="65" t="s">
        <v>312</v>
      </c>
      <c r="C15" s="108" t="s">
        <v>559</v>
      </c>
      <c r="D15" s="108" t="s">
        <v>560</v>
      </c>
      <c r="E15" s="108" t="s">
        <v>25</v>
      </c>
      <c r="F15" s="108" t="s">
        <v>561</v>
      </c>
      <c r="G15" s="109" t="s">
        <v>25</v>
      </c>
      <c r="H15" s="108" t="s">
        <v>25</v>
      </c>
      <c r="I15" s="108" t="s">
        <v>25</v>
      </c>
      <c r="J15" s="108" t="s">
        <v>117</v>
      </c>
      <c r="K15" s="108" t="s">
        <v>25</v>
      </c>
      <c r="L15" s="108" t="s">
        <v>315</v>
      </c>
      <c r="M15" s="104">
        <v>20</v>
      </c>
      <c r="N15" s="105"/>
      <c r="O15" s="106">
        <f t="shared" si="0"/>
        <v>0</v>
      </c>
      <c r="P15" s="107">
        <v>0.08</v>
      </c>
      <c r="Q15" s="106">
        <f t="shared" si="1"/>
        <v>0</v>
      </c>
      <c r="R15" s="106">
        <f t="shared" si="2"/>
        <v>0</v>
      </c>
      <c r="S15" s="105"/>
    </row>
    <row r="16" spans="1:19" s="235" customFormat="1" ht="183" customHeight="1">
      <c r="A16" s="384" t="s">
        <v>185</v>
      </c>
      <c r="B16" s="417" t="s">
        <v>312</v>
      </c>
      <c r="C16" s="384" t="s">
        <v>129</v>
      </c>
      <c r="D16" s="384" t="s">
        <v>316</v>
      </c>
      <c r="E16" s="384" t="s">
        <v>317</v>
      </c>
      <c r="F16" s="384" t="s">
        <v>318</v>
      </c>
      <c r="G16" s="418" t="s">
        <v>118</v>
      </c>
      <c r="H16" s="384" t="s">
        <v>118</v>
      </c>
      <c r="I16" s="384" t="s">
        <v>118</v>
      </c>
      <c r="J16" s="384" t="s">
        <v>50</v>
      </c>
      <c r="K16" s="384" t="s">
        <v>118</v>
      </c>
      <c r="L16" s="384" t="s">
        <v>503</v>
      </c>
      <c r="M16" s="419">
        <v>2000</v>
      </c>
      <c r="N16" s="420"/>
      <c r="O16" s="421">
        <f t="shared" si="0"/>
        <v>0</v>
      </c>
      <c r="P16" s="422">
        <v>0.08</v>
      </c>
      <c r="Q16" s="421">
        <f t="shared" si="1"/>
        <v>0</v>
      </c>
      <c r="R16" s="421">
        <f t="shared" si="2"/>
        <v>0</v>
      </c>
      <c r="S16" s="420"/>
    </row>
    <row r="17" spans="1:19" ht="139.5" customHeight="1">
      <c r="A17" s="64" t="s">
        <v>193</v>
      </c>
      <c r="B17" s="65" t="s">
        <v>567</v>
      </c>
      <c r="C17" s="108" t="s">
        <v>319</v>
      </c>
      <c r="D17" s="108" t="s">
        <v>562</v>
      </c>
      <c r="E17" s="108" t="s">
        <v>25</v>
      </c>
      <c r="F17" s="108" t="s">
        <v>318</v>
      </c>
      <c r="G17" s="109" t="s">
        <v>25</v>
      </c>
      <c r="H17" s="108" t="s">
        <v>25</v>
      </c>
      <c r="I17" s="108" t="s">
        <v>25</v>
      </c>
      <c r="J17" s="108" t="s">
        <v>50</v>
      </c>
      <c r="K17" s="108" t="s">
        <v>25</v>
      </c>
      <c r="L17" s="108" t="s">
        <v>296</v>
      </c>
      <c r="M17" s="104">
        <v>50</v>
      </c>
      <c r="N17" s="105"/>
      <c r="O17" s="106">
        <f t="shared" si="0"/>
        <v>0</v>
      </c>
      <c r="P17" s="107">
        <v>0.08</v>
      </c>
      <c r="Q17" s="106">
        <f t="shared" si="1"/>
        <v>0</v>
      </c>
      <c r="R17" s="106">
        <f t="shared" si="2"/>
        <v>0</v>
      </c>
      <c r="S17" s="105"/>
    </row>
    <row r="18" spans="1:19" ht="76.5">
      <c r="A18" s="64" t="s">
        <v>194</v>
      </c>
      <c r="B18" s="65" t="s">
        <v>320</v>
      </c>
      <c r="C18" s="108" t="s">
        <v>94</v>
      </c>
      <c r="D18" s="64" t="s">
        <v>321</v>
      </c>
      <c r="E18" s="64" t="s">
        <v>322</v>
      </c>
      <c r="F18" s="64" t="s">
        <v>323</v>
      </c>
      <c r="G18" s="103" t="s">
        <v>324</v>
      </c>
      <c r="H18" s="64" t="s">
        <v>25</v>
      </c>
      <c r="I18" s="64" t="s">
        <v>325</v>
      </c>
      <c r="J18" s="64" t="s">
        <v>25</v>
      </c>
      <c r="K18" s="64" t="s">
        <v>25</v>
      </c>
      <c r="L18" s="64" t="s">
        <v>252</v>
      </c>
      <c r="M18" s="104">
        <v>150</v>
      </c>
      <c r="N18" s="105"/>
      <c r="O18" s="106">
        <f t="shared" si="0"/>
        <v>0</v>
      </c>
      <c r="P18" s="107">
        <v>0.08</v>
      </c>
      <c r="Q18" s="106">
        <f t="shared" si="1"/>
        <v>0</v>
      </c>
      <c r="R18" s="106">
        <f t="shared" si="2"/>
        <v>0</v>
      </c>
      <c r="S18" s="105"/>
    </row>
    <row r="19" spans="1:19" ht="102">
      <c r="A19" s="64" t="s">
        <v>202</v>
      </c>
      <c r="B19" s="65" t="s">
        <v>320</v>
      </c>
      <c r="C19" s="108" t="s">
        <v>94</v>
      </c>
      <c r="D19" s="64" t="s">
        <v>321</v>
      </c>
      <c r="E19" s="198" t="s">
        <v>508</v>
      </c>
      <c r="F19" s="198" t="s">
        <v>509</v>
      </c>
      <c r="G19" s="103" t="s">
        <v>324</v>
      </c>
      <c r="H19" s="64" t="s">
        <v>25</v>
      </c>
      <c r="I19" s="64" t="s">
        <v>326</v>
      </c>
      <c r="J19" s="64" t="s">
        <v>25</v>
      </c>
      <c r="K19" s="64" t="s">
        <v>510</v>
      </c>
      <c r="L19" s="64" t="s">
        <v>327</v>
      </c>
      <c r="M19" s="104">
        <v>320</v>
      </c>
      <c r="N19" s="105"/>
      <c r="O19" s="106">
        <f t="shared" si="0"/>
        <v>0</v>
      </c>
      <c r="P19" s="107">
        <v>0.08</v>
      </c>
      <c r="Q19" s="106">
        <f t="shared" si="1"/>
        <v>0</v>
      </c>
      <c r="R19" s="106">
        <f t="shared" si="2"/>
        <v>0</v>
      </c>
      <c r="S19" s="105"/>
    </row>
    <row r="20" spans="1:19" ht="76.5">
      <c r="A20" s="64" t="s">
        <v>207</v>
      </c>
      <c r="B20" s="65" t="s">
        <v>320</v>
      </c>
      <c r="C20" s="108" t="s">
        <v>94</v>
      </c>
      <c r="D20" s="64" t="s">
        <v>321</v>
      </c>
      <c r="E20" s="64" t="s">
        <v>322</v>
      </c>
      <c r="F20" s="198" t="s">
        <v>511</v>
      </c>
      <c r="G20" s="103" t="s">
        <v>324</v>
      </c>
      <c r="H20" s="64" t="s">
        <v>25</v>
      </c>
      <c r="I20" s="64" t="s">
        <v>325</v>
      </c>
      <c r="J20" s="64" t="s">
        <v>25</v>
      </c>
      <c r="K20" s="64" t="s">
        <v>328</v>
      </c>
      <c r="L20" s="64" t="s">
        <v>327</v>
      </c>
      <c r="M20" s="104">
        <v>100</v>
      </c>
      <c r="N20" s="105"/>
      <c r="O20" s="106">
        <f t="shared" si="0"/>
        <v>0</v>
      </c>
      <c r="P20" s="107">
        <v>0.08</v>
      </c>
      <c r="Q20" s="106">
        <f t="shared" si="1"/>
        <v>0</v>
      </c>
      <c r="R20" s="106">
        <f t="shared" si="2"/>
        <v>0</v>
      </c>
      <c r="S20" s="105"/>
    </row>
    <row r="21" spans="1:19" ht="153">
      <c r="A21" s="64" t="s">
        <v>210</v>
      </c>
      <c r="B21" s="65" t="s">
        <v>329</v>
      </c>
      <c r="C21" s="199" t="s">
        <v>129</v>
      </c>
      <c r="D21" s="198" t="s">
        <v>512</v>
      </c>
      <c r="E21" s="198" t="s">
        <v>513</v>
      </c>
      <c r="F21" s="198" t="s">
        <v>514</v>
      </c>
      <c r="G21" s="103" t="s">
        <v>25</v>
      </c>
      <c r="H21" s="64" t="s">
        <v>25</v>
      </c>
      <c r="I21" s="64" t="s">
        <v>245</v>
      </c>
      <c r="J21" s="64" t="s">
        <v>25</v>
      </c>
      <c r="K21" s="64" t="s">
        <v>330</v>
      </c>
      <c r="L21" s="64" t="s">
        <v>296</v>
      </c>
      <c r="M21" s="104">
        <v>150</v>
      </c>
      <c r="N21" s="105"/>
      <c r="O21" s="106">
        <f t="shared" si="0"/>
        <v>0</v>
      </c>
      <c r="P21" s="107">
        <v>0.08</v>
      </c>
      <c r="Q21" s="106">
        <f t="shared" si="1"/>
        <v>0</v>
      </c>
      <c r="R21" s="106">
        <f t="shared" si="2"/>
        <v>0</v>
      </c>
      <c r="S21" s="105"/>
    </row>
    <row r="22" spans="1:19" ht="153">
      <c r="A22" s="64" t="s">
        <v>218</v>
      </c>
      <c r="B22" s="65" t="s">
        <v>329</v>
      </c>
      <c r="C22" s="199" t="s">
        <v>129</v>
      </c>
      <c r="D22" s="198" t="s">
        <v>512</v>
      </c>
      <c r="E22" s="198" t="s">
        <v>513</v>
      </c>
      <c r="F22" s="198" t="s">
        <v>514</v>
      </c>
      <c r="G22" s="103" t="s">
        <v>25</v>
      </c>
      <c r="H22" s="64" t="s">
        <v>25</v>
      </c>
      <c r="I22" s="64" t="s">
        <v>245</v>
      </c>
      <c r="J22" s="64" t="s">
        <v>25</v>
      </c>
      <c r="K22" s="64" t="s">
        <v>25</v>
      </c>
      <c r="L22" s="64" t="s">
        <v>92</v>
      </c>
      <c r="M22" s="104">
        <v>100</v>
      </c>
      <c r="N22" s="105"/>
      <c r="O22" s="106">
        <f t="shared" si="0"/>
        <v>0</v>
      </c>
      <c r="P22" s="107">
        <v>0.08</v>
      </c>
      <c r="Q22" s="106">
        <f t="shared" si="1"/>
        <v>0</v>
      </c>
      <c r="R22" s="106">
        <f t="shared" si="2"/>
        <v>0</v>
      </c>
      <c r="S22" s="105"/>
    </row>
    <row r="23" spans="1:19" ht="153">
      <c r="A23" s="64" t="s">
        <v>224</v>
      </c>
      <c r="B23" s="65" t="s">
        <v>331</v>
      </c>
      <c r="C23" s="199" t="s">
        <v>129</v>
      </c>
      <c r="D23" s="198" t="s">
        <v>515</v>
      </c>
      <c r="E23" s="198" t="s">
        <v>513</v>
      </c>
      <c r="F23" s="198" t="s">
        <v>514</v>
      </c>
      <c r="G23" s="103" t="s">
        <v>25</v>
      </c>
      <c r="H23" s="64" t="s">
        <v>25</v>
      </c>
      <c r="I23" s="64" t="s">
        <v>245</v>
      </c>
      <c r="J23" s="64" t="s">
        <v>25</v>
      </c>
      <c r="K23" s="64" t="s">
        <v>25</v>
      </c>
      <c r="L23" s="64" t="s">
        <v>92</v>
      </c>
      <c r="M23" s="104">
        <v>260</v>
      </c>
      <c r="N23" s="105"/>
      <c r="O23" s="106">
        <f t="shared" si="0"/>
        <v>0</v>
      </c>
      <c r="P23" s="107">
        <v>0.08</v>
      </c>
      <c r="Q23" s="106">
        <f t="shared" si="1"/>
        <v>0</v>
      </c>
      <c r="R23" s="106">
        <f t="shared" si="2"/>
        <v>0</v>
      </c>
      <c r="S23" s="105"/>
    </row>
    <row r="24" spans="1:19" ht="153">
      <c r="A24" s="72" t="s">
        <v>232</v>
      </c>
      <c r="B24" s="76" t="s">
        <v>331</v>
      </c>
      <c r="C24" s="199" t="s">
        <v>129</v>
      </c>
      <c r="D24" s="198" t="s">
        <v>515</v>
      </c>
      <c r="E24" s="198" t="s">
        <v>513</v>
      </c>
      <c r="F24" s="198" t="s">
        <v>514</v>
      </c>
      <c r="G24" s="111" t="s">
        <v>25</v>
      </c>
      <c r="H24" s="72" t="s">
        <v>25</v>
      </c>
      <c r="I24" s="72" t="s">
        <v>245</v>
      </c>
      <c r="J24" s="72" t="s">
        <v>25</v>
      </c>
      <c r="K24" s="72" t="s">
        <v>330</v>
      </c>
      <c r="L24" s="72" t="s">
        <v>296</v>
      </c>
      <c r="M24" s="112">
        <v>45</v>
      </c>
      <c r="N24" s="113"/>
      <c r="O24" s="106">
        <f t="shared" si="0"/>
        <v>0</v>
      </c>
      <c r="P24" s="114">
        <v>0.08</v>
      </c>
      <c r="Q24" s="106">
        <f t="shared" si="1"/>
        <v>0</v>
      </c>
      <c r="R24" s="106">
        <f t="shared" si="2"/>
        <v>0</v>
      </c>
      <c r="S24" s="113"/>
    </row>
    <row r="25" spans="1:19" ht="87.75" customHeight="1">
      <c r="A25" s="194" t="s">
        <v>240</v>
      </c>
      <c r="B25" s="195" t="s">
        <v>332</v>
      </c>
      <c r="C25" s="196" t="s">
        <v>333</v>
      </c>
      <c r="D25" s="197"/>
      <c r="E25" s="194"/>
      <c r="F25" s="193" t="s">
        <v>334</v>
      </c>
      <c r="G25" s="50" t="s">
        <v>190</v>
      </c>
      <c r="H25" s="52" t="s">
        <v>25</v>
      </c>
      <c r="I25" s="52" t="s">
        <v>317</v>
      </c>
      <c r="J25" s="52" t="s">
        <v>25</v>
      </c>
      <c r="K25" s="52" t="s">
        <v>25</v>
      </c>
      <c r="L25" s="52" t="s">
        <v>98</v>
      </c>
      <c r="M25" s="115">
        <v>150</v>
      </c>
      <c r="N25" s="53"/>
      <c r="O25" s="106">
        <f t="shared" si="0"/>
        <v>0</v>
      </c>
      <c r="P25" s="56">
        <v>0.08</v>
      </c>
      <c r="Q25" s="106">
        <f t="shared" si="1"/>
        <v>0</v>
      </c>
      <c r="R25" s="106">
        <f t="shared" si="2"/>
        <v>0</v>
      </c>
      <c r="S25" s="53"/>
    </row>
    <row r="26" spans="1:19" ht="87.75" customHeight="1">
      <c r="A26" s="194" t="s">
        <v>240</v>
      </c>
      <c r="B26" s="195" t="s">
        <v>332</v>
      </c>
      <c r="C26" s="196" t="s">
        <v>333</v>
      </c>
      <c r="D26" s="197"/>
      <c r="E26" s="194"/>
      <c r="F26" s="193" t="s">
        <v>334</v>
      </c>
      <c r="G26" s="50" t="s">
        <v>190</v>
      </c>
      <c r="H26" s="52" t="s">
        <v>25</v>
      </c>
      <c r="I26" s="52" t="s">
        <v>317</v>
      </c>
      <c r="J26" s="52" t="s">
        <v>25</v>
      </c>
      <c r="K26" s="269" t="s">
        <v>492</v>
      </c>
      <c r="L26" s="52" t="s">
        <v>327</v>
      </c>
      <c r="M26" s="115">
        <v>150</v>
      </c>
      <c r="N26" s="53"/>
      <c r="O26" s="106">
        <f t="shared" si="0"/>
        <v>0</v>
      </c>
      <c r="P26" s="56">
        <v>0.08</v>
      </c>
      <c r="Q26" s="106">
        <f t="shared" si="1"/>
        <v>0</v>
      </c>
      <c r="R26" s="106">
        <f t="shared" si="2"/>
        <v>0</v>
      </c>
      <c r="S26" s="53"/>
    </row>
    <row r="27" spans="1:19" ht="63.75" customHeight="1">
      <c r="A27" s="194" t="s">
        <v>246</v>
      </c>
      <c r="B27" s="195" t="s">
        <v>332</v>
      </c>
      <c r="C27" s="196" t="s">
        <v>333</v>
      </c>
      <c r="D27" s="197"/>
      <c r="E27" s="194"/>
      <c r="F27" s="193" t="s">
        <v>334</v>
      </c>
      <c r="G27" s="50">
        <v>5</v>
      </c>
      <c r="H27" s="52" t="s">
        <v>25</v>
      </c>
      <c r="I27" s="52" t="s">
        <v>25</v>
      </c>
      <c r="J27" s="52" t="s">
        <v>25</v>
      </c>
      <c r="K27" s="64" t="s">
        <v>510</v>
      </c>
      <c r="L27" s="52" t="s">
        <v>327</v>
      </c>
      <c r="M27" s="115">
        <v>320</v>
      </c>
      <c r="N27" s="53"/>
      <c r="O27" s="106">
        <f t="shared" si="0"/>
        <v>0</v>
      </c>
      <c r="P27" s="56">
        <v>0.08</v>
      </c>
      <c r="Q27" s="106">
        <f t="shared" si="1"/>
        <v>0</v>
      </c>
      <c r="R27" s="106">
        <f t="shared" si="2"/>
        <v>0</v>
      </c>
      <c r="S27" s="53"/>
    </row>
    <row r="28" spans="1:19" s="235" customFormat="1" ht="117" customHeight="1">
      <c r="A28" s="279" t="s">
        <v>253</v>
      </c>
      <c r="B28" s="285" t="s">
        <v>335</v>
      </c>
      <c r="C28" s="280" t="s">
        <v>336</v>
      </c>
      <c r="D28" s="281" t="s">
        <v>337</v>
      </c>
      <c r="E28" s="282" t="s">
        <v>338</v>
      </c>
      <c r="F28" s="242" t="s">
        <v>339</v>
      </c>
      <c r="G28" s="240" t="s">
        <v>118</v>
      </c>
      <c r="H28" s="242" t="s">
        <v>25</v>
      </c>
      <c r="I28" s="242" t="s">
        <v>340</v>
      </c>
      <c r="J28" s="242" t="s">
        <v>25</v>
      </c>
      <c r="K28" s="256" t="s">
        <v>510</v>
      </c>
      <c r="L28" s="242" t="s">
        <v>327</v>
      </c>
      <c r="M28" s="283">
        <v>150</v>
      </c>
      <c r="N28" s="243"/>
      <c r="O28" s="277">
        <f t="shared" si="0"/>
        <v>0</v>
      </c>
      <c r="P28" s="246">
        <v>0.23</v>
      </c>
      <c r="Q28" s="277">
        <f t="shared" si="1"/>
        <v>0</v>
      </c>
      <c r="R28" s="277">
        <f t="shared" si="2"/>
        <v>0</v>
      </c>
      <c r="S28" s="243"/>
    </row>
    <row r="29" spans="1:19" s="235" customFormat="1" ht="117" customHeight="1">
      <c r="A29" s="256" t="s">
        <v>259</v>
      </c>
      <c r="B29" s="286" t="s">
        <v>335</v>
      </c>
      <c r="C29" s="262" t="s">
        <v>336</v>
      </c>
      <c r="D29" s="284" t="s">
        <v>341</v>
      </c>
      <c r="E29" s="242" t="s">
        <v>338</v>
      </c>
      <c r="F29" s="242" t="s">
        <v>339</v>
      </c>
      <c r="G29" s="240" t="s">
        <v>118</v>
      </c>
      <c r="H29" s="242" t="s">
        <v>118</v>
      </c>
      <c r="I29" s="242" t="s">
        <v>342</v>
      </c>
      <c r="J29" s="242" t="s">
        <v>53</v>
      </c>
      <c r="K29" s="256" t="s">
        <v>492</v>
      </c>
      <c r="L29" s="242" t="s">
        <v>252</v>
      </c>
      <c r="M29" s="283">
        <v>200</v>
      </c>
      <c r="N29" s="243"/>
      <c r="O29" s="277">
        <f t="shared" si="0"/>
        <v>0</v>
      </c>
      <c r="P29" s="246">
        <v>1.23</v>
      </c>
      <c r="Q29" s="277">
        <f t="shared" si="1"/>
        <v>0</v>
      </c>
      <c r="R29" s="277">
        <f t="shared" si="2"/>
        <v>0</v>
      </c>
      <c r="S29" s="243"/>
    </row>
    <row r="30" spans="1:19" s="235" customFormat="1" ht="117" customHeight="1">
      <c r="A30" s="256" t="s">
        <v>264</v>
      </c>
      <c r="B30" s="286" t="s">
        <v>335</v>
      </c>
      <c r="C30" s="262" t="s">
        <v>336</v>
      </c>
      <c r="D30" s="284" t="s">
        <v>341</v>
      </c>
      <c r="E30" s="242" t="s">
        <v>338</v>
      </c>
      <c r="F30" s="242" t="s">
        <v>339</v>
      </c>
      <c r="G30" s="240" t="s">
        <v>118</v>
      </c>
      <c r="H30" s="242" t="s">
        <v>25</v>
      </c>
      <c r="I30" s="242" t="s">
        <v>340</v>
      </c>
      <c r="J30" s="242" t="s">
        <v>25</v>
      </c>
      <c r="K30" s="256" t="s">
        <v>328</v>
      </c>
      <c r="L30" s="242" t="s">
        <v>327</v>
      </c>
      <c r="M30" s="283">
        <v>80</v>
      </c>
      <c r="N30" s="243"/>
      <c r="O30" s="277">
        <f t="shared" si="0"/>
        <v>0</v>
      </c>
      <c r="P30" s="246">
        <v>0.23</v>
      </c>
      <c r="Q30" s="277">
        <f t="shared" si="1"/>
        <v>0</v>
      </c>
      <c r="R30" s="277">
        <f t="shared" si="2"/>
        <v>0</v>
      </c>
      <c r="S30" s="243"/>
    </row>
    <row r="31" spans="1:19" ht="117" customHeight="1">
      <c r="A31" s="64" t="s">
        <v>268</v>
      </c>
      <c r="B31" s="51" t="s">
        <v>343</v>
      </c>
      <c r="C31" s="116" t="s">
        <v>344</v>
      </c>
      <c r="D31" s="200" t="s">
        <v>516</v>
      </c>
      <c r="E31" s="52" t="s">
        <v>345</v>
      </c>
      <c r="F31" s="52" t="s">
        <v>346</v>
      </c>
      <c r="G31" s="50">
        <v>7</v>
      </c>
      <c r="H31" s="52" t="s">
        <v>25</v>
      </c>
      <c r="I31" s="52" t="s">
        <v>25</v>
      </c>
      <c r="J31" s="52" t="s">
        <v>209</v>
      </c>
      <c r="K31" s="64" t="s">
        <v>25</v>
      </c>
      <c r="L31" s="52" t="s">
        <v>252</v>
      </c>
      <c r="M31" s="115">
        <v>50</v>
      </c>
      <c r="N31" s="53"/>
      <c r="O31" s="106">
        <f t="shared" si="0"/>
        <v>0</v>
      </c>
      <c r="P31" s="56">
        <v>0.23</v>
      </c>
      <c r="Q31" s="106">
        <f t="shared" si="1"/>
        <v>0</v>
      </c>
      <c r="R31" s="106">
        <f t="shared" si="2"/>
        <v>0</v>
      </c>
      <c r="S31" s="53"/>
    </row>
    <row r="32" spans="1:19" ht="165.75">
      <c r="A32" s="64" t="s">
        <v>274</v>
      </c>
      <c r="B32" s="77" t="s">
        <v>343</v>
      </c>
      <c r="C32" s="110" t="s">
        <v>347</v>
      </c>
      <c r="D32" s="198" t="s">
        <v>517</v>
      </c>
      <c r="E32" s="67" t="s">
        <v>348</v>
      </c>
      <c r="F32" s="67" t="s">
        <v>493</v>
      </c>
      <c r="G32" s="117" t="s">
        <v>190</v>
      </c>
      <c r="H32" s="67" t="s">
        <v>25</v>
      </c>
      <c r="I32" s="67" t="s">
        <v>25</v>
      </c>
      <c r="J32" s="67" t="s">
        <v>25</v>
      </c>
      <c r="K32" s="64" t="s">
        <v>328</v>
      </c>
      <c r="L32" s="67" t="s">
        <v>252</v>
      </c>
      <c r="M32" s="68">
        <v>350</v>
      </c>
      <c r="N32" s="69"/>
      <c r="O32" s="106">
        <f t="shared" si="0"/>
        <v>0</v>
      </c>
      <c r="P32" s="118">
        <v>0.08</v>
      </c>
      <c r="Q32" s="106">
        <f t="shared" si="1"/>
        <v>0</v>
      </c>
      <c r="R32" s="106">
        <f t="shared" si="2"/>
        <v>0</v>
      </c>
      <c r="S32" s="69"/>
    </row>
    <row r="33" spans="1:19" ht="178.5">
      <c r="A33" s="64" t="s">
        <v>280</v>
      </c>
      <c r="B33" s="77" t="s">
        <v>343</v>
      </c>
      <c r="C33" s="110" t="s">
        <v>347</v>
      </c>
      <c r="D33" s="198" t="s">
        <v>517</v>
      </c>
      <c r="E33" s="67" t="s">
        <v>348</v>
      </c>
      <c r="F33" s="67" t="s">
        <v>349</v>
      </c>
      <c r="G33" s="78" t="s">
        <v>190</v>
      </c>
      <c r="H33" s="67" t="s">
        <v>317</v>
      </c>
      <c r="I33" s="67" t="s">
        <v>317</v>
      </c>
      <c r="J33" s="67" t="s">
        <v>118</v>
      </c>
      <c r="K33" s="64" t="s">
        <v>328</v>
      </c>
      <c r="L33" s="67" t="s">
        <v>327</v>
      </c>
      <c r="M33" s="68">
        <v>150</v>
      </c>
      <c r="N33" s="69"/>
      <c r="O33" s="106">
        <f t="shared" si="0"/>
        <v>0</v>
      </c>
      <c r="P33" s="118">
        <v>1.08</v>
      </c>
      <c r="Q33" s="106">
        <f t="shared" si="1"/>
        <v>0</v>
      </c>
      <c r="R33" s="106">
        <f t="shared" si="2"/>
        <v>0</v>
      </c>
      <c r="S33" s="69"/>
    </row>
    <row r="34" spans="1:19" s="235" customFormat="1" ht="76.5">
      <c r="A34" s="64" t="s">
        <v>286</v>
      </c>
      <c r="B34" s="270" t="s">
        <v>307</v>
      </c>
      <c r="C34" s="384" t="s">
        <v>86</v>
      </c>
      <c r="D34" s="423" t="s">
        <v>569</v>
      </c>
      <c r="E34" s="273" t="s">
        <v>507</v>
      </c>
      <c r="F34" s="423" t="s">
        <v>570</v>
      </c>
      <c r="G34" s="418" t="s">
        <v>25</v>
      </c>
      <c r="H34" s="384" t="s">
        <v>25</v>
      </c>
      <c r="I34" s="384" t="s">
        <v>308</v>
      </c>
      <c r="J34" s="423" t="s">
        <v>50</v>
      </c>
      <c r="K34" s="423" t="s">
        <v>330</v>
      </c>
      <c r="L34" s="423" t="s">
        <v>92</v>
      </c>
      <c r="M34" s="419">
        <v>150</v>
      </c>
      <c r="N34" s="420"/>
      <c r="O34" s="421">
        <f>N34*M34</f>
        <v>0</v>
      </c>
      <c r="P34" s="422">
        <v>0.08</v>
      </c>
      <c r="Q34" s="421">
        <f>N34*P34+N34</f>
        <v>0</v>
      </c>
      <c r="R34" s="421">
        <f>Q34*M34</f>
        <v>0</v>
      </c>
      <c r="S34" s="420"/>
    </row>
    <row r="35" spans="1:19" ht="38.25">
      <c r="A35" s="64" t="s">
        <v>350</v>
      </c>
      <c r="B35" s="51" t="s">
        <v>352</v>
      </c>
      <c r="C35" s="52" t="s">
        <v>353</v>
      </c>
      <c r="D35" s="52" t="s">
        <v>354</v>
      </c>
      <c r="E35" s="52" t="s">
        <v>355</v>
      </c>
      <c r="F35" s="52" t="s">
        <v>318</v>
      </c>
      <c r="G35" s="52" t="s">
        <v>25</v>
      </c>
      <c r="H35" s="52" t="s">
        <v>25</v>
      </c>
      <c r="I35" s="52" t="s">
        <v>25</v>
      </c>
      <c r="J35" s="52" t="s">
        <v>117</v>
      </c>
      <c r="K35" s="52" t="s">
        <v>25</v>
      </c>
      <c r="L35" s="52" t="s">
        <v>356</v>
      </c>
      <c r="M35" s="115">
        <v>10</v>
      </c>
      <c r="N35" s="54"/>
      <c r="O35" s="55">
        <f t="shared" si="0"/>
        <v>0</v>
      </c>
      <c r="P35" s="56">
        <v>0.08</v>
      </c>
      <c r="Q35" s="55">
        <f t="shared" si="1"/>
        <v>0</v>
      </c>
      <c r="R35" s="55">
        <f t="shared" si="2"/>
        <v>0</v>
      </c>
      <c r="S35" s="53"/>
    </row>
    <row r="36" spans="1:19" ht="140.25">
      <c r="A36" s="64" t="s">
        <v>351</v>
      </c>
      <c r="B36" s="51" t="s">
        <v>358</v>
      </c>
      <c r="C36" s="52" t="s">
        <v>86</v>
      </c>
      <c r="D36" s="198" t="s">
        <v>518</v>
      </c>
      <c r="E36" s="52" t="s">
        <v>359</v>
      </c>
      <c r="F36" s="198" t="s">
        <v>519</v>
      </c>
      <c r="G36" s="52" t="s">
        <v>25</v>
      </c>
      <c r="H36" s="52" t="s">
        <v>360</v>
      </c>
      <c r="I36" s="52" t="s">
        <v>25</v>
      </c>
      <c r="J36" s="52" t="s">
        <v>361</v>
      </c>
      <c r="K36" s="52" t="s">
        <v>25</v>
      </c>
      <c r="L36" s="52" t="s">
        <v>362</v>
      </c>
      <c r="M36" s="115">
        <v>30</v>
      </c>
      <c r="N36" s="54"/>
      <c r="O36" s="55">
        <f t="shared" si="0"/>
        <v>0</v>
      </c>
      <c r="P36" s="56">
        <v>0.08</v>
      </c>
      <c r="Q36" s="55">
        <f t="shared" si="1"/>
        <v>0</v>
      </c>
      <c r="R36" s="55">
        <f t="shared" si="2"/>
        <v>0</v>
      </c>
      <c r="S36" s="53"/>
    </row>
    <row r="37" spans="1:19" s="127" customFormat="1" ht="88.5" customHeight="1">
      <c r="A37" s="64" t="s">
        <v>357</v>
      </c>
      <c r="B37" s="119" t="s">
        <v>364</v>
      </c>
      <c r="C37" s="120" t="s">
        <v>365</v>
      </c>
      <c r="D37" s="120" t="s">
        <v>366</v>
      </c>
      <c r="E37" s="121" t="s">
        <v>118</v>
      </c>
      <c r="F37" s="201" t="s">
        <v>520</v>
      </c>
      <c r="G37" s="122" t="s">
        <v>118</v>
      </c>
      <c r="H37" s="120" t="s">
        <v>118</v>
      </c>
      <c r="I37" s="120" t="s">
        <v>118</v>
      </c>
      <c r="J37" s="120" t="s">
        <v>367</v>
      </c>
      <c r="K37" s="120" t="s">
        <v>118</v>
      </c>
      <c r="L37" s="120" t="s">
        <v>368</v>
      </c>
      <c r="M37" s="123">
        <v>100</v>
      </c>
      <c r="N37" s="124"/>
      <c r="O37" s="125">
        <f t="shared" si="0"/>
        <v>0</v>
      </c>
      <c r="P37" s="126">
        <v>0.23</v>
      </c>
      <c r="Q37" s="125">
        <f>N37*1.23</f>
        <v>0</v>
      </c>
      <c r="R37" s="125">
        <f t="shared" si="2"/>
        <v>0</v>
      </c>
      <c r="S37" s="123"/>
    </row>
    <row r="38" spans="1:19" s="127" customFormat="1" ht="88.5" customHeight="1">
      <c r="A38" s="64" t="s">
        <v>363</v>
      </c>
      <c r="B38" s="202"/>
      <c r="C38" s="203" t="s">
        <v>369</v>
      </c>
      <c r="D38" s="203" t="s">
        <v>370</v>
      </c>
      <c r="E38" s="204" t="s">
        <v>118</v>
      </c>
      <c r="F38" s="204" t="s">
        <v>118</v>
      </c>
      <c r="G38" s="205" t="s">
        <v>118</v>
      </c>
      <c r="H38" s="203" t="s">
        <v>118</v>
      </c>
      <c r="I38" s="203" t="s">
        <v>118</v>
      </c>
      <c r="J38" s="203" t="s">
        <v>118</v>
      </c>
      <c r="K38" s="203" t="s">
        <v>118</v>
      </c>
      <c r="L38" s="203" t="s">
        <v>252</v>
      </c>
      <c r="M38" s="206">
        <v>100</v>
      </c>
      <c r="N38" s="207"/>
      <c r="O38" s="208">
        <f t="shared" si="0"/>
        <v>0</v>
      </c>
      <c r="P38" s="209">
        <v>0.23</v>
      </c>
      <c r="Q38" s="208">
        <f>N38*1.23</f>
        <v>0</v>
      </c>
      <c r="R38" s="208">
        <f t="shared" si="2"/>
        <v>0</v>
      </c>
      <c r="S38" s="206"/>
    </row>
    <row r="39" spans="1:19" s="127" customFormat="1" ht="31.5" customHeight="1">
      <c r="A39" s="122"/>
      <c r="B39" s="119"/>
      <c r="C39" s="120"/>
      <c r="D39" s="120"/>
      <c r="E39" s="128"/>
      <c r="F39" s="129"/>
      <c r="G39" s="122"/>
      <c r="H39" s="120"/>
      <c r="I39" s="120"/>
      <c r="J39" s="120"/>
      <c r="K39" s="120"/>
      <c r="L39" s="120"/>
      <c r="M39" s="123"/>
      <c r="N39" s="124"/>
      <c r="O39" s="125">
        <f>SUM(O5:O38)</f>
        <v>0</v>
      </c>
      <c r="P39" s="126"/>
      <c r="Q39" s="125"/>
      <c r="R39" s="125">
        <f>SUM(R5:R38)</f>
        <v>0</v>
      </c>
      <c r="S39" s="123"/>
    </row>
    <row r="41" spans="2:12" ht="36.75" customHeight="1">
      <c r="B41" s="458" t="s">
        <v>571</v>
      </c>
      <c r="C41" s="458"/>
      <c r="D41" s="458"/>
      <c r="E41" s="458"/>
      <c r="F41" s="458"/>
      <c r="G41" s="458"/>
      <c r="H41" s="458"/>
      <c r="I41" s="458"/>
      <c r="J41" s="458"/>
      <c r="K41" s="458"/>
      <c r="L41" s="458"/>
    </row>
    <row r="42" spans="2:12" ht="36.75" customHeight="1">
      <c r="B42" s="452" t="s">
        <v>291</v>
      </c>
      <c r="C42" s="452"/>
      <c r="D42" s="452"/>
      <c r="E42" s="452"/>
      <c r="F42" s="452"/>
      <c r="G42" s="452"/>
      <c r="H42" s="452"/>
      <c r="I42" s="452"/>
      <c r="J42" s="452"/>
      <c r="K42" s="452"/>
      <c r="L42" s="452"/>
    </row>
    <row r="43" spans="2:12" ht="57" customHeight="1">
      <c r="B43" s="458" t="s">
        <v>572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</row>
    <row r="44" spans="2:12" ht="39" customHeight="1">
      <c r="B44" s="452" t="s">
        <v>373</v>
      </c>
      <c r="C44" s="452"/>
      <c r="D44" s="452"/>
      <c r="E44" s="452"/>
      <c r="F44" s="452"/>
      <c r="G44" s="452"/>
      <c r="H44" s="452"/>
      <c r="I44" s="452"/>
      <c r="J44" s="452"/>
      <c r="K44" s="452"/>
      <c r="L44" s="452"/>
    </row>
    <row r="45" spans="2:15" ht="39" customHeight="1">
      <c r="B45" s="456" t="s">
        <v>531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</row>
    <row r="47" spans="4:6" ht="14.25">
      <c r="D47" s="427" t="s">
        <v>42</v>
      </c>
      <c r="E47" s="427"/>
      <c r="F47" s="427"/>
    </row>
    <row r="48" spans="4:6" ht="14.25">
      <c r="D48" s="428" t="s">
        <v>43</v>
      </c>
      <c r="E48" s="428"/>
      <c r="F48" s="428"/>
    </row>
    <row r="51" ht="14.25">
      <c r="I51" s="224"/>
    </row>
  </sheetData>
  <sheetProtection selectLockedCells="1" selectUnlockedCells="1"/>
  <mergeCells count="21">
    <mergeCell ref="D47:F47"/>
    <mergeCell ref="D48:F48"/>
    <mergeCell ref="R3:R4"/>
    <mergeCell ref="S3:S4"/>
    <mergeCell ref="B41:L41"/>
    <mergeCell ref="B42:L42"/>
    <mergeCell ref="B43:L43"/>
    <mergeCell ref="B44:L44"/>
    <mergeCell ref="L3:L4"/>
    <mergeCell ref="O3:O4"/>
    <mergeCell ref="P3:P4"/>
    <mergeCell ref="Q3:Q4"/>
    <mergeCell ref="G1:I1"/>
    <mergeCell ref="B45:O45"/>
    <mergeCell ref="M3:M4"/>
    <mergeCell ref="A3:A4"/>
    <mergeCell ref="B3:B4"/>
    <mergeCell ref="C3:C4"/>
    <mergeCell ref="D3:J3"/>
    <mergeCell ref="K3:K4"/>
    <mergeCell ref="N3:N4"/>
  </mergeCells>
  <printOptions/>
  <pageMargins left="0.7" right="0.7" top="0.75" bottom="0.75" header="0.5118055555555555" footer="0.5118055555555555"/>
  <pageSetup fitToHeight="0" fitToWidth="1" horizontalDpi="300" verticalDpi="300" orientation="landscape" r:id="rId1"/>
  <headerFooter alignWithMargins="0">
    <oddHeader>&amp;L&amp;"Arial,Pogrubiony"MCM/WSM/ZP7/2015&amp;C&amp;"Arial,Pogrubiony"PAKIET  Nr 5&amp;R&amp;"Arial,Pogrubiony"Załącznik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65" zoomScaleNormal="65" zoomScaleSheetLayoutView="100" zoomScalePageLayoutView="0" workbookViewId="0" topLeftCell="A1">
      <selection activeCell="M5" sqref="M5:M6"/>
    </sheetView>
  </sheetViews>
  <sheetFormatPr defaultColWidth="11.57421875" defaultRowHeight="12.75"/>
  <cols>
    <col min="1" max="3" width="11.57421875" style="0" customWidth="1"/>
    <col min="4" max="4" width="15.421875" style="0" customWidth="1"/>
    <col min="5" max="5" width="15.28125" style="0" customWidth="1"/>
    <col min="6" max="6" width="17.00390625" style="0" customWidth="1"/>
    <col min="7" max="9" width="11.57421875" style="0" customWidth="1"/>
    <col min="10" max="10" width="26.00390625" style="0" customWidth="1"/>
    <col min="11" max="11" width="25.421875" style="26" customWidth="1"/>
    <col min="12" max="13" width="11.57421875" style="0" customWidth="1"/>
    <col min="14" max="14" width="14.140625" style="0" customWidth="1"/>
    <col min="15" max="16" width="11.57421875" style="0" customWidth="1"/>
    <col min="17" max="17" width="15.140625" style="0" customWidth="1"/>
  </cols>
  <sheetData>
    <row r="1" spans="7:9" ht="15">
      <c r="G1" s="424" t="s">
        <v>0</v>
      </c>
      <c r="H1" s="424"/>
      <c r="I1" s="424"/>
    </row>
    <row r="3" spans="1:18" ht="12.75" customHeight="1">
      <c r="A3" s="450" t="s">
        <v>1</v>
      </c>
      <c r="B3" s="450" t="s">
        <v>3</v>
      </c>
      <c r="C3" s="450" t="s">
        <v>4</v>
      </c>
      <c r="D3" s="450"/>
      <c r="E3" s="450"/>
      <c r="F3" s="450"/>
      <c r="G3" s="450"/>
      <c r="H3" s="450"/>
      <c r="I3" s="450"/>
      <c r="J3" s="450" t="s">
        <v>5</v>
      </c>
      <c r="K3" s="453" t="s">
        <v>6</v>
      </c>
      <c r="L3" s="450" t="s">
        <v>7</v>
      </c>
      <c r="M3" s="450" t="s">
        <v>8</v>
      </c>
      <c r="N3" s="450" t="s">
        <v>9</v>
      </c>
      <c r="O3" s="459" t="s">
        <v>10</v>
      </c>
      <c r="P3" s="450" t="s">
        <v>45</v>
      </c>
      <c r="Q3" s="450" t="s">
        <v>12</v>
      </c>
      <c r="R3" s="450" t="s">
        <v>13</v>
      </c>
    </row>
    <row r="4" spans="1:18" ht="38.25">
      <c r="A4" s="450"/>
      <c r="B4" s="450"/>
      <c r="C4" s="63" t="s">
        <v>14</v>
      </c>
      <c r="D4" s="60" t="s">
        <v>15</v>
      </c>
      <c r="E4" s="60" t="s">
        <v>16</v>
      </c>
      <c r="F4" s="130" t="s">
        <v>17</v>
      </c>
      <c r="G4" s="61" t="s">
        <v>18</v>
      </c>
      <c r="H4" s="61" t="s">
        <v>19</v>
      </c>
      <c r="I4" s="61" t="s">
        <v>20</v>
      </c>
      <c r="J4" s="450"/>
      <c r="K4" s="453"/>
      <c r="L4" s="450"/>
      <c r="M4" s="450"/>
      <c r="N4" s="450"/>
      <c r="O4" s="459"/>
      <c r="P4" s="450"/>
      <c r="Q4" s="450"/>
      <c r="R4" s="450"/>
    </row>
    <row r="5" spans="1:18" s="233" customFormat="1" ht="199.5" customHeight="1">
      <c r="A5" s="257" t="s">
        <v>120</v>
      </c>
      <c r="B5" s="257" t="s">
        <v>94</v>
      </c>
      <c r="C5" s="257" t="s">
        <v>25</v>
      </c>
      <c r="D5" s="257" t="s">
        <v>25</v>
      </c>
      <c r="E5" s="287" t="s">
        <v>374</v>
      </c>
      <c r="F5" s="288" t="s">
        <v>375</v>
      </c>
      <c r="G5" s="257" t="s">
        <v>25</v>
      </c>
      <c r="H5" s="257" t="s">
        <v>25</v>
      </c>
      <c r="I5" s="257" t="s">
        <v>125</v>
      </c>
      <c r="J5" s="289" t="s">
        <v>376</v>
      </c>
      <c r="K5" s="257" t="s">
        <v>377</v>
      </c>
      <c r="L5" s="259">
        <v>300</v>
      </c>
      <c r="M5" s="259"/>
      <c r="N5" s="260">
        <f>M5*L5</f>
        <v>0</v>
      </c>
      <c r="O5" s="290">
        <v>0.23</v>
      </c>
      <c r="P5" s="260">
        <f>M5*O5+M5</f>
        <v>0</v>
      </c>
      <c r="Q5" s="260">
        <f>P5*L5</f>
        <v>0</v>
      </c>
      <c r="R5" s="259"/>
    </row>
    <row r="6" spans="1:18" s="233" customFormat="1" ht="132" customHeight="1">
      <c r="A6" s="257" t="s">
        <v>127</v>
      </c>
      <c r="B6" s="257" t="s">
        <v>94</v>
      </c>
      <c r="C6" s="291" t="s">
        <v>378</v>
      </c>
      <c r="D6" s="257" t="s">
        <v>379</v>
      </c>
      <c r="E6" s="289" t="s">
        <v>380</v>
      </c>
      <c r="F6" s="288" t="s">
        <v>375</v>
      </c>
      <c r="G6" s="257" t="s">
        <v>25</v>
      </c>
      <c r="H6" s="257" t="s">
        <v>381</v>
      </c>
      <c r="I6" s="257" t="s">
        <v>117</v>
      </c>
      <c r="J6" s="289" t="s">
        <v>382</v>
      </c>
      <c r="K6" s="257" t="s">
        <v>377</v>
      </c>
      <c r="L6" s="259">
        <v>100</v>
      </c>
      <c r="M6" s="259"/>
      <c r="N6" s="260">
        <f>M6*L6</f>
        <v>0</v>
      </c>
      <c r="O6" s="290">
        <v>0.08</v>
      </c>
      <c r="P6" s="260">
        <f>M6*O6+M6</f>
        <v>0</v>
      </c>
      <c r="Q6" s="260">
        <f>SUM(Q5)</f>
        <v>0</v>
      </c>
      <c r="R6" s="259"/>
    </row>
    <row r="7" spans="1:18" ht="12.75">
      <c r="A7" s="17"/>
      <c r="B7" s="17"/>
      <c r="C7" s="17"/>
      <c r="D7" s="17"/>
      <c r="E7" s="17"/>
      <c r="F7" s="17"/>
      <c r="G7" s="17"/>
      <c r="H7" s="17"/>
      <c r="I7" s="17"/>
      <c r="J7" s="9"/>
      <c r="K7" s="17"/>
      <c r="L7" s="17"/>
      <c r="M7" s="17"/>
      <c r="N7" s="132">
        <f>SUM(N5:N6)</f>
        <v>0</v>
      </c>
      <c r="O7" s="133"/>
      <c r="P7" s="133"/>
      <c r="Q7" s="132">
        <f>SUM(Q5:Q6)</f>
        <v>0</v>
      </c>
      <c r="R7" s="133"/>
    </row>
    <row r="9" spans="2:12" ht="39.75" customHeight="1">
      <c r="B9" s="458" t="s">
        <v>383</v>
      </c>
      <c r="C9" s="458"/>
      <c r="D9" s="458"/>
      <c r="E9" s="458"/>
      <c r="F9" s="458"/>
      <c r="G9" s="458"/>
      <c r="H9" s="458"/>
      <c r="I9" s="458"/>
      <c r="J9" s="458"/>
      <c r="K9" s="458"/>
      <c r="L9" s="458"/>
    </row>
    <row r="14" spans="8:10" ht="12.75">
      <c r="H14" s="427" t="s">
        <v>42</v>
      </c>
      <c r="I14" s="427"/>
      <c r="J14" s="427"/>
    </row>
    <row r="15" spans="8:10" ht="12.75">
      <c r="H15" s="428" t="s">
        <v>43</v>
      </c>
      <c r="I15" s="428"/>
      <c r="J15" s="428"/>
    </row>
  </sheetData>
  <sheetProtection selectLockedCells="1" selectUnlockedCells="1"/>
  <mergeCells count="16">
    <mergeCell ref="R3:R4"/>
    <mergeCell ref="B9:L9"/>
    <mergeCell ref="H14:J14"/>
    <mergeCell ref="H15:J15"/>
    <mergeCell ref="L3:L4"/>
    <mergeCell ref="M3:M4"/>
    <mergeCell ref="N3:N4"/>
    <mergeCell ref="O3:O4"/>
    <mergeCell ref="P3:P4"/>
    <mergeCell ref="Q3:Q4"/>
    <mergeCell ref="G1:I1"/>
    <mergeCell ref="A3:A4"/>
    <mergeCell ref="B3:B4"/>
    <mergeCell ref="C3:I3"/>
    <mergeCell ref="J3:J4"/>
    <mergeCell ref="K3:K4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&amp;L&amp;"Arial,Pogrubiony"MCM/WSM/ZP7/2015&amp;C&amp;"Arial,Pogrubiony"&amp;A&amp;R&amp;"Arial,Pogrubiony"Załącznik Nr 2 do SIWZ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="65" zoomScaleNormal="65" zoomScaleSheetLayoutView="100" zoomScalePageLayoutView="0" workbookViewId="0" topLeftCell="A1">
      <selection activeCell="N5" sqref="N5:N11"/>
    </sheetView>
  </sheetViews>
  <sheetFormatPr defaultColWidth="9.421875" defaultRowHeight="12.75"/>
  <cols>
    <col min="1" max="1" width="9.421875" style="49" customWidth="1"/>
    <col min="2" max="2" width="13.421875" style="49" customWidth="1"/>
    <col min="3" max="3" width="17.421875" style="49" customWidth="1"/>
    <col min="4" max="4" width="27.57421875" style="57" customWidth="1"/>
    <col min="5" max="5" width="14.00390625" style="49" customWidth="1"/>
    <col min="6" max="6" width="15.00390625" style="49" customWidth="1"/>
    <col min="7" max="10" width="9.421875" style="49" customWidth="1"/>
    <col min="11" max="11" width="20.00390625" style="57" customWidth="1"/>
    <col min="12" max="12" width="9.421875" style="49" customWidth="1"/>
    <col min="13" max="13" width="11.421875" style="49" customWidth="1"/>
    <col min="14" max="14" width="9.421875" style="49" customWidth="1"/>
    <col min="15" max="15" width="18.57421875" style="49" customWidth="1"/>
    <col min="16" max="17" width="9.421875" style="49" customWidth="1"/>
    <col min="18" max="18" width="18.57421875" style="49" customWidth="1"/>
    <col min="19" max="19" width="23.421875" style="49" customWidth="1"/>
    <col min="20" max="16384" width="9.421875" style="49" customWidth="1"/>
  </cols>
  <sheetData>
    <row r="1" spans="7:9" ht="15">
      <c r="G1" s="424" t="s">
        <v>0</v>
      </c>
      <c r="H1" s="424"/>
      <c r="I1" s="424"/>
    </row>
    <row r="3" spans="1:19" ht="14.25" customHeight="1">
      <c r="A3" s="450" t="s">
        <v>1</v>
      </c>
      <c r="B3" s="450" t="s">
        <v>2</v>
      </c>
      <c r="C3" s="450" t="s">
        <v>3</v>
      </c>
      <c r="D3" s="450" t="s">
        <v>4</v>
      </c>
      <c r="E3" s="450"/>
      <c r="F3" s="450"/>
      <c r="G3" s="450"/>
      <c r="H3" s="450"/>
      <c r="I3" s="450"/>
      <c r="J3" s="450"/>
      <c r="K3" s="450" t="s">
        <v>384</v>
      </c>
      <c r="L3" s="453" t="s">
        <v>6</v>
      </c>
      <c r="M3" s="450" t="s">
        <v>7</v>
      </c>
      <c r="N3" s="450" t="s">
        <v>8</v>
      </c>
      <c r="O3" s="450" t="s">
        <v>9</v>
      </c>
      <c r="P3" s="459" t="s">
        <v>10</v>
      </c>
      <c r="Q3" s="450" t="s">
        <v>45</v>
      </c>
      <c r="R3" s="450" t="s">
        <v>12</v>
      </c>
      <c r="S3" s="460" t="s">
        <v>13</v>
      </c>
    </row>
    <row r="4" spans="1:19" ht="38.25">
      <c r="A4" s="450"/>
      <c r="B4" s="450"/>
      <c r="C4" s="450"/>
      <c r="D4" s="63" t="s">
        <v>14</v>
      </c>
      <c r="E4" s="60" t="s">
        <v>15</v>
      </c>
      <c r="F4" s="60" t="s">
        <v>16</v>
      </c>
      <c r="G4" s="130" t="s">
        <v>17</v>
      </c>
      <c r="H4" s="61" t="s">
        <v>18</v>
      </c>
      <c r="I4" s="61" t="s">
        <v>19</v>
      </c>
      <c r="J4" s="61" t="s">
        <v>20</v>
      </c>
      <c r="K4" s="450"/>
      <c r="L4" s="453"/>
      <c r="M4" s="450"/>
      <c r="N4" s="450"/>
      <c r="O4" s="450"/>
      <c r="P4" s="459"/>
      <c r="Q4" s="450"/>
      <c r="R4" s="450"/>
      <c r="S4" s="460"/>
    </row>
    <row r="5" spans="1:19" s="235" customFormat="1" ht="87" customHeight="1">
      <c r="A5" s="257" t="s">
        <v>120</v>
      </c>
      <c r="B5" s="272"/>
      <c r="C5" s="257" t="s">
        <v>94</v>
      </c>
      <c r="D5" s="291" t="s">
        <v>378</v>
      </c>
      <c r="E5" s="257" t="s">
        <v>385</v>
      </c>
      <c r="F5" s="257" t="s">
        <v>386</v>
      </c>
      <c r="G5" s="265" t="s">
        <v>25</v>
      </c>
      <c r="H5" s="257" t="s">
        <v>25</v>
      </c>
      <c r="I5" s="257" t="s">
        <v>387</v>
      </c>
      <c r="J5" s="257" t="s">
        <v>50</v>
      </c>
      <c r="K5" s="291" t="s">
        <v>388</v>
      </c>
      <c r="L5" s="257" t="s">
        <v>389</v>
      </c>
      <c r="M5" s="259">
        <v>30</v>
      </c>
      <c r="N5" s="259"/>
      <c r="O5" s="260">
        <f aca="true" t="shared" si="0" ref="O5:O11">N5*M5</f>
        <v>0</v>
      </c>
      <c r="P5" s="290">
        <v>0.08</v>
      </c>
      <c r="Q5" s="260">
        <f aca="true" t="shared" si="1" ref="Q5:Q10">N5*P5+N5</f>
        <v>0</v>
      </c>
      <c r="R5" s="260">
        <f aca="true" t="shared" si="2" ref="R5:R11">Q5*M5</f>
        <v>0</v>
      </c>
      <c r="S5" s="259"/>
    </row>
    <row r="6" spans="1:19" s="235" customFormat="1" ht="76.5">
      <c r="A6" s="257" t="s">
        <v>127</v>
      </c>
      <c r="B6" s="272"/>
      <c r="C6" s="257" t="s">
        <v>94</v>
      </c>
      <c r="D6" s="291" t="s">
        <v>390</v>
      </c>
      <c r="E6" s="257" t="s">
        <v>379</v>
      </c>
      <c r="F6" s="257" t="s">
        <v>391</v>
      </c>
      <c r="G6" s="265" t="s">
        <v>25</v>
      </c>
      <c r="H6" s="257" t="s">
        <v>25</v>
      </c>
      <c r="I6" s="257" t="s">
        <v>381</v>
      </c>
      <c r="J6" s="257" t="s">
        <v>117</v>
      </c>
      <c r="K6" s="291" t="s">
        <v>392</v>
      </c>
      <c r="L6" s="257" t="s">
        <v>389</v>
      </c>
      <c r="M6" s="259">
        <v>30</v>
      </c>
      <c r="N6" s="259"/>
      <c r="O6" s="260">
        <f t="shared" si="0"/>
        <v>0</v>
      </c>
      <c r="P6" s="290">
        <v>0.08</v>
      </c>
      <c r="Q6" s="260">
        <f t="shared" si="1"/>
        <v>0</v>
      </c>
      <c r="R6" s="260">
        <f t="shared" si="2"/>
        <v>0</v>
      </c>
      <c r="S6" s="259"/>
    </row>
    <row r="7" spans="1:19" s="235" customFormat="1" ht="102">
      <c r="A7" s="257" t="s">
        <v>135</v>
      </c>
      <c r="B7" s="272"/>
      <c r="C7" s="257" t="s">
        <v>393</v>
      </c>
      <c r="D7" s="291" t="s">
        <v>394</v>
      </c>
      <c r="E7" s="257" t="s">
        <v>25</v>
      </c>
      <c r="F7" s="257" t="s">
        <v>25</v>
      </c>
      <c r="G7" s="265" t="s">
        <v>25</v>
      </c>
      <c r="H7" s="257" t="s">
        <v>25</v>
      </c>
      <c r="I7" s="257" t="s">
        <v>25</v>
      </c>
      <c r="J7" s="257" t="s">
        <v>117</v>
      </c>
      <c r="K7" s="291" t="s">
        <v>392</v>
      </c>
      <c r="L7" s="257" t="s">
        <v>395</v>
      </c>
      <c r="M7" s="259">
        <v>30</v>
      </c>
      <c r="N7" s="259"/>
      <c r="O7" s="260">
        <f t="shared" si="0"/>
        <v>0</v>
      </c>
      <c r="P7" s="290">
        <v>0.23</v>
      </c>
      <c r="Q7" s="260">
        <f t="shared" si="1"/>
        <v>0</v>
      </c>
      <c r="R7" s="260">
        <f t="shared" si="2"/>
        <v>0</v>
      </c>
      <c r="S7" s="259"/>
    </row>
    <row r="8" spans="1:19" s="235" customFormat="1" ht="111" customHeight="1">
      <c r="A8" s="257" t="s">
        <v>136</v>
      </c>
      <c r="B8" s="272"/>
      <c r="C8" s="257" t="s">
        <v>94</v>
      </c>
      <c r="D8" s="291" t="s">
        <v>396</v>
      </c>
      <c r="E8" s="257" t="s">
        <v>25</v>
      </c>
      <c r="F8" s="257" t="s">
        <v>25</v>
      </c>
      <c r="G8" s="265" t="s">
        <v>397</v>
      </c>
      <c r="H8" s="257" t="s">
        <v>25</v>
      </c>
      <c r="I8" s="257" t="s">
        <v>25</v>
      </c>
      <c r="J8" s="257" t="s">
        <v>398</v>
      </c>
      <c r="K8" s="291" t="s">
        <v>392</v>
      </c>
      <c r="L8" s="257" t="s">
        <v>395</v>
      </c>
      <c r="M8" s="259">
        <v>30</v>
      </c>
      <c r="N8" s="259"/>
      <c r="O8" s="260">
        <f t="shared" si="0"/>
        <v>0</v>
      </c>
      <c r="P8" s="290">
        <v>0.23</v>
      </c>
      <c r="Q8" s="260">
        <f t="shared" si="1"/>
        <v>0</v>
      </c>
      <c r="R8" s="260">
        <f t="shared" si="2"/>
        <v>0</v>
      </c>
      <c r="S8" s="259"/>
    </row>
    <row r="9" spans="1:19" ht="191.25" customHeight="1">
      <c r="A9" s="67" t="s">
        <v>142</v>
      </c>
      <c r="B9" s="77" t="s">
        <v>399</v>
      </c>
      <c r="C9" s="67" t="s">
        <v>400</v>
      </c>
      <c r="D9" s="131" t="s">
        <v>401</v>
      </c>
      <c r="E9" s="67" t="s">
        <v>402</v>
      </c>
      <c r="F9" s="131" t="s">
        <v>403</v>
      </c>
      <c r="G9" s="67" t="s">
        <v>25</v>
      </c>
      <c r="H9" s="67">
        <v>0.005</v>
      </c>
      <c r="I9" s="67" t="s">
        <v>404</v>
      </c>
      <c r="J9" s="67" t="s">
        <v>50</v>
      </c>
      <c r="K9" s="67" t="s">
        <v>405</v>
      </c>
      <c r="L9" s="67" t="s">
        <v>28</v>
      </c>
      <c r="M9" s="69">
        <v>2</v>
      </c>
      <c r="N9" s="69"/>
      <c r="O9" s="70">
        <f t="shared" si="0"/>
        <v>0</v>
      </c>
      <c r="P9" s="118">
        <v>0.08</v>
      </c>
      <c r="Q9" s="70">
        <f t="shared" si="1"/>
        <v>0</v>
      </c>
      <c r="R9" s="70">
        <f t="shared" si="2"/>
        <v>0</v>
      </c>
      <c r="S9" s="69"/>
    </row>
    <row r="10" spans="1:19" ht="242.25">
      <c r="A10" s="67" t="s">
        <v>147</v>
      </c>
      <c r="B10" s="77" t="s">
        <v>399</v>
      </c>
      <c r="C10" s="67" t="s">
        <v>400</v>
      </c>
      <c r="D10" s="131" t="s">
        <v>401</v>
      </c>
      <c r="E10" s="67" t="s">
        <v>402</v>
      </c>
      <c r="F10" s="131" t="s">
        <v>403</v>
      </c>
      <c r="G10" s="67" t="s">
        <v>25</v>
      </c>
      <c r="H10" s="67">
        <v>0.005</v>
      </c>
      <c r="I10" s="67" t="s">
        <v>404</v>
      </c>
      <c r="J10" s="67" t="s">
        <v>50</v>
      </c>
      <c r="K10" s="67" t="s">
        <v>25</v>
      </c>
      <c r="L10" s="67" t="s">
        <v>92</v>
      </c>
      <c r="M10" s="69">
        <v>5</v>
      </c>
      <c r="N10" s="69"/>
      <c r="O10" s="70">
        <f t="shared" si="0"/>
        <v>0</v>
      </c>
      <c r="P10" s="118">
        <v>0.08</v>
      </c>
      <c r="Q10" s="70">
        <f t="shared" si="1"/>
        <v>0</v>
      </c>
      <c r="R10" s="70">
        <f t="shared" si="2"/>
        <v>0</v>
      </c>
      <c r="S10" s="69"/>
    </row>
    <row r="11" spans="1:256" ht="108" customHeight="1">
      <c r="A11" s="67" t="s">
        <v>148</v>
      </c>
      <c r="B11" s="119" t="s">
        <v>406</v>
      </c>
      <c r="C11" s="134" t="s">
        <v>400</v>
      </c>
      <c r="D11" s="134" t="s">
        <v>407</v>
      </c>
      <c r="E11" s="135" t="s">
        <v>408</v>
      </c>
      <c r="F11" s="136" t="s">
        <v>409</v>
      </c>
      <c r="G11" s="137" t="s">
        <v>118</v>
      </c>
      <c r="H11" s="134" t="s">
        <v>118</v>
      </c>
      <c r="I11" s="134" t="s">
        <v>118</v>
      </c>
      <c r="J11" s="134" t="s">
        <v>67</v>
      </c>
      <c r="K11" s="134" t="s">
        <v>118</v>
      </c>
      <c r="L11" s="134" t="s">
        <v>68</v>
      </c>
      <c r="M11" s="123">
        <v>50</v>
      </c>
      <c r="N11" s="124"/>
      <c r="O11" s="125">
        <f t="shared" si="0"/>
        <v>0</v>
      </c>
      <c r="P11" s="126">
        <v>0.08</v>
      </c>
      <c r="Q11" s="125">
        <f>N11*1.08</f>
        <v>0</v>
      </c>
      <c r="R11" s="125">
        <f t="shared" si="2"/>
        <v>0</v>
      </c>
      <c r="S11" s="12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9" ht="15">
      <c r="A12" s="138"/>
      <c r="B12" s="138"/>
      <c r="C12" s="138"/>
      <c r="D12" s="139"/>
      <c r="E12" s="138"/>
      <c r="F12" s="138"/>
      <c r="G12" s="138"/>
      <c r="H12" s="138"/>
      <c r="I12" s="138"/>
      <c r="J12" s="138"/>
      <c r="K12" s="139"/>
      <c r="L12" s="138"/>
      <c r="M12" s="138"/>
      <c r="N12" s="138"/>
      <c r="O12" s="140">
        <f>SUM(O5:O10)</f>
        <v>0</v>
      </c>
      <c r="P12" s="138"/>
      <c r="Q12" s="138"/>
      <c r="R12" s="140">
        <f>SUM(R5:R10)</f>
        <v>0</v>
      </c>
      <c r="S12" s="138"/>
    </row>
    <row r="14" spans="2:12" ht="42" customHeight="1">
      <c r="B14" s="458" t="s">
        <v>410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</row>
    <row r="18" spans="2:4" ht="14.25">
      <c r="B18" s="427" t="s">
        <v>42</v>
      </c>
      <c r="C18" s="427"/>
      <c r="D18" s="427"/>
    </row>
    <row r="19" spans="2:4" ht="14.25">
      <c r="B19" s="428" t="s">
        <v>43</v>
      </c>
      <c r="C19" s="428"/>
      <c r="D19" s="428"/>
    </row>
  </sheetData>
  <sheetProtection selectLockedCells="1" selectUnlockedCells="1"/>
  <mergeCells count="17">
    <mergeCell ref="R3:R4"/>
    <mergeCell ref="S3:S4"/>
    <mergeCell ref="B14:L14"/>
    <mergeCell ref="B18:D18"/>
    <mergeCell ref="B19:D19"/>
    <mergeCell ref="L3:L4"/>
    <mergeCell ref="M3:M4"/>
    <mergeCell ref="N3:N4"/>
    <mergeCell ref="O3:O4"/>
    <mergeCell ref="P3:P4"/>
    <mergeCell ref="Q3:Q4"/>
    <mergeCell ref="G1:I1"/>
    <mergeCell ref="A3:A4"/>
    <mergeCell ref="B3:B4"/>
    <mergeCell ref="C3:C4"/>
    <mergeCell ref="D3:J3"/>
    <mergeCell ref="K3:K4"/>
  </mergeCells>
  <printOptions/>
  <pageMargins left="0.7" right="0.7" top="0.75" bottom="0.75" header="0.5118055555555555" footer="0.5118055555555555"/>
  <pageSetup fitToHeight="0" fitToWidth="1" horizontalDpi="300" verticalDpi="300" orientation="landscape"/>
  <headerFooter alignWithMargins="0">
    <oddHeader>&amp;L&amp;"Arial,Pogrubiony"MCM/WSM/ZP7/2015&amp;C&amp;"Arial,Pogrubiony"PAKIET Nr 7&amp;R&amp;"Arial,Pogrubiony"Załącznik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zoomScale="65" zoomScaleNormal="65" zoomScalePageLayoutView="0" workbookViewId="0" topLeftCell="A1">
      <selection activeCell="N5" sqref="N5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12.8515625" style="0" customWidth="1"/>
    <col min="4" max="4" width="43.8515625" style="0" customWidth="1"/>
    <col min="6" max="6" width="10.28125" style="0" customWidth="1"/>
    <col min="7" max="7" width="5.140625" style="0" customWidth="1"/>
    <col min="10" max="10" width="8.00390625" style="0" customWidth="1"/>
    <col min="11" max="11" width="10.7109375" style="0" customWidth="1"/>
    <col min="12" max="12" width="11.7109375" style="0" customWidth="1"/>
    <col min="13" max="13" width="10.140625" style="0" customWidth="1"/>
    <col min="14" max="14" width="11.7109375" style="0" customWidth="1"/>
    <col min="15" max="15" width="12.57421875" style="0" customWidth="1"/>
    <col min="16" max="16" width="6.57421875" style="0" customWidth="1"/>
    <col min="18" max="18" width="13.7109375" style="0" customWidth="1"/>
    <col min="19" max="19" width="14.7109375" style="0" customWidth="1"/>
  </cols>
  <sheetData>
    <row r="1" spans="2:30" ht="15">
      <c r="B1" s="1"/>
      <c r="F1" s="2"/>
      <c r="G1" s="424" t="s">
        <v>0</v>
      </c>
      <c r="H1" s="424"/>
      <c r="I1" s="424"/>
      <c r="M1" s="3"/>
      <c r="N1" s="4"/>
      <c r="O1" s="4"/>
      <c r="P1" s="5"/>
      <c r="Q1" s="3"/>
      <c r="R1" s="3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2:30" ht="12.75">
      <c r="B2" s="1"/>
      <c r="F2" s="2"/>
      <c r="M2" s="3"/>
      <c r="N2" s="4"/>
      <c r="O2" s="4"/>
      <c r="P2" s="5"/>
      <c r="Q2" s="3"/>
      <c r="R2" s="3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0" ht="12.75" customHeight="1">
      <c r="A3" s="450" t="s">
        <v>1</v>
      </c>
      <c r="B3" s="450" t="s">
        <v>2</v>
      </c>
      <c r="C3" s="450" t="s">
        <v>3</v>
      </c>
      <c r="D3" s="461" t="s">
        <v>4</v>
      </c>
      <c r="E3" s="461"/>
      <c r="F3" s="461"/>
      <c r="G3" s="461"/>
      <c r="H3" s="461"/>
      <c r="I3" s="461"/>
      <c r="J3" s="461"/>
      <c r="K3" s="450" t="s">
        <v>5</v>
      </c>
      <c r="L3" s="453" t="s">
        <v>6</v>
      </c>
      <c r="M3" s="450" t="s">
        <v>7</v>
      </c>
      <c r="N3" s="449" t="s">
        <v>8</v>
      </c>
      <c r="O3" s="449" t="s">
        <v>9</v>
      </c>
      <c r="P3" s="462" t="s">
        <v>10</v>
      </c>
      <c r="Q3" s="450" t="s">
        <v>11</v>
      </c>
      <c r="R3" s="450" t="s">
        <v>12</v>
      </c>
      <c r="S3" s="450" t="s">
        <v>13</v>
      </c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0" ht="38.25">
      <c r="A4" s="450"/>
      <c r="B4" s="450"/>
      <c r="C4" s="450"/>
      <c r="D4" s="63" t="s">
        <v>14</v>
      </c>
      <c r="E4" s="60" t="s">
        <v>15</v>
      </c>
      <c r="F4" s="63" t="s">
        <v>16</v>
      </c>
      <c r="G4" s="60" t="s">
        <v>17</v>
      </c>
      <c r="H4" s="61" t="s">
        <v>18</v>
      </c>
      <c r="I4" s="61" t="s">
        <v>19</v>
      </c>
      <c r="J4" s="61" t="s">
        <v>20</v>
      </c>
      <c r="K4" s="450"/>
      <c r="L4" s="453"/>
      <c r="M4" s="450"/>
      <c r="N4" s="449"/>
      <c r="O4" s="449"/>
      <c r="P4" s="462"/>
      <c r="Q4" s="450"/>
      <c r="R4" s="450"/>
      <c r="S4" s="450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ht="127.5">
      <c r="A5" s="9" t="s">
        <v>120</v>
      </c>
      <c r="B5" s="10" t="s">
        <v>411</v>
      </c>
      <c r="C5" s="9" t="s">
        <v>22</v>
      </c>
      <c r="D5" s="142" t="s">
        <v>412</v>
      </c>
      <c r="E5" s="143" t="s">
        <v>25</v>
      </c>
      <c r="F5" s="9" t="s">
        <v>25</v>
      </c>
      <c r="G5" s="9" t="s">
        <v>25</v>
      </c>
      <c r="H5" s="9" t="s">
        <v>25</v>
      </c>
      <c r="I5" s="9" t="s">
        <v>25</v>
      </c>
      <c r="J5" s="9" t="s">
        <v>50</v>
      </c>
      <c r="K5" s="9" t="s">
        <v>25</v>
      </c>
      <c r="L5" s="9" t="s">
        <v>413</v>
      </c>
      <c r="M5" s="143">
        <v>150</v>
      </c>
      <c r="N5" s="15"/>
      <c r="O5" s="15">
        <f>N5*M5</f>
        <v>0</v>
      </c>
      <c r="P5" s="16">
        <v>0.08</v>
      </c>
      <c r="Q5" s="15">
        <f>N5*P5+N5</f>
        <v>0</v>
      </c>
      <c r="R5" s="15">
        <f>Q5*M5</f>
        <v>0</v>
      </c>
      <c r="S5" s="15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0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33">
        <f>SUM(O5)</f>
        <v>0</v>
      </c>
      <c r="P6" s="17"/>
      <c r="Q6" s="17"/>
      <c r="R6" s="133">
        <f>SUM(R5)</f>
        <v>0</v>
      </c>
      <c r="S6" s="17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20:30" ht="12.75"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20:30" ht="12.75"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</row>
    <row r="9" spans="20:30" ht="12.75"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</row>
    <row r="10" spans="20:30" ht="12.75"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</row>
    <row r="11" spans="2:30" ht="14.25">
      <c r="B11" s="49"/>
      <c r="C11" s="49"/>
      <c r="D11" s="57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</row>
    <row r="12" spans="2:30" ht="12.75">
      <c r="B12" s="427" t="s">
        <v>42</v>
      </c>
      <c r="C12" s="427"/>
      <c r="D12" s="427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</row>
    <row r="13" spans="2:30" ht="12.75">
      <c r="B13" s="428" t="s">
        <v>43</v>
      </c>
      <c r="C13" s="428"/>
      <c r="D13" s="428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</row>
  </sheetData>
  <sheetProtection selectLockedCells="1" selectUnlockedCells="1"/>
  <mergeCells count="16">
    <mergeCell ref="R3:R4"/>
    <mergeCell ref="S3:S4"/>
    <mergeCell ref="B12:D12"/>
    <mergeCell ref="B13:D13"/>
    <mergeCell ref="L3:L4"/>
    <mergeCell ref="M3:M4"/>
    <mergeCell ref="N3:N4"/>
    <mergeCell ref="O3:O4"/>
    <mergeCell ref="P3:P4"/>
    <mergeCell ref="Q3:Q4"/>
    <mergeCell ref="G1:I1"/>
    <mergeCell ref="A3:A4"/>
    <mergeCell ref="B3:B4"/>
    <mergeCell ref="C3:C4"/>
    <mergeCell ref="D3:J3"/>
    <mergeCell ref="K3:K4"/>
  </mergeCells>
  <conditionalFormatting sqref="D5">
    <cfRule type="expression" priority="1" dxfId="0" stopIfTrue="1">
      <formula>COUNTIF(AS5,"TAK")</formula>
    </cfRule>
  </conditionalFormatting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60"/>
  <headerFooter alignWithMargins="0">
    <oddHeader>&amp;LMCM/WSM/ZP7/2015&amp;CPakiet Nr 8&amp;RZałącznik Nr 2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zoomScale="70" zoomScaleNormal="70" zoomScaleSheetLayoutView="100" zoomScalePageLayoutView="0" workbookViewId="0" topLeftCell="A1">
      <selection activeCell="N9" sqref="N9"/>
    </sheetView>
  </sheetViews>
  <sheetFormatPr defaultColWidth="11.57421875" defaultRowHeight="12.75"/>
  <cols>
    <col min="1" max="2" width="11.57421875" style="233" customWidth="1"/>
    <col min="3" max="3" width="35.8515625" style="367" customWidth="1"/>
    <col min="4" max="4" width="18.00390625" style="233" customWidth="1"/>
    <col min="5" max="5" width="15.421875" style="233" customWidth="1"/>
    <col min="6" max="14" width="11.57421875" style="233" customWidth="1"/>
    <col min="15" max="15" width="11.57421875" style="366" customWidth="1"/>
    <col min="16" max="16384" width="11.57421875" style="233" customWidth="1"/>
  </cols>
  <sheetData>
    <row r="1" spans="5:17" ht="15">
      <c r="E1" s="367"/>
      <c r="F1" s="444" t="s">
        <v>0</v>
      </c>
      <c r="G1" s="444"/>
      <c r="H1" s="444"/>
      <c r="L1" s="364"/>
      <c r="M1" s="357"/>
      <c r="N1" s="357"/>
      <c r="O1" s="357"/>
      <c r="P1" s="364"/>
      <c r="Q1" s="364"/>
    </row>
    <row r="2" spans="5:17" ht="12.75">
      <c r="E2" s="367"/>
      <c r="L2" s="364"/>
      <c r="M2" s="357"/>
      <c r="N2" s="357"/>
      <c r="O2" s="357"/>
      <c r="P2" s="364"/>
      <c r="Q2" s="364"/>
    </row>
    <row r="3" spans="1:18" ht="12.75" customHeight="1">
      <c r="A3" s="463" t="s">
        <v>1</v>
      </c>
      <c r="B3" s="463" t="s">
        <v>3</v>
      </c>
      <c r="C3" s="464" t="s">
        <v>4</v>
      </c>
      <c r="D3" s="464"/>
      <c r="E3" s="464"/>
      <c r="F3" s="464"/>
      <c r="G3" s="464"/>
      <c r="H3" s="464"/>
      <c r="I3" s="464"/>
      <c r="J3" s="463" t="s">
        <v>5</v>
      </c>
      <c r="K3" s="465" t="s">
        <v>6</v>
      </c>
      <c r="L3" s="463" t="s">
        <v>7</v>
      </c>
      <c r="M3" s="466" t="s">
        <v>8</v>
      </c>
      <c r="N3" s="466" t="s">
        <v>9</v>
      </c>
      <c r="O3" s="466" t="s">
        <v>10</v>
      </c>
      <c r="P3" s="463" t="s">
        <v>11</v>
      </c>
      <c r="Q3" s="463" t="s">
        <v>12</v>
      </c>
      <c r="R3" s="463" t="s">
        <v>13</v>
      </c>
    </row>
    <row r="4" spans="1:18" ht="38.25">
      <c r="A4" s="463"/>
      <c r="B4" s="463"/>
      <c r="C4" s="368" t="s">
        <v>14</v>
      </c>
      <c r="D4" s="369" t="s">
        <v>15</v>
      </c>
      <c r="E4" s="368" t="s">
        <v>16</v>
      </c>
      <c r="F4" s="369" t="s">
        <v>17</v>
      </c>
      <c r="G4" s="370" t="s">
        <v>18</v>
      </c>
      <c r="H4" s="370" t="s">
        <v>19</v>
      </c>
      <c r="I4" s="370" t="s">
        <v>20</v>
      </c>
      <c r="J4" s="463"/>
      <c r="K4" s="465"/>
      <c r="L4" s="463"/>
      <c r="M4" s="466"/>
      <c r="N4" s="466"/>
      <c r="O4" s="466"/>
      <c r="P4" s="463"/>
      <c r="Q4" s="463"/>
      <c r="R4" s="463"/>
    </row>
    <row r="5" spans="1:18" ht="79.5" customHeight="1">
      <c r="A5" s="371" t="s">
        <v>120</v>
      </c>
      <c r="B5" s="371" t="s">
        <v>414</v>
      </c>
      <c r="C5" s="372" t="s">
        <v>415</v>
      </c>
      <c r="D5" s="373" t="s">
        <v>495</v>
      </c>
      <c r="E5" s="373" t="s">
        <v>416</v>
      </c>
      <c r="F5" s="371" t="s">
        <v>25</v>
      </c>
      <c r="G5" s="371" t="s">
        <v>25</v>
      </c>
      <c r="H5" s="371" t="s">
        <v>417</v>
      </c>
      <c r="I5" s="373" t="s">
        <v>418</v>
      </c>
      <c r="J5" s="371" t="s">
        <v>25</v>
      </c>
      <c r="K5" s="371" t="s">
        <v>419</v>
      </c>
      <c r="L5" s="374">
        <v>400</v>
      </c>
      <c r="M5" s="341"/>
      <c r="N5" s="341">
        <f aca="true" t="shared" si="0" ref="N5:N13">M5*L5</f>
        <v>0</v>
      </c>
      <c r="O5" s="341">
        <f aca="true" t="shared" si="1" ref="O5:O13">M5*0.08</f>
        <v>0</v>
      </c>
      <c r="P5" s="341">
        <f aca="true" t="shared" si="2" ref="P5:P13">O5+M5</f>
        <v>0</v>
      </c>
      <c r="Q5" s="341">
        <f aca="true" t="shared" si="3" ref="Q5:Q13">P5*L5</f>
        <v>0</v>
      </c>
      <c r="R5" s="341"/>
    </row>
    <row r="6" spans="1:18" ht="66" customHeight="1">
      <c r="A6" s="371" t="s">
        <v>127</v>
      </c>
      <c r="B6" s="371" t="s">
        <v>414</v>
      </c>
      <c r="C6" s="372" t="s">
        <v>420</v>
      </c>
      <c r="D6" s="373" t="s">
        <v>495</v>
      </c>
      <c r="E6" s="373" t="s">
        <v>494</v>
      </c>
      <c r="F6" s="371" t="s">
        <v>25</v>
      </c>
      <c r="G6" s="371" t="s">
        <v>25</v>
      </c>
      <c r="H6" s="371" t="s">
        <v>417</v>
      </c>
      <c r="I6" s="373" t="s">
        <v>418</v>
      </c>
      <c r="J6" s="371" t="s">
        <v>25</v>
      </c>
      <c r="K6" s="371" t="s">
        <v>421</v>
      </c>
      <c r="L6" s="374">
        <v>600</v>
      </c>
      <c r="M6" s="341"/>
      <c r="N6" s="341">
        <f t="shared" si="0"/>
        <v>0</v>
      </c>
      <c r="O6" s="341">
        <f t="shared" si="1"/>
        <v>0</v>
      </c>
      <c r="P6" s="341">
        <f t="shared" si="2"/>
        <v>0</v>
      </c>
      <c r="Q6" s="341">
        <f t="shared" si="3"/>
        <v>0</v>
      </c>
      <c r="R6" s="341"/>
    </row>
    <row r="7" spans="1:18" ht="66" customHeight="1">
      <c r="A7" s="371" t="s">
        <v>135</v>
      </c>
      <c r="B7" s="371" t="s">
        <v>414</v>
      </c>
      <c r="C7" s="372" t="s">
        <v>532</v>
      </c>
      <c r="D7" s="373" t="s">
        <v>535</v>
      </c>
      <c r="E7" s="373" t="s">
        <v>533</v>
      </c>
      <c r="F7" s="371" t="s">
        <v>25</v>
      </c>
      <c r="G7" s="371" t="s">
        <v>25</v>
      </c>
      <c r="H7" s="371" t="s">
        <v>534</v>
      </c>
      <c r="I7" s="373" t="s">
        <v>418</v>
      </c>
      <c r="J7" s="371" t="s">
        <v>25</v>
      </c>
      <c r="K7" s="371" t="s">
        <v>421</v>
      </c>
      <c r="L7" s="374">
        <v>200</v>
      </c>
      <c r="M7" s="341"/>
      <c r="N7" s="341">
        <f>M7*L7</f>
        <v>0</v>
      </c>
      <c r="O7" s="341">
        <f>M7*0.08</f>
        <v>0</v>
      </c>
      <c r="P7" s="341">
        <f>O7+M7</f>
        <v>0</v>
      </c>
      <c r="Q7" s="341">
        <f>P7*L7</f>
        <v>0</v>
      </c>
      <c r="R7" s="341"/>
    </row>
    <row r="8" spans="1:18" ht="99" customHeight="1">
      <c r="A8" s="371" t="s">
        <v>136</v>
      </c>
      <c r="B8" s="371" t="s">
        <v>22</v>
      </c>
      <c r="C8" s="372" t="s">
        <v>422</v>
      </c>
      <c r="D8" s="373" t="s">
        <v>496</v>
      </c>
      <c r="E8" s="371" t="s">
        <v>423</v>
      </c>
      <c r="F8" s="371" t="s">
        <v>25</v>
      </c>
      <c r="G8" s="371" t="s">
        <v>25</v>
      </c>
      <c r="H8" s="371" t="s">
        <v>556</v>
      </c>
      <c r="I8" s="371" t="s">
        <v>424</v>
      </c>
      <c r="J8" s="371" t="s">
        <v>25</v>
      </c>
      <c r="K8" s="371" t="s">
        <v>425</v>
      </c>
      <c r="L8" s="374">
        <v>100</v>
      </c>
      <c r="M8" s="341"/>
      <c r="N8" s="341">
        <f t="shared" si="0"/>
        <v>0</v>
      </c>
      <c r="O8" s="341">
        <f t="shared" si="1"/>
        <v>0</v>
      </c>
      <c r="P8" s="341">
        <f t="shared" si="2"/>
        <v>0</v>
      </c>
      <c r="Q8" s="341">
        <f t="shared" si="3"/>
        <v>0</v>
      </c>
      <c r="R8" s="341"/>
    </row>
    <row r="9" spans="1:18" ht="93.75" customHeight="1">
      <c r="A9" s="371" t="s">
        <v>142</v>
      </c>
      <c r="B9" s="371" t="s">
        <v>22</v>
      </c>
      <c r="C9" s="372" t="s">
        <v>422</v>
      </c>
      <c r="D9" s="373" t="s">
        <v>496</v>
      </c>
      <c r="E9" s="371" t="s">
        <v>423</v>
      </c>
      <c r="F9" s="371" t="s">
        <v>25</v>
      </c>
      <c r="G9" s="371" t="s">
        <v>25</v>
      </c>
      <c r="H9" s="371" t="s">
        <v>556</v>
      </c>
      <c r="I9" s="371" t="s">
        <v>424</v>
      </c>
      <c r="J9" s="371" t="s">
        <v>25</v>
      </c>
      <c r="K9" s="371" t="s">
        <v>426</v>
      </c>
      <c r="L9" s="374">
        <v>100</v>
      </c>
      <c r="M9" s="341"/>
      <c r="N9" s="341">
        <f t="shared" si="0"/>
        <v>0</v>
      </c>
      <c r="O9" s="341">
        <f t="shared" si="1"/>
        <v>0</v>
      </c>
      <c r="P9" s="341">
        <f t="shared" si="2"/>
        <v>0</v>
      </c>
      <c r="Q9" s="341">
        <f t="shared" si="3"/>
        <v>0</v>
      </c>
      <c r="R9" s="341"/>
    </row>
    <row r="10" spans="1:18" ht="64.5" customHeight="1">
      <c r="A10" s="371" t="s">
        <v>147</v>
      </c>
      <c r="B10" s="371" t="s">
        <v>414</v>
      </c>
      <c r="C10" s="372" t="s">
        <v>431</v>
      </c>
      <c r="D10" s="373" t="s">
        <v>536</v>
      </c>
      <c r="E10" s="371" t="s">
        <v>432</v>
      </c>
      <c r="F10" s="371" t="s">
        <v>25</v>
      </c>
      <c r="G10" s="371" t="s">
        <v>25</v>
      </c>
      <c r="H10" s="371" t="s">
        <v>433</v>
      </c>
      <c r="I10" s="371" t="s">
        <v>429</v>
      </c>
      <c r="J10" s="371" t="s">
        <v>25</v>
      </c>
      <c r="K10" s="371" t="s">
        <v>430</v>
      </c>
      <c r="L10" s="374">
        <v>40</v>
      </c>
      <c r="M10" s="341"/>
      <c r="N10" s="341">
        <f t="shared" si="0"/>
        <v>0</v>
      </c>
      <c r="O10" s="341">
        <f t="shared" si="1"/>
        <v>0</v>
      </c>
      <c r="P10" s="341">
        <f t="shared" si="2"/>
        <v>0</v>
      </c>
      <c r="Q10" s="341">
        <f t="shared" si="3"/>
        <v>0</v>
      </c>
      <c r="R10" s="341"/>
    </row>
    <row r="11" spans="1:18" ht="62.25" customHeight="1">
      <c r="A11" s="371" t="s">
        <v>148</v>
      </c>
      <c r="B11" s="371" t="s">
        <v>414</v>
      </c>
      <c r="C11" s="372" t="s">
        <v>431</v>
      </c>
      <c r="D11" s="373" t="s">
        <v>536</v>
      </c>
      <c r="E11" s="371" t="s">
        <v>432</v>
      </c>
      <c r="F11" s="371" t="s">
        <v>25</v>
      </c>
      <c r="G11" s="371" t="s">
        <v>25</v>
      </c>
      <c r="H11" s="371" t="s">
        <v>433</v>
      </c>
      <c r="I11" s="371" t="s">
        <v>429</v>
      </c>
      <c r="J11" s="371" t="s">
        <v>25</v>
      </c>
      <c r="K11" s="371" t="s">
        <v>434</v>
      </c>
      <c r="L11" s="374">
        <v>20</v>
      </c>
      <c r="M11" s="341"/>
      <c r="N11" s="341">
        <f t="shared" si="0"/>
        <v>0</v>
      </c>
      <c r="O11" s="341">
        <f t="shared" si="1"/>
        <v>0</v>
      </c>
      <c r="P11" s="341">
        <f t="shared" si="2"/>
        <v>0</v>
      </c>
      <c r="Q11" s="341">
        <f t="shared" si="3"/>
        <v>0</v>
      </c>
      <c r="R11" s="341"/>
    </row>
    <row r="12" spans="1:18" ht="62.25" customHeight="1">
      <c r="A12" s="371" t="s">
        <v>157</v>
      </c>
      <c r="B12" s="375" t="s">
        <v>414</v>
      </c>
      <c r="C12" s="372" t="s">
        <v>557</v>
      </c>
      <c r="D12" s="373" t="s">
        <v>537</v>
      </c>
      <c r="E12" s="375" t="s">
        <v>524</v>
      </c>
      <c r="F12" s="371" t="s">
        <v>25</v>
      </c>
      <c r="G12" s="371" t="s">
        <v>25</v>
      </c>
      <c r="H12" s="375" t="s">
        <v>25</v>
      </c>
      <c r="I12" s="375" t="s">
        <v>525</v>
      </c>
      <c r="J12" s="375" t="s">
        <v>25</v>
      </c>
      <c r="K12" s="375" t="s">
        <v>558</v>
      </c>
      <c r="L12" s="376">
        <v>100</v>
      </c>
      <c r="M12" s="377"/>
      <c r="N12" s="341">
        <f t="shared" si="0"/>
        <v>0</v>
      </c>
      <c r="O12" s="341">
        <f t="shared" si="1"/>
        <v>0</v>
      </c>
      <c r="P12" s="341">
        <f t="shared" si="2"/>
        <v>0</v>
      </c>
      <c r="Q12" s="341">
        <f t="shared" si="3"/>
        <v>0</v>
      </c>
      <c r="R12" s="378"/>
    </row>
    <row r="13" spans="1:18" ht="62.25" customHeight="1">
      <c r="A13" s="371" t="s">
        <v>166</v>
      </c>
      <c r="B13" s="375" t="s">
        <v>414</v>
      </c>
      <c r="C13" s="372" t="s">
        <v>538</v>
      </c>
      <c r="D13" s="373" t="s">
        <v>537</v>
      </c>
      <c r="E13" s="380" t="s">
        <v>539</v>
      </c>
      <c r="F13" s="371" t="s">
        <v>25</v>
      </c>
      <c r="G13" s="371" t="s">
        <v>25</v>
      </c>
      <c r="H13" s="375" t="s">
        <v>25</v>
      </c>
      <c r="I13" s="380" t="s">
        <v>540</v>
      </c>
      <c r="J13" s="375" t="s">
        <v>25</v>
      </c>
      <c r="K13" s="375" t="s">
        <v>541</v>
      </c>
      <c r="L13" s="380">
        <v>200</v>
      </c>
      <c r="M13" s="381"/>
      <c r="N13" s="341">
        <f t="shared" si="0"/>
        <v>0</v>
      </c>
      <c r="O13" s="341">
        <f t="shared" si="1"/>
        <v>0</v>
      </c>
      <c r="P13" s="341">
        <f t="shared" si="2"/>
        <v>0</v>
      </c>
      <c r="Q13" s="341">
        <f t="shared" si="3"/>
        <v>0</v>
      </c>
      <c r="R13" s="378"/>
    </row>
    <row r="14" spans="1:18" ht="26.25" customHeight="1">
      <c r="A14" s="371"/>
      <c r="B14" s="371"/>
      <c r="C14" s="382"/>
      <c r="D14" s="374"/>
      <c r="E14" s="371"/>
      <c r="F14" s="371"/>
      <c r="G14" s="371"/>
      <c r="H14" s="371"/>
      <c r="I14" s="371"/>
      <c r="J14" s="371"/>
      <c r="K14" s="371"/>
      <c r="L14" s="374"/>
      <c r="M14" s="341"/>
      <c r="N14" s="383">
        <f>SUM(N5:N13)</f>
        <v>0</v>
      </c>
      <c r="O14" s="341"/>
      <c r="P14" s="341"/>
      <c r="Q14" s="383">
        <f>SUM(Q5:Q11)</f>
        <v>0</v>
      </c>
      <c r="R14" s="341"/>
    </row>
    <row r="20" spans="2:3" ht="14.25">
      <c r="B20" s="235"/>
      <c r="C20" s="379"/>
    </row>
    <row r="21" spans="2:3" ht="12.75">
      <c r="B21" s="254"/>
      <c r="C21" s="254"/>
    </row>
    <row r="22" spans="2:3" ht="12.75">
      <c r="B22" s="255"/>
      <c r="C22" s="255"/>
    </row>
  </sheetData>
  <sheetProtection selectLockedCells="1" selectUnlockedCells="1"/>
  <mergeCells count="13">
    <mergeCell ref="R3:R4"/>
    <mergeCell ref="L3:L4"/>
    <mergeCell ref="M3:M4"/>
    <mergeCell ref="N3:N4"/>
    <mergeCell ref="O3:O4"/>
    <mergeCell ref="P3:P4"/>
    <mergeCell ref="Q3:Q4"/>
    <mergeCell ref="F1:H1"/>
    <mergeCell ref="A3:A4"/>
    <mergeCell ref="B3:B4"/>
    <mergeCell ref="C3:I3"/>
    <mergeCell ref="J3:J4"/>
    <mergeCell ref="K3:K4"/>
  </mergeCells>
  <conditionalFormatting sqref="C14">
    <cfRule type="expression" priority="1" dxfId="0" stopIfTrue="1">
      <formula>COUNTIF(AR14,"TAK")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Petrykiewicz</cp:lastModifiedBy>
  <dcterms:modified xsi:type="dcterms:W3CDTF">2022-04-26T15:55:25Z</dcterms:modified>
  <cp:category/>
  <cp:version/>
  <cp:contentType/>
  <cp:contentStatus/>
</cp:coreProperties>
</file>