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2023 ZP\10. operator logistyczny 3\2. publikacja\"/>
    </mc:Choice>
  </mc:AlternateContent>
  <xr:revisionPtr revIDLastSave="0" documentId="8_{48E23635-5479-45CD-8943-9AF5691485B9}" xr6:coauthVersionLast="47" xr6:coauthVersionMax="47" xr10:uidLastSave="{00000000-0000-0000-0000-000000000000}"/>
  <bookViews>
    <workbookView xWindow="-98" yWindow="-98" windowWidth="19396" windowHeight="11596" xr2:uid="{057FED07-8310-4E60-B6AC-1F9E8D7F2F25}"/>
  </bookViews>
  <sheets>
    <sheet name="Cenni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1" i="1"/>
  <c r="F31" i="1" s="1"/>
  <c r="E30" i="1"/>
  <c r="F30" i="1" s="1"/>
  <c r="E28" i="1"/>
  <c r="F28" i="1" s="1"/>
  <c r="E27" i="1"/>
  <c r="F27" i="1" s="1"/>
  <c r="E25" i="1"/>
  <c r="F25" i="1" s="1"/>
  <c r="E24" i="1"/>
  <c r="F24" i="1" s="1"/>
  <c r="F64" i="1" l="1"/>
  <c r="F53" i="1"/>
  <c r="E5" i="1"/>
  <c r="E14" i="1"/>
  <c r="F14" i="1" s="1"/>
  <c r="E8" i="1" l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5" i="1"/>
  <c r="F15" i="1" s="1"/>
  <c r="E16" i="1"/>
  <c r="F16" i="1" s="1"/>
  <c r="E7" i="1"/>
  <c r="F7" i="1" s="1"/>
  <c r="E6" i="1"/>
  <c r="F6" i="1" s="1"/>
  <c r="F5" i="1"/>
  <c r="E17" i="1" l="1"/>
  <c r="F17" i="1" s="1"/>
  <c r="F18" i="1" s="1"/>
  <c r="G67" i="1" s="1"/>
</calcChain>
</file>

<file path=xl/sharedStrings.xml><?xml version="1.0" encoding="utf-8"?>
<sst xmlns="http://schemas.openxmlformats.org/spreadsheetml/2006/main" count="126" uniqueCount="70">
  <si>
    <t>JEDNOSTKA</t>
  </si>
  <si>
    <t>UWAGI</t>
  </si>
  <si>
    <t>Składowanie palety EURO o max wadze 800 kg / dobę</t>
  </si>
  <si>
    <t>max waga palety 800 kg</t>
  </si>
  <si>
    <t>Składowanie palety ponadgabarytowej na podłodze per 1m2 / dobę</t>
  </si>
  <si>
    <t>Rozładunek i przyjęcie palety eur z etykietą</t>
  </si>
  <si>
    <t>etykieta zawierająca kod EAN produktu lub etykieta SSCC</t>
  </si>
  <si>
    <t>Rozładunek i przyjęcie palety eur bez etykiety</t>
  </si>
  <si>
    <t>identyfikacja towaru bez ingerencji w karton zbiorczy; opis na kartonie; etykieta na kartonie</t>
  </si>
  <si>
    <t xml:space="preserve">Wydanie i załadunek palety EURO </t>
  </si>
  <si>
    <t>Rozładunek i przyjęcie palety o max podstawie 1,4 x 3 m z etykietą</t>
  </si>
  <si>
    <t>Rozładunek i przyjęcie palety o max podstawie 1,4 x 3 m bez etykiety</t>
  </si>
  <si>
    <t>Wydanie i załadunek palety ponadgabarytowej</t>
  </si>
  <si>
    <t>dodatkowa paleta, folia stretch, taśma</t>
  </si>
  <si>
    <t>Kompletacja kartonu</t>
  </si>
  <si>
    <t>karton o max wadze 12 kg</t>
  </si>
  <si>
    <t>Administracja /per zlecenie wydania</t>
  </si>
  <si>
    <t>w godzinach nocnych oraz w weekendy. Jeżeli magazyn nie jest standardowo czynny 24/h.</t>
  </si>
  <si>
    <t>roboczo przyjęte zostały max parametry palety ponadgabarytowej 1,4 x 3 m x 2,1 m i max wadze 1100 kg</t>
  </si>
  <si>
    <t>wartość szcunkowa brutto (doliczyć właściwą stawkę VAT</t>
  </si>
  <si>
    <t>średnia ilość /msc</t>
  </si>
  <si>
    <t xml:space="preserve">Rozpaletyzowanie, podzielenie i zabezpieczenie części ładunku / za każdą sztukę </t>
  </si>
  <si>
    <t>RAZEM 1</t>
  </si>
  <si>
    <t>cena jednostkowa netto</t>
  </si>
  <si>
    <t>Dodatkowy koszt całodobowej dostępności magazynu wraz z obsługą w okresie 05.06.2023 – 22.06.2023 wpisanie cyfry 0, lub nie wpisanie żadnej ceny w kolumnie obok będzie oznaczać, że operator nie będzie doliczał żadnych dodatkowych opłat za całodobową dostępność magazynów w tym okresie</t>
  </si>
  <si>
    <t>6 = kolumna 5 + stawka VAT</t>
  </si>
  <si>
    <t>*30,5 (śr. ilość dni w miesiącu)</t>
  </si>
  <si>
    <t>łączna wartość netto przez 8 mscy</t>
  </si>
  <si>
    <t>5 = suma: liczba z kolumny 3 x  liczba z kolumny 4 x 8 (ilość mies.) x (*)</t>
  </si>
  <si>
    <t>Rozpaletyzowanie ładunku w celu kontroli i ponowne zabezpieczenie za każdą sztukę</t>
  </si>
  <si>
    <t>pakowanie ładunku, folia stretch, taśma</t>
  </si>
  <si>
    <t>LOGISTYKA MAGAZYNOWA</t>
  </si>
  <si>
    <t>Załącznik 1 Szacowanie wartości zamówienia</t>
  </si>
  <si>
    <t>TRANSPORT</t>
  </si>
  <si>
    <t>LP.</t>
  </si>
  <si>
    <t>łączna szacunkowa ilość przewozów</t>
  </si>
  <si>
    <t>cena jednostkowa netto za 1 transport</t>
  </si>
  <si>
    <t>wartość netto</t>
  </si>
  <si>
    <t>wartość brutto</t>
  </si>
  <si>
    <t>TRANSPORT DROBNICOWY KRAKÓW + 10 km</t>
  </si>
  <si>
    <t>paleta EURO</t>
  </si>
  <si>
    <t>paleta ponadgabarytowa o max podstawie 1,4 x 3 m</t>
  </si>
  <si>
    <t>max waga palety 1100 kg</t>
  </si>
  <si>
    <t>TRANSPORT DROBNICOWY woj. małopolskie</t>
  </si>
  <si>
    <t>TRANSPORT DROBNICOWY lokalizacje poza woj. małopolskim</t>
  </si>
  <si>
    <t>TRANSPORT DEDYKOWANY KRAKÓW + 10 km</t>
  </si>
  <si>
    <t>pojazd typu TIR naczepa 24t pojedynczy kurs</t>
  </si>
  <si>
    <t>w godzinach dziennych 6-22 w dni robocze</t>
  </si>
  <si>
    <t>pojazd typu TIR naczepa 24t pojedynczy kurs w okresie 05.06.2023 – 22.06.2023 w nocy lub w weekend</t>
  </si>
  <si>
    <t>w dni robocze od 22:00 - 06:00 oraz od piątku godz 22:00 do poniedziałku godz 06:00</t>
  </si>
  <si>
    <t>pojazd typu SOLO 12tDMC pojedynczy kurs</t>
  </si>
  <si>
    <t>pojazd typu SOLO 12tDMC pojedynczy kurs w okresie 05.06.2023 – 22.06.2023 w nocy lub w weekend</t>
  </si>
  <si>
    <t>pojazd typu BUS 3,5tDMC pojedynczy kurs dzienny</t>
  </si>
  <si>
    <t>pojazd typu BUS 3,5tDMC pojedynczy kurs w okresie 05.06.2023 – 22.06.2023 w nocy lub w weekend</t>
  </si>
  <si>
    <t>pojazd typu BUS 3,5tDMC pojedynczy kurs</t>
  </si>
  <si>
    <t>LP</t>
  </si>
  <si>
    <t>szacunkowa ilość km</t>
  </si>
  <si>
    <t>netto z 1 km</t>
  </si>
  <si>
    <t>Uwagi</t>
  </si>
  <si>
    <t>5 = kol3 x kol 4</t>
  </si>
  <si>
    <t>6 = kol 5 x stwaka VAT</t>
  </si>
  <si>
    <t>RAZEM 2</t>
  </si>
  <si>
    <t>RAZEM 3</t>
  </si>
  <si>
    <t>Razem 1+2+3</t>
  </si>
  <si>
    <t>całkowitą wartość z formularza cenowego (razem 1 + razem 2+ razem 3) należy przenieśc do formularza ofertowego (załącznik 1 do SWZ)</t>
  </si>
  <si>
    <t xml:space="preserve">Ceny jednostkowe podane w formularzu będą stanowiły cennik dla zamówień zlecanych w ramach realizacji umowy. Jednocześnie ilości poszczególnych danych asortymentowych stanowią symulację kosztów i służą porównaniu ofert, oraz ustaleniu maksymalnej wartości umowy. Zamawiającemu przysługuje prawo zwiększenia lub zmniejszenia ilości usług w danej grupie asortymentowej w odniesieniu do ilości wskazanych w formularzu cenowym (załącznik 1.1.) – pod warunkiem nie przekroczenia wartości zawartej umowy. Z tytułu zmniejszenia ilości danego asortymentu objętego zamówieniem wykonawcy nie będą przysługiwały żadne roszczenia w tym odszkodowawcze, chyba że Zamawiający nie zleci realizacji usług na poziomie wartości określonej w umowie [wówczas wykonawcy przysługują kary umowne zastrzeżone w umowie oraz odszkodowanie na zasadach ogólnych]. </t>
  </si>
  <si>
    <t>UWAGA!</t>
  </si>
  <si>
    <r>
      <t xml:space="preserve">TRANSPORT DEDYKOWANY KRAKÓW +10 km &lt; 75 km </t>
    </r>
    <r>
      <rPr>
        <b/>
        <sz val="11"/>
        <color rgb="FFFF0000"/>
        <rFont val="Calibri"/>
        <family val="2"/>
        <charset val="238"/>
        <scheme val="minor"/>
      </rPr>
      <t xml:space="preserve">[długość trasy liczona według odległości między miejscem podjęcia towaru, a miesjcem dostawy  - w jedną stronę] </t>
    </r>
  </si>
  <si>
    <r>
      <t xml:space="preserve">TRANSPORT DEDYKOWANY - </t>
    </r>
    <r>
      <rPr>
        <b/>
        <sz val="11"/>
        <color rgb="FFFF0000"/>
        <rFont val="Calibri"/>
        <family val="2"/>
        <charset val="238"/>
        <scheme val="minor"/>
      </rPr>
      <t>dot. tras dłuższych niż 150 km - stawka za km</t>
    </r>
    <r>
      <rPr>
        <b/>
        <sz val="11"/>
        <rFont val="Calibri"/>
        <family val="2"/>
        <charset val="238"/>
        <scheme val="minor"/>
      </rPr>
      <t xml:space="preserve"> 
</t>
    </r>
    <r>
      <rPr>
        <b/>
        <sz val="11"/>
        <color rgb="FFFF0000"/>
        <rFont val="Calibri"/>
        <family val="2"/>
        <charset val="238"/>
        <scheme val="minor"/>
      </rPr>
      <t>[długość trasy liczona według odległości między miejscem podjęcia towaru, a miesjcem dostawy  - w jedną stronę]</t>
    </r>
  </si>
  <si>
    <r>
      <t xml:space="preserve">TRANSPORT DEDYKOWANY KRAKÓW </t>
    </r>
    <r>
      <rPr>
        <b/>
        <sz val="11"/>
        <color rgb="FFFF0000"/>
        <rFont val="Calibri"/>
        <family val="2"/>
        <charset val="238"/>
        <scheme val="minor"/>
      </rPr>
      <t>+10 km +</t>
    </r>
    <r>
      <rPr>
        <b/>
        <sz val="11"/>
        <rFont val="Calibri"/>
        <family val="2"/>
        <charset val="238"/>
        <scheme val="minor"/>
      </rPr>
      <t xml:space="preserve"> 75 km &lt; 150 km</t>
    </r>
    <r>
      <rPr>
        <b/>
        <sz val="11"/>
        <color rgb="FFFF0000"/>
        <rFont val="Calibri"/>
        <family val="2"/>
        <charset val="238"/>
        <scheme val="minor"/>
      </rPr>
      <t xml:space="preserve"> [długość trasy liczona według odległości między miejscem podjęcia towaru, a miesjcem dostawy  - w jedną stronę]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</si>
</sst>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/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44" fontId="0" fillId="0" borderId="0" xfId="0" applyNumberFormat="1"/>
    <xf numFmtId="0" fontId="5" fillId="0" borderId="7" xfId="0" applyFont="1" applyBorder="1" applyAlignment="1">
      <alignment wrapText="1"/>
    </xf>
    <xf numFmtId="0" fontId="0" fillId="0" borderId="10" xfId="0" applyBorder="1"/>
    <xf numFmtId="0" fontId="0" fillId="0" borderId="9" xfId="0" applyBorder="1"/>
    <xf numFmtId="0" fontId="6" fillId="0" borderId="8" xfId="0" applyFont="1" applyBorder="1" applyAlignment="1">
      <alignment horizontal="left" vertical="center" wrapText="1"/>
    </xf>
    <xf numFmtId="0" fontId="5" fillId="0" borderId="13" xfId="0" applyFont="1" applyBorder="1"/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2" borderId="12" xfId="0" applyFill="1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2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4" fontId="1" fillId="0" borderId="14" xfId="0" applyNumberFormat="1" applyFont="1" applyBorder="1" applyAlignment="1">
      <alignment horizontal="center" vertical="center"/>
    </xf>
    <xf numFmtId="0" fontId="0" fillId="3" borderId="16" xfId="0" applyFill="1" applyBorder="1"/>
    <xf numFmtId="0" fontId="1" fillId="3" borderId="12" xfId="0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6" fontId="0" fillId="0" borderId="19" xfId="0" applyNumberFormat="1" applyBorder="1"/>
    <xf numFmtId="0" fontId="7" fillId="0" borderId="20" xfId="0" applyFont="1" applyBorder="1"/>
    <xf numFmtId="0" fontId="0" fillId="0" borderId="21" xfId="0" applyBorder="1"/>
    <xf numFmtId="0" fontId="0" fillId="0" borderId="8" xfId="0" applyBorder="1"/>
    <xf numFmtId="164" fontId="0" fillId="0" borderId="8" xfId="0" applyNumberFormat="1" applyBorder="1"/>
    <xf numFmtId="6" fontId="0" fillId="0" borderId="8" xfId="0" applyNumberFormat="1" applyBorder="1"/>
    <xf numFmtId="0" fontId="7" fillId="0" borderId="3" xfId="0" applyFont="1" applyBorder="1"/>
    <xf numFmtId="164" fontId="0" fillId="0" borderId="18" xfId="0" applyNumberFormat="1" applyBorder="1"/>
    <xf numFmtId="6" fontId="0" fillId="0" borderId="22" xfId="0" applyNumberFormat="1" applyBorder="1"/>
    <xf numFmtId="0" fontId="0" fillId="0" borderId="18" xfId="0" applyBorder="1" applyAlignment="1">
      <alignment horizontal="right"/>
    </xf>
    <xf numFmtId="6" fontId="0" fillId="0" borderId="19" xfId="0" applyNumberFormat="1" applyBorder="1" applyAlignment="1">
      <alignment horizontal="right"/>
    </xf>
    <xf numFmtId="0" fontId="0" fillId="0" borderId="9" xfId="0" applyBorder="1" applyAlignment="1">
      <alignment wrapText="1"/>
    </xf>
    <xf numFmtId="0" fontId="0" fillId="0" borderId="7" xfId="0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6" fontId="0" fillId="0" borderId="1" xfId="0" applyNumberFormat="1" applyBorder="1" applyAlignment="1">
      <alignment horizontal="right"/>
    </xf>
    <xf numFmtId="0" fontId="7" fillId="0" borderId="2" xfId="0" applyFont="1" applyBorder="1" applyAlignment="1">
      <alignment wrapText="1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right"/>
    </xf>
    <xf numFmtId="0" fontId="7" fillId="0" borderId="2" xfId="0" applyFont="1" applyBorder="1"/>
    <xf numFmtId="0" fontId="0" fillId="0" borderId="9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8" xfId="0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6" fontId="0" fillId="0" borderId="22" xfId="0" applyNumberFormat="1" applyBorder="1" applyAlignment="1">
      <alignment horizontal="right"/>
    </xf>
    <xf numFmtId="0" fontId="7" fillId="0" borderId="3" xfId="0" applyFont="1" applyBorder="1" applyAlignment="1">
      <alignment wrapText="1"/>
    </xf>
    <xf numFmtId="0" fontId="5" fillId="0" borderId="17" xfId="0" applyFont="1" applyBorder="1"/>
    <xf numFmtId="0" fontId="5" fillId="0" borderId="18" xfId="0" applyFont="1" applyBorder="1" applyAlignment="1">
      <alignment horizontal="right"/>
    </xf>
    <xf numFmtId="164" fontId="5" fillId="0" borderId="18" xfId="0" applyNumberFormat="1" applyFont="1" applyBorder="1"/>
    <xf numFmtId="6" fontId="5" fillId="0" borderId="19" xfId="0" applyNumberFormat="1" applyFont="1" applyBorder="1" applyAlignment="1">
      <alignment horizontal="right"/>
    </xf>
    <xf numFmtId="0" fontId="3" fillId="0" borderId="20" xfId="0" applyFont="1" applyBorder="1"/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horizontal="right" wrapText="1"/>
    </xf>
    <xf numFmtId="164" fontId="5" fillId="0" borderId="7" xfId="0" applyNumberFormat="1" applyFont="1" applyBorder="1" applyAlignment="1">
      <alignment wrapText="1"/>
    </xf>
    <xf numFmtId="6" fontId="5" fillId="0" borderId="1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3" fillId="0" borderId="2" xfId="0" applyFont="1" applyBorder="1"/>
    <xf numFmtId="0" fontId="5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left"/>
    </xf>
    <xf numFmtId="0" fontId="5" fillId="0" borderId="21" xfId="0" applyFont="1" applyBorder="1" applyAlignment="1">
      <alignment horizontal="left" wrapText="1"/>
    </xf>
    <xf numFmtId="0" fontId="5" fillId="0" borderId="8" xfId="0" applyFont="1" applyBorder="1" applyAlignment="1">
      <alignment horizontal="right" wrapText="1"/>
    </xf>
    <xf numFmtId="164" fontId="5" fillId="0" borderId="8" xfId="0" applyNumberFormat="1" applyFont="1" applyBorder="1" applyAlignment="1">
      <alignment wrapText="1"/>
    </xf>
    <xf numFmtId="6" fontId="5" fillId="0" borderId="22" xfId="0" applyNumberFormat="1" applyFont="1" applyBorder="1" applyAlignment="1">
      <alignment horizontal="right"/>
    </xf>
    <xf numFmtId="0" fontId="0" fillId="0" borderId="23" xfId="0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8" fillId="0" borderId="24" xfId="0" applyFont="1" applyBorder="1" applyAlignment="1">
      <alignment horizontal="left" wrapText="1"/>
    </xf>
    <xf numFmtId="6" fontId="8" fillId="0" borderId="25" xfId="0" applyNumberFormat="1" applyFont="1" applyBorder="1"/>
    <xf numFmtId="0" fontId="3" fillId="0" borderId="0" xfId="0" applyFont="1" applyAlignment="1">
      <alignment wrapText="1"/>
    </xf>
    <xf numFmtId="6" fontId="5" fillId="0" borderId="0" xfId="0" applyNumberFormat="1" applyFont="1"/>
    <xf numFmtId="0" fontId="0" fillId="3" borderId="23" xfId="0" applyFill="1" applyBorder="1"/>
    <xf numFmtId="0" fontId="8" fillId="3" borderId="9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9" xfId="0" applyBorder="1"/>
    <xf numFmtId="0" fontId="0" fillId="0" borderId="6" xfId="0" applyBorder="1" applyAlignment="1">
      <alignment horizontal="right"/>
    </xf>
    <xf numFmtId="164" fontId="0" fillId="0" borderId="6" xfId="0" applyNumberFormat="1" applyBorder="1"/>
    <xf numFmtId="6" fontId="0" fillId="0" borderId="4" xfId="0" applyNumberFormat="1" applyBorder="1" applyAlignment="1">
      <alignment horizontal="right"/>
    </xf>
    <xf numFmtId="0" fontId="7" fillId="0" borderId="5" xfId="0" applyFont="1" applyBorder="1"/>
    <xf numFmtId="164" fontId="0" fillId="0" borderId="11" xfId="0" applyNumberFormat="1" applyBorder="1"/>
    <xf numFmtId="6" fontId="0" fillId="0" borderId="30" xfId="0" applyNumberFormat="1" applyBorder="1" applyAlignment="1">
      <alignment horizontal="right"/>
    </xf>
    <xf numFmtId="0" fontId="1" fillId="0" borderId="12" xfId="0" applyFont="1" applyBorder="1"/>
    <xf numFmtId="6" fontId="1" fillId="0" borderId="14" xfId="0" applyNumberFormat="1" applyFont="1" applyBorder="1"/>
    <xf numFmtId="0" fontId="10" fillId="4" borderId="31" xfId="0" applyFont="1" applyFill="1" applyBorder="1" applyAlignment="1">
      <alignment wrapText="1"/>
    </xf>
    <xf numFmtId="6" fontId="1" fillId="4" borderId="25" xfId="0" applyNumberFormat="1" applyFont="1" applyFill="1" applyBorder="1"/>
    <xf numFmtId="0" fontId="8" fillId="0" borderId="32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8" fillId="0" borderId="32" xfId="0" applyFont="1" applyBorder="1" applyAlignment="1">
      <alignment horizontal="left" wrapText="1"/>
    </xf>
    <xf numFmtId="0" fontId="8" fillId="3" borderId="26" xfId="0" applyFont="1" applyFill="1" applyBorder="1" applyAlignment="1">
      <alignment horizontal="left" wrapText="1"/>
    </xf>
    <xf numFmtId="0" fontId="8" fillId="3" borderId="27" xfId="0" applyFont="1" applyFill="1" applyBorder="1" applyAlignment="1">
      <alignment horizontal="left" wrapText="1"/>
    </xf>
    <xf numFmtId="0" fontId="8" fillId="3" borderId="28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1AE9-545F-4BF4-8D3F-011901719334}">
  <sheetPr>
    <pageSetUpPr fitToPage="1"/>
  </sheetPr>
  <dimension ref="A1:V67"/>
  <sheetViews>
    <sheetView tabSelected="1" topLeftCell="A51" zoomScale="94" zoomScaleNormal="94" workbookViewId="0">
      <selection activeCell="I59" sqref="I59"/>
    </sheetView>
  </sheetViews>
  <sheetFormatPr defaultRowHeight="14.25" x14ac:dyDescent="0.45"/>
  <cols>
    <col min="1" max="1" width="3.1328125" customWidth="1"/>
    <col min="2" max="2" width="54.59765625" customWidth="1"/>
    <col min="3" max="3" width="11.73046875" customWidth="1"/>
    <col min="4" max="4" width="13.59765625" customWidth="1"/>
    <col min="5" max="5" width="12.265625" customWidth="1"/>
    <col min="6" max="6" width="17.86328125" customWidth="1"/>
    <col min="7" max="7" width="37.86328125" customWidth="1"/>
    <col min="13" max="13" width="12" bestFit="1" customWidth="1"/>
    <col min="15" max="15" width="12" bestFit="1" customWidth="1"/>
  </cols>
  <sheetData>
    <row r="1" spans="1:22" x14ac:dyDescent="0.45">
      <c r="B1" t="s">
        <v>32</v>
      </c>
    </row>
    <row r="2" spans="1:22" ht="14.65" thickBot="1" x14ac:dyDescent="0.5">
      <c r="B2" s="1" t="s">
        <v>31</v>
      </c>
      <c r="C2" s="1"/>
      <c r="D2" s="1"/>
      <c r="E2" s="1"/>
    </row>
    <row r="3" spans="1:22" ht="57.4" thickBot="1" x14ac:dyDescent="0.5">
      <c r="A3" s="18"/>
      <c r="B3" s="19" t="s">
        <v>0</v>
      </c>
      <c r="C3" s="19" t="s">
        <v>20</v>
      </c>
      <c r="D3" s="19" t="s">
        <v>23</v>
      </c>
      <c r="E3" s="20" t="s">
        <v>27</v>
      </c>
      <c r="F3" s="21" t="s">
        <v>19</v>
      </c>
      <c r="G3" s="22" t="s">
        <v>1</v>
      </c>
    </row>
    <row r="4" spans="1:22" s="4" customFormat="1" ht="42" x14ac:dyDescent="0.45">
      <c r="A4" s="14">
        <v>1</v>
      </c>
      <c r="B4" s="15">
        <v>2</v>
      </c>
      <c r="C4" s="15">
        <v>3</v>
      </c>
      <c r="D4" s="15">
        <v>4</v>
      </c>
      <c r="E4" s="15" t="s">
        <v>28</v>
      </c>
      <c r="F4" s="16" t="s">
        <v>25</v>
      </c>
      <c r="G4" s="17">
        <v>7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x14ac:dyDescent="0.45">
      <c r="A5" s="10">
        <v>1</v>
      </c>
      <c r="B5" s="2" t="s">
        <v>2</v>
      </c>
      <c r="C5" s="25">
        <v>240</v>
      </c>
      <c r="D5" s="25"/>
      <c r="E5" s="26">
        <f>C5*D5*30.5*8</f>
        <v>0</v>
      </c>
      <c r="F5" s="27">
        <f>E5*1.23</f>
        <v>0</v>
      </c>
      <c r="G5" s="5" t="s">
        <v>3</v>
      </c>
      <c r="H5" t="s">
        <v>26</v>
      </c>
    </row>
    <row r="6" spans="1:22" ht="35.65" x14ac:dyDescent="0.45">
      <c r="A6" s="11">
        <v>2</v>
      </c>
      <c r="B6" s="3" t="s">
        <v>4</v>
      </c>
      <c r="C6" s="28">
        <v>160</v>
      </c>
      <c r="D6" s="28"/>
      <c r="E6" s="26">
        <f>C6*D6*30.5*8</f>
        <v>0</v>
      </c>
      <c r="F6" s="27">
        <f t="shared" ref="F6:F17" si="0">E6*1.23</f>
        <v>0</v>
      </c>
      <c r="G6" s="6" t="s">
        <v>18</v>
      </c>
      <c r="H6" t="s">
        <v>26</v>
      </c>
    </row>
    <row r="7" spans="1:22" ht="24" x14ac:dyDescent="0.45">
      <c r="A7" s="10">
        <v>3</v>
      </c>
      <c r="B7" s="3" t="s">
        <v>5</v>
      </c>
      <c r="C7" s="28">
        <v>8</v>
      </c>
      <c r="D7" s="28"/>
      <c r="E7" s="26">
        <f>C7*D7*8</f>
        <v>0</v>
      </c>
      <c r="F7" s="27">
        <f t="shared" si="0"/>
        <v>0</v>
      </c>
      <c r="G7" s="6" t="s">
        <v>6</v>
      </c>
    </row>
    <row r="8" spans="1:22" ht="24" x14ac:dyDescent="0.45">
      <c r="A8" s="11">
        <v>4</v>
      </c>
      <c r="B8" s="3" t="s">
        <v>7</v>
      </c>
      <c r="C8" s="28">
        <v>46</v>
      </c>
      <c r="D8" s="28"/>
      <c r="E8" s="26">
        <f t="shared" ref="E8:E16" si="1">C8*D8*8</f>
        <v>0</v>
      </c>
      <c r="F8" s="27">
        <f t="shared" si="0"/>
        <v>0</v>
      </c>
      <c r="G8" s="6" t="s">
        <v>8</v>
      </c>
    </row>
    <row r="9" spans="1:22" ht="24" x14ac:dyDescent="0.45">
      <c r="A9" s="10">
        <v>5</v>
      </c>
      <c r="B9" s="3" t="s">
        <v>10</v>
      </c>
      <c r="C9" s="28">
        <v>10</v>
      </c>
      <c r="D9" s="28"/>
      <c r="E9" s="26">
        <f t="shared" si="1"/>
        <v>0</v>
      </c>
      <c r="F9" s="27">
        <f t="shared" si="0"/>
        <v>0</v>
      </c>
      <c r="G9" s="6" t="s">
        <v>6</v>
      </c>
    </row>
    <row r="10" spans="1:22" ht="28.5" x14ac:dyDescent="0.45">
      <c r="A10" s="11">
        <v>6</v>
      </c>
      <c r="B10" s="3" t="s">
        <v>11</v>
      </c>
      <c r="C10" s="28">
        <v>27</v>
      </c>
      <c r="D10" s="28"/>
      <c r="E10" s="26">
        <f t="shared" si="1"/>
        <v>0</v>
      </c>
      <c r="F10" s="27">
        <f t="shared" si="0"/>
        <v>0</v>
      </c>
      <c r="G10" s="6" t="s">
        <v>8</v>
      </c>
    </row>
    <row r="11" spans="1:22" x14ac:dyDescent="0.45">
      <c r="A11" s="10">
        <v>7</v>
      </c>
      <c r="B11" s="3" t="s">
        <v>9</v>
      </c>
      <c r="C11" s="28">
        <v>60</v>
      </c>
      <c r="D11" s="28"/>
      <c r="E11" s="26">
        <f t="shared" si="1"/>
        <v>0</v>
      </c>
      <c r="F11" s="27">
        <f t="shared" si="0"/>
        <v>0</v>
      </c>
      <c r="G11" s="6"/>
    </row>
    <row r="12" spans="1:22" ht="35.65" x14ac:dyDescent="0.45">
      <c r="A12" s="11">
        <v>8</v>
      </c>
      <c r="B12" s="3" t="s">
        <v>12</v>
      </c>
      <c r="C12" s="28">
        <v>40</v>
      </c>
      <c r="D12" s="28"/>
      <c r="E12" s="26">
        <f t="shared" si="1"/>
        <v>0</v>
      </c>
      <c r="F12" s="27">
        <f t="shared" si="0"/>
        <v>0</v>
      </c>
      <c r="G12" s="6" t="s">
        <v>18</v>
      </c>
    </row>
    <row r="13" spans="1:22" ht="28.5" x14ac:dyDescent="0.45">
      <c r="A13" s="10">
        <v>9</v>
      </c>
      <c r="B13" s="9" t="s">
        <v>21</v>
      </c>
      <c r="C13" s="28">
        <v>9</v>
      </c>
      <c r="D13" s="28"/>
      <c r="E13" s="26">
        <f t="shared" si="1"/>
        <v>0</v>
      </c>
      <c r="F13" s="27">
        <f t="shared" si="0"/>
        <v>0</v>
      </c>
      <c r="G13" s="6" t="s">
        <v>13</v>
      </c>
    </row>
    <row r="14" spans="1:22" ht="28.5" x14ac:dyDescent="0.45">
      <c r="A14" s="11">
        <v>10</v>
      </c>
      <c r="B14" s="9" t="s">
        <v>29</v>
      </c>
      <c r="C14" s="28">
        <v>5</v>
      </c>
      <c r="D14" s="28"/>
      <c r="E14" s="26">
        <f t="shared" si="1"/>
        <v>0</v>
      </c>
      <c r="F14" s="27">
        <f t="shared" si="0"/>
        <v>0</v>
      </c>
      <c r="G14" s="6" t="s">
        <v>30</v>
      </c>
    </row>
    <row r="15" spans="1:22" x14ac:dyDescent="0.45">
      <c r="A15" s="10">
        <v>11</v>
      </c>
      <c r="B15" s="9" t="s">
        <v>14</v>
      </c>
      <c r="C15" s="28">
        <v>5</v>
      </c>
      <c r="D15" s="28"/>
      <c r="E15" s="26">
        <f t="shared" si="1"/>
        <v>0</v>
      </c>
      <c r="F15" s="27">
        <f t="shared" si="0"/>
        <v>0</v>
      </c>
      <c r="G15" s="6" t="s">
        <v>15</v>
      </c>
    </row>
    <row r="16" spans="1:22" x14ac:dyDescent="0.45">
      <c r="A16" s="11">
        <v>12</v>
      </c>
      <c r="B16" s="9" t="s">
        <v>16</v>
      </c>
      <c r="C16" s="28">
        <v>100</v>
      </c>
      <c r="D16" s="28"/>
      <c r="E16" s="26">
        <f t="shared" si="1"/>
        <v>0</v>
      </c>
      <c r="F16" s="27">
        <f t="shared" si="0"/>
        <v>0</v>
      </c>
      <c r="G16" s="6"/>
    </row>
    <row r="17" spans="1:7" ht="71.650000000000006" thickBot="1" x14ac:dyDescent="0.5">
      <c r="A17" s="10">
        <v>13</v>
      </c>
      <c r="B17" s="12" t="s">
        <v>24</v>
      </c>
      <c r="C17" s="24">
        <v>1</v>
      </c>
      <c r="D17" s="24"/>
      <c r="E17" s="29">
        <f>C17*D17</f>
        <v>0</v>
      </c>
      <c r="F17" s="27">
        <f t="shared" si="0"/>
        <v>0</v>
      </c>
      <c r="G17" s="7" t="s">
        <v>17</v>
      </c>
    </row>
    <row r="18" spans="1:7" ht="14.65" thickBot="1" x14ac:dyDescent="0.5">
      <c r="A18" s="23">
        <v>14</v>
      </c>
      <c r="B18" s="13"/>
      <c r="C18" s="30"/>
      <c r="D18" s="30"/>
      <c r="E18" s="31" t="s">
        <v>22</v>
      </c>
      <c r="F18" s="32">
        <f>SUM(F5:F17)</f>
        <v>0</v>
      </c>
    </row>
    <row r="19" spans="1:7" x14ac:dyDescent="0.45">
      <c r="F19" s="8"/>
    </row>
    <row r="21" spans="1:7" ht="14.65" thickBot="1" x14ac:dyDescent="0.5">
      <c r="B21" s="1" t="s">
        <v>33</v>
      </c>
      <c r="C21" s="1"/>
      <c r="D21" s="1"/>
      <c r="E21" s="1"/>
    </row>
    <row r="22" spans="1:7" ht="57.4" thickBot="1" x14ac:dyDescent="0.5">
      <c r="A22" s="33" t="s">
        <v>34</v>
      </c>
      <c r="B22" s="34" t="s">
        <v>0</v>
      </c>
      <c r="C22" s="35" t="s">
        <v>35</v>
      </c>
      <c r="D22" s="36" t="s">
        <v>36</v>
      </c>
      <c r="E22" s="37" t="s">
        <v>37</v>
      </c>
      <c r="F22" s="38" t="s">
        <v>38</v>
      </c>
      <c r="G22" s="39" t="s">
        <v>1</v>
      </c>
    </row>
    <row r="23" spans="1:7" ht="14.65" thickBot="1" x14ac:dyDescent="0.5">
      <c r="A23" s="40"/>
      <c r="B23" s="122" t="s">
        <v>39</v>
      </c>
      <c r="C23" s="122"/>
      <c r="D23" s="122"/>
      <c r="E23" s="122"/>
      <c r="F23" s="122"/>
      <c r="G23" s="122"/>
    </row>
    <row r="24" spans="1:7" x14ac:dyDescent="0.45">
      <c r="A24" s="40">
        <v>2</v>
      </c>
      <c r="B24" s="41" t="s">
        <v>40</v>
      </c>
      <c r="C24" s="42">
        <v>50</v>
      </c>
      <c r="D24" s="42"/>
      <c r="E24" s="43">
        <f>C24*D24</f>
        <v>0</v>
      </c>
      <c r="F24" s="44">
        <f>E24*1.23</f>
        <v>0</v>
      </c>
      <c r="G24" s="45" t="s">
        <v>3</v>
      </c>
    </row>
    <row r="25" spans="1:7" ht="14.65" thickBot="1" x14ac:dyDescent="0.5">
      <c r="A25" s="40">
        <v>3</v>
      </c>
      <c r="B25" s="46" t="s">
        <v>41</v>
      </c>
      <c r="C25" s="47">
        <v>30</v>
      </c>
      <c r="D25" s="47"/>
      <c r="E25" s="48">
        <f>C25*D25</f>
        <v>0</v>
      </c>
      <c r="F25" s="49">
        <f>E25*1.23</f>
        <v>0</v>
      </c>
      <c r="G25" s="50" t="s">
        <v>42</v>
      </c>
    </row>
    <row r="26" spans="1:7" ht="14.65" thickBot="1" x14ac:dyDescent="0.5">
      <c r="A26" s="40"/>
      <c r="B26" s="122" t="s">
        <v>43</v>
      </c>
      <c r="C26" s="122"/>
      <c r="D26" s="122"/>
      <c r="E26" s="122"/>
      <c r="F26" s="122"/>
      <c r="G26" s="122"/>
    </row>
    <row r="27" spans="1:7" x14ac:dyDescent="0.45">
      <c r="A27" s="40">
        <v>5</v>
      </c>
      <c r="B27" s="41" t="s">
        <v>40</v>
      </c>
      <c r="C27" s="42">
        <v>50</v>
      </c>
      <c r="D27" s="42"/>
      <c r="E27" s="51">
        <f>C27*D27</f>
        <v>0</v>
      </c>
      <c r="F27" s="44">
        <f>E27*1.23</f>
        <v>0</v>
      </c>
      <c r="G27" s="45" t="s">
        <v>3</v>
      </c>
    </row>
    <row r="28" spans="1:7" ht="14.65" thickBot="1" x14ac:dyDescent="0.5">
      <c r="A28" s="40">
        <v>6</v>
      </c>
      <c r="B28" s="46" t="s">
        <v>41</v>
      </c>
      <c r="C28" s="47">
        <v>30</v>
      </c>
      <c r="D28" s="47"/>
      <c r="E28" s="48">
        <f>C28*D28</f>
        <v>0</v>
      </c>
      <c r="F28" s="52">
        <f>E28*1.23</f>
        <v>0</v>
      </c>
      <c r="G28" s="50" t="s">
        <v>42</v>
      </c>
    </row>
    <row r="29" spans="1:7" ht="14.65" thickBot="1" x14ac:dyDescent="0.5">
      <c r="A29" s="40"/>
      <c r="B29" s="122" t="s">
        <v>44</v>
      </c>
      <c r="C29" s="122"/>
      <c r="D29" s="122"/>
      <c r="E29" s="122"/>
      <c r="F29" s="122"/>
      <c r="G29" s="122"/>
    </row>
    <row r="30" spans="1:7" x14ac:dyDescent="0.45">
      <c r="A30" s="40">
        <v>8</v>
      </c>
      <c r="B30" s="41" t="s">
        <v>40</v>
      </c>
      <c r="C30" s="42">
        <v>10</v>
      </c>
      <c r="D30" s="42"/>
      <c r="E30" s="51">
        <f>C30*D30</f>
        <v>0</v>
      </c>
      <c r="F30" s="44">
        <f>E30*1.23</f>
        <v>0</v>
      </c>
      <c r="G30" s="45" t="s">
        <v>3</v>
      </c>
    </row>
    <row r="31" spans="1:7" ht="14.65" thickBot="1" x14ac:dyDescent="0.5">
      <c r="A31" s="40">
        <v>9</v>
      </c>
      <c r="B31" s="46" t="s">
        <v>41</v>
      </c>
      <c r="C31" s="47">
        <v>6</v>
      </c>
      <c r="D31" s="47"/>
      <c r="E31" s="48">
        <f>C31*D31</f>
        <v>0</v>
      </c>
      <c r="F31" s="52">
        <f>E31*1.23</f>
        <v>0</v>
      </c>
      <c r="G31" s="50" t="s">
        <v>42</v>
      </c>
    </row>
    <row r="32" spans="1:7" ht="14.65" thickBot="1" x14ac:dyDescent="0.5">
      <c r="A32" s="40"/>
      <c r="B32" s="122" t="s">
        <v>45</v>
      </c>
      <c r="C32" s="122"/>
      <c r="D32" s="122"/>
      <c r="E32" s="122"/>
      <c r="F32" s="122"/>
      <c r="G32" s="122"/>
    </row>
    <row r="33" spans="1:7" x14ac:dyDescent="0.45">
      <c r="A33" s="40">
        <v>11</v>
      </c>
      <c r="B33" s="41" t="s">
        <v>46</v>
      </c>
      <c r="C33" s="53">
        <v>80</v>
      </c>
      <c r="D33" s="53"/>
      <c r="E33" s="51">
        <f>C33*D33</f>
        <v>0</v>
      </c>
      <c r="F33" s="54">
        <f>E33*1.23</f>
        <v>0</v>
      </c>
      <c r="G33" s="45" t="s">
        <v>47</v>
      </c>
    </row>
    <row r="34" spans="1:7" ht="28.5" x14ac:dyDescent="0.45">
      <c r="A34" s="40">
        <v>12</v>
      </c>
      <c r="B34" s="55" t="s">
        <v>48</v>
      </c>
      <c r="C34" s="56">
        <v>15</v>
      </c>
      <c r="D34" s="56"/>
      <c r="E34" s="57">
        <f>C34*D34</f>
        <v>0</v>
      </c>
      <c r="F34" s="58">
        <f>E34*1.23</f>
        <v>0</v>
      </c>
      <c r="G34" s="59" t="s">
        <v>49</v>
      </c>
    </row>
    <row r="35" spans="1:7" x14ac:dyDescent="0.45">
      <c r="A35" s="40">
        <v>13</v>
      </c>
      <c r="B35" s="60" t="s">
        <v>50</v>
      </c>
      <c r="C35" s="61">
        <v>120</v>
      </c>
      <c r="D35" s="56"/>
      <c r="E35" s="57">
        <f t="shared" ref="E35:E38" si="2">C35*D35</f>
        <v>0</v>
      </c>
      <c r="F35" s="58">
        <f t="shared" ref="F35:F38" si="3">E35*1.23</f>
        <v>0</v>
      </c>
      <c r="G35" s="62" t="s">
        <v>47</v>
      </c>
    </row>
    <row r="36" spans="1:7" ht="28.5" x14ac:dyDescent="0.45">
      <c r="A36" s="40">
        <v>14</v>
      </c>
      <c r="B36" s="63" t="s">
        <v>51</v>
      </c>
      <c r="C36" s="56">
        <v>15</v>
      </c>
      <c r="D36" s="56"/>
      <c r="E36" s="57">
        <f t="shared" si="2"/>
        <v>0</v>
      </c>
      <c r="F36" s="58">
        <f t="shared" si="3"/>
        <v>0</v>
      </c>
      <c r="G36" s="59" t="s">
        <v>49</v>
      </c>
    </row>
    <row r="37" spans="1:7" x14ac:dyDescent="0.45">
      <c r="A37" s="40">
        <v>15</v>
      </c>
      <c r="B37" s="60" t="s">
        <v>52</v>
      </c>
      <c r="C37" s="61">
        <v>90</v>
      </c>
      <c r="D37" s="61"/>
      <c r="E37" s="57">
        <f t="shared" si="2"/>
        <v>0</v>
      </c>
      <c r="F37" s="58">
        <f t="shared" si="3"/>
        <v>0</v>
      </c>
      <c r="G37" s="62" t="s">
        <v>47</v>
      </c>
    </row>
    <row r="38" spans="1:7" ht="28.9" thickBot="1" x14ac:dyDescent="0.5">
      <c r="A38" s="40">
        <v>16</v>
      </c>
      <c r="B38" s="64" t="s">
        <v>53</v>
      </c>
      <c r="C38" s="65">
        <v>15</v>
      </c>
      <c r="D38" s="65"/>
      <c r="E38" s="66">
        <f t="shared" si="2"/>
        <v>0</v>
      </c>
      <c r="F38" s="67">
        <f t="shared" si="3"/>
        <v>0</v>
      </c>
      <c r="G38" s="68" t="s">
        <v>49</v>
      </c>
    </row>
    <row r="39" spans="1:7" ht="43.15" thickBot="1" x14ac:dyDescent="0.5">
      <c r="A39" s="40"/>
      <c r="B39" s="118" t="s">
        <v>67</v>
      </c>
      <c r="C39" s="115"/>
      <c r="D39" s="115"/>
      <c r="E39" s="115"/>
      <c r="F39" s="115"/>
      <c r="G39" s="115"/>
    </row>
    <row r="40" spans="1:7" x14ac:dyDescent="0.45">
      <c r="A40" s="40">
        <v>18</v>
      </c>
      <c r="B40" s="69" t="s">
        <v>46</v>
      </c>
      <c r="C40" s="70">
        <v>15</v>
      </c>
      <c r="D40" s="70"/>
      <c r="E40" s="71">
        <f>C40*D40</f>
        <v>0</v>
      </c>
      <c r="F40" s="72">
        <f>+E40*1.23</f>
        <v>0</v>
      </c>
      <c r="G40" s="73" t="s">
        <v>47</v>
      </c>
    </row>
    <row r="41" spans="1:7" ht="28.5" x14ac:dyDescent="0.45">
      <c r="A41" s="40">
        <v>19</v>
      </c>
      <c r="B41" s="74" t="s">
        <v>48</v>
      </c>
      <c r="C41" s="75">
        <v>8</v>
      </c>
      <c r="D41" s="75"/>
      <c r="E41" s="76">
        <f>C41*D41</f>
        <v>0</v>
      </c>
      <c r="F41" s="77">
        <f>E41*1.23</f>
        <v>0</v>
      </c>
      <c r="G41" s="6" t="s">
        <v>49</v>
      </c>
    </row>
    <row r="42" spans="1:7" x14ac:dyDescent="0.45">
      <c r="A42" s="40">
        <v>20</v>
      </c>
      <c r="B42" s="78" t="s">
        <v>50</v>
      </c>
      <c r="C42" s="79">
        <v>60</v>
      </c>
      <c r="D42" s="79"/>
      <c r="E42" s="76">
        <f t="shared" ref="E42:E45" si="4">C42*D42</f>
        <v>0</v>
      </c>
      <c r="F42" s="77">
        <f t="shared" ref="F42:F45" si="5">E42*1.23</f>
        <v>0</v>
      </c>
      <c r="G42" s="80" t="s">
        <v>47</v>
      </c>
    </row>
    <row r="43" spans="1:7" ht="28.5" x14ac:dyDescent="0.45">
      <c r="A43" s="40">
        <v>21</v>
      </c>
      <c r="B43" s="81" t="s">
        <v>51</v>
      </c>
      <c r="C43" s="75">
        <v>8</v>
      </c>
      <c r="D43" s="75"/>
      <c r="E43" s="76">
        <f t="shared" si="4"/>
        <v>0</v>
      </c>
      <c r="F43" s="77">
        <f t="shared" si="5"/>
        <v>0</v>
      </c>
      <c r="G43" s="6" t="s">
        <v>49</v>
      </c>
    </row>
    <row r="44" spans="1:7" x14ac:dyDescent="0.45">
      <c r="A44" s="40">
        <v>22</v>
      </c>
      <c r="B44" s="82" t="s">
        <v>54</v>
      </c>
      <c r="C44" s="79">
        <v>15</v>
      </c>
      <c r="D44" s="79"/>
      <c r="E44" s="76">
        <f t="shared" si="4"/>
        <v>0</v>
      </c>
      <c r="F44" s="77">
        <f t="shared" si="5"/>
        <v>0</v>
      </c>
      <c r="G44" s="80" t="s">
        <v>47</v>
      </c>
    </row>
    <row r="45" spans="1:7" ht="28.9" thickBot="1" x14ac:dyDescent="0.5">
      <c r="A45" s="40">
        <v>23</v>
      </c>
      <c r="B45" s="83" t="s">
        <v>53</v>
      </c>
      <c r="C45" s="84">
        <v>8</v>
      </c>
      <c r="D45" s="84"/>
      <c r="E45" s="85">
        <f t="shared" si="4"/>
        <v>0</v>
      </c>
      <c r="F45" s="86">
        <f t="shared" si="5"/>
        <v>0</v>
      </c>
      <c r="G45" s="7" t="s">
        <v>49</v>
      </c>
    </row>
    <row r="46" spans="1:7" ht="43.15" thickBot="1" x14ac:dyDescent="0.5">
      <c r="A46" s="40"/>
      <c r="B46" s="118" t="s">
        <v>69</v>
      </c>
      <c r="C46" s="115"/>
      <c r="D46" s="115"/>
      <c r="E46" s="115"/>
      <c r="F46" s="115"/>
      <c r="G46" s="115"/>
    </row>
    <row r="47" spans="1:7" x14ac:dyDescent="0.45">
      <c r="A47" s="40">
        <v>18</v>
      </c>
      <c r="B47" s="69" t="s">
        <v>46</v>
      </c>
      <c r="C47" s="70">
        <v>15</v>
      </c>
      <c r="D47" s="70"/>
      <c r="E47" s="71">
        <f>C47*D47</f>
        <v>0</v>
      </c>
      <c r="F47" s="72">
        <f>+E47*1.23</f>
        <v>0</v>
      </c>
      <c r="G47" s="73" t="s">
        <v>47</v>
      </c>
    </row>
    <row r="48" spans="1:7" ht="28.5" x14ac:dyDescent="0.45">
      <c r="A48" s="40">
        <v>19</v>
      </c>
      <c r="B48" s="74" t="s">
        <v>48</v>
      </c>
      <c r="C48" s="75">
        <v>7</v>
      </c>
      <c r="D48" s="75"/>
      <c r="E48" s="76">
        <f>C48*D48</f>
        <v>0</v>
      </c>
      <c r="F48" s="77">
        <f>E48*1.23</f>
        <v>0</v>
      </c>
      <c r="G48" s="6" t="s">
        <v>49</v>
      </c>
    </row>
    <row r="49" spans="1:7" x14ac:dyDescent="0.45">
      <c r="A49" s="40">
        <v>20</v>
      </c>
      <c r="B49" s="78" t="s">
        <v>50</v>
      </c>
      <c r="C49" s="79">
        <v>60</v>
      </c>
      <c r="D49" s="79"/>
      <c r="E49" s="76">
        <f t="shared" ref="E49:E52" si="6">C49*D49</f>
        <v>0</v>
      </c>
      <c r="F49" s="77">
        <f t="shared" ref="F49:F52" si="7">E49*1.23</f>
        <v>0</v>
      </c>
      <c r="G49" s="80" t="s">
        <v>47</v>
      </c>
    </row>
    <row r="50" spans="1:7" ht="28.5" x14ac:dyDescent="0.45">
      <c r="A50" s="40">
        <v>21</v>
      </c>
      <c r="B50" s="81" t="s">
        <v>51</v>
      </c>
      <c r="C50" s="75">
        <v>7</v>
      </c>
      <c r="D50" s="75"/>
      <c r="E50" s="76">
        <f t="shared" si="6"/>
        <v>0</v>
      </c>
      <c r="F50" s="77">
        <f t="shared" si="7"/>
        <v>0</v>
      </c>
      <c r="G50" s="6" t="s">
        <v>49</v>
      </c>
    </row>
    <row r="51" spans="1:7" x14ac:dyDescent="0.45">
      <c r="A51" s="40">
        <v>22</v>
      </c>
      <c r="B51" s="82" t="s">
        <v>54</v>
      </c>
      <c r="C51" s="79">
        <v>15</v>
      </c>
      <c r="D51" s="79"/>
      <c r="E51" s="76">
        <f t="shared" si="6"/>
        <v>0</v>
      </c>
      <c r="F51" s="77">
        <f t="shared" si="7"/>
        <v>0</v>
      </c>
      <c r="G51" s="80" t="s">
        <v>47</v>
      </c>
    </row>
    <row r="52" spans="1:7" ht="28.9" thickBot="1" x14ac:dyDescent="0.5">
      <c r="A52" s="40">
        <v>23</v>
      </c>
      <c r="B52" s="83" t="s">
        <v>53</v>
      </c>
      <c r="C52" s="84">
        <v>7</v>
      </c>
      <c r="D52" s="84"/>
      <c r="E52" s="85">
        <f t="shared" si="6"/>
        <v>0</v>
      </c>
      <c r="F52" s="86">
        <f t="shared" si="7"/>
        <v>0</v>
      </c>
      <c r="G52" s="7" t="s">
        <v>49</v>
      </c>
    </row>
    <row r="53" spans="1:7" ht="14.65" thickBot="1" x14ac:dyDescent="0.5">
      <c r="A53" s="87"/>
      <c r="B53" s="88"/>
      <c r="C53" s="89"/>
      <c r="D53" s="88"/>
      <c r="E53" s="90" t="s">
        <v>61</v>
      </c>
      <c r="F53" s="91">
        <f>SUM(F24:F25,F27:F28,F30:F31,F33:F38,F40:F45:F47:F52)</f>
        <v>0</v>
      </c>
      <c r="G53" s="92"/>
    </row>
    <row r="54" spans="1:7" ht="14.65" thickBot="1" x14ac:dyDescent="0.5">
      <c r="B54" s="88"/>
      <c r="C54" s="89"/>
      <c r="D54" s="88"/>
      <c r="E54" s="88"/>
      <c r="F54" s="93"/>
      <c r="G54" s="92"/>
    </row>
    <row r="55" spans="1:7" ht="43.5" customHeight="1" x14ac:dyDescent="0.45">
      <c r="A55" s="33" t="s">
        <v>55</v>
      </c>
      <c r="B55" s="119" t="s">
        <v>68</v>
      </c>
      <c r="C55" s="120"/>
      <c r="D55" s="120"/>
      <c r="E55" s="120"/>
      <c r="F55" s="120"/>
      <c r="G55" s="121"/>
    </row>
    <row r="56" spans="1:7" ht="26.65" x14ac:dyDescent="0.45">
      <c r="A56" s="94"/>
      <c r="B56" s="95"/>
      <c r="C56" s="96" t="s">
        <v>56</v>
      </c>
      <c r="D56" s="97" t="s">
        <v>57</v>
      </c>
      <c r="E56" s="98" t="s">
        <v>37</v>
      </c>
      <c r="F56" s="98" t="s">
        <v>38</v>
      </c>
      <c r="G56" s="99" t="s">
        <v>58</v>
      </c>
    </row>
    <row r="57" spans="1:7" x14ac:dyDescent="0.45">
      <c r="A57" s="100">
        <v>1</v>
      </c>
      <c r="B57" s="101">
        <v>2</v>
      </c>
      <c r="C57" s="102">
        <v>3</v>
      </c>
      <c r="D57" s="102">
        <v>4</v>
      </c>
      <c r="E57" s="102" t="s">
        <v>59</v>
      </c>
      <c r="F57" s="102" t="s">
        <v>60</v>
      </c>
      <c r="G57" s="103">
        <v>7</v>
      </c>
    </row>
    <row r="58" spans="1:7" x14ac:dyDescent="0.45">
      <c r="A58" s="104">
        <v>1</v>
      </c>
      <c r="B58" s="10" t="s">
        <v>46</v>
      </c>
      <c r="C58" s="105">
        <v>17000</v>
      </c>
      <c r="D58" s="105"/>
      <c r="E58" s="106">
        <f>C58*D58</f>
        <v>0</v>
      </c>
      <c r="F58" s="107">
        <f>E58*1.23</f>
        <v>0</v>
      </c>
      <c r="G58" s="108" t="s">
        <v>47</v>
      </c>
    </row>
    <row r="59" spans="1:7" ht="28.5" x14ac:dyDescent="0.45">
      <c r="A59" s="40">
        <v>2</v>
      </c>
      <c r="B59" s="55" t="s">
        <v>48</v>
      </c>
      <c r="C59" s="56">
        <v>1000</v>
      </c>
      <c r="D59" s="56"/>
      <c r="E59" s="106">
        <f t="shared" ref="E59:E63" si="8">C59*D59</f>
        <v>0</v>
      </c>
      <c r="F59" s="107">
        <f t="shared" ref="F59:F63" si="9">E59*1.23</f>
        <v>0</v>
      </c>
      <c r="G59" s="59" t="s">
        <v>49</v>
      </c>
    </row>
    <row r="60" spans="1:7" x14ac:dyDescent="0.45">
      <c r="A60" s="40">
        <v>3</v>
      </c>
      <c r="B60" s="60" t="s">
        <v>50</v>
      </c>
      <c r="C60" s="61">
        <v>5000</v>
      </c>
      <c r="D60" s="61"/>
      <c r="E60" s="106">
        <f t="shared" si="8"/>
        <v>0</v>
      </c>
      <c r="F60" s="107">
        <f t="shared" si="9"/>
        <v>0</v>
      </c>
      <c r="G60" s="62" t="s">
        <v>47</v>
      </c>
    </row>
    <row r="61" spans="1:7" ht="28.5" x14ac:dyDescent="0.45">
      <c r="A61" s="40">
        <v>4</v>
      </c>
      <c r="B61" s="63" t="s">
        <v>51</v>
      </c>
      <c r="C61" s="56">
        <v>1000</v>
      </c>
      <c r="D61" s="56"/>
      <c r="E61" s="106">
        <f t="shared" si="8"/>
        <v>0</v>
      </c>
      <c r="F61" s="107">
        <f t="shared" si="9"/>
        <v>0</v>
      </c>
      <c r="G61" s="59" t="s">
        <v>49</v>
      </c>
    </row>
    <row r="62" spans="1:7" x14ac:dyDescent="0.45">
      <c r="A62" s="40">
        <v>5</v>
      </c>
      <c r="B62" s="60" t="s">
        <v>54</v>
      </c>
      <c r="C62" s="61">
        <v>3000</v>
      </c>
      <c r="D62" s="61"/>
      <c r="E62" s="106">
        <f t="shared" si="8"/>
        <v>0</v>
      </c>
      <c r="F62" s="107">
        <f t="shared" si="9"/>
        <v>0</v>
      </c>
      <c r="G62" s="62" t="s">
        <v>47</v>
      </c>
    </row>
    <row r="63" spans="1:7" ht="28.9" thickBot="1" x14ac:dyDescent="0.5">
      <c r="A63" s="40">
        <v>6</v>
      </c>
      <c r="B63" s="64" t="s">
        <v>53</v>
      </c>
      <c r="C63" s="65">
        <v>1000</v>
      </c>
      <c r="D63" s="65"/>
      <c r="E63" s="109">
        <f t="shared" si="8"/>
        <v>0</v>
      </c>
      <c r="F63" s="110">
        <f t="shared" si="9"/>
        <v>0</v>
      </c>
      <c r="G63" s="68" t="s">
        <v>49</v>
      </c>
    </row>
    <row r="64" spans="1:7" ht="14.65" thickBot="1" x14ac:dyDescent="0.5">
      <c r="E64" s="111" t="s">
        <v>62</v>
      </c>
      <c r="F64" s="112">
        <f>SUM(F58:F63)</f>
        <v>0</v>
      </c>
    </row>
    <row r="65" spans="2:7" x14ac:dyDescent="0.45">
      <c r="B65" s="1" t="s">
        <v>66</v>
      </c>
    </row>
    <row r="66" spans="2:7" ht="214.15" thickBot="1" x14ac:dyDescent="0.5">
      <c r="B66" s="117" t="s">
        <v>65</v>
      </c>
      <c r="G66" s="116" t="s">
        <v>64</v>
      </c>
    </row>
    <row r="67" spans="2:7" ht="14.65" thickBot="1" x14ac:dyDescent="0.5">
      <c r="F67" s="113" t="s">
        <v>63</v>
      </c>
      <c r="G67" s="114">
        <f>SUM(F53,F64,F18)</f>
        <v>0</v>
      </c>
    </row>
  </sheetData>
  <mergeCells count="5">
    <mergeCell ref="B55:G55"/>
    <mergeCell ref="B23:G23"/>
    <mergeCell ref="B26:G26"/>
    <mergeCell ref="B29:G29"/>
    <mergeCell ref="B32:G32"/>
  </mergeCells>
  <pageMargins left="0.7" right="0.7" top="0.75" bottom="0.75" header="0.3" footer="0.3"/>
  <pageSetup paperSize="9" scale="7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ab5e72-b244-4fed-9ebd-e03e7ddbf4bb" xsi:nil="true"/>
    <lcf76f155ced4ddcb4097134ff3c332f xmlns="732e27eb-e7f0-499e-9a4f-906fee367ef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AF94209A1C444A952762C03D02357B" ma:contentTypeVersion="11" ma:contentTypeDescription="Create a new document." ma:contentTypeScope="" ma:versionID="ece22d30109e0021602964337a710e27">
  <xsd:schema xmlns:xsd="http://www.w3.org/2001/XMLSchema" xmlns:xs="http://www.w3.org/2001/XMLSchema" xmlns:p="http://schemas.microsoft.com/office/2006/metadata/properties" xmlns:ns2="732e27eb-e7f0-499e-9a4f-906fee367ef2" xmlns:ns3="30ab5e72-b244-4fed-9ebd-e03e7ddbf4bb" targetNamespace="http://schemas.microsoft.com/office/2006/metadata/properties" ma:root="true" ma:fieldsID="20eec808316131cf4c6ca78644e7ad0f" ns2:_="" ns3:_="">
    <xsd:import namespace="732e27eb-e7f0-499e-9a4f-906fee367ef2"/>
    <xsd:import namespace="30ab5e72-b244-4fed-9ebd-e03e7ddbf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e27eb-e7f0-499e-9a4f-906fee367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b5e72-b244-4fed-9ebd-e03e7ddbf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1850633-4184-4de4-90ea-30084784bc59}" ma:internalName="TaxCatchAll" ma:showField="CatchAllData" ma:web="30ab5e72-b244-4fed-9ebd-e03e7ddbf4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3E5F1E-9742-4422-BCFD-7898B129146A}">
  <ds:schemaRefs>
    <ds:schemaRef ds:uri="http://purl.org/dc/elements/1.1/"/>
    <ds:schemaRef ds:uri="http://schemas.microsoft.com/office/2006/metadata/properties"/>
    <ds:schemaRef ds:uri="30ab5e72-b244-4fed-9ebd-e03e7ddbf4bb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32e27eb-e7f0-499e-9a4f-906fee367ef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51588F-B803-43D3-8A33-E488A7551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e27eb-e7f0-499e-9a4f-906fee367ef2"/>
    <ds:schemaRef ds:uri="30ab5e72-b244-4fed-9ebd-e03e7ddbf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C5405F-79EB-4E03-8DD9-177DB3B3F8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 Poradzisz</dc:creator>
  <cp:keywords/>
  <dc:description/>
  <cp:lastModifiedBy>Ewa Lasoń</cp:lastModifiedBy>
  <cp:revision/>
  <cp:lastPrinted>2023-02-01T08:28:54Z</cp:lastPrinted>
  <dcterms:created xsi:type="dcterms:W3CDTF">2022-09-02T07:38:34Z</dcterms:created>
  <dcterms:modified xsi:type="dcterms:W3CDTF">2023-02-07T19:58:44Z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2022-09-02T08:34:03Z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9c452c49-f771-4adc-b52a-72a901f3e8a8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0x0101001CAF94209A1C444A952762C03D02357B</vt:lpwstr>
  </property>
  <property fmtid="{D5CDD505-2E9C-101B-9397-08002B2CF9AE}" pid="10" name="MediaServiceImageTags">
    <vt:lpwstr/>
  </property>
</Properties>
</file>