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Lucyna\dobudowy, remonty\PRZETARG_DOTACJA\ZADANIE NR 3_ ul. Podhalańska_wodociąg_hydrofornia\"/>
    </mc:Choice>
  </mc:AlternateContent>
  <xr:revisionPtr revIDLastSave="0" documentId="13_ncr:1_{8766EBF2-6EC0-403D-9C89-6496B5A9FBBD}" xr6:coauthVersionLast="47" xr6:coauthVersionMax="47" xr10:uidLastSave="{00000000-0000-0000-0000-000000000000}"/>
  <bookViews>
    <workbookView xWindow="-120" yWindow="-120" windowWidth="29040" windowHeight="15990" autoFilterDateGrouping="0" xr2:uid="{93C648FF-A7BD-4A22-A5EB-F8458AFC3251}"/>
  </bookViews>
  <sheets>
    <sheet name="Przedmiar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" i="1" l="1"/>
  <c r="I6" i="1" s="1"/>
  <c r="I56" i="1"/>
  <c r="I55" i="1"/>
  <c r="I53" i="1"/>
  <c r="I52" i="1"/>
  <c r="I51" i="1"/>
  <c r="I50" i="1"/>
  <c r="I49" i="1"/>
  <c r="I48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27" i="1" s="1"/>
  <c r="I30" i="1"/>
  <c r="I29" i="1"/>
  <c r="I28" i="1"/>
  <c r="I26" i="1"/>
  <c r="I25" i="1"/>
  <c r="I24" i="1"/>
  <c r="I23" i="1"/>
  <c r="I22" i="1"/>
  <c r="I21" i="1"/>
  <c r="I20" i="1"/>
  <c r="I19" i="1"/>
  <c r="I18" i="1"/>
  <c r="I17" i="1"/>
  <c r="I16" i="1"/>
  <c r="I15" i="1"/>
  <c r="I13" i="1"/>
  <c r="I12" i="1"/>
  <c r="I11" i="1"/>
  <c r="I10" i="1"/>
  <c r="I9" i="1"/>
  <c r="I8" i="1"/>
  <c r="I47" i="1" l="1"/>
  <c r="I14" i="1"/>
  <c r="I54" i="1"/>
  <c r="I57" i="1" l="1"/>
  <c r="I58" i="1" s="1"/>
  <c r="I59" i="1" s="1"/>
</calcChain>
</file>

<file path=xl/sharedStrings.xml><?xml version="1.0" encoding="utf-8"?>
<sst xmlns="http://schemas.openxmlformats.org/spreadsheetml/2006/main" count="261" uniqueCount="189">
  <si>
    <t/>
  </si>
  <si>
    <t>Numer</t>
  </si>
  <si>
    <t>Podstawa</t>
  </si>
  <si>
    <t>Opis</t>
  </si>
  <si>
    <t>Jedn.</t>
  </si>
  <si>
    <t>Ilość</t>
  </si>
  <si>
    <t>Krotn.</t>
  </si>
  <si>
    <t>Obliczenia</t>
  </si>
  <si>
    <t>1</t>
  </si>
  <si>
    <t>Element</t>
  </si>
  <si>
    <t>1.1</t>
  </si>
  <si>
    <t>KNNR 1/111/2</t>
  </si>
  <si>
    <t>km</t>
  </si>
  <si>
    <t>Roboty pomiarowe przy liniowych robotach ziemnych, trasa dróg w terenie pagórkowatym lub górskim</t>
  </si>
  <si>
    <t>KNNR 6/801/2</t>
  </si>
  <si>
    <t>m2</t>
  </si>
  <si>
    <t>Rozebranie podbudowy, z kruszywa, grubość 15·cm, mechanicznie do 30 cm</t>
  </si>
  <si>
    <t>KNNR 6/803/2</t>
  </si>
  <si>
    <t>Rozebranie nawierzchni z kostki kamiennej i klinkieru drogowego, kostka nieregularna na podsypce cementowo-piaskowej, ręcznie</t>
  </si>
  <si>
    <t>KNNR 6/805/8</t>
  </si>
  <si>
    <t>Rozebranie nawierzchni i chodników z płyt betonowych, chodniki, na podsypce cementowo-piaskowej, płyty 35x35x5·cm</t>
  </si>
  <si>
    <t>KNNR 6/802/6</t>
  </si>
  <si>
    <t>Rozebranie nawierzchni, nawierzchnia z betonu grubość 15·cm, mechanicznie</t>
  </si>
  <si>
    <t>KNR 404/1103/4</t>
  </si>
  <si>
    <t>m3</t>
  </si>
  <si>
    <t>Wywiezienie gruzu z terenu rozbiórki przy mechanicznym załadowaniu i wyładowaniu, transport samochodem samowyładowczym na odległość 1 km</t>
  </si>
  <si>
    <t>KNR 404/1103/5</t>
  </si>
  <si>
    <t>1.2</t>
  </si>
  <si>
    <t>KNNR 1/210/3 (2)</t>
  </si>
  <si>
    <t>Wykopy oraz przekopy wykonywane na odkład koparkami podsiębiernymi, koparka 0,25-0,60, głębokość do 3·m, kategoria gruntu III-IV 80%</t>
  </si>
  <si>
    <t>KNNR 1/307/4</t>
  </si>
  <si>
    <t>Wykopy liniowe szerokości 0,8-2,5·m o ścianach pionowych z ręcznym wydobyciem urobku w gruntach suchych, głębokości do 3,0·m, kategoria gruntu III-IV 20 %</t>
  </si>
  <si>
    <t>KNNR 1/202/8 (1)</t>
  </si>
  <si>
    <t>Roboty ziemne wykonywane koparkami podsiębiernymi, z transportem urobku samochodami samowyładowczymi na odległość do 1·km, koparka 0,60 m3, kategoria  gruntu III-IV</t>
  </si>
  <si>
    <t>KNNR 1/208/2 (1)</t>
  </si>
  <si>
    <t>Nakłady uzupełniające do tablic za każdy dalszy rozpoczęty 1 km odległości transportu ponad 1 km samochodami samowyładowczymi, drogi o nawierzchni utwardzonej, kategoria  gruntu I-IV, samochód do 5·t do 3-ch km</t>
  </si>
  <si>
    <t>KNNR 1/313/1</t>
  </si>
  <si>
    <t>Umocnienie ścian wykopów wraz z rozbiórką palami szalunkowymi stalowymi (wypraskami) w gruntach suchych, szerokość do 1·m, umocnienie pełne w gruncie kategorii I-IV, głębokość do 3·m - analogia szalunek elementami stalowymi</t>
  </si>
  <si>
    <t>KNNR 4/1411/3</t>
  </si>
  <si>
    <t>Podłoża pod kanały i obiekty z materiałów sypkich, grubość 20·cm</t>
  </si>
  <si>
    <t>Podłoża pod kanały i obiekty z materiałów sypkich, grubość 20·cm - 30cm nad rurę</t>
  </si>
  <si>
    <t>KNNR 1/214/2 (2)</t>
  </si>
  <si>
    <t>Zasypanie wykopów fundamentowych podłużnych, punktowych, rowów, wykopów obiektowych, spycharki, grubość w stanie luźnym 30·cm, kategoria gruntu III-IV</t>
  </si>
  <si>
    <t>KNR 201/236/1</t>
  </si>
  <si>
    <t>Zagęszczanie nasypów, ubijakami mechanicznymi, grunt sypki kategorii I-III</t>
  </si>
  <si>
    <t>KNRW 218/902/1</t>
  </si>
  <si>
    <t>kpl</t>
  </si>
  <si>
    <t>Montaż i demontaż konstrukcji podwieszeń kabli energetycznych i telekomunikacyjnych, typ ciężki, montaż: rozpiętość 4,0·m</t>
  </si>
  <si>
    <t>KNRW 218/901/6</t>
  </si>
  <si>
    <t>Montaż i demontaż konstrukcji podwieszeń kabli energetycznych i telekomunikacyjnych, typ lekki, demontaż: rozpiętość 4,0·m</t>
  </si>
  <si>
    <t>KNR 219/119/1</t>
  </si>
  <si>
    <t>m</t>
  </si>
  <si>
    <t>Rury ochronne, Dn 100·mm - analogia zabezpieczenie kabli rurami ochronnymi   (R=  0,955, M=  1,000, S=  1,000)</t>
  </si>
  <si>
    <t>1.3</t>
  </si>
  <si>
    <t>KNNR 4/1112/3 (2)</t>
  </si>
  <si>
    <t>Zasuwa typu "E" kołnierzowa z obudową montowana na rurociągach PVC i PE, Fi·150·mm</t>
  </si>
  <si>
    <t>KNNR 4/1009/7 (1)</t>
  </si>
  <si>
    <t>Montaż rurociągów z rur polietylenowych (PE, PEHD), Fi·160·mm PE 100-RC SDR 11</t>
  </si>
  <si>
    <t>KNNR 4/1009/10 (1)</t>
  </si>
  <si>
    <t>Montaż rurociągów z rur polietylenowych (PE, PEHD), Fi·225·mm montaż rury ochronnej pod chodnikiem</t>
  </si>
  <si>
    <t>KNR 228/305/4 (2)</t>
  </si>
  <si>
    <t>szt</t>
  </si>
  <si>
    <t>Kształtki PE na rurociągach PE, Fi·160·mm, kolana 90°</t>
  </si>
  <si>
    <t>KNR 228/305/4 (3)</t>
  </si>
  <si>
    <t>Kształtki PE na rurociągach PE, Fi·160·mm, łuki 15°</t>
  </si>
  <si>
    <t>KNNR 4/1010/7 (2)</t>
  </si>
  <si>
    <t>złącze</t>
  </si>
  <si>
    <t>Połączenie rur polietylenowych, ciśnieniowych PE, PEHD metodą zgrzewania czołowego, Fi 160·mm, z agregatem</t>
  </si>
  <si>
    <t>Kalkulacja indywidualna</t>
  </si>
  <si>
    <t>mb</t>
  </si>
  <si>
    <t>Przewiert sterowany  - horyzontalny  DN 110- bez kosztu rury (rura poz.1.3.2)</t>
  </si>
  <si>
    <t>KNNR 4/1012/3 (1)</t>
  </si>
  <si>
    <t>Montaż kształtek ciśnieniowych PE, PEHD o łączeniach zgrzewano-kołnierzowych (tuleje kołnierzowe na luźny kołnierz), Fi·160·mm, PE o połączeniech zgrzewano-kołnierzowych ŁKR</t>
  </si>
  <si>
    <t>kpl.</t>
  </si>
  <si>
    <t>Koszt połaczenia rurociagu z trójnikiem odejscie od ul.Szaflarskiej</t>
  </si>
  <si>
    <t>KNR 402/113/6</t>
  </si>
  <si>
    <t>Demontaż  rurociągu stalowego  Fi·150·mm analogia</t>
  </si>
  <si>
    <t>KNRW 218/527/2</t>
  </si>
  <si>
    <t>Przejście przez ściany komór tulejami stalowymi "PS" przy grubości ściany 20·cm, otwór Fi·260·mm, analogia tuleja PE 225  szer. 1 m</t>
  </si>
  <si>
    <t>KNR 401/208/2</t>
  </si>
  <si>
    <t>Przebicie otworów w elementach z betonu o powierzchni do 0,05·m2, beton żwirowy, grubość do 20·cm</t>
  </si>
  <si>
    <t>KNR 219/134/1</t>
  </si>
  <si>
    <t>Oznakowanie trasy wodociagua murze    (R=  0,955, M=  1,000, S=  1,000)</t>
  </si>
  <si>
    <t>KNR 219/219/1</t>
  </si>
  <si>
    <t>Oznakowanie trasy wodociagu  ułożonego w ziemi taśmą z tworzywa sztucznego   (R=  0,955, M=  1,000, S=  1,000)</t>
  </si>
  <si>
    <t>KNNR 4/1606/2</t>
  </si>
  <si>
    <t>próba</t>
  </si>
  <si>
    <t>Próba wodna szczelności sieci wodociągowych z rur typu HOBAS, PCW, PVC, PE, PEHD, (rurociąg 200·m) Dn·160·mm</t>
  </si>
  <si>
    <t>KNNR 4/1612/1</t>
  </si>
  <si>
    <t>odcinek</t>
  </si>
  <si>
    <t>Jednokrotne płukanie sieci wodociągowej, (rurociąg 200·m) Dn·do 150·mm</t>
  </si>
  <si>
    <t>KNNR 4/1611/1</t>
  </si>
  <si>
    <t>Dezynfekcja rurociągów sieci wodociągowej, (rurociąg 200·m) Dn·do 150·mm</t>
  </si>
  <si>
    <t>1.4</t>
  </si>
  <si>
    <t>KNNR 6/103/2</t>
  </si>
  <si>
    <t>Profilowanie i zagęszczanie podłoża pod warstwy konstrukcyjne nawierzchni, wykonywane ręcznie, kategoria gruntu V-VI</t>
  </si>
  <si>
    <t>KNNR 6/113/3</t>
  </si>
  <si>
    <t>Podbudowy z kruszyw łamanych, warstwa dolna, po zagęszczeniu 25·cm</t>
  </si>
  <si>
    <t>KNNR 6/105/2</t>
  </si>
  <si>
    <t>Warstwy podsypkowe, podsypka piaskowa, zagęszczanie ręczne, po zagęszczeniu 5·cm</t>
  </si>
  <si>
    <t>KNNR 6/502/2 (2)</t>
  </si>
  <si>
    <t>Chodniki z kostki brukowej betonowej, grubość 6·cm, podsypka cementowo-piaskowa z wypełnieniem spoin piaskiem, kostka kolorowa 80% kostki z odzysku</t>
  </si>
  <si>
    <t>KNNR 6/503/1</t>
  </si>
  <si>
    <t>Chodniki z płyt, betonowe 35x35x5·cm, podsypka piaskowa z wypełnieniem spoin piaskiem 50% z odzysku</t>
  </si>
  <si>
    <t>KNNR 6/109/3</t>
  </si>
  <si>
    <t>Podbudowy betonowe, pielęgnacja piaskiem i wodą, warstwa po zagęszczeniu 20·cm</t>
  </si>
  <si>
    <t>1.5</t>
  </si>
  <si>
    <t>Inwentaryzacja powykonawcza</t>
  </si>
  <si>
    <t>Koszty zajecia pasa drogowego +organizacja ruchu</t>
  </si>
  <si>
    <t>xxx</t>
  </si>
  <si>
    <t>59,7*0,001=0,059</t>
  </si>
  <si>
    <t>chodnik : 1,7*2,0+(3,5+4,0+2,0+2,0)*1,5=20,650
beton : 7*1,5=10,50</t>
  </si>
  <si>
    <t>1,7*2=3,40</t>
  </si>
  <si>
    <t>11,5*1,5=17,25</t>
  </si>
  <si>
    <t>7,5*1,5=11,25</t>
  </si>
  <si>
    <t>31,2*0,3=9,36
7,5*1,5*0,15=1,6875</t>
  </si>
  <si>
    <t>Śr.gł wykopu 1,85+0,2 - 0,65=1,40 : (59,7-30,0)*0,9*1,40*0,8=29,937- odwóz gruzu : -11,0*0,8=-8,8</t>
  </si>
  <si>
    <t>26,40*0,2=5,28</t>
  </si>
  <si>
    <t>posypka+ obsypka : 5,35+12,03=17,38</t>
  </si>
  <si>
    <t>29,7*2,05*2=121,77</t>
  </si>
  <si>
    <t>(59,7-30,0)*0,9*0,2=5,346</t>
  </si>
  <si>
    <t>(59,70-30,0)*0,9*0,45=  12,0285</t>
  </si>
  <si>
    <t>21,1+5,3=26,40</t>
  </si>
  <si>
    <t>10*2,0=20,00</t>
  </si>
  <si>
    <t>59,7+2,5=62,20</t>
  </si>
  <si>
    <t>62,2/12=        5,183333
8*2=16,00</t>
  </si>
  <si>
    <t>59,70-30=29,70</t>
  </si>
  <si>
    <t>31,2=31,20</t>
  </si>
  <si>
    <t>3,4+17,3=20,70</t>
  </si>
  <si>
    <t>2</t>
  </si>
  <si>
    <t>1.6</t>
  </si>
  <si>
    <t>1.7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</si>
  <si>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</si>
  <si>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</si>
  <si>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</si>
  <si>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</si>
  <si>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</si>
  <si>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</si>
  <si>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</si>
  <si>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</si>
  <si>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</si>
  <si>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</si>
  <si>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</si>
  <si>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</si>
  <si>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3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</si>
  <si>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</si>
  <si>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</si>
  <si>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</si>
  <si>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</si>
  <si>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</si>
  <si>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</si>
  <si>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</si>
  <si>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</si>
  <si>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</si>
  <si>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</si>
  <si>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</si>
  <si>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</si>
  <si>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</si>
  <si>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</si>
  <si>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</si>
  <si>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</si>
  <si>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</si>
  <si>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</si>
  <si>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</si>
  <si>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4</t>
  </si>
  <si>
    <t>4.1</t>
  </si>
  <si>
    <t>4.2</t>
  </si>
  <si>
    <t>4.3</t>
  </si>
  <si>
    <t>4.4</t>
  </si>
  <si>
    <t>4.5</t>
  </si>
  <si>
    <t>4.6</t>
  </si>
  <si>
    <t>5</t>
  </si>
  <si>
    <t>5.1</t>
  </si>
  <si>
    <t>5.2</t>
  </si>
  <si>
    <t>Przedmiar robót</t>
  </si>
  <si>
    <t>Roboty rozbiórkowe</t>
  </si>
  <si>
    <t>Roboty ziemne</t>
  </si>
  <si>
    <t xml:space="preserve">Roboty montażowe  - inżynieryjne </t>
  </si>
  <si>
    <t xml:space="preserve">Roboty odtworzeniowe nawierzcni i chodników </t>
  </si>
  <si>
    <t xml:space="preserve">Roboty towarzszące </t>
  </si>
  <si>
    <t>WARTOŚĆ KOSZTORYSU NETTO</t>
  </si>
  <si>
    <t>PODATEK VAT 23%</t>
  </si>
  <si>
    <t>WARTOŚĆ KOSZTORYSU BRUTTO</t>
  </si>
  <si>
    <t>Koszt przełożenia istyniejacej zasuwy w hydroforni</t>
  </si>
  <si>
    <t>Koszt połaczenia rurociagu z zestawem hydroforowym (dodatkowe kształtki)</t>
  </si>
  <si>
    <t>wartość
 /zł/</t>
  </si>
  <si>
    <t>Budowa odcinka sieci wodociągowej wraz z remontem istniejącego odcinka wodociągu zasilającego hydrofornię 
przy ul. Podhalańskiej</t>
  </si>
  <si>
    <t>Wywiezienie gruzu z terenu rozbiórki przy mechanicznym załadowaniu i wyładowaniu, nakłady uzupełniające na każdy dalszy rozpoczęty 1·km ponad 1·km transportu do 3-ch km</t>
  </si>
  <si>
    <t>cena jedn.
z krotnością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</si>
</sst>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2"/>
      <name val="Calibri"/>
      <family val="2"/>
      <charset val="238"/>
    </font>
    <font>
      <sz val="8"/>
      <name val="Arial"/>
      <family val="2"/>
      <charset val="238"/>
    </font>
    <font>
      <b/>
      <sz val="9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 applyAlignment="0"/>
  </cellStyleXfs>
  <cellXfs count="35">
    <xf numFmtId="0" fontId="0" fillId="0" borderId="0" xfId="0" applyAlignment="1"/>
    <xf numFmtId="0" fontId="1" fillId="0" borderId="0" xfId="0" applyFont="1" applyAlignment="1"/>
    <xf numFmtId="0" fontId="1" fillId="0" borderId="0" xfId="0" applyFont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/>
    <xf numFmtId="0" fontId="3" fillId="0" borderId="1" xfId="0" applyFont="1" applyBorder="1" applyAlignment="1">
      <alignment vertical="top" wrapText="1"/>
    </xf>
    <xf numFmtId="0" fontId="2" fillId="0" borderId="0" xfId="0" applyFont="1" applyAlignment="1">
      <alignment horizontal="center" vertical="center"/>
    </xf>
    <xf numFmtId="4" fontId="1" fillId="0" borderId="0" xfId="0" applyNumberFormat="1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 applyProtection="1">
      <alignment horizontal="center" vertical="center" wrapText="1"/>
      <protection locked="0"/>
    </xf>
    <xf numFmtId="4" fontId="8" fillId="0" borderId="1" xfId="0" applyNumberFormat="1" applyFont="1" applyBorder="1" applyAlignment="1" applyProtection="1">
      <alignment vertical="center"/>
      <protection locked="0"/>
    </xf>
    <xf numFmtId="4" fontId="9" fillId="0" borderId="1" xfId="0" applyNumberFormat="1" applyFont="1" applyBorder="1" applyAlignment="1" applyProtection="1">
      <alignment vertical="center"/>
      <protection locked="0"/>
    </xf>
    <xf numFmtId="0" fontId="8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31745B-C0E2-4692-83EB-C87354587255}">
  <dimension ref="A1:I59"/>
  <sheetViews>
    <sheetView tabSelected="1" zoomScaleNormal="100" workbookViewId="0">
      <selection activeCell="I8" sqref="I8"/>
    </sheetView>
  </sheetViews>
  <sheetFormatPr defaultRowHeight="12.75" customHeight="1" x14ac:dyDescent="0.2"/>
  <cols>
    <col min="1" max="1" width="6.28515625" style="10" customWidth="1"/>
    <col min="2" max="2" width="17" style="13" customWidth="1"/>
    <col min="3" max="3" width="55.7109375" style="1" customWidth="1"/>
    <col min="4" max="4" width="8" style="10" customWidth="1"/>
    <col min="5" max="5" width="7.7109375" style="21" customWidth="1"/>
    <col min="6" max="6" width="7.42578125" style="10" customWidth="1"/>
    <col min="7" max="7" width="36.140625" style="1" hidden="1" customWidth="1"/>
    <col min="8" max="9" width="9.140625" style="7"/>
    <col min="10" max="16384" width="9.140625" style="1"/>
  </cols>
  <sheetData>
    <row r="1" spans="1:9" ht="12.75" customHeight="1" x14ac:dyDescent="0.2">
      <c r="A1" s="28" t="s">
        <v>174</v>
      </c>
      <c r="B1" s="29"/>
      <c r="C1" s="29"/>
      <c r="D1" s="29"/>
      <c r="E1" s="29"/>
      <c r="F1" s="29"/>
      <c r="G1" s="29"/>
      <c r="H1" s="29"/>
      <c r="I1" s="30"/>
    </row>
    <row r="2" spans="1:9" s="2" customFormat="1" ht="12.75" customHeight="1" x14ac:dyDescent="0.2">
      <c r="A2" s="31"/>
      <c r="B2" s="32"/>
      <c r="C2" s="32"/>
      <c r="D2" s="32"/>
      <c r="E2" s="32"/>
      <c r="F2" s="32"/>
      <c r="G2" s="32"/>
      <c r="H2" s="32"/>
      <c r="I2" s="33"/>
    </row>
    <row r="3" spans="1:9" s="2" customFormat="1" x14ac:dyDescent="0.2">
      <c r="A3" s="27" t="s">
        <v>186</v>
      </c>
      <c r="B3" s="27"/>
      <c r="C3" s="27"/>
      <c r="D3" s="27"/>
      <c r="E3" s="27"/>
      <c r="F3" s="27"/>
      <c r="G3" s="27"/>
      <c r="H3" s="27"/>
      <c r="I3" s="27"/>
    </row>
    <row r="4" spans="1:9" s="2" customFormat="1" ht="30" customHeight="1" x14ac:dyDescent="0.2">
      <c r="A4" s="27"/>
      <c r="B4" s="27"/>
      <c r="C4" s="27"/>
      <c r="D4" s="27"/>
      <c r="E4" s="27"/>
      <c r="F4" s="27"/>
      <c r="G4" s="27"/>
      <c r="H4" s="27"/>
      <c r="I4" s="27"/>
    </row>
    <row r="5" spans="1:9" s="6" customFormat="1" ht="36" x14ac:dyDescent="0.2">
      <c r="A5" s="12" t="s">
        <v>1</v>
      </c>
      <c r="B5" s="12" t="s">
        <v>2</v>
      </c>
      <c r="C5" s="12" t="s">
        <v>3</v>
      </c>
      <c r="D5" s="12" t="s">
        <v>4</v>
      </c>
      <c r="E5" s="19" t="s">
        <v>5</v>
      </c>
      <c r="F5" s="12" t="s">
        <v>6</v>
      </c>
      <c r="G5" s="12" t="s">
        <v>7</v>
      </c>
      <c r="H5" s="23" t="s">
        <v>188</v>
      </c>
      <c r="I5" s="23" t="s">
        <v>185</v>
      </c>
    </row>
    <row r="6" spans="1:9" ht="15" x14ac:dyDescent="0.25">
      <c r="A6" s="16" t="s">
        <v>8</v>
      </c>
      <c r="B6" s="14" t="s">
        <v>9</v>
      </c>
      <c r="C6" s="3" t="s">
        <v>175</v>
      </c>
      <c r="D6" s="9"/>
      <c r="E6" s="20"/>
      <c r="F6" s="9"/>
      <c r="G6" s="4" t="s">
        <v>109</v>
      </c>
      <c r="H6" s="24"/>
      <c r="I6" s="24">
        <f>SUM(I7:I13)</f>
        <v>0</v>
      </c>
    </row>
    <row r="7" spans="1:9" ht="30" x14ac:dyDescent="0.2">
      <c r="A7" s="17" t="s">
        <v>10</v>
      </c>
      <c r="B7" s="15" t="s">
        <v>11</v>
      </c>
      <c r="C7" s="5" t="s">
        <v>13</v>
      </c>
      <c r="D7" s="11" t="s">
        <v>12</v>
      </c>
      <c r="E7" s="18">
        <v>0.06</v>
      </c>
      <c r="F7" s="8">
        <v>1</v>
      </c>
      <c r="G7" s="5" t="s">
        <v>110</v>
      </c>
      <c r="H7" s="25"/>
      <c r="I7" s="25">
        <f>ROUND(E7*H7,2)</f>
        <v>0</v>
      </c>
    </row>
    <row r="8" spans="1:9" ht="34.5" customHeight="1" x14ac:dyDescent="0.2">
      <c r="A8" s="17" t="s">
        <v>27</v>
      </c>
      <c r="B8" s="15" t="s">
        <v>14</v>
      </c>
      <c r="C8" s="15" t="s">
        <v>16</v>
      </c>
      <c r="D8" s="11" t="s">
        <v>15</v>
      </c>
      <c r="E8" s="18">
        <v>31.2</v>
      </c>
      <c r="F8" s="8">
        <v>2</v>
      </c>
      <c r="G8" s="5" t="s">
        <v>111</v>
      </c>
      <c r="H8" s="25"/>
      <c r="I8" s="25">
        <f t="shared" ref="I8:I13" si="0">ROUND(E8*H8,2)</f>
        <v>0</v>
      </c>
    </row>
    <row r="9" spans="1:9" ht="45" x14ac:dyDescent="0.2">
      <c r="A9" s="17" t="s">
        <v>53</v>
      </c>
      <c r="B9" s="15" t="s">
        <v>17</v>
      </c>
      <c r="C9" s="5" t="s">
        <v>18</v>
      </c>
      <c r="D9" s="11" t="s">
        <v>15</v>
      </c>
      <c r="E9" s="18">
        <v>3.4</v>
      </c>
      <c r="F9" s="8">
        <v>1</v>
      </c>
      <c r="G9" s="5" t="s">
        <v>112</v>
      </c>
      <c r="H9" s="25"/>
      <c r="I9" s="25">
        <f t="shared" si="0"/>
        <v>0</v>
      </c>
    </row>
    <row r="10" spans="1:9" ht="45" x14ac:dyDescent="0.2">
      <c r="A10" s="17" t="s">
        <v>93</v>
      </c>
      <c r="B10" s="15" t="s">
        <v>19</v>
      </c>
      <c r="C10" s="5" t="s">
        <v>20</v>
      </c>
      <c r="D10" s="11" t="s">
        <v>15</v>
      </c>
      <c r="E10" s="18">
        <v>17.3</v>
      </c>
      <c r="F10" s="8">
        <v>1</v>
      </c>
      <c r="G10" s="5" t="s">
        <v>113</v>
      </c>
      <c r="H10" s="25"/>
      <c r="I10" s="25">
        <f t="shared" si="0"/>
        <v>0</v>
      </c>
    </row>
    <row r="11" spans="1:9" ht="30" x14ac:dyDescent="0.2">
      <c r="A11" s="17" t="s">
        <v>106</v>
      </c>
      <c r="B11" s="15" t="s">
        <v>21</v>
      </c>
      <c r="C11" s="5" t="s">
        <v>22</v>
      </c>
      <c r="D11" s="11" t="s">
        <v>15</v>
      </c>
      <c r="E11" s="18">
        <v>11.25</v>
      </c>
      <c r="F11" s="8">
        <v>1</v>
      </c>
      <c r="G11" s="5" t="s">
        <v>114</v>
      </c>
      <c r="H11" s="25"/>
      <c r="I11" s="25">
        <f t="shared" si="0"/>
        <v>0</v>
      </c>
    </row>
    <row r="12" spans="1:9" ht="45" x14ac:dyDescent="0.2">
      <c r="A12" s="17" t="s">
        <v>130</v>
      </c>
      <c r="B12" s="15" t="s">
        <v>23</v>
      </c>
      <c r="C12" s="5" t="s">
        <v>25</v>
      </c>
      <c r="D12" s="11" t="s">
        <v>24</v>
      </c>
      <c r="E12" s="18">
        <v>11</v>
      </c>
      <c r="F12" s="8">
        <v>1</v>
      </c>
      <c r="G12" s="5" t="s">
        <v>115</v>
      </c>
      <c r="H12" s="25"/>
      <c r="I12" s="25">
        <f t="shared" si="0"/>
        <v>0</v>
      </c>
    </row>
    <row r="13" spans="1:9" ht="49.5" customHeight="1" x14ac:dyDescent="0.2">
      <c r="A13" s="17" t="s">
        <v>131</v>
      </c>
      <c r="B13" s="15" t="s">
        <v>26</v>
      </c>
      <c r="C13" s="5" t="s">
        <v>187</v>
      </c>
      <c r="D13" s="11" t="s">
        <v>24</v>
      </c>
      <c r="E13" s="18">
        <v>11</v>
      </c>
      <c r="F13" s="8">
        <v>2</v>
      </c>
      <c r="G13" s="5" t="s">
        <v>0</v>
      </c>
      <c r="H13" s="25"/>
      <c r="I13" s="25">
        <f t="shared" si="0"/>
        <v>0</v>
      </c>
    </row>
    <row r="14" spans="1:9" ht="15" x14ac:dyDescent="0.25">
      <c r="A14" s="16" t="s">
        <v>129</v>
      </c>
      <c r="B14" s="14" t="s">
        <v>9</v>
      </c>
      <c r="C14" s="3" t="s">
        <v>176</v>
      </c>
      <c r="D14" s="9"/>
      <c r="E14" s="20"/>
      <c r="F14" s="9"/>
      <c r="G14" s="4" t="s">
        <v>109</v>
      </c>
      <c r="H14" s="24"/>
      <c r="I14" s="24">
        <f>SUM(I15:I26)</f>
        <v>0</v>
      </c>
    </row>
    <row r="15" spans="1:9" ht="45" x14ac:dyDescent="0.2">
      <c r="A15" s="17" t="s">
        <v>132</v>
      </c>
      <c r="B15" s="15" t="s">
        <v>28</v>
      </c>
      <c r="C15" s="5" t="s">
        <v>29</v>
      </c>
      <c r="D15" s="11" t="s">
        <v>24</v>
      </c>
      <c r="E15" s="18">
        <v>21.1</v>
      </c>
      <c r="F15" s="8">
        <v>1</v>
      </c>
      <c r="G15" s="5" t="s">
        <v>116</v>
      </c>
      <c r="H15" s="25"/>
      <c r="I15" s="25">
        <f t="shared" ref="I15:I26" si="1">ROUND(E15*H15,2)</f>
        <v>0</v>
      </c>
    </row>
    <row r="16" spans="1:9" ht="45" x14ac:dyDescent="0.2">
      <c r="A16" s="17" t="s">
        <v>133</v>
      </c>
      <c r="B16" s="15" t="s">
        <v>30</v>
      </c>
      <c r="C16" s="5" t="s">
        <v>31</v>
      </c>
      <c r="D16" s="11" t="s">
        <v>24</v>
      </c>
      <c r="E16" s="18">
        <v>5.3</v>
      </c>
      <c r="F16" s="8">
        <v>1</v>
      </c>
      <c r="G16" s="5" t="s">
        <v>117</v>
      </c>
      <c r="H16" s="25"/>
      <c r="I16" s="25">
        <f t="shared" si="1"/>
        <v>0</v>
      </c>
    </row>
    <row r="17" spans="1:9" ht="50.25" customHeight="1" x14ac:dyDescent="0.2">
      <c r="A17" s="17" t="s">
        <v>134</v>
      </c>
      <c r="B17" s="15" t="s">
        <v>32</v>
      </c>
      <c r="C17" s="5" t="s">
        <v>33</v>
      </c>
      <c r="D17" s="11" t="s">
        <v>24</v>
      </c>
      <c r="E17" s="18">
        <v>17.399999999999999</v>
      </c>
      <c r="F17" s="8">
        <v>1</v>
      </c>
      <c r="G17" s="5" t="s">
        <v>118</v>
      </c>
      <c r="H17" s="25"/>
      <c r="I17" s="25">
        <f t="shared" si="1"/>
        <v>0</v>
      </c>
    </row>
    <row r="18" spans="1:9" ht="63" customHeight="1" x14ac:dyDescent="0.2">
      <c r="A18" s="17" t="s">
        <v>135</v>
      </c>
      <c r="B18" s="15" t="s">
        <v>34</v>
      </c>
      <c r="C18" s="5" t="s">
        <v>35</v>
      </c>
      <c r="D18" s="11" t="s">
        <v>24</v>
      </c>
      <c r="E18" s="18">
        <v>17.399999999999999</v>
      </c>
      <c r="F18" s="8">
        <v>2</v>
      </c>
      <c r="G18" s="5" t="s">
        <v>0</v>
      </c>
      <c r="H18" s="25"/>
      <c r="I18" s="25">
        <f t="shared" si="1"/>
        <v>0</v>
      </c>
    </row>
    <row r="19" spans="1:9" ht="61.5" customHeight="1" x14ac:dyDescent="0.2">
      <c r="A19" s="17" t="s">
        <v>136</v>
      </c>
      <c r="B19" s="15" t="s">
        <v>36</v>
      </c>
      <c r="C19" s="5" t="s">
        <v>37</v>
      </c>
      <c r="D19" s="11" t="s">
        <v>15</v>
      </c>
      <c r="E19" s="18">
        <v>121.8</v>
      </c>
      <c r="F19" s="8">
        <v>1</v>
      </c>
      <c r="G19" s="5" t="s">
        <v>119</v>
      </c>
      <c r="H19" s="25"/>
      <c r="I19" s="25">
        <f t="shared" si="1"/>
        <v>0</v>
      </c>
    </row>
    <row r="20" spans="1:9" ht="30" x14ac:dyDescent="0.2">
      <c r="A20" s="17" t="s">
        <v>137</v>
      </c>
      <c r="B20" s="15" t="s">
        <v>38</v>
      </c>
      <c r="C20" s="5" t="s">
        <v>39</v>
      </c>
      <c r="D20" s="11" t="s">
        <v>24</v>
      </c>
      <c r="E20" s="18">
        <v>5.35</v>
      </c>
      <c r="F20" s="8">
        <v>1</v>
      </c>
      <c r="G20" s="5" t="s">
        <v>120</v>
      </c>
      <c r="H20" s="25"/>
      <c r="I20" s="25">
        <f t="shared" si="1"/>
        <v>0</v>
      </c>
    </row>
    <row r="21" spans="1:9" ht="30" x14ac:dyDescent="0.2">
      <c r="A21" s="17" t="s">
        <v>138</v>
      </c>
      <c r="B21" s="15" t="s">
        <v>38</v>
      </c>
      <c r="C21" s="5" t="s">
        <v>40</v>
      </c>
      <c r="D21" s="11" t="s">
        <v>24</v>
      </c>
      <c r="E21" s="18">
        <v>12.03</v>
      </c>
      <c r="F21" s="8">
        <v>1</v>
      </c>
      <c r="G21" s="5" t="s">
        <v>121</v>
      </c>
      <c r="H21" s="25"/>
      <c r="I21" s="25">
        <f t="shared" si="1"/>
        <v>0</v>
      </c>
    </row>
    <row r="22" spans="1:9" ht="45" x14ac:dyDescent="0.2">
      <c r="A22" s="17" t="s">
        <v>139</v>
      </c>
      <c r="B22" s="15" t="s">
        <v>41</v>
      </c>
      <c r="C22" s="5" t="s">
        <v>42</v>
      </c>
      <c r="D22" s="11" t="s">
        <v>24</v>
      </c>
      <c r="E22" s="18">
        <v>26.4</v>
      </c>
      <c r="F22" s="8">
        <v>1</v>
      </c>
      <c r="G22" s="5" t="s">
        <v>122</v>
      </c>
      <c r="H22" s="25"/>
      <c r="I22" s="25">
        <f t="shared" si="1"/>
        <v>0</v>
      </c>
    </row>
    <row r="23" spans="1:9" ht="30" x14ac:dyDescent="0.2">
      <c r="A23" s="17" t="s">
        <v>140</v>
      </c>
      <c r="B23" s="15" t="s">
        <v>43</v>
      </c>
      <c r="C23" s="5" t="s">
        <v>44</v>
      </c>
      <c r="D23" s="11" t="s">
        <v>24</v>
      </c>
      <c r="E23" s="18">
        <v>26.4</v>
      </c>
      <c r="F23" s="8">
        <v>1</v>
      </c>
      <c r="G23" s="5" t="s">
        <v>0</v>
      </c>
      <c r="H23" s="25"/>
      <c r="I23" s="25">
        <f t="shared" si="1"/>
        <v>0</v>
      </c>
    </row>
    <row r="24" spans="1:9" ht="45" x14ac:dyDescent="0.2">
      <c r="A24" s="17" t="s">
        <v>141</v>
      </c>
      <c r="B24" s="15" t="s">
        <v>45</v>
      </c>
      <c r="C24" s="5" t="s">
        <v>47</v>
      </c>
      <c r="D24" s="11" t="s">
        <v>46</v>
      </c>
      <c r="E24" s="22">
        <v>10</v>
      </c>
      <c r="F24" s="8">
        <v>1</v>
      </c>
      <c r="G24" s="5" t="s">
        <v>0</v>
      </c>
      <c r="H24" s="25"/>
      <c r="I24" s="25">
        <f t="shared" si="1"/>
        <v>0</v>
      </c>
    </row>
    <row r="25" spans="1:9" ht="45" x14ac:dyDescent="0.2">
      <c r="A25" s="17" t="s">
        <v>142</v>
      </c>
      <c r="B25" s="15" t="s">
        <v>48</v>
      </c>
      <c r="C25" s="5" t="s">
        <v>49</v>
      </c>
      <c r="D25" s="11" t="s">
        <v>46</v>
      </c>
      <c r="E25" s="22">
        <v>10</v>
      </c>
      <c r="F25" s="8">
        <v>1</v>
      </c>
      <c r="G25" s="5" t="s">
        <v>0</v>
      </c>
      <c r="H25" s="25"/>
      <c r="I25" s="25">
        <f t="shared" si="1"/>
        <v>0</v>
      </c>
    </row>
    <row r="26" spans="1:9" ht="30" x14ac:dyDescent="0.2">
      <c r="A26" s="17" t="s">
        <v>143</v>
      </c>
      <c r="B26" s="15" t="s">
        <v>50</v>
      </c>
      <c r="C26" s="5" t="s">
        <v>52</v>
      </c>
      <c r="D26" s="11" t="s">
        <v>51</v>
      </c>
      <c r="E26" s="18">
        <v>20</v>
      </c>
      <c r="F26" s="8">
        <v>1</v>
      </c>
      <c r="G26" s="5" t="s">
        <v>123</v>
      </c>
      <c r="H26" s="25"/>
      <c r="I26" s="25">
        <f t="shared" si="1"/>
        <v>0</v>
      </c>
    </row>
    <row r="27" spans="1:9" ht="15" x14ac:dyDescent="0.25">
      <c r="A27" s="16" t="s">
        <v>144</v>
      </c>
      <c r="B27" s="14" t="s">
        <v>9</v>
      </c>
      <c r="C27" s="3" t="s">
        <v>177</v>
      </c>
      <c r="D27" s="9"/>
      <c r="E27" s="20"/>
      <c r="F27" s="9"/>
      <c r="G27" s="4"/>
      <c r="H27" s="24"/>
      <c r="I27" s="24">
        <f>SUM(I28:I46)</f>
        <v>0</v>
      </c>
    </row>
    <row r="28" spans="1:9" ht="30" x14ac:dyDescent="0.2">
      <c r="A28" s="17" t="s">
        <v>145</v>
      </c>
      <c r="B28" s="15" t="s">
        <v>54</v>
      </c>
      <c r="C28" s="5" t="s">
        <v>55</v>
      </c>
      <c r="D28" s="11" t="s">
        <v>46</v>
      </c>
      <c r="E28" s="22">
        <v>1</v>
      </c>
      <c r="F28" s="8">
        <v>1</v>
      </c>
      <c r="G28" s="5" t="s">
        <v>0</v>
      </c>
      <c r="H28" s="25"/>
      <c r="I28" s="25">
        <f t="shared" ref="I28:I46" si="2">ROUND(E28*H28,2)</f>
        <v>0</v>
      </c>
    </row>
    <row r="29" spans="1:9" ht="30" x14ac:dyDescent="0.2">
      <c r="A29" s="17" t="s">
        <v>146</v>
      </c>
      <c r="B29" s="15" t="s">
        <v>56</v>
      </c>
      <c r="C29" s="5" t="s">
        <v>57</v>
      </c>
      <c r="D29" s="11" t="s">
        <v>51</v>
      </c>
      <c r="E29" s="18">
        <v>62.2</v>
      </c>
      <c r="F29" s="8">
        <v>1</v>
      </c>
      <c r="G29" s="5" t="s">
        <v>124</v>
      </c>
      <c r="H29" s="25"/>
      <c r="I29" s="25">
        <f t="shared" si="2"/>
        <v>0</v>
      </c>
    </row>
    <row r="30" spans="1:9" ht="30" x14ac:dyDescent="0.2">
      <c r="A30" s="17" t="s">
        <v>147</v>
      </c>
      <c r="B30" s="15" t="s">
        <v>58</v>
      </c>
      <c r="C30" s="5" t="s">
        <v>59</v>
      </c>
      <c r="D30" s="11" t="s">
        <v>51</v>
      </c>
      <c r="E30" s="22">
        <v>2</v>
      </c>
      <c r="F30" s="8">
        <v>1</v>
      </c>
      <c r="G30" s="5" t="s">
        <v>0</v>
      </c>
      <c r="H30" s="25"/>
      <c r="I30" s="25">
        <f t="shared" si="2"/>
        <v>0</v>
      </c>
    </row>
    <row r="31" spans="1:9" ht="15" x14ac:dyDescent="0.2">
      <c r="A31" s="17" t="s">
        <v>148</v>
      </c>
      <c r="B31" s="15" t="s">
        <v>60</v>
      </c>
      <c r="C31" s="5" t="s">
        <v>62</v>
      </c>
      <c r="D31" s="11" t="s">
        <v>61</v>
      </c>
      <c r="E31" s="22">
        <v>6</v>
      </c>
      <c r="F31" s="8">
        <v>1</v>
      </c>
      <c r="G31" s="5" t="s">
        <v>0</v>
      </c>
      <c r="H31" s="25"/>
      <c r="I31" s="25">
        <f t="shared" si="2"/>
        <v>0</v>
      </c>
    </row>
    <row r="32" spans="1:9" ht="15" x14ac:dyDescent="0.2">
      <c r="A32" s="17" t="s">
        <v>149</v>
      </c>
      <c r="B32" s="15" t="s">
        <v>63</v>
      </c>
      <c r="C32" s="5" t="s">
        <v>64</v>
      </c>
      <c r="D32" s="11" t="s">
        <v>61</v>
      </c>
      <c r="E32" s="22">
        <v>2</v>
      </c>
      <c r="F32" s="8">
        <v>1</v>
      </c>
      <c r="G32" s="5" t="s">
        <v>0</v>
      </c>
      <c r="H32" s="25"/>
      <c r="I32" s="25">
        <f t="shared" si="2"/>
        <v>0</v>
      </c>
    </row>
    <row r="33" spans="1:9" ht="30" x14ac:dyDescent="0.2">
      <c r="A33" s="17" t="s">
        <v>150</v>
      </c>
      <c r="B33" s="15" t="s">
        <v>65</v>
      </c>
      <c r="C33" s="5" t="s">
        <v>67</v>
      </c>
      <c r="D33" s="11" t="s">
        <v>66</v>
      </c>
      <c r="E33" s="22">
        <v>21</v>
      </c>
      <c r="F33" s="8">
        <v>1</v>
      </c>
      <c r="G33" s="5" t="s">
        <v>125</v>
      </c>
      <c r="H33" s="25"/>
      <c r="I33" s="25">
        <f t="shared" si="2"/>
        <v>0</v>
      </c>
    </row>
    <row r="34" spans="1:9" ht="30" x14ac:dyDescent="0.2">
      <c r="A34" s="17" t="s">
        <v>151</v>
      </c>
      <c r="B34" s="15" t="s">
        <v>68</v>
      </c>
      <c r="C34" s="5" t="s">
        <v>70</v>
      </c>
      <c r="D34" s="11" t="s">
        <v>69</v>
      </c>
      <c r="E34" s="18">
        <v>30</v>
      </c>
      <c r="F34" s="8">
        <v>1</v>
      </c>
      <c r="G34" s="5" t="s">
        <v>0</v>
      </c>
      <c r="H34" s="25"/>
      <c r="I34" s="25">
        <f t="shared" si="2"/>
        <v>0</v>
      </c>
    </row>
    <row r="35" spans="1:9" ht="60" x14ac:dyDescent="0.2">
      <c r="A35" s="17" t="s">
        <v>152</v>
      </c>
      <c r="B35" s="15" t="s">
        <v>71</v>
      </c>
      <c r="C35" s="5" t="s">
        <v>72</v>
      </c>
      <c r="D35" s="11" t="s">
        <v>61</v>
      </c>
      <c r="E35" s="22">
        <v>3</v>
      </c>
      <c r="F35" s="8">
        <v>1</v>
      </c>
      <c r="G35" s="5" t="s">
        <v>0</v>
      </c>
      <c r="H35" s="25"/>
      <c r="I35" s="25">
        <f t="shared" si="2"/>
        <v>0</v>
      </c>
    </row>
    <row r="36" spans="1:9" ht="30" x14ac:dyDescent="0.2">
      <c r="A36" s="17" t="s">
        <v>153</v>
      </c>
      <c r="B36" s="15" t="s">
        <v>68</v>
      </c>
      <c r="C36" s="5" t="s">
        <v>183</v>
      </c>
      <c r="D36" s="11" t="s">
        <v>73</v>
      </c>
      <c r="E36" s="22">
        <v>1</v>
      </c>
      <c r="F36" s="8">
        <v>1</v>
      </c>
      <c r="G36" s="5" t="s">
        <v>0</v>
      </c>
      <c r="H36" s="25"/>
      <c r="I36" s="25">
        <f t="shared" si="2"/>
        <v>0</v>
      </c>
    </row>
    <row r="37" spans="1:9" ht="30" x14ac:dyDescent="0.2">
      <c r="A37" s="17" t="s">
        <v>154</v>
      </c>
      <c r="B37" s="15" t="s">
        <v>68</v>
      </c>
      <c r="C37" s="5" t="s">
        <v>184</v>
      </c>
      <c r="D37" s="11" t="s">
        <v>73</v>
      </c>
      <c r="E37" s="22">
        <v>1</v>
      </c>
      <c r="F37" s="8">
        <v>1</v>
      </c>
      <c r="G37" s="5" t="s">
        <v>0</v>
      </c>
      <c r="H37" s="25"/>
      <c r="I37" s="25">
        <f t="shared" si="2"/>
        <v>0</v>
      </c>
    </row>
    <row r="38" spans="1:9" ht="30" x14ac:dyDescent="0.2">
      <c r="A38" s="17" t="s">
        <v>155</v>
      </c>
      <c r="B38" s="15" t="s">
        <v>68</v>
      </c>
      <c r="C38" s="5" t="s">
        <v>74</v>
      </c>
      <c r="D38" s="11" t="s">
        <v>73</v>
      </c>
      <c r="E38" s="22">
        <v>1</v>
      </c>
      <c r="F38" s="8">
        <v>1</v>
      </c>
      <c r="G38" s="5" t="s">
        <v>0</v>
      </c>
      <c r="H38" s="25"/>
      <c r="I38" s="25">
        <f t="shared" si="2"/>
        <v>0</v>
      </c>
    </row>
    <row r="39" spans="1:9" ht="15" x14ac:dyDescent="0.2">
      <c r="A39" s="17" t="s">
        <v>156</v>
      </c>
      <c r="B39" s="15" t="s">
        <v>75</v>
      </c>
      <c r="C39" s="5" t="s">
        <v>76</v>
      </c>
      <c r="D39" s="11" t="s">
        <v>51</v>
      </c>
      <c r="E39" s="18">
        <v>12</v>
      </c>
      <c r="F39" s="8">
        <v>1</v>
      </c>
      <c r="G39" s="5" t="s">
        <v>0</v>
      </c>
      <c r="H39" s="25"/>
      <c r="I39" s="25">
        <f t="shared" si="2"/>
        <v>0</v>
      </c>
    </row>
    <row r="40" spans="1:9" ht="45" x14ac:dyDescent="0.2">
      <c r="A40" s="17" t="s">
        <v>157</v>
      </c>
      <c r="B40" s="15" t="s">
        <v>77</v>
      </c>
      <c r="C40" s="5" t="s">
        <v>78</v>
      </c>
      <c r="D40" s="11" t="s">
        <v>61</v>
      </c>
      <c r="E40" s="22">
        <v>2</v>
      </c>
      <c r="F40" s="8">
        <v>1</v>
      </c>
      <c r="G40" s="5" t="s">
        <v>0</v>
      </c>
      <c r="H40" s="25"/>
      <c r="I40" s="25">
        <f t="shared" si="2"/>
        <v>0</v>
      </c>
    </row>
    <row r="41" spans="1:9" ht="35.25" customHeight="1" x14ac:dyDescent="0.2">
      <c r="A41" s="17" t="s">
        <v>158</v>
      </c>
      <c r="B41" s="15" t="s">
        <v>79</v>
      </c>
      <c r="C41" s="15" t="s">
        <v>80</v>
      </c>
      <c r="D41" s="11" t="s">
        <v>61</v>
      </c>
      <c r="E41" s="22">
        <v>2</v>
      </c>
      <c r="F41" s="8">
        <v>1</v>
      </c>
      <c r="G41" s="5" t="s">
        <v>0</v>
      </c>
      <c r="H41" s="25"/>
      <c r="I41" s="25">
        <f t="shared" si="2"/>
        <v>0</v>
      </c>
    </row>
    <row r="42" spans="1:9" ht="30" x14ac:dyDescent="0.2">
      <c r="A42" s="17" t="s">
        <v>159</v>
      </c>
      <c r="B42" s="15" t="s">
        <v>81</v>
      </c>
      <c r="C42" s="5" t="s">
        <v>82</v>
      </c>
      <c r="D42" s="11" t="s">
        <v>46</v>
      </c>
      <c r="E42" s="22">
        <v>1</v>
      </c>
      <c r="F42" s="8">
        <v>1</v>
      </c>
      <c r="G42" s="5" t="s">
        <v>0</v>
      </c>
      <c r="H42" s="25"/>
      <c r="I42" s="25">
        <f t="shared" si="2"/>
        <v>0</v>
      </c>
    </row>
    <row r="43" spans="1:9" ht="30" x14ac:dyDescent="0.2">
      <c r="A43" s="17" t="s">
        <v>160</v>
      </c>
      <c r="B43" s="15" t="s">
        <v>83</v>
      </c>
      <c r="C43" s="5" t="s">
        <v>84</v>
      </c>
      <c r="D43" s="11" t="s">
        <v>51</v>
      </c>
      <c r="E43" s="18">
        <v>29.7</v>
      </c>
      <c r="F43" s="8">
        <v>1</v>
      </c>
      <c r="G43" s="5" t="s">
        <v>126</v>
      </c>
      <c r="H43" s="25"/>
      <c r="I43" s="25">
        <f t="shared" si="2"/>
        <v>0</v>
      </c>
    </row>
    <row r="44" spans="1:9" ht="30" x14ac:dyDescent="0.2">
      <c r="A44" s="17" t="s">
        <v>161</v>
      </c>
      <c r="B44" s="15" t="s">
        <v>85</v>
      </c>
      <c r="C44" s="5" t="s">
        <v>87</v>
      </c>
      <c r="D44" s="11" t="s">
        <v>86</v>
      </c>
      <c r="E44" s="22">
        <v>1</v>
      </c>
      <c r="F44" s="8">
        <v>1</v>
      </c>
      <c r="G44" s="5" t="s">
        <v>0</v>
      </c>
      <c r="H44" s="25"/>
      <c r="I44" s="25">
        <f t="shared" si="2"/>
        <v>0</v>
      </c>
    </row>
    <row r="45" spans="1:9" ht="30" x14ac:dyDescent="0.2">
      <c r="A45" s="17" t="s">
        <v>162</v>
      </c>
      <c r="B45" s="15" t="s">
        <v>88</v>
      </c>
      <c r="C45" s="5" t="s">
        <v>90</v>
      </c>
      <c r="D45" s="11" t="s">
        <v>89</v>
      </c>
      <c r="E45" s="22">
        <v>1</v>
      </c>
      <c r="F45" s="8">
        <v>1</v>
      </c>
      <c r="G45" s="5" t="s">
        <v>0</v>
      </c>
      <c r="H45" s="25"/>
      <c r="I45" s="25">
        <f t="shared" si="2"/>
        <v>0</v>
      </c>
    </row>
    <row r="46" spans="1:9" ht="30" x14ac:dyDescent="0.2">
      <c r="A46" s="17" t="s">
        <v>163</v>
      </c>
      <c r="B46" s="15" t="s">
        <v>91</v>
      </c>
      <c r="C46" s="5" t="s">
        <v>92</v>
      </c>
      <c r="D46" s="11" t="s">
        <v>89</v>
      </c>
      <c r="E46" s="22">
        <v>1</v>
      </c>
      <c r="F46" s="8">
        <v>1</v>
      </c>
      <c r="G46" s="5" t="s">
        <v>0</v>
      </c>
      <c r="H46" s="25"/>
      <c r="I46" s="25">
        <f t="shared" si="2"/>
        <v>0</v>
      </c>
    </row>
    <row r="47" spans="1:9" ht="15" x14ac:dyDescent="0.25">
      <c r="A47" s="16" t="s">
        <v>164</v>
      </c>
      <c r="B47" s="14" t="s">
        <v>9</v>
      </c>
      <c r="C47" s="3" t="s">
        <v>178</v>
      </c>
      <c r="D47" s="9"/>
      <c r="E47" s="20"/>
      <c r="F47" s="9"/>
      <c r="G47" s="4"/>
      <c r="H47" s="24"/>
      <c r="I47" s="24">
        <f>SUM(I48:I53)</f>
        <v>0</v>
      </c>
    </row>
    <row r="48" spans="1:9" ht="45" x14ac:dyDescent="0.2">
      <c r="A48" s="17" t="s">
        <v>165</v>
      </c>
      <c r="B48" s="15" t="s">
        <v>94</v>
      </c>
      <c r="C48" s="5" t="s">
        <v>95</v>
      </c>
      <c r="D48" s="11" t="s">
        <v>15</v>
      </c>
      <c r="E48" s="18">
        <v>31.2</v>
      </c>
      <c r="F48" s="8">
        <v>1</v>
      </c>
      <c r="G48" s="5" t="s">
        <v>127</v>
      </c>
      <c r="H48" s="25"/>
      <c r="I48" s="25">
        <f t="shared" ref="I48:I53" si="3">ROUND(E48*H48,2)</f>
        <v>0</v>
      </c>
    </row>
    <row r="49" spans="1:9" ht="30" x14ac:dyDescent="0.2">
      <c r="A49" s="17" t="s">
        <v>166</v>
      </c>
      <c r="B49" s="15" t="s">
        <v>96</v>
      </c>
      <c r="C49" s="5" t="s">
        <v>97</v>
      </c>
      <c r="D49" s="11" t="s">
        <v>15</v>
      </c>
      <c r="E49" s="18">
        <v>31.2</v>
      </c>
      <c r="F49" s="8">
        <v>1</v>
      </c>
      <c r="G49" s="5" t="s">
        <v>0</v>
      </c>
      <c r="H49" s="25"/>
      <c r="I49" s="25">
        <f t="shared" si="3"/>
        <v>0</v>
      </c>
    </row>
    <row r="50" spans="1:9" ht="30" x14ac:dyDescent="0.2">
      <c r="A50" s="17" t="s">
        <v>167</v>
      </c>
      <c r="B50" s="15" t="s">
        <v>98</v>
      </c>
      <c r="C50" s="5" t="s">
        <v>99</v>
      </c>
      <c r="D50" s="11" t="s">
        <v>15</v>
      </c>
      <c r="E50" s="18">
        <v>20.7</v>
      </c>
      <c r="F50" s="8">
        <v>1</v>
      </c>
      <c r="G50" s="5" t="s">
        <v>128</v>
      </c>
      <c r="H50" s="25"/>
      <c r="I50" s="25">
        <f t="shared" si="3"/>
        <v>0</v>
      </c>
    </row>
    <row r="51" spans="1:9" ht="45" x14ac:dyDescent="0.2">
      <c r="A51" s="17" t="s">
        <v>168</v>
      </c>
      <c r="B51" s="15" t="s">
        <v>100</v>
      </c>
      <c r="C51" s="5" t="s">
        <v>101</v>
      </c>
      <c r="D51" s="11" t="s">
        <v>15</v>
      </c>
      <c r="E51" s="18">
        <v>3.4</v>
      </c>
      <c r="F51" s="8">
        <v>1</v>
      </c>
      <c r="G51" s="5" t="s">
        <v>0</v>
      </c>
      <c r="H51" s="25"/>
      <c r="I51" s="25">
        <f t="shared" si="3"/>
        <v>0</v>
      </c>
    </row>
    <row r="52" spans="1:9" ht="30" x14ac:dyDescent="0.2">
      <c r="A52" s="17" t="s">
        <v>169</v>
      </c>
      <c r="B52" s="15" t="s">
        <v>102</v>
      </c>
      <c r="C52" s="5" t="s">
        <v>103</v>
      </c>
      <c r="D52" s="11" t="s">
        <v>15</v>
      </c>
      <c r="E52" s="18">
        <v>17.3</v>
      </c>
      <c r="F52" s="8">
        <v>1</v>
      </c>
      <c r="G52" s="5" t="s">
        <v>0</v>
      </c>
      <c r="H52" s="25"/>
      <c r="I52" s="25">
        <f t="shared" si="3"/>
        <v>0</v>
      </c>
    </row>
    <row r="53" spans="1:9" ht="30" x14ac:dyDescent="0.2">
      <c r="A53" s="17" t="s">
        <v>170</v>
      </c>
      <c r="B53" s="15" t="s">
        <v>104</v>
      </c>
      <c r="C53" s="5" t="s">
        <v>105</v>
      </c>
      <c r="D53" s="11" t="s">
        <v>15</v>
      </c>
      <c r="E53" s="18">
        <v>11.25</v>
      </c>
      <c r="F53" s="8">
        <v>1</v>
      </c>
      <c r="G53" s="5" t="s">
        <v>0</v>
      </c>
      <c r="H53" s="25"/>
      <c r="I53" s="25">
        <f t="shared" si="3"/>
        <v>0</v>
      </c>
    </row>
    <row r="54" spans="1:9" ht="15" x14ac:dyDescent="0.25">
      <c r="A54" s="16" t="s">
        <v>171</v>
      </c>
      <c r="B54" s="14" t="s">
        <v>9</v>
      </c>
      <c r="C54" s="3" t="s">
        <v>179</v>
      </c>
      <c r="D54" s="9"/>
      <c r="E54" s="20"/>
      <c r="F54" s="9"/>
      <c r="G54" s="4"/>
      <c r="H54" s="24"/>
      <c r="I54" s="24">
        <f>SUM(I55:I56)</f>
        <v>0</v>
      </c>
    </row>
    <row r="55" spans="1:9" ht="30" x14ac:dyDescent="0.2">
      <c r="A55" s="17" t="s">
        <v>172</v>
      </c>
      <c r="B55" s="15" t="s">
        <v>68</v>
      </c>
      <c r="C55" s="5" t="s">
        <v>107</v>
      </c>
      <c r="D55" s="11" t="s">
        <v>73</v>
      </c>
      <c r="E55" s="22">
        <v>1</v>
      </c>
      <c r="F55" s="8">
        <v>1</v>
      </c>
      <c r="G55" s="5" t="s">
        <v>0</v>
      </c>
      <c r="H55" s="25"/>
      <c r="I55" s="25">
        <f t="shared" ref="I55:I56" si="4">ROUND(E55*H55,2)</f>
        <v>0</v>
      </c>
    </row>
    <row r="56" spans="1:9" ht="30" x14ac:dyDescent="0.2">
      <c r="A56" s="17" t="s">
        <v>173</v>
      </c>
      <c r="B56" s="15" t="s">
        <v>68</v>
      </c>
      <c r="C56" s="5" t="s">
        <v>108</v>
      </c>
      <c r="D56" s="11" t="s">
        <v>73</v>
      </c>
      <c r="E56" s="22">
        <v>1</v>
      </c>
      <c r="F56" s="8">
        <v>1</v>
      </c>
      <c r="G56" s="5" t="s">
        <v>0</v>
      </c>
      <c r="H56" s="25"/>
      <c r="I56" s="25">
        <f t="shared" si="4"/>
        <v>0</v>
      </c>
    </row>
    <row r="57" spans="1:9" ht="12.75" customHeight="1" x14ac:dyDescent="0.2">
      <c r="A57" s="34" t="s">
        <v>180</v>
      </c>
      <c r="B57" s="34"/>
      <c r="C57" s="34"/>
      <c r="D57" s="34"/>
      <c r="E57" s="34"/>
      <c r="F57" s="34"/>
      <c r="G57" s="34"/>
      <c r="H57" s="34"/>
      <c r="I57" s="24">
        <f>I54+I47+I27+I14+I6</f>
        <v>0</v>
      </c>
    </row>
    <row r="58" spans="1:9" ht="12.75" customHeight="1" x14ac:dyDescent="0.2">
      <c r="A58" s="26" t="s">
        <v>181</v>
      </c>
      <c r="B58" s="26"/>
      <c r="C58" s="26"/>
      <c r="D58" s="26"/>
      <c r="E58" s="26"/>
      <c r="F58" s="26"/>
      <c r="G58" s="26"/>
      <c r="H58" s="26"/>
      <c r="I58" s="24">
        <f>ROUND(I57*23%,2)</f>
        <v>0</v>
      </c>
    </row>
    <row r="59" spans="1:9" ht="12.75" customHeight="1" x14ac:dyDescent="0.2">
      <c r="A59" s="26" t="s">
        <v>182</v>
      </c>
      <c r="B59" s="26"/>
      <c r="C59" s="26"/>
      <c r="D59" s="26"/>
      <c r="E59" s="26"/>
      <c r="F59" s="26"/>
      <c r="G59" s="26"/>
      <c r="H59" s="26"/>
      <c r="I59" s="24">
        <f>I57+I58</f>
        <v>0</v>
      </c>
    </row>
  </sheetData>
  <sheetProtection algorithmName="SHA-512" hashValue="qbCT2gwE2QjbIyZprXxHlvAJYCovsL56nMQpVVaWUGq/poAw6bWACHtu80woUiHMvmZEl6ILi/igPHA52ZlBAA==" saltValue="k/1tpExvw5E+HVV9ieNhFA==" spinCount="100000" sheet="1" objects="1" scenarios="1"/>
  <mergeCells count="5">
    <mergeCell ref="A58:H58"/>
    <mergeCell ref="A59:H59"/>
    <mergeCell ref="A3:I4"/>
    <mergeCell ref="A1:I2"/>
    <mergeCell ref="A57:H57"/>
  </mergeCells>
  <phoneticPr fontId="6" type="noConversion"/>
  <pageMargins left="0.70866141732283472" right="0.70866141732283472" top="0.74803149606299213" bottom="0.74803149606299213" header="0.51181102362204722" footer="0.51181102362204722"/>
  <pageSetup paperSize="9" scale="70" pageOrder="overThenDown" orientation="portrait" r:id="rId1"/>
  <headerFooter alignWithMargins="0">
    <oddFooter>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Lucyna Chorągwicka-Batkiewicz</dc:creator>
  <cp:lastModifiedBy>Lucyna Chorągwicka-Batkiewicz</cp:lastModifiedBy>
  <cp:lastPrinted>2024-06-26T10:22:54Z</cp:lastPrinted>
  <dcterms:created xsi:type="dcterms:W3CDTF">2013-03-19T16:38:19Z</dcterms:created>
  <dcterms:modified xsi:type="dcterms:W3CDTF">2024-07-03T05:43:20Z</dcterms:modified>
</cp:coreProperties>
</file>