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RAF_KASIA\2023\ZP_47_2023-serwis\"/>
    </mc:Choice>
  </mc:AlternateContent>
  <xr:revisionPtr revIDLastSave="0" documentId="13_ncr:1_{B7339D71-57C1-418A-A245-51A23F001524}" xr6:coauthVersionLast="36" xr6:coauthVersionMax="36" xr10:uidLastSave="{00000000-0000-0000-0000-000000000000}"/>
  <bookViews>
    <workbookView xWindow="0" yWindow="0" windowWidth="19200" windowHeight="11385" xr2:uid="{B722049D-7876-45E0-8579-7249868D8633}"/>
  </bookViews>
  <sheets>
    <sheet name="Arkusz punktow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58" i="1" l="1"/>
  <c r="BK158" i="1" s="1"/>
  <c r="K157" i="1"/>
  <c r="BA156" i="1"/>
  <c r="BJ156" i="1" s="1"/>
  <c r="BK156" i="1" s="1"/>
  <c r="BJ155" i="1"/>
  <c r="BK155" i="1" s="1"/>
  <c r="BJ154" i="1"/>
  <c r="BK154" i="1" s="1"/>
  <c r="K153" i="1"/>
  <c r="M153" i="1" s="1"/>
  <c r="BJ153" i="1" s="1"/>
  <c r="BK153" i="1" s="1"/>
  <c r="BJ152" i="1"/>
  <c r="BK152" i="1" s="1"/>
  <c r="BJ151" i="1"/>
  <c r="BK151" i="1" s="1"/>
  <c r="Z150" i="1"/>
  <c r="BJ149" i="1"/>
  <c r="BK149" i="1" s="1"/>
  <c r="BJ148" i="1"/>
  <c r="BK148" i="1" s="1"/>
  <c r="W147" i="1"/>
  <c r="BK146" i="1"/>
  <c r="BJ146" i="1"/>
  <c r="BJ145" i="1"/>
  <c r="BK145" i="1" s="1"/>
  <c r="BJ144" i="1"/>
  <c r="BK144" i="1" s="1"/>
  <c r="BJ143" i="1"/>
  <c r="BK143" i="1" s="1"/>
  <c r="BJ142" i="1"/>
  <c r="BK142" i="1" s="1"/>
  <c r="BJ141" i="1"/>
  <c r="BK141" i="1" s="1"/>
  <c r="BJ140" i="1"/>
  <c r="BK140" i="1" s="1"/>
  <c r="BJ139" i="1"/>
  <c r="BK139" i="1" s="1"/>
  <c r="AF138" i="1"/>
  <c r="AH138" i="1" s="1"/>
  <c r="BJ138" i="1" s="1"/>
  <c r="BK138" i="1" s="1"/>
  <c r="BJ137" i="1"/>
  <c r="BK137" i="1" s="1"/>
  <c r="BJ136" i="1"/>
  <c r="BK136" i="1" s="1"/>
  <c r="AI135" i="1"/>
  <c r="K134" i="1"/>
  <c r="M134" i="1" s="1"/>
  <c r="K133" i="1"/>
  <c r="BJ132" i="1"/>
  <c r="BK132" i="1" s="1"/>
  <c r="BJ131" i="1"/>
  <c r="BK131" i="1" s="1"/>
  <c r="BJ130" i="1"/>
  <c r="BK130" i="1" s="1"/>
  <c r="BJ129" i="1"/>
  <c r="BK129" i="1" s="1"/>
  <c r="BJ128" i="1"/>
  <c r="BK128" i="1" s="1"/>
  <c r="AL127" i="1"/>
  <c r="AL126" i="1"/>
  <c r="BJ125" i="1"/>
  <c r="BK125" i="1" s="1"/>
  <c r="BJ124" i="1"/>
  <c r="BK124" i="1" s="1"/>
  <c r="BJ123" i="1"/>
  <c r="BK123" i="1" s="1"/>
  <c r="BJ122" i="1"/>
  <c r="BK122" i="1" s="1"/>
  <c r="BJ121" i="1"/>
  <c r="BK121" i="1" s="1"/>
  <c r="K120" i="1"/>
  <c r="AR119" i="1"/>
  <c r="BC118" i="1"/>
  <c r="BA118" i="1"/>
  <c r="AC118" i="1"/>
  <c r="AE118" i="1" s="1"/>
  <c r="BJ117" i="1"/>
  <c r="BK117" i="1" s="1"/>
  <c r="BJ116" i="1"/>
  <c r="BK116" i="1" s="1"/>
  <c r="BJ115" i="1"/>
  <c r="BK115" i="1" s="1"/>
  <c r="BJ114" i="1"/>
  <c r="BK114" i="1" s="1"/>
  <c r="BJ113" i="1"/>
  <c r="BK113" i="1" s="1"/>
  <c r="N112" i="1"/>
  <c r="BJ111" i="1"/>
  <c r="BK111" i="1" s="1"/>
  <c r="BJ110" i="1"/>
  <c r="BK110" i="1" s="1"/>
  <c r="T109" i="1"/>
  <c r="V109" i="1" s="1"/>
  <c r="BJ109" i="1" s="1"/>
  <c r="BK109" i="1" s="1"/>
  <c r="BD108" i="1"/>
  <c r="BJ108" i="1" s="1"/>
  <c r="BK108" i="1" s="1"/>
  <c r="BJ107" i="1"/>
  <c r="BK107" i="1" s="1"/>
  <c r="BJ106" i="1"/>
  <c r="BK106" i="1" s="1"/>
  <c r="K105" i="1"/>
  <c r="BJ104" i="1"/>
  <c r="BK104" i="1" s="1"/>
  <c r="BJ103" i="1"/>
  <c r="BK103" i="1" s="1"/>
  <c r="BJ102" i="1"/>
  <c r="BK102" i="1" s="1"/>
  <c r="BJ101" i="1"/>
  <c r="BK101" i="1" s="1"/>
  <c r="BJ100" i="1"/>
  <c r="BK100" i="1" s="1"/>
  <c r="BJ99" i="1"/>
  <c r="BK99" i="1" s="1"/>
  <c r="BJ98" i="1"/>
  <c r="BK98" i="1" s="1"/>
  <c r="AU97" i="1"/>
  <c r="AU96" i="1"/>
  <c r="AW96" i="1" s="1"/>
  <c r="K96" i="1"/>
  <c r="K95" i="1"/>
  <c r="M95" i="1" s="1"/>
  <c r="BJ94" i="1"/>
  <c r="BK94" i="1" s="1"/>
  <c r="BJ93" i="1"/>
  <c r="BK93" i="1" s="1"/>
  <c r="BJ92" i="1"/>
  <c r="BK92" i="1" s="1"/>
  <c r="K91" i="1"/>
  <c r="BJ90" i="1"/>
  <c r="BK90" i="1" s="1"/>
  <c r="BJ89" i="1"/>
  <c r="BK89" i="1" s="1"/>
  <c r="BJ88" i="1"/>
  <c r="BK88" i="1" s="1"/>
  <c r="BJ87" i="1"/>
  <c r="BK87" i="1" s="1"/>
  <c r="K86" i="1"/>
  <c r="BJ85" i="1"/>
  <c r="BK85" i="1" s="1"/>
  <c r="BK84" i="1"/>
  <c r="BJ84" i="1"/>
  <c r="BJ83" i="1"/>
  <c r="BK83" i="1" s="1"/>
  <c r="AO82" i="1"/>
  <c r="BJ81" i="1"/>
  <c r="BK81" i="1" s="1"/>
  <c r="BJ80" i="1"/>
  <c r="BK80" i="1" s="1"/>
  <c r="BJ79" i="1"/>
  <c r="BK79" i="1" s="1"/>
  <c r="BJ78" i="1"/>
  <c r="BK78" i="1" s="1"/>
  <c r="BJ77" i="1"/>
  <c r="BK77" i="1" s="1"/>
  <c r="BJ76" i="1"/>
  <c r="BK76" i="1" s="1"/>
  <c r="BJ75" i="1"/>
  <c r="BK75" i="1" s="1"/>
  <c r="B74" i="1"/>
  <c r="D74" i="1" s="1"/>
  <c r="BJ74" i="1" s="1"/>
  <c r="BK74" i="1" s="1"/>
  <c r="BJ73" i="1"/>
  <c r="BK73" i="1" s="1"/>
  <c r="BJ72" i="1"/>
  <c r="BK72" i="1" s="1"/>
  <c r="BJ71" i="1"/>
  <c r="BK71" i="1" s="1"/>
  <c r="B70" i="1"/>
  <c r="BJ69" i="1"/>
  <c r="BK69" i="1" s="1"/>
  <c r="BJ68" i="1"/>
  <c r="BK68" i="1" s="1"/>
  <c r="BJ67" i="1"/>
  <c r="BK67" i="1" s="1"/>
  <c r="BJ66" i="1"/>
  <c r="BK66" i="1" s="1"/>
  <c r="BJ65" i="1"/>
  <c r="BK65" i="1" s="1"/>
  <c r="BJ64" i="1"/>
  <c r="BK64" i="1" s="1"/>
  <c r="BJ63" i="1"/>
  <c r="BK63" i="1" s="1"/>
  <c r="BJ62" i="1"/>
  <c r="BK62" i="1" s="1"/>
  <c r="BJ61" i="1"/>
  <c r="BK61" i="1" s="1"/>
  <c r="BJ60" i="1"/>
  <c r="BK60" i="1" s="1"/>
  <c r="BJ59" i="1"/>
  <c r="BK59" i="1" s="1"/>
  <c r="BJ58" i="1"/>
  <c r="BK58" i="1" s="1"/>
  <c r="BJ57" i="1"/>
  <c r="BK57" i="1" s="1"/>
  <c r="BJ56" i="1"/>
  <c r="BK56" i="1" s="1"/>
  <c r="E55" i="1"/>
  <c r="BJ54" i="1"/>
  <c r="BK54" i="1" s="1"/>
  <c r="E53" i="1"/>
  <c r="G53" i="1" s="1"/>
  <c r="BJ53" i="1" s="1"/>
  <c r="BK53" i="1" s="1"/>
  <c r="BJ52" i="1"/>
  <c r="BK52" i="1" s="1"/>
  <c r="K51" i="1"/>
  <c r="AE50" i="1"/>
  <c r="BJ50" i="1" s="1"/>
  <c r="BK50" i="1" s="1"/>
  <c r="BJ49" i="1"/>
  <c r="BK49" i="1" s="1"/>
  <c r="BJ48" i="1"/>
  <c r="BK48" i="1" s="1"/>
  <c r="BJ47" i="1"/>
  <c r="BK47" i="1" s="1"/>
  <c r="BJ46" i="1"/>
  <c r="BK46" i="1" s="1"/>
  <c r="BJ45" i="1"/>
  <c r="BK45" i="1" s="1"/>
  <c r="BJ44" i="1"/>
  <c r="BK44" i="1" s="1"/>
  <c r="BJ43" i="1"/>
  <c r="BK43" i="1" s="1"/>
  <c r="Q42" i="1"/>
  <c r="S42" i="1" s="1"/>
  <c r="BJ42" i="1" s="1"/>
  <c r="BK42" i="1" s="1"/>
  <c r="BJ41" i="1"/>
  <c r="BK41" i="1" s="1"/>
  <c r="BJ40" i="1"/>
  <c r="BK40" i="1" s="1"/>
  <c r="BJ39" i="1"/>
  <c r="BK39" i="1" s="1"/>
  <c r="BJ38" i="1"/>
  <c r="BK38" i="1" s="1"/>
  <c r="BJ37" i="1"/>
  <c r="BK37" i="1" s="1"/>
  <c r="BJ36" i="1"/>
  <c r="BK36" i="1" s="1"/>
  <c r="BJ35" i="1"/>
  <c r="BK35" i="1" s="1"/>
  <c r="BJ34" i="1"/>
  <c r="BK34" i="1" s="1"/>
  <c r="BJ33" i="1"/>
  <c r="BK33" i="1" s="1"/>
  <c r="BJ32" i="1"/>
  <c r="BK32" i="1" s="1"/>
  <c r="BJ31" i="1"/>
  <c r="BK31" i="1" s="1"/>
  <c r="AC30" i="1"/>
  <c r="BJ29" i="1"/>
  <c r="BK29" i="1" s="1"/>
  <c r="BJ28" i="1"/>
  <c r="BK28" i="1" s="1"/>
  <c r="BG28" i="1"/>
  <c r="BI28" i="1" s="1"/>
  <c r="BJ27" i="1"/>
  <c r="BK27" i="1" s="1"/>
  <c r="BJ26" i="1"/>
  <c r="BK26" i="1" s="1"/>
  <c r="BJ25" i="1"/>
  <c r="BK25" i="1" s="1"/>
  <c r="BJ24" i="1"/>
  <c r="BK24" i="1" s="1"/>
  <c r="BJ23" i="1"/>
  <c r="BK23" i="1" s="1"/>
  <c r="BJ22" i="1"/>
  <c r="BK22" i="1" s="1"/>
  <c r="K21" i="1"/>
  <c r="M21" i="1" s="1"/>
  <c r="BJ20" i="1"/>
  <c r="BK20" i="1" s="1"/>
  <c r="BJ19" i="1"/>
  <c r="BK19" i="1" s="1"/>
  <c r="BJ18" i="1"/>
  <c r="BK18" i="1" s="1"/>
  <c r="BJ17" i="1"/>
  <c r="BK17" i="1" s="1"/>
  <c r="BJ16" i="1"/>
  <c r="BK16" i="1" s="1"/>
  <c r="BJ15" i="1"/>
  <c r="BK15" i="1" s="1"/>
  <c r="BJ14" i="1"/>
  <c r="BK14" i="1" s="1"/>
  <c r="BJ13" i="1"/>
  <c r="BK13" i="1" s="1"/>
  <c r="BJ12" i="1"/>
  <c r="BK12" i="1" s="1"/>
  <c r="BJ11" i="1"/>
  <c r="BK11" i="1" s="1"/>
  <c r="BJ10" i="1"/>
  <c r="BK10" i="1" s="1"/>
  <c r="AZ9" i="1"/>
  <c r="BJ9" i="1" s="1"/>
  <c r="E8" i="1"/>
  <c r="G8" i="1" s="1"/>
  <c r="BJ8" i="1" s="1"/>
  <c r="BK8" i="1" s="1"/>
  <c r="AZ7" i="1"/>
  <c r="BJ7" i="1" s="1"/>
  <c r="BK7" i="1" s="1"/>
  <c r="BJ6" i="1"/>
  <c r="BK6" i="1" s="1"/>
  <c r="BJ4" i="1"/>
  <c r="BK4" i="1" s="1"/>
  <c r="BJ21" i="1" l="1"/>
  <c r="BJ95" i="1"/>
  <c r="AQ82" i="1"/>
  <c r="BJ82" i="1" s="1"/>
  <c r="BK82" i="1" s="1"/>
  <c r="BJ118" i="1"/>
  <c r="BK118" i="1" s="1"/>
  <c r="M157" i="1"/>
  <c r="BJ157" i="1" s="1"/>
  <c r="BK157" i="1" s="1"/>
  <c r="M51" i="1"/>
  <c r="BJ51" i="1" s="1"/>
  <c r="M96" i="1"/>
  <c r="BJ96" i="1" s="1"/>
  <c r="BK96" i="1" s="1"/>
  <c r="G55" i="1"/>
  <c r="BJ55" i="1" s="1"/>
  <c r="BK55" i="1" s="1"/>
  <c r="M91" i="1"/>
  <c r="BJ91" i="1" s="1"/>
  <c r="M120" i="1"/>
  <c r="BJ120" i="1" s="1"/>
  <c r="BK120" i="1" s="1"/>
  <c r="AE30" i="1"/>
  <c r="BJ30" i="1" s="1"/>
  <c r="BK30" i="1" s="1"/>
  <c r="P112" i="1"/>
  <c r="BJ112" i="1" s="1"/>
  <c r="BJ134" i="1"/>
  <c r="D70" i="1"/>
  <c r="BJ70" i="1" s="1"/>
  <c r="AW97" i="1"/>
  <c r="BJ97" i="1" s="1"/>
  <c r="BK97" i="1" s="1"/>
  <c r="Y147" i="1"/>
  <c r="BJ147" i="1" s="1"/>
  <c r="BK147" i="1" s="1"/>
  <c r="M86" i="1"/>
  <c r="BJ86" i="1" s="1"/>
  <c r="AN127" i="1"/>
  <c r="BJ127" i="1" s="1"/>
  <c r="BK127" i="1" s="1"/>
  <c r="BJ5" i="1"/>
  <c r="BK5" i="1" s="1"/>
  <c r="M105" i="1"/>
  <c r="BJ105" i="1" s="1"/>
  <c r="BK105" i="1" s="1"/>
  <c r="AT119" i="1"/>
  <c r="BJ119" i="1" s="1"/>
  <c r="BK119" i="1" s="1"/>
  <c r="AN126" i="1"/>
  <c r="BJ126" i="1" s="1"/>
  <c r="BK126" i="1" s="1"/>
  <c r="M133" i="1"/>
  <c r="BJ133" i="1" s="1"/>
  <c r="AK135" i="1"/>
  <c r="BJ135" i="1" s="1"/>
  <c r="BK135" i="1" s="1"/>
  <c r="AB150" i="1"/>
  <c r="BJ150" i="1" s="1"/>
  <c r="BK150" i="1" s="1"/>
</calcChain>
</file>

<file path=xl/sharedStrings.xml><?xml version="1.0" encoding="utf-8"?>
<sst xmlns="http://schemas.openxmlformats.org/spreadsheetml/2006/main" count="107" uniqueCount="41">
  <si>
    <t>Klaromed Spółka z o.o.
ul. Jana III Sobieskiego 123 05-070 Sulejówek</t>
  </si>
  <si>
    <t>Bjeska sp. z o.o. sp. k.
ul. Strzeszyńska 33    60-479 Poznań</t>
  </si>
  <si>
    <t>TMS Sp. z o.o.
ul. Wiertnicza 84
02-952 Warszawa</t>
  </si>
  <si>
    <t>PLS SERVICES Spółka z o.o., Rzędziany 22, 16-080 Tykocin</t>
  </si>
  <si>
    <t>Sterimed Sp. z o. o.
ul. Sokólska 70, 05-304 Stanisławów</t>
  </si>
  <si>
    <t>Inomed Polska Sp. zo.o.
Ul. Bursztynowa 4/D1
83-021 Rokitnica</t>
  </si>
  <si>
    <t>Kosmed Sp. z o. o.
25-677 Kielce, ul. Łazy 30a</t>
  </si>
  <si>
    <t>EMS – EUROMED MEDICAL SOLUTION Sp. z o.o.
Ul. Grunwaldzka 137, 60-313 Poznań</t>
  </si>
  <si>
    <t>Stryker Polska Sp. z o.o.
ul. Poleczki 35, 02-822 Warszawa</t>
  </si>
  <si>
    <t>Medicor- Pol Zakład Techniki Meducznej Sp z o.o. ul. Kilińskiego 233 ,93-133 Łódź</t>
  </si>
  <si>
    <t>Olympus Polska Sp. z o.o.
ul. Wynalazek 1
02-677 Warszawa</t>
  </si>
  <si>
    <t>ADO-MED Sp. z o.o.
41-600 Świętochłowice, ul. Bytomska 38b</t>
  </si>
  <si>
    <t>Getinge Polska Sp. z o.o., ul. Żwirki i Wigury 18,02-092 Warszawa</t>
  </si>
  <si>
    <t>Miro Sp. z o.o.
Ul. Mińska 25B lok. U1, 03-808 Warszawa</t>
  </si>
  <si>
    <t>TIMKO Sp. z o.o.
ul. Syrokomli 30, 03-335 Warszawa</t>
  </si>
  <si>
    <t>ASCOR SERVICE Sp. z o.o.
Ul. Długa 44/50, 00-241 Warszawa</t>
  </si>
  <si>
    <t>Philips Polska Sp. z o.o.
Aleje Jerozolimskie 195B
02-222 Warszawa</t>
  </si>
  <si>
    <t>Z.N.A.M. Zakład Naprawy Aparatury Medycznej</t>
  </si>
  <si>
    <t>Erbe Polska Sp. z o.o.
Al. Rzeczypospolitej 14 lok. 2.8
02-972 Warszawa</t>
  </si>
  <si>
    <t>BIAMEDITEK SP. Z O.O., UL. ELEWATORSKA 58, 15-620 BIAŁYSTOK</t>
  </si>
  <si>
    <t>Nr pakietu</t>
  </si>
  <si>
    <t>punkty za cenę cena</t>
  </si>
  <si>
    <t>punkty za gwarancję</t>
  </si>
  <si>
    <t>razem</t>
  </si>
  <si>
    <t>max</t>
  </si>
  <si>
    <t>postępowanie zostało uniewaznione na podstawie art. 255 pkt 3 pzp gdyż cena najkorzystniejszej oferty przekracza środki na sfinansowanie zamówienia</t>
  </si>
  <si>
    <t>oferta 1 - KAWA.SKA Sp. z o.o. została odrzucona na podstawie art. 226 ust. 1 pkt 5 pzp gdyz wykonawca nie podał długości okresu gwarancji</t>
  </si>
  <si>
    <t>oferta 4 -  ELMIKO BIOSIGNALS SP. Z O.O. została odrzucona na podstawie art. 226 ust. 1 pkt 5 pzp gdyz wykonawca nie podał stawki VAT</t>
  </si>
  <si>
    <t>oferta 5 -  MEDILAND Grażyna Wykland została odrzucona na podstawie art. 226 ust. 1 pkt 5 pzp gdyz wykonawca nie podał długości okresu gwarancji i stawki VAT</t>
  </si>
  <si>
    <t>oferta 8 -  KARL STORZ Polska sp. z o.o. została odrzucona na podstawie art. 226 ust. 1 pkt 5 pzp gdyz wykonawca zmienił kwotę w kolumnie "t"</t>
  </si>
  <si>
    <t>oferta 10 -  RESPIMED Tomasz Olejniczak została odrzucona na podstawie art. 226 ust. 1 pkt 4 pzp w związku z art. 73 § 1 Kodeksu cywilnego gdyż oferty nie została podpisana kwalifikowanymzaś jedynie zaufanym podpisem elektronicznym</t>
  </si>
  <si>
    <t>oferta 12 -  VARIMED Sp. z o.o. została odrzucona na podstawie art. 226 ust. 1 pkt 5 pzp gdyz wykonawca zmienił kwotę w kolumnie "t"</t>
  </si>
  <si>
    <t>oferta 16 -  Medicor- Pol Zakład Techniki Meducznej Sp z o.o. została odrzucona na podstawie art. 226 ust. 1 pkt 5 pzp gdyz wykonawca zmienił kwotę w kolumnie "t" w częściach 55, 60, 94, 109, 122 i 126 - brak podania stawki VAT</t>
  </si>
  <si>
    <t>oferta 20 -  AMED Biuro Techniczno-Handlowe Andrzej Abramczyk została odrzucona na podstawie art. 226 ust. 1 pkt 5 pzp gdyz wykonawca zmienił kwotę w kolumnie "t"</t>
  </si>
  <si>
    <t>oferta 23 -  GE MEDICAL SYSTEMS POLSKA SP. Z O.O  została odrzucona na podstawie art. 226 ust. 1 pkt 5 pzp gdyz wykonawca nie podał długości okresu gwarancji</t>
  </si>
  <si>
    <t>oferta 24 -  NAMEDALL Serwis Aparatury Medycznej Marek Kwiatkowskizostała odrzucona na podstawie art. 226 ust. 1 pkt 5 pzp gdyz wykonawca nie podał długości okresu gwarancji</t>
  </si>
  <si>
    <t>oferta 26 - UNITECH Dariusz Lubiatowski została odrzucona na podstawie art. 226 ust. 1 pkt 5 pzp gdyz wykonawca nie podał długości okresu gwarancji</t>
  </si>
  <si>
    <t>oferta 27 -  KONKRET sp. z o.o. sp. k. została odrzucona na podstawie art. 226 ust. 1 pkt 5 pzp gdyz wykonawca nie podał stawki VAT</t>
  </si>
  <si>
    <t>oferta 28 - Reynolds Medical sp. z o.o.  została odrzucona na podstawie art. 226 ust. 1 pkt 5 pzp gdyz wykonawca złozył ofertę na formularzu nie dotyczącym naszego postępowania</t>
  </si>
  <si>
    <t>oferta 30 -  Z.N.A.M. Zakład Naprawy Aparatury Medycznej została odrzucona na podstawie art. 226 ust. 1 pkt 8 pzp gdyz wykonawca zaoferował rażąco niską cenę w częściach 63,83,151</t>
  </si>
  <si>
    <t>oferta 30 -  Z.N.A.M. Zakład Naprawy Aparatury Medycznej została odrzucona na podstawie art. 226 ust. 1 pkt 5 pzp gdyz wykonawca zmienił kwotę w kolumnie"t" w częściach:7,8,16,18,25,26,27,28,31,35,38,42,47,48,50,51,52,55,57,60,64,65,66,67,70,73,81,88,89,91,92,93,94,95,100,102,104,107,108,109,114,117,118,122,126,128,130,131,133,148,150,154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</si>
</sst>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0" fontId="0" fillId="0" borderId="3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cena%2003_01_2024_%20_%20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a i gwrancja"/>
      <sheetName val="ocena punktowa"/>
    </sheetNames>
    <sheetDataSet>
      <sheetData sheetId="0">
        <row r="5">
          <cell r="F5">
            <v>10260</v>
          </cell>
        </row>
        <row r="8">
          <cell r="D8">
            <v>16024.24</v>
          </cell>
          <cell r="AP8">
            <v>16024.24</v>
          </cell>
        </row>
        <row r="21">
          <cell r="H21">
            <v>2764.8</v>
          </cell>
          <cell r="AP21">
            <v>883.44</v>
          </cell>
        </row>
        <row r="28">
          <cell r="AP28">
            <v>13791.6</v>
          </cell>
          <cell r="AT28">
            <v>81150.100000000006</v>
          </cell>
        </row>
        <row r="30">
          <cell r="T30">
            <v>1101.5999999999999</v>
          </cell>
          <cell r="AP30">
            <v>1101.5999999999999</v>
          </cell>
        </row>
        <row r="42">
          <cell r="L42">
            <v>16783.2</v>
          </cell>
          <cell r="AP42">
            <v>16783.2</v>
          </cell>
        </row>
        <row r="51">
          <cell r="H51">
            <v>5731.8</v>
          </cell>
          <cell r="AP51">
            <v>1134</v>
          </cell>
        </row>
        <row r="53">
          <cell r="D53">
            <v>11454.24</v>
          </cell>
          <cell r="AP53">
            <v>4622.3999999999996</v>
          </cell>
        </row>
        <row r="55">
          <cell r="D55">
            <v>2290.85</v>
          </cell>
          <cell r="AP55">
            <v>874.8</v>
          </cell>
        </row>
        <row r="70">
          <cell r="B70">
            <v>4168.8</v>
          </cell>
          <cell r="AP70">
            <v>626.4</v>
          </cell>
        </row>
        <row r="74">
          <cell r="B74">
            <v>17619.12</v>
          </cell>
          <cell r="AP74">
            <v>17619.12</v>
          </cell>
        </row>
        <row r="82">
          <cell r="AD82">
            <v>40716</v>
          </cell>
          <cell r="AP82">
            <v>40716</v>
          </cell>
        </row>
        <row r="86">
          <cell r="H86">
            <v>6752.7</v>
          </cell>
          <cell r="AP86">
            <v>2268</v>
          </cell>
        </row>
        <row r="91">
          <cell r="H91">
            <v>7269.3</v>
          </cell>
          <cell r="AP91">
            <v>1749.6</v>
          </cell>
        </row>
        <row r="95">
          <cell r="H95">
            <v>8856</v>
          </cell>
          <cell r="AP95">
            <v>3909.6</v>
          </cell>
        </row>
        <row r="96">
          <cell r="H96">
            <v>2646</v>
          </cell>
          <cell r="AH96">
            <v>2103.84</v>
          </cell>
          <cell r="AP96">
            <v>406.08</v>
          </cell>
        </row>
        <row r="97">
          <cell r="AH97">
            <v>152864.17000000001</v>
          </cell>
          <cell r="AP97">
            <v>21988.799999999999</v>
          </cell>
        </row>
        <row r="105">
          <cell r="H105">
            <v>15854.4</v>
          </cell>
          <cell r="AP105">
            <v>3024</v>
          </cell>
        </row>
        <row r="108">
          <cell r="AP108">
            <v>31860</v>
          </cell>
        </row>
        <row r="109">
          <cell r="N109">
            <v>87048</v>
          </cell>
          <cell r="AP109">
            <v>87048</v>
          </cell>
        </row>
        <row r="112">
          <cell r="J112">
            <v>20811.599999999999</v>
          </cell>
          <cell r="AP112">
            <v>1663.2</v>
          </cell>
        </row>
        <row r="118">
          <cell r="T118">
            <v>831.6</v>
          </cell>
          <cell r="AN118">
            <v>950.39999999999986</v>
          </cell>
          <cell r="AP118">
            <v>831.6</v>
          </cell>
        </row>
        <row r="119">
          <cell r="AF119">
            <v>22152</v>
          </cell>
          <cell r="AP119">
            <v>22152</v>
          </cell>
        </row>
        <row r="120">
          <cell r="H120">
            <v>1895.4</v>
          </cell>
          <cell r="AP120">
            <v>604.79999999999995</v>
          </cell>
        </row>
        <row r="126">
          <cell r="Z126">
            <v>254664</v>
          </cell>
          <cell r="AP126">
            <v>254664</v>
          </cell>
        </row>
        <row r="127">
          <cell r="Z127">
            <v>35532</v>
          </cell>
          <cell r="AP127">
            <v>35532</v>
          </cell>
        </row>
        <row r="133">
          <cell r="H133">
            <v>2440.8000000000002</v>
          </cell>
          <cell r="AP133">
            <v>810</v>
          </cell>
        </row>
        <row r="134">
          <cell r="H134">
            <v>2376</v>
          </cell>
          <cell r="AP134">
            <v>810</v>
          </cell>
        </row>
        <row r="135">
          <cell r="X135">
            <v>14300</v>
          </cell>
          <cell r="AP135">
            <v>14300</v>
          </cell>
        </row>
        <row r="138">
          <cell r="V138">
            <v>711612</v>
          </cell>
          <cell r="AP138">
            <v>711612</v>
          </cell>
        </row>
        <row r="147">
          <cell r="P147">
            <v>45591</v>
          </cell>
          <cell r="AP147">
            <v>45591</v>
          </cell>
        </row>
        <row r="150">
          <cell r="R150">
            <v>46159.199999999997</v>
          </cell>
          <cell r="AP150">
            <v>46159.199999999997</v>
          </cell>
        </row>
        <row r="153">
          <cell r="H153">
            <v>5473.5</v>
          </cell>
          <cell r="AP153">
            <v>1762.56</v>
          </cell>
        </row>
        <row r="156">
          <cell r="AN156">
            <v>777.59999999999991</v>
          </cell>
          <cell r="AP156">
            <v>777.6</v>
          </cell>
        </row>
        <row r="157">
          <cell r="H157">
            <v>111622.5</v>
          </cell>
          <cell r="AP157">
            <v>22593.599999999999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E0A5C-C239-46FD-8CC0-3379F72A2558}">
  <dimension ref="A1:BN174"/>
  <sheetViews>
    <sheetView tabSelected="1" workbookViewId="0">
      <selection activeCell="AC159" sqref="AC159:BK159"/>
    </sheetView>
  </sheetViews>
  <sheetFormatPr defaultRowHeight="15" x14ac:dyDescent="0.25"/>
  <cols>
    <col min="1" max="1" width="6" customWidth="1"/>
    <col min="63" max="63" width="19.7109375" style="28" customWidth="1"/>
    <col min="64" max="66" width="19.7109375" style="25" customWidth="1"/>
  </cols>
  <sheetData>
    <row r="1" spans="1:63" ht="135" x14ac:dyDescent="0.25">
      <c r="A1" s="6"/>
      <c r="B1" s="19" t="s">
        <v>0</v>
      </c>
      <c r="C1" s="19"/>
      <c r="D1" s="19"/>
      <c r="E1" s="19" t="s">
        <v>1</v>
      </c>
      <c r="F1" s="19"/>
      <c r="G1" s="19"/>
      <c r="H1" s="19" t="s">
        <v>2</v>
      </c>
      <c r="I1" s="19"/>
      <c r="J1" s="19"/>
      <c r="K1" s="19" t="s">
        <v>3</v>
      </c>
      <c r="L1" s="19"/>
      <c r="M1" s="19"/>
      <c r="N1" s="19" t="s">
        <v>4</v>
      </c>
      <c r="O1" s="19"/>
      <c r="P1" s="19"/>
      <c r="Q1" s="19" t="s">
        <v>5</v>
      </c>
      <c r="R1" s="19"/>
      <c r="S1" s="19"/>
      <c r="T1" s="19" t="s">
        <v>6</v>
      </c>
      <c r="U1" s="19"/>
      <c r="V1" s="19"/>
      <c r="W1" s="19" t="s">
        <v>7</v>
      </c>
      <c r="X1" s="19"/>
      <c r="Y1" s="19"/>
      <c r="Z1" s="19" t="s">
        <v>8</v>
      </c>
      <c r="AA1" s="19"/>
      <c r="AB1" s="19"/>
      <c r="AC1" s="19" t="s">
        <v>9</v>
      </c>
      <c r="AD1" s="19"/>
      <c r="AE1" s="19"/>
      <c r="AF1" s="19" t="s">
        <v>10</v>
      </c>
      <c r="AG1" s="19"/>
      <c r="AH1" s="19"/>
      <c r="AI1" s="19" t="s">
        <v>11</v>
      </c>
      <c r="AJ1" s="19"/>
      <c r="AK1" s="19"/>
      <c r="AL1" s="19" t="s">
        <v>12</v>
      </c>
      <c r="AM1" s="19"/>
      <c r="AN1" s="19"/>
      <c r="AO1" s="19" t="s">
        <v>13</v>
      </c>
      <c r="AP1" s="19"/>
      <c r="AQ1" s="19"/>
      <c r="AR1" s="19" t="s">
        <v>14</v>
      </c>
      <c r="AS1" s="19"/>
      <c r="AT1" s="19"/>
      <c r="AU1" s="19" t="s">
        <v>15</v>
      </c>
      <c r="AV1" s="19"/>
      <c r="AW1" s="19"/>
      <c r="AX1" s="19" t="s">
        <v>16</v>
      </c>
      <c r="AY1" s="19"/>
      <c r="AZ1" s="19"/>
      <c r="BA1" s="19" t="s">
        <v>17</v>
      </c>
      <c r="BB1" s="19"/>
      <c r="BC1" s="19"/>
      <c r="BD1" s="19" t="s">
        <v>18</v>
      </c>
      <c r="BE1" s="19"/>
      <c r="BF1" s="19"/>
      <c r="BG1" s="6" t="s">
        <v>19</v>
      </c>
      <c r="BH1" s="6"/>
      <c r="BI1" s="6"/>
      <c r="BJ1" s="7"/>
      <c r="BK1" s="27"/>
    </row>
    <row r="2" spans="1:63" x14ac:dyDescent="0.25">
      <c r="A2" s="8"/>
      <c r="B2" s="8">
        <v>2</v>
      </c>
      <c r="C2" s="8"/>
      <c r="D2" s="9"/>
      <c r="E2" s="10">
        <v>3</v>
      </c>
      <c r="F2" s="10"/>
      <c r="G2" s="10"/>
      <c r="H2" s="8">
        <v>6</v>
      </c>
      <c r="I2" s="8"/>
      <c r="J2" s="8"/>
      <c r="K2" s="10">
        <v>7</v>
      </c>
      <c r="L2" s="10"/>
      <c r="M2" s="10"/>
      <c r="N2" s="10">
        <v>9</v>
      </c>
      <c r="O2" s="10"/>
      <c r="P2" s="10"/>
      <c r="Q2" s="10">
        <v>11</v>
      </c>
      <c r="R2" s="10"/>
      <c r="S2" s="10"/>
      <c r="T2" s="8">
        <v>13</v>
      </c>
      <c r="U2" s="8"/>
      <c r="V2" s="8"/>
      <c r="W2" s="8">
        <v>14</v>
      </c>
      <c r="X2" s="8"/>
      <c r="Y2" s="8"/>
      <c r="Z2" s="10">
        <v>15</v>
      </c>
      <c r="AA2" s="10"/>
      <c r="AB2" s="10"/>
      <c r="AC2" s="8">
        <v>16</v>
      </c>
      <c r="AD2" s="8"/>
      <c r="AE2" s="8"/>
      <c r="AF2" s="10">
        <v>17</v>
      </c>
      <c r="AG2" s="10"/>
      <c r="AH2" s="10"/>
      <c r="AI2" s="8">
        <v>18</v>
      </c>
      <c r="AJ2" s="8"/>
      <c r="AK2" s="8"/>
      <c r="AL2" s="10">
        <v>19</v>
      </c>
      <c r="AM2" s="10"/>
      <c r="AN2" s="10"/>
      <c r="AO2" s="10">
        <v>21</v>
      </c>
      <c r="AP2" s="10"/>
      <c r="AQ2" s="10"/>
      <c r="AR2" s="8">
        <v>22</v>
      </c>
      <c r="AS2" s="8"/>
      <c r="AT2" s="8"/>
      <c r="AU2" s="10">
        <v>25</v>
      </c>
      <c r="AV2" s="10"/>
      <c r="AW2" s="10"/>
      <c r="AX2" s="10">
        <v>29</v>
      </c>
      <c r="AY2" s="10"/>
      <c r="AZ2" s="10"/>
      <c r="BA2" s="8">
        <v>30</v>
      </c>
      <c r="BB2" s="8"/>
      <c r="BC2" s="8"/>
      <c r="BD2" s="10">
        <v>31</v>
      </c>
      <c r="BE2" s="10"/>
      <c r="BF2" s="10"/>
      <c r="BG2" s="11">
        <v>32</v>
      </c>
      <c r="BH2" s="11"/>
      <c r="BI2" s="11"/>
      <c r="BJ2" s="7"/>
      <c r="BK2" s="27"/>
    </row>
    <row r="3" spans="1:63" ht="25.5" x14ac:dyDescent="0.25">
      <c r="A3" s="1" t="s">
        <v>20</v>
      </c>
      <c r="B3" s="2" t="s">
        <v>21</v>
      </c>
      <c r="C3" s="2" t="s">
        <v>22</v>
      </c>
      <c r="D3" s="3" t="s">
        <v>23</v>
      </c>
      <c r="E3" s="2" t="s">
        <v>21</v>
      </c>
      <c r="F3" s="2" t="s">
        <v>22</v>
      </c>
      <c r="G3" s="3" t="s">
        <v>23</v>
      </c>
      <c r="H3" s="2" t="s">
        <v>21</v>
      </c>
      <c r="I3" s="2" t="s">
        <v>22</v>
      </c>
      <c r="J3" s="3" t="s">
        <v>23</v>
      </c>
      <c r="K3" s="2" t="s">
        <v>21</v>
      </c>
      <c r="L3" s="2" t="s">
        <v>22</v>
      </c>
      <c r="M3" s="3" t="s">
        <v>23</v>
      </c>
      <c r="N3" s="2" t="s">
        <v>21</v>
      </c>
      <c r="O3" s="2" t="s">
        <v>22</v>
      </c>
      <c r="P3" s="3" t="s">
        <v>23</v>
      </c>
      <c r="Q3" s="2" t="s">
        <v>21</v>
      </c>
      <c r="R3" s="2" t="s">
        <v>22</v>
      </c>
      <c r="S3" s="3" t="s">
        <v>23</v>
      </c>
      <c r="T3" s="2" t="s">
        <v>21</v>
      </c>
      <c r="U3" s="2" t="s">
        <v>22</v>
      </c>
      <c r="V3" s="3" t="s">
        <v>23</v>
      </c>
      <c r="W3" s="2" t="s">
        <v>21</v>
      </c>
      <c r="X3" s="2" t="s">
        <v>22</v>
      </c>
      <c r="Y3" s="3" t="s">
        <v>23</v>
      </c>
      <c r="Z3" s="2" t="s">
        <v>21</v>
      </c>
      <c r="AA3" s="2" t="s">
        <v>22</v>
      </c>
      <c r="AB3" s="3" t="s">
        <v>23</v>
      </c>
      <c r="AC3" s="2" t="s">
        <v>21</v>
      </c>
      <c r="AD3" s="2" t="s">
        <v>22</v>
      </c>
      <c r="AE3" s="3" t="s">
        <v>23</v>
      </c>
      <c r="AF3" s="2" t="s">
        <v>21</v>
      </c>
      <c r="AG3" s="2" t="s">
        <v>22</v>
      </c>
      <c r="AH3" s="3" t="s">
        <v>23</v>
      </c>
      <c r="AI3" s="2" t="s">
        <v>21</v>
      </c>
      <c r="AJ3" s="2" t="s">
        <v>22</v>
      </c>
      <c r="AK3" s="3" t="s">
        <v>23</v>
      </c>
      <c r="AL3" s="2" t="s">
        <v>21</v>
      </c>
      <c r="AM3" s="2" t="s">
        <v>22</v>
      </c>
      <c r="AN3" s="3" t="s">
        <v>23</v>
      </c>
      <c r="AO3" s="2" t="s">
        <v>21</v>
      </c>
      <c r="AP3" s="2" t="s">
        <v>22</v>
      </c>
      <c r="AQ3" s="3" t="s">
        <v>23</v>
      </c>
      <c r="AR3" s="2" t="s">
        <v>21</v>
      </c>
      <c r="AS3" s="2" t="s">
        <v>22</v>
      </c>
      <c r="AT3" s="3" t="s">
        <v>23</v>
      </c>
      <c r="AU3" s="2" t="s">
        <v>21</v>
      </c>
      <c r="AV3" s="2" t="s">
        <v>22</v>
      </c>
      <c r="AW3" s="3" t="s">
        <v>23</v>
      </c>
      <c r="AX3" s="2" t="s">
        <v>21</v>
      </c>
      <c r="AY3" s="2" t="s">
        <v>22</v>
      </c>
      <c r="AZ3" s="3" t="s">
        <v>23</v>
      </c>
      <c r="BA3" s="2" t="s">
        <v>21</v>
      </c>
      <c r="BB3" s="2" t="s">
        <v>22</v>
      </c>
      <c r="BC3" s="3" t="s">
        <v>23</v>
      </c>
      <c r="BD3" s="2" t="s">
        <v>21</v>
      </c>
      <c r="BE3" s="2" t="s">
        <v>22</v>
      </c>
      <c r="BF3" s="3" t="s">
        <v>23</v>
      </c>
      <c r="BG3" s="2" t="s">
        <v>21</v>
      </c>
      <c r="BH3" s="2" t="s">
        <v>22</v>
      </c>
      <c r="BI3" s="3" t="s">
        <v>23</v>
      </c>
      <c r="BJ3" s="1" t="s">
        <v>24</v>
      </c>
      <c r="BK3" s="27"/>
    </row>
    <row r="4" spans="1:63" ht="63.75" x14ac:dyDescent="0.25">
      <c r="A4" s="4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>
        <f t="shared" ref="BJ4:BJ67" si="0">MAX(B4:BF4)</f>
        <v>0</v>
      </c>
      <c r="BK4" s="27" t="str">
        <f>IF(BJ4=0,"postępowanie zostało uniewaznione na podstawie art. 255 pkt 1 pzp gdyż nie wpłynęła żadna oferta","")</f>
        <v>postępowanie zostało uniewaznione na podstawie art. 255 pkt 1 pzp gdyż nie wpłynęła żadna oferta</v>
      </c>
    </row>
    <row r="5" spans="1:63" ht="63.75" x14ac:dyDescent="0.25">
      <c r="A5" s="4">
        <v>2</v>
      </c>
      <c r="B5" s="7"/>
      <c r="C5" s="7"/>
      <c r="D5" s="7"/>
      <c r="E5" s="8"/>
      <c r="F5" s="8"/>
      <c r="G5" s="8"/>
      <c r="H5" s="12"/>
      <c r="I5" s="12"/>
      <c r="J5" s="12"/>
      <c r="K5" s="8"/>
      <c r="L5" s="8"/>
      <c r="M5" s="8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>
        <f t="shared" si="0"/>
        <v>0</v>
      </c>
      <c r="BK5" s="27" t="str">
        <f t="shared" ref="BK5:BK68" si="1">IF(BJ5=0,"postępowanie zostało uniewaznione na podstawie art. 255 pkt 1 pzp gdyż nie wpłynęła żadna oferta","")</f>
        <v>postępowanie zostało uniewaznione na podstawie art. 255 pkt 1 pzp gdyż nie wpłynęła żadna oferta</v>
      </c>
    </row>
    <row r="6" spans="1:63" ht="63.75" x14ac:dyDescent="0.25">
      <c r="A6" s="4">
        <v>3</v>
      </c>
      <c r="B6" s="7"/>
      <c r="C6" s="7"/>
      <c r="D6" s="7"/>
      <c r="E6" s="8"/>
      <c r="F6" s="8"/>
      <c r="G6" s="8"/>
      <c r="H6" s="12"/>
      <c r="I6" s="12"/>
      <c r="J6" s="12"/>
      <c r="K6" s="8"/>
      <c r="L6" s="8"/>
      <c r="M6" s="8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>
        <f t="shared" si="0"/>
        <v>0</v>
      </c>
      <c r="BK6" s="27" t="str">
        <f t="shared" si="1"/>
        <v>postępowanie zostało uniewaznione na podstawie art. 255 pkt 1 pzp gdyż nie wpłynęła żadna oferta</v>
      </c>
    </row>
    <row r="7" spans="1:63" x14ac:dyDescent="0.25">
      <c r="A7" s="4">
        <v>4</v>
      </c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12">
        <v>60</v>
      </c>
      <c r="AY7" s="12">
        <v>0</v>
      </c>
      <c r="AZ7" s="20">
        <f>SUM(AX7:AY7)</f>
        <v>60</v>
      </c>
      <c r="BA7" s="7"/>
      <c r="BB7" s="7"/>
      <c r="BC7" s="7"/>
      <c r="BD7" s="7"/>
      <c r="BE7" s="7"/>
      <c r="BF7" s="7"/>
      <c r="BG7" s="7"/>
      <c r="BH7" s="7"/>
      <c r="BI7" s="7"/>
      <c r="BJ7" s="7">
        <f t="shared" si="0"/>
        <v>60</v>
      </c>
      <c r="BK7" s="27" t="str">
        <f t="shared" si="1"/>
        <v/>
      </c>
    </row>
    <row r="8" spans="1:63" x14ac:dyDescent="0.25">
      <c r="A8" s="4">
        <v>5</v>
      </c>
      <c r="B8" s="7"/>
      <c r="C8" s="7"/>
      <c r="D8" s="7"/>
      <c r="E8" s="12">
        <f>'[1]cena i gwrancja'!$AP8/'[1]cena i gwrancja'!D8*60</f>
        <v>60</v>
      </c>
      <c r="F8" s="12">
        <v>0</v>
      </c>
      <c r="G8" s="20">
        <f>SUM(E8:F8)</f>
        <v>60</v>
      </c>
      <c r="H8" s="8"/>
      <c r="I8" s="8"/>
      <c r="J8" s="8"/>
      <c r="K8" s="8"/>
      <c r="L8" s="8"/>
      <c r="M8" s="8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12"/>
      <c r="AY8" s="12"/>
      <c r="AZ8" s="12"/>
      <c r="BA8" s="7"/>
      <c r="BB8" s="7"/>
      <c r="BC8" s="7"/>
      <c r="BD8" s="7"/>
      <c r="BE8" s="7"/>
      <c r="BF8" s="7"/>
      <c r="BG8" s="7"/>
      <c r="BH8" s="7"/>
      <c r="BI8" s="7"/>
      <c r="BJ8" s="7">
        <f t="shared" si="0"/>
        <v>60</v>
      </c>
      <c r="BK8" s="27" t="str">
        <f t="shared" si="1"/>
        <v/>
      </c>
    </row>
    <row r="9" spans="1:63" ht="114.75" x14ac:dyDescent="0.25">
      <c r="A9" s="4">
        <v>6</v>
      </c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12">
        <v>60</v>
      </c>
      <c r="AY9" s="12">
        <v>0</v>
      </c>
      <c r="AZ9" s="24">
        <f>SUM(AX9:AY9)</f>
        <v>60</v>
      </c>
      <c r="BA9" s="7"/>
      <c r="BB9" s="7"/>
      <c r="BC9" s="7"/>
      <c r="BD9" s="7"/>
      <c r="BE9" s="7"/>
      <c r="BF9" s="7"/>
      <c r="BG9" s="7"/>
      <c r="BH9" s="7"/>
      <c r="BI9" s="7"/>
      <c r="BJ9" s="7">
        <f t="shared" si="0"/>
        <v>60</v>
      </c>
      <c r="BK9" s="27" t="s">
        <v>25</v>
      </c>
    </row>
    <row r="10" spans="1:63" ht="63.75" x14ac:dyDescent="0.25">
      <c r="A10" s="4">
        <v>7</v>
      </c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12"/>
      <c r="AY10" s="12"/>
      <c r="AZ10" s="12"/>
      <c r="BA10" s="12"/>
      <c r="BB10" s="12"/>
      <c r="BC10" s="12"/>
      <c r="BD10" s="7"/>
      <c r="BE10" s="7"/>
      <c r="BF10" s="7"/>
      <c r="BG10" s="7"/>
      <c r="BH10" s="7"/>
      <c r="BI10" s="7"/>
      <c r="BJ10" s="7">
        <f t="shared" si="0"/>
        <v>0</v>
      </c>
      <c r="BK10" s="27" t="str">
        <f t="shared" si="1"/>
        <v>postępowanie zostało uniewaznione na podstawie art. 255 pkt 1 pzp gdyż nie wpłynęła żadna oferta</v>
      </c>
    </row>
    <row r="11" spans="1:63" ht="63.75" x14ac:dyDescent="0.25">
      <c r="A11" s="4">
        <v>8</v>
      </c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12"/>
      <c r="AY11" s="12"/>
      <c r="AZ11" s="12"/>
      <c r="BA11" s="12"/>
      <c r="BB11" s="12"/>
      <c r="BC11" s="12"/>
      <c r="BD11" s="7"/>
      <c r="BE11" s="7"/>
      <c r="BF11" s="7"/>
      <c r="BG11" s="7"/>
      <c r="BH11" s="7"/>
      <c r="BI11" s="7"/>
      <c r="BJ11" s="7">
        <f t="shared" si="0"/>
        <v>0</v>
      </c>
      <c r="BK11" s="27" t="str">
        <f t="shared" si="1"/>
        <v>postępowanie zostało uniewaznione na podstawie art. 255 pkt 1 pzp gdyż nie wpłynęła żadna oferta</v>
      </c>
    </row>
    <row r="12" spans="1:63" ht="63.75" x14ac:dyDescent="0.25">
      <c r="A12" s="4">
        <v>9</v>
      </c>
      <c r="B12" s="7"/>
      <c r="C12" s="7"/>
      <c r="D12" s="7"/>
      <c r="E12" s="8"/>
      <c r="F12" s="8"/>
      <c r="G12" s="8"/>
      <c r="H12" s="8"/>
      <c r="I12" s="8"/>
      <c r="J12" s="8"/>
      <c r="K12" s="8"/>
      <c r="L12" s="8"/>
      <c r="M12" s="8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12"/>
      <c r="BB12" s="12"/>
      <c r="BC12" s="12"/>
      <c r="BD12" s="7"/>
      <c r="BE12" s="7"/>
      <c r="BF12" s="7"/>
      <c r="BG12" s="7"/>
      <c r="BH12" s="7"/>
      <c r="BI12" s="7"/>
      <c r="BJ12" s="7">
        <f t="shared" si="0"/>
        <v>0</v>
      </c>
      <c r="BK12" s="27" t="str">
        <f t="shared" si="1"/>
        <v>postępowanie zostało uniewaznione na podstawie art. 255 pkt 1 pzp gdyż nie wpłynęła żadna oferta</v>
      </c>
    </row>
    <row r="13" spans="1:63" ht="63.75" x14ac:dyDescent="0.25">
      <c r="A13" s="4">
        <v>10</v>
      </c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12"/>
      <c r="BB13" s="12"/>
      <c r="BC13" s="12"/>
      <c r="BD13" s="7"/>
      <c r="BE13" s="7"/>
      <c r="BF13" s="7"/>
      <c r="BG13" s="7"/>
      <c r="BH13" s="7"/>
      <c r="BI13" s="7"/>
      <c r="BJ13" s="7">
        <f t="shared" si="0"/>
        <v>0</v>
      </c>
      <c r="BK13" s="27" t="str">
        <f t="shared" si="1"/>
        <v>postępowanie zostało uniewaznione na podstawie art. 255 pkt 1 pzp gdyż nie wpłynęła żadna oferta</v>
      </c>
    </row>
    <row r="14" spans="1:63" ht="63.75" x14ac:dyDescent="0.25">
      <c r="A14" s="4">
        <v>11</v>
      </c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12"/>
      <c r="BB14" s="12"/>
      <c r="BC14" s="12"/>
      <c r="BD14" s="7"/>
      <c r="BE14" s="7"/>
      <c r="BF14" s="7"/>
      <c r="BG14" s="7"/>
      <c r="BH14" s="7"/>
      <c r="BI14" s="7"/>
      <c r="BJ14" s="7">
        <f t="shared" si="0"/>
        <v>0</v>
      </c>
      <c r="BK14" s="27" t="str">
        <f t="shared" si="1"/>
        <v>postępowanie zostało uniewaznione na podstawie art. 255 pkt 1 pzp gdyż nie wpłynęła żadna oferta</v>
      </c>
    </row>
    <row r="15" spans="1:63" ht="63.75" x14ac:dyDescent="0.25">
      <c r="A15" s="5">
        <v>12</v>
      </c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12"/>
      <c r="BB15" s="12"/>
      <c r="BC15" s="12"/>
      <c r="BD15" s="7"/>
      <c r="BE15" s="7"/>
      <c r="BF15" s="7"/>
      <c r="BG15" s="7"/>
      <c r="BH15" s="7"/>
      <c r="BI15" s="7"/>
      <c r="BJ15" s="7">
        <f t="shared" si="0"/>
        <v>0</v>
      </c>
      <c r="BK15" s="27" t="str">
        <f t="shared" si="1"/>
        <v>postępowanie zostało uniewaznione na podstawie art. 255 pkt 1 pzp gdyż nie wpłynęła żadna oferta</v>
      </c>
    </row>
    <row r="16" spans="1:63" ht="63.75" x14ac:dyDescent="0.25">
      <c r="A16" s="4">
        <v>13</v>
      </c>
      <c r="B16" s="7"/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12"/>
      <c r="BB16" s="12"/>
      <c r="BC16" s="12"/>
      <c r="BD16" s="7"/>
      <c r="BE16" s="7"/>
      <c r="BF16" s="7"/>
      <c r="BG16" s="7"/>
      <c r="BH16" s="7"/>
      <c r="BI16" s="7"/>
      <c r="BJ16" s="7">
        <f t="shared" si="0"/>
        <v>0</v>
      </c>
      <c r="BK16" s="27" t="str">
        <f t="shared" si="1"/>
        <v>postępowanie zostało uniewaznione na podstawie art. 255 pkt 1 pzp gdyż nie wpłynęła żadna oferta</v>
      </c>
    </row>
    <row r="17" spans="1:63" ht="63.75" x14ac:dyDescent="0.25">
      <c r="A17" s="4">
        <v>14</v>
      </c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12"/>
      <c r="BB17" s="12"/>
      <c r="BC17" s="12"/>
      <c r="BD17" s="7"/>
      <c r="BE17" s="7"/>
      <c r="BF17" s="7"/>
      <c r="BG17" s="7"/>
      <c r="BH17" s="7"/>
      <c r="BI17" s="7"/>
      <c r="BJ17" s="7">
        <f t="shared" si="0"/>
        <v>0</v>
      </c>
      <c r="BK17" s="27" t="str">
        <f t="shared" si="1"/>
        <v>postępowanie zostało uniewaznione na podstawie art. 255 pkt 1 pzp gdyż nie wpłynęła żadna oferta</v>
      </c>
    </row>
    <row r="18" spans="1:63" ht="63.75" x14ac:dyDescent="0.25">
      <c r="A18" s="4">
        <v>15</v>
      </c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12"/>
      <c r="BB18" s="12"/>
      <c r="BC18" s="12"/>
      <c r="BD18" s="7"/>
      <c r="BE18" s="7"/>
      <c r="BF18" s="7"/>
      <c r="BG18" s="7"/>
      <c r="BH18" s="7"/>
      <c r="BI18" s="7"/>
      <c r="BJ18" s="7">
        <f t="shared" si="0"/>
        <v>0</v>
      </c>
      <c r="BK18" s="27" t="str">
        <f t="shared" si="1"/>
        <v>postępowanie zostało uniewaznione na podstawie art. 255 pkt 1 pzp gdyż nie wpłynęła żadna oferta</v>
      </c>
    </row>
    <row r="19" spans="1:63" ht="63.75" x14ac:dyDescent="0.25">
      <c r="A19" s="4">
        <v>16</v>
      </c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12"/>
      <c r="BB19" s="12"/>
      <c r="BC19" s="12"/>
      <c r="BD19" s="7"/>
      <c r="BE19" s="7"/>
      <c r="BF19" s="7"/>
      <c r="BG19" s="7"/>
      <c r="BH19" s="7"/>
      <c r="BI19" s="7"/>
      <c r="BJ19" s="7">
        <f t="shared" si="0"/>
        <v>0</v>
      </c>
      <c r="BK19" s="27" t="str">
        <f t="shared" si="1"/>
        <v>postępowanie zostało uniewaznione na podstawie art. 255 pkt 1 pzp gdyż nie wpłynęła żadna oferta</v>
      </c>
    </row>
    <row r="20" spans="1:63" ht="63.75" x14ac:dyDescent="0.25">
      <c r="A20" s="4">
        <v>17</v>
      </c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12"/>
      <c r="BB20" s="12"/>
      <c r="BC20" s="12"/>
      <c r="BD20" s="7"/>
      <c r="BE20" s="7"/>
      <c r="BF20" s="7"/>
      <c r="BG20" s="7"/>
      <c r="BH20" s="7"/>
      <c r="BI20" s="7"/>
      <c r="BJ20" s="7">
        <f t="shared" si="0"/>
        <v>0</v>
      </c>
      <c r="BK20" s="27" t="str">
        <f t="shared" si="1"/>
        <v>postępowanie zostało uniewaznione na podstawie art. 255 pkt 1 pzp gdyż nie wpłynęła żadna oferta</v>
      </c>
    </row>
    <row r="21" spans="1:63" ht="114.75" x14ac:dyDescent="0.25">
      <c r="A21" s="4">
        <v>18</v>
      </c>
      <c r="B21" s="7"/>
      <c r="C21" s="7"/>
      <c r="D21" s="7"/>
      <c r="E21" s="8"/>
      <c r="F21" s="8"/>
      <c r="G21" s="8"/>
      <c r="H21" s="8"/>
      <c r="I21" s="8"/>
      <c r="J21" s="8"/>
      <c r="K21" s="12">
        <f>'[1]cena i gwrancja'!$AP21/'[1]cena i gwrancja'!H21*60</f>
        <v>19.171875</v>
      </c>
      <c r="L21" s="12">
        <v>40</v>
      </c>
      <c r="M21" s="12">
        <f>SUM(K21:L21)</f>
        <v>59.171875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12"/>
      <c r="BB21" s="12"/>
      <c r="BC21" s="12"/>
      <c r="BD21" s="7"/>
      <c r="BE21" s="7"/>
      <c r="BF21" s="7"/>
      <c r="BG21" s="7"/>
      <c r="BH21" s="7"/>
      <c r="BI21" s="7"/>
      <c r="BJ21" s="7">
        <f t="shared" si="0"/>
        <v>59.171875</v>
      </c>
      <c r="BK21" s="27" t="s">
        <v>25</v>
      </c>
    </row>
    <row r="22" spans="1:63" ht="63.75" x14ac:dyDescent="0.25">
      <c r="A22" s="4">
        <v>19</v>
      </c>
      <c r="B22" s="7"/>
      <c r="C22" s="7"/>
      <c r="D22" s="7"/>
      <c r="E22" s="8"/>
      <c r="F22" s="8"/>
      <c r="G22" s="8"/>
      <c r="H22" s="8"/>
      <c r="I22" s="8"/>
      <c r="J22" s="8"/>
      <c r="K22" s="8"/>
      <c r="L22" s="8"/>
      <c r="M22" s="8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12"/>
      <c r="BB22" s="12"/>
      <c r="BC22" s="12"/>
      <c r="BD22" s="7"/>
      <c r="BE22" s="7"/>
      <c r="BF22" s="7"/>
      <c r="BG22" s="7"/>
      <c r="BH22" s="7"/>
      <c r="BI22" s="7"/>
      <c r="BJ22" s="7">
        <f t="shared" si="0"/>
        <v>0</v>
      </c>
      <c r="BK22" s="27" t="str">
        <f t="shared" si="1"/>
        <v>postępowanie zostało uniewaznione na podstawie art. 255 pkt 1 pzp gdyż nie wpłynęła żadna oferta</v>
      </c>
    </row>
    <row r="23" spans="1:63" ht="63.75" x14ac:dyDescent="0.25">
      <c r="A23" s="4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12"/>
      <c r="BB23" s="12"/>
      <c r="BC23" s="12"/>
      <c r="BD23" s="7"/>
      <c r="BE23" s="7"/>
      <c r="BF23" s="7"/>
      <c r="BG23" s="7"/>
      <c r="BH23" s="7"/>
      <c r="BI23" s="7"/>
      <c r="BJ23" s="7">
        <f t="shared" si="0"/>
        <v>0</v>
      </c>
      <c r="BK23" s="27" t="str">
        <f t="shared" si="1"/>
        <v>postępowanie zostało uniewaznione na podstawie art. 255 pkt 1 pzp gdyż nie wpłynęła żadna oferta</v>
      </c>
    </row>
    <row r="24" spans="1:63" ht="63.75" x14ac:dyDescent="0.25">
      <c r="A24" s="4">
        <v>21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12"/>
      <c r="BB24" s="12"/>
      <c r="BC24" s="12"/>
      <c r="BD24" s="7"/>
      <c r="BE24" s="7"/>
      <c r="BF24" s="7"/>
      <c r="BG24" s="7"/>
      <c r="BH24" s="7"/>
      <c r="BI24" s="7"/>
      <c r="BJ24" s="7">
        <f t="shared" si="0"/>
        <v>0</v>
      </c>
      <c r="BK24" s="27" t="str">
        <f t="shared" si="1"/>
        <v>postępowanie zostało uniewaznione na podstawie art. 255 pkt 1 pzp gdyż nie wpłynęła żadna oferta</v>
      </c>
    </row>
    <row r="25" spans="1:63" ht="63.75" x14ac:dyDescent="0.25">
      <c r="A25" s="4">
        <v>22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12"/>
      <c r="BB25" s="12"/>
      <c r="BC25" s="12"/>
      <c r="BD25" s="7"/>
      <c r="BE25" s="7"/>
      <c r="BF25" s="7"/>
      <c r="BG25" s="7"/>
      <c r="BH25" s="7"/>
      <c r="BI25" s="7"/>
      <c r="BJ25" s="7">
        <f t="shared" si="0"/>
        <v>0</v>
      </c>
      <c r="BK25" s="27" t="str">
        <f t="shared" si="1"/>
        <v>postępowanie zostało uniewaznione na podstawie art. 255 pkt 1 pzp gdyż nie wpłynęła żadna oferta</v>
      </c>
    </row>
    <row r="26" spans="1:63" ht="63.75" x14ac:dyDescent="0.25">
      <c r="A26" s="5">
        <v>23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12"/>
      <c r="BB26" s="12"/>
      <c r="BC26" s="12"/>
      <c r="BD26" s="7"/>
      <c r="BE26" s="7"/>
      <c r="BF26" s="7"/>
      <c r="BG26" s="7"/>
      <c r="BH26" s="7"/>
      <c r="BI26" s="7"/>
      <c r="BJ26" s="7">
        <f t="shared" si="0"/>
        <v>0</v>
      </c>
      <c r="BK26" s="27" t="str">
        <f t="shared" si="1"/>
        <v>postępowanie zostało uniewaznione na podstawie art. 255 pkt 1 pzp gdyż nie wpłynęła żadna oferta</v>
      </c>
    </row>
    <row r="27" spans="1:63" ht="63.75" x14ac:dyDescent="0.25">
      <c r="A27" s="4">
        <v>24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12"/>
      <c r="BB27" s="12"/>
      <c r="BC27" s="12"/>
      <c r="BD27" s="7"/>
      <c r="BE27" s="7"/>
      <c r="BF27" s="7"/>
      <c r="BG27" s="7"/>
      <c r="BH27" s="7"/>
      <c r="BI27" s="7"/>
      <c r="BJ27" s="7">
        <f t="shared" si="0"/>
        <v>0</v>
      </c>
      <c r="BK27" s="27" t="str">
        <f t="shared" si="1"/>
        <v>postępowanie zostało uniewaznione na podstawie art. 255 pkt 1 pzp gdyż nie wpłynęła żadna oferta</v>
      </c>
    </row>
    <row r="28" spans="1:63" ht="63.75" x14ac:dyDescent="0.25">
      <c r="A28" s="4">
        <v>25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12"/>
      <c r="BB28" s="12"/>
      <c r="BC28" s="12"/>
      <c r="BD28" s="7"/>
      <c r="BE28" s="7"/>
      <c r="BF28" s="7"/>
      <c r="BG28" s="13">
        <f>'[1]cena i gwrancja'!AP28/'[1]cena i gwrancja'!AT28*60</f>
        <v>10.197103885269394</v>
      </c>
      <c r="BH28" s="7">
        <v>40</v>
      </c>
      <c r="BI28" s="13">
        <f>BG28+BH28</f>
        <v>50.197103885269392</v>
      </c>
      <c r="BJ28" s="7">
        <f t="shared" si="0"/>
        <v>0</v>
      </c>
      <c r="BK28" s="27" t="str">
        <f t="shared" si="1"/>
        <v>postępowanie zostało uniewaznione na podstawie art. 255 pkt 1 pzp gdyż nie wpłynęła żadna oferta</v>
      </c>
    </row>
    <row r="29" spans="1:63" ht="63.75" x14ac:dyDescent="0.25">
      <c r="A29" s="4">
        <v>26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12"/>
      <c r="BB29" s="12"/>
      <c r="BC29" s="12"/>
      <c r="BD29" s="7"/>
      <c r="BE29" s="7"/>
      <c r="BF29" s="7"/>
      <c r="BG29" s="7"/>
      <c r="BH29" s="7"/>
      <c r="BI29" s="7"/>
      <c r="BJ29" s="7">
        <f t="shared" si="0"/>
        <v>0</v>
      </c>
      <c r="BK29" s="27" t="str">
        <f t="shared" si="1"/>
        <v>postępowanie zostało uniewaznione na podstawie art. 255 pkt 1 pzp gdyż nie wpłynęła żadna oferta</v>
      </c>
    </row>
    <row r="30" spans="1:63" x14ac:dyDescent="0.25">
      <c r="A30" s="4">
        <v>27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12">
        <f>'[1]cena i gwrancja'!$AP30/'[1]cena i gwrancja'!T30*60</f>
        <v>60</v>
      </c>
      <c r="AD30" s="12">
        <v>40</v>
      </c>
      <c r="AE30" s="20">
        <f>SUM(AC30:AD30)</f>
        <v>100</v>
      </c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12"/>
      <c r="BB30" s="12"/>
      <c r="BC30" s="12"/>
      <c r="BD30" s="7"/>
      <c r="BE30" s="7"/>
      <c r="BF30" s="7"/>
      <c r="BG30" s="7"/>
      <c r="BH30" s="7"/>
      <c r="BI30" s="7"/>
      <c r="BJ30" s="7">
        <f t="shared" si="0"/>
        <v>100</v>
      </c>
      <c r="BK30" s="27" t="str">
        <f t="shared" si="1"/>
        <v/>
      </c>
    </row>
    <row r="31" spans="1:63" ht="63.75" x14ac:dyDescent="0.25">
      <c r="A31" s="4">
        <v>28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12"/>
      <c r="BB31" s="12"/>
      <c r="BC31" s="12"/>
      <c r="BD31" s="7"/>
      <c r="BE31" s="7"/>
      <c r="BF31" s="7"/>
      <c r="BG31" s="7"/>
      <c r="BH31" s="7"/>
      <c r="BI31" s="7"/>
      <c r="BJ31" s="7">
        <f t="shared" si="0"/>
        <v>0</v>
      </c>
      <c r="BK31" s="27" t="str">
        <f t="shared" si="1"/>
        <v>postępowanie zostało uniewaznione na podstawie art. 255 pkt 1 pzp gdyż nie wpłynęła żadna oferta</v>
      </c>
    </row>
    <row r="32" spans="1:63" ht="63.75" x14ac:dyDescent="0.25">
      <c r="A32" s="4">
        <v>29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12"/>
      <c r="BB32" s="12"/>
      <c r="BC32" s="12"/>
      <c r="BD32" s="7"/>
      <c r="BE32" s="7"/>
      <c r="BF32" s="7"/>
      <c r="BG32" s="7"/>
      <c r="BH32" s="7"/>
      <c r="BI32" s="7"/>
      <c r="BJ32" s="7">
        <f t="shared" si="0"/>
        <v>0</v>
      </c>
      <c r="BK32" s="27" t="str">
        <f t="shared" si="1"/>
        <v>postępowanie zostało uniewaznione na podstawie art. 255 pkt 1 pzp gdyż nie wpłynęła żadna oferta</v>
      </c>
    </row>
    <row r="33" spans="1:63" ht="63.75" x14ac:dyDescent="0.25">
      <c r="A33" s="4">
        <v>30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12"/>
      <c r="BB33" s="12"/>
      <c r="BC33" s="12"/>
      <c r="BD33" s="7"/>
      <c r="BE33" s="7"/>
      <c r="BF33" s="7"/>
      <c r="BG33" s="7"/>
      <c r="BH33" s="7"/>
      <c r="BI33" s="7"/>
      <c r="BJ33" s="7">
        <f t="shared" si="0"/>
        <v>0</v>
      </c>
      <c r="BK33" s="27" t="str">
        <f t="shared" si="1"/>
        <v>postępowanie zostało uniewaznione na podstawie art. 255 pkt 1 pzp gdyż nie wpłynęła żadna oferta</v>
      </c>
    </row>
    <row r="34" spans="1:63" ht="63.75" x14ac:dyDescent="0.25">
      <c r="A34" s="5">
        <v>31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12"/>
      <c r="BB34" s="12"/>
      <c r="BC34" s="12"/>
      <c r="BD34" s="7"/>
      <c r="BE34" s="7"/>
      <c r="BF34" s="7"/>
      <c r="BG34" s="7"/>
      <c r="BH34" s="7"/>
      <c r="BI34" s="7"/>
      <c r="BJ34" s="7">
        <f t="shared" si="0"/>
        <v>0</v>
      </c>
      <c r="BK34" s="27" t="str">
        <f t="shared" si="1"/>
        <v>postępowanie zostało uniewaznione na podstawie art. 255 pkt 1 pzp gdyż nie wpłynęła żadna oferta</v>
      </c>
    </row>
    <row r="35" spans="1:63" ht="63.75" x14ac:dyDescent="0.25">
      <c r="A35" s="4">
        <v>32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12"/>
      <c r="BB35" s="12"/>
      <c r="BC35" s="12"/>
      <c r="BD35" s="7"/>
      <c r="BE35" s="7"/>
      <c r="BF35" s="7"/>
      <c r="BG35" s="7"/>
      <c r="BH35" s="7"/>
      <c r="BI35" s="7"/>
      <c r="BJ35" s="7">
        <f t="shared" si="0"/>
        <v>0</v>
      </c>
      <c r="BK35" s="27" t="str">
        <f t="shared" si="1"/>
        <v>postępowanie zostało uniewaznione na podstawie art. 255 pkt 1 pzp gdyż nie wpłynęła żadna oferta</v>
      </c>
    </row>
    <row r="36" spans="1:63" ht="63.75" x14ac:dyDescent="0.25">
      <c r="A36" s="4">
        <v>33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12"/>
      <c r="BB36" s="12"/>
      <c r="BC36" s="12"/>
      <c r="BD36" s="7"/>
      <c r="BE36" s="7"/>
      <c r="BF36" s="7"/>
      <c r="BG36" s="7"/>
      <c r="BH36" s="7"/>
      <c r="BI36" s="7"/>
      <c r="BJ36" s="7">
        <f t="shared" si="0"/>
        <v>0</v>
      </c>
      <c r="BK36" s="27" t="str">
        <f t="shared" si="1"/>
        <v>postępowanie zostało uniewaznione na podstawie art. 255 pkt 1 pzp gdyż nie wpłynęła żadna oferta</v>
      </c>
    </row>
    <row r="37" spans="1:63" ht="63.75" x14ac:dyDescent="0.25">
      <c r="A37" s="4">
        <v>34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12"/>
      <c r="BB37" s="12"/>
      <c r="BC37" s="12"/>
      <c r="BD37" s="7"/>
      <c r="BE37" s="7"/>
      <c r="BF37" s="7"/>
      <c r="BG37" s="7"/>
      <c r="BH37" s="7"/>
      <c r="BI37" s="7"/>
      <c r="BJ37" s="7">
        <f t="shared" si="0"/>
        <v>0</v>
      </c>
      <c r="BK37" s="27" t="str">
        <f t="shared" si="1"/>
        <v>postępowanie zostało uniewaznione na podstawie art. 255 pkt 1 pzp gdyż nie wpłynęła żadna oferta</v>
      </c>
    </row>
    <row r="38" spans="1:63" ht="63.75" x14ac:dyDescent="0.25">
      <c r="A38" s="4">
        <v>35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12"/>
      <c r="BB38" s="12"/>
      <c r="BC38" s="12"/>
      <c r="BD38" s="7"/>
      <c r="BE38" s="7"/>
      <c r="BF38" s="7"/>
      <c r="BG38" s="7"/>
      <c r="BH38" s="7"/>
      <c r="BI38" s="7"/>
      <c r="BJ38" s="7">
        <f t="shared" si="0"/>
        <v>0</v>
      </c>
      <c r="BK38" s="27" t="str">
        <f t="shared" si="1"/>
        <v>postępowanie zostało uniewaznione na podstawie art. 255 pkt 1 pzp gdyż nie wpłynęła żadna oferta</v>
      </c>
    </row>
    <row r="39" spans="1:63" ht="63.75" x14ac:dyDescent="0.25">
      <c r="A39" s="4">
        <v>36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12"/>
      <c r="BB39" s="12"/>
      <c r="BC39" s="12"/>
      <c r="BD39" s="7"/>
      <c r="BE39" s="7"/>
      <c r="BF39" s="7"/>
      <c r="BG39" s="7"/>
      <c r="BH39" s="7"/>
      <c r="BI39" s="7"/>
      <c r="BJ39" s="7">
        <f t="shared" si="0"/>
        <v>0</v>
      </c>
      <c r="BK39" s="27" t="str">
        <f t="shared" si="1"/>
        <v>postępowanie zostało uniewaznione na podstawie art. 255 pkt 1 pzp gdyż nie wpłynęła żadna oferta</v>
      </c>
    </row>
    <row r="40" spans="1:63" ht="63.75" x14ac:dyDescent="0.25">
      <c r="A40" s="4">
        <v>37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12"/>
      <c r="BB40" s="12"/>
      <c r="BC40" s="12"/>
      <c r="BD40" s="7"/>
      <c r="BE40" s="7"/>
      <c r="BF40" s="7"/>
      <c r="BG40" s="7"/>
      <c r="BH40" s="7"/>
      <c r="BI40" s="7"/>
      <c r="BJ40" s="7">
        <f t="shared" si="0"/>
        <v>0</v>
      </c>
      <c r="BK40" s="27" t="str">
        <f t="shared" si="1"/>
        <v>postępowanie zostało uniewaznione na podstawie art. 255 pkt 1 pzp gdyż nie wpłynęła żadna oferta</v>
      </c>
    </row>
    <row r="41" spans="1:63" ht="63.75" x14ac:dyDescent="0.25">
      <c r="A41" s="4">
        <v>38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12"/>
      <c r="BB41" s="12"/>
      <c r="BC41" s="12"/>
      <c r="BD41" s="7"/>
      <c r="BE41" s="7"/>
      <c r="BF41" s="7"/>
      <c r="BG41" s="7"/>
      <c r="BH41" s="7"/>
      <c r="BI41" s="7"/>
      <c r="BJ41" s="7">
        <f t="shared" si="0"/>
        <v>0</v>
      </c>
      <c r="BK41" s="27" t="str">
        <f t="shared" si="1"/>
        <v>postępowanie zostało uniewaznione na podstawie art. 255 pkt 1 pzp gdyż nie wpłynęła żadna oferta</v>
      </c>
    </row>
    <row r="42" spans="1:63" x14ac:dyDescent="0.25">
      <c r="A42" s="4">
        <v>39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12">
        <f>'[1]cena i gwrancja'!$AP42/'[1]cena i gwrancja'!L42*60</f>
        <v>60</v>
      </c>
      <c r="R42" s="12">
        <v>0</v>
      </c>
      <c r="S42" s="20">
        <f>SUM(Q42:R42)</f>
        <v>60</v>
      </c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12"/>
      <c r="BB42" s="12"/>
      <c r="BC42" s="12"/>
      <c r="BD42" s="7"/>
      <c r="BE42" s="7"/>
      <c r="BF42" s="7"/>
      <c r="BG42" s="7"/>
      <c r="BH42" s="7"/>
      <c r="BI42" s="7"/>
      <c r="BJ42" s="7">
        <f t="shared" si="0"/>
        <v>60</v>
      </c>
      <c r="BK42" s="27" t="str">
        <f t="shared" si="1"/>
        <v/>
      </c>
    </row>
    <row r="43" spans="1:63" ht="63.75" x14ac:dyDescent="0.25">
      <c r="A43" s="5">
        <v>40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12"/>
      <c r="BB43" s="12"/>
      <c r="BC43" s="12"/>
      <c r="BD43" s="7"/>
      <c r="BE43" s="7"/>
      <c r="BF43" s="7"/>
      <c r="BG43" s="7"/>
      <c r="BH43" s="7"/>
      <c r="BI43" s="7"/>
      <c r="BJ43" s="7">
        <f t="shared" si="0"/>
        <v>0</v>
      </c>
      <c r="BK43" s="27" t="str">
        <f t="shared" si="1"/>
        <v>postępowanie zostało uniewaznione na podstawie art. 255 pkt 1 pzp gdyż nie wpłynęła żadna oferta</v>
      </c>
    </row>
    <row r="44" spans="1:63" ht="63.75" x14ac:dyDescent="0.25">
      <c r="A44" s="4">
        <v>41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12"/>
      <c r="BB44" s="12"/>
      <c r="BC44" s="12"/>
      <c r="BD44" s="7"/>
      <c r="BE44" s="7"/>
      <c r="BF44" s="7"/>
      <c r="BG44" s="7"/>
      <c r="BH44" s="7"/>
      <c r="BI44" s="7"/>
      <c r="BJ44" s="7">
        <f t="shared" si="0"/>
        <v>0</v>
      </c>
      <c r="BK44" s="27" t="str">
        <f t="shared" si="1"/>
        <v>postępowanie zostało uniewaznione na podstawie art. 255 pkt 1 pzp gdyż nie wpłynęła żadna oferta</v>
      </c>
    </row>
    <row r="45" spans="1:63" ht="63.75" x14ac:dyDescent="0.25">
      <c r="A45" s="4">
        <v>42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12"/>
      <c r="BB45" s="12"/>
      <c r="BC45" s="12"/>
      <c r="BD45" s="7"/>
      <c r="BE45" s="7"/>
      <c r="BF45" s="7"/>
      <c r="BG45" s="7"/>
      <c r="BH45" s="7"/>
      <c r="BI45" s="7"/>
      <c r="BJ45" s="7">
        <f t="shared" si="0"/>
        <v>0</v>
      </c>
      <c r="BK45" s="27" t="str">
        <f t="shared" si="1"/>
        <v>postępowanie zostało uniewaznione na podstawie art. 255 pkt 1 pzp gdyż nie wpłynęła żadna oferta</v>
      </c>
    </row>
    <row r="46" spans="1:63" ht="63.75" x14ac:dyDescent="0.25">
      <c r="A46" s="4">
        <v>43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12"/>
      <c r="BB46" s="12"/>
      <c r="BC46" s="12"/>
      <c r="BD46" s="7"/>
      <c r="BE46" s="7"/>
      <c r="BF46" s="7"/>
      <c r="BG46" s="7"/>
      <c r="BH46" s="7"/>
      <c r="BI46" s="7"/>
      <c r="BJ46" s="7">
        <f t="shared" si="0"/>
        <v>0</v>
      </c>
      <c r="BK46" s="27" t="str">
        <f t="shared" si="1"/>
        <v>postępowanie zostało uniewaznione na podstawie art. 255 pkt 1 pzp gdyż nie wpłynęła żadna oferta</v>
      </c>
    </row>
    <row r="47" spans="1:63" ht="63.75" x14ac:dyDescent="0.25">
      <c r="A47" s="4">
        <v>44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12"/>
      <c r="BB47" s="12"/>
      <c r="BC47" s="12"/>
      <c r="BD47" s="7"/>
      <c r="BE47" s="7"/>
      <c r="BF47" s="7"/>
      <c r="BG47" s="7"/>
      <c r="BH47" s="7"/>
      <c r="BI47" s="7"/>
      <c r="BJ47" s="7">
        <f t="shared" si="0"/>
        <v>0</v>
      </c>
      <c r="BK47" s="27" t="str">
        <f t="shared" si="1"/>
        <v>postępowanie zostało uniewaznione na podstawie art. 255 pkt 1 pzp gdyż nie wpłynęła żadna oferta</v>
      </c>
    </row>
    <row r="48" spans="1:63" ht="63.75" x14ac:dyDescent="0.25">
      <c r="A48" s="4">
        <v>45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12"/>
      <c r="BB48" s="12"/>
      <c r="BC48" s="12"/>
      <c r="BD48" s="7"/>
      <c r="BE48" s="7"/>
      <c r="BF48" s="7"/>
      <c r="BG48" s="7"/>
      <c r="BH48" s="7"/>
      <c r="BI48" s="7"/>
      <c r="BJ48" s="7">
        <f t="shared" si="0"/>
        <v>0</v>
      </c>
      <c r="BK48" s="27" t="str">
        <f t="shared" si="1"/>
        <v>postępowanie zostało uniewaznione na podstawie art. 255 pkt 1 pzp gdyż nie wpłynęła żadna oferta</v>
      </c>
    </row>
    <row r="49" spans="1:63" ht="63.75" x14ac:dyDescent="0.25">
      <c r="A49" s="4">
        <v>46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12"/>
      <c r="BB49" s="12"/>
      <c r="BC49" s="12"/>
      <c r="BD49" s="7"/>
      <c r="BE49" s="7"/>
      <c r="BF49" s="7"/>
      <c r="BG49" s="7"/>
      <c r="BH49" s="7"/>
      <c r="BI49" s="7"/>
      <c r="BJ49" s="7">
        <f t="shared" si="0"/>
        <v>0</v>
      </c>
      <c r="BK49" s="27" t="str">
        <f t="shared" si="1"/>
        <v>postępowanie zostało uniewaznione na podstawie art. 255 pkt 1 pzp gdyż nie wpłynęła żadna oferta</v>
      </c>
    </row>
    <row r="50" spans="1:63" x14ac:dyDescent="0.25">
      <c r="A50" s="4">
        <v>47</v>
      </c>
      <c r="B50" s="7"/>
      <c r="C50" s="7"/>
      <c r="D50" s="7"/>
      <c r="E50" s="8"/>
      <c r="F50" s="8"/>
      <c r="G50" s="8"/>
      <c r="H50" s="8"/>
      <c r="I50" s="8"/>
      <c r="J50" s="8"/>
      <c r="K50" s="8"/>
      <c r="L50" s="8"/>
      <c r="M50" s="8"/>
      <c r="N50" s="7"/>
      <c r="O50" s="7"/>
      <c r="P50" s="7"/>
      <c r="Q50" s="7"/>
      <c r="R50" s="7"/>
      <c r="S50" s="7"/>
      <c r="T50" s="8"/>
      <c r="U50" s="8"/>
      <c r="V50" s="8"/>
      <c r="W50" s="8"/>
      <c r="X50" s="8"/>
      <c r="Y50" s="8"/>
      <c r="Z50" s="8"/>
      <c r="AA50" s="8"/>
      <c r="AB50" s="8"/>
      <c r="AC50" s="12">
        <v>60</v>
      </c>
      <c r="AD50" s="12">
        <v>40</v>
      </c>
      <c r="AE50" s="20">
        <f>SUM(AC50:AD50)</f>
        <v>100</v>
      </c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12"/>
      <c r="BB50" s="12"/>
      <c r="BC50" s="12"/>
      <c r="BD50" s="7"/>
      <c r="BE50" s="7"/>
      <c r="BF50" s="7"/>
      <c r="BG50" s="7"/>
      <c r="BH50" s="7"/>
      <c r="BI50" s="7"/>
      <c r="BJ50" s="7">
        <f t="shared" si="0"/>
        <v>100</v>
      </c>
      <c r="BK50" s="27" t="str">
        <f t="shared" si="1"/>
        <v/>
      </c>
    </row>
    <row r="51" spans="1:63" ht="114.75" x14ac:dyDescent="0.25">
      <c r="A51" s="4">
        <v>48</v>
      </c>
      <c r="B51" s="7"/>
      <c r="C51" s="7"/>
      <c r="D51" s="7"/>
      <c r="E51" s="8"/>
      <c r="F51" s="8"/>
      <c r="G51" s="8"/>
      <c r="H51" s="8"/>
      <c r="I51" s="8"/>
      <c r="J51" s="8"/>
      <c r="K51" s="12">
        <f>'[1]cena i gwrancja'!$AP51/'[1]cena i gwrancja'!H51*60</f>
        <v>11.870616560242857</v>
      </c>
      <c r="L51" s="12">
        <v>40</v>
      </c>
      <c r="M51" s="12">
        <f>SUM(K51:L51)</f>
        <v>51.870616560242858</v>
      </c>
      <c r="N51" s="7"/>
      <c r="O51" s="7"/>
      <c r="P51" s="7"/>
      <c r="Q51" s="7"/>
      <c r="R51" s="7"/>
      <c r="S51" s="7"/>
      <c r="T51" s="8"/>
      <c r="U51" s="8"/>
      <c r="V51" s="8"/>
      <c r="W51" s="8"/>
      <c r="X51" s="8"/>
      <c r="Y51" s="8"/>
      <c r="Z51" s="8"/>
      <c r="AA51" s="8"/>
      <c r="AB51" s="8"/>
      <c r="AC51" s="12"/>
      <c r="AD51" s="12"/>
      <c r="AE51" s="12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12"/>
      <c r="BB51" s="12"/>
      <c r="BC51" s="12"/>
      <c r="BD51" s="7"/>
      <c r="BE51" s="7"/>
      <c r="BF51" s="7"/>
      <c r="BG51" s="7"/>
      <c r="BH51" s="7"/>
      <c r="BI51" s="7"/>
      <c r="BJ51" s="7">
        <f t="shared" si="0"/>
        <v>51.870616560242858</v>
      </c>
      <c r="BK51" s="27" t="s">
        <v>25</v>
      </c>
    </row>
    <row r="52" spans="1:63" ht="63.75" x14ac:dyDescent="0.25">
      <c r="A52" s="4">
        <v>49</v>
      </c>
      <c r="B52" s="7"/>
      <c r="C52" s="7"/>
      <c r="D52" s="7"/>
      <c r="E52" s="8"/>
      <c r="F52" s="8"/>
      <c r="G52" s="8"/>
      <c r="H52" s="8"/>
      <c r="I52" s="8"/>
      <c r="J52" s="8"/>
      <c r="K52" s="8"/>
      <c r="L52" s="8"/>
      <c r="M52" s="8"/>
      <c r="N52" s="7"/>
      <c r="O52" s="7"/>
      <c r="P52" s="7"/>
      <c r="Q52" s="7"/>
      <c r="R52" s="7"/>
      <c r="S52" s="7"/>
      <c r="T52" s="8"/>
      <c r="U52" s="8"/>
      <c r="V52" s="8"/>
      <c r="W52" s="8"/>
      <c r="X52" s="8"/>
      <c r="Y52" s="8"/>
      <c r="Z52" s="8"/>
      <c r="AA52" s="8"/>
      <c r="AB52" s="8"/>
      <c r="AC52" s="12"/>
      <c r="AD52" s="12"/>
      <c r="AE52" s="12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12"/>
      <c r="BB52" s="12"/>
      <c r="BC52" s="12"/>
      <c r="BD52" s="7"/>
      <c r="BE52" s="7"/>
      <c r="BF52" s="7"/>
      <c r="BG52" s="7"/>
      <c r="BH52" s="7"/>
      <c r="BI52" s="7"/>
      <c r="BJ52" s="7">
        <f t="shared" si="0"/>
        <v>0</v>
      </c>
      <c r="BK52" s="27" t="str">
        <f t="shared" si="1"/>
        <v>postępowanie zostało uniewaznione na podstawie art. 255 pkt 1 pzp gdyż nie wpłynęła żadna oferta</v>
      </c>
    </row>
    <row r="53" spans="1:63" x14ac:dyDescent="0.25">
      <c r="A53" s="4">
        <v>50</v>
      </c>
      <c r="B53" s="7"/>
      <c r="C53" s="7"/>
      <c r="D53" s="7"/>
      <c r="E53" s="12">
        <f>'[1]cena i gwrancja'!$AP53/'[1]cena i gwrancja'!D53*100</f>
        <v>40.355361857268576</v>
      </c>
      <c r="F53" s="12">
        <v>0</v>
      </c>
      <c r="G53" s="20">
        <f>SUM(E53:F53)</f>
        <v>40.355361857268576</v>
      </c>
      <c r="H53" s="8"/>
      <c r="I53" s="8"/>
      <c r="J53" s="8"/>
      <c r="K53" s="8"/>
      <c r="L53" s="8"/>
      <c r="M53" s="8"/>
      <c r="N53" s="7"/>
      <c r="O53" s="7"/>
      <c r="P53" s="7"/>
      <c r="Q53" s="7"/>
      <c r="R53" s="7"/>
      <c r="S53" s="7"/>
      <c r="T53" s="8"/>
      <c r="U53" s="8"/>
      <c r="V53" s="8"/>
      <c r="W53" s="8"/>
      <c r="X53" s="8"/>
      <c r="Y53" s="8"/>
      <c r="Z53" s="8"/>
      <c r="AA53" s="8"/>
      <c r="AB53" s="8"/>
      <c r="AC53" s="12"/>
      <c r="AD53" s="12"/>
      <c r="AE53" s="12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12"/>
      <c r="BB53" s="12"/>
      <c r="BC53" s="12"/>
      <c r="BD53" s="7"/>
      <c r="BE53" s="7"/>
      <c r="BF53" s="7"/>
      <c r="BG53" s="7"/>
      <c r="BH53" s="7"/>
      <c r="BI53" s="7"/>
      <c r="BJ53" s="7">
        <f t="shared" si="0"/>
        <v>40.355361857268576</v>
      </c>
      <c r="BK53" s="27" t="str">
        <f t="shared" si="1"/>
        <v/>
      </c>
    </row>
    <row r="54" spans="1:63" ht="63.75" x14ac:dyDescent="0.25">
      <c r="A54" s="4">
        <v>51</v>
      </c>
      <c r="B54" s="7"/>
      <c r="C54" s="7"/>
      <c r="D54" s="7"/>
      <c r="E54" s="12"/>
      <c r="F54" s="12"/>
      <c r="G54" s="12"/>
      <c r="H54" s="8"/>
      <c r="I54" s="8"/>
      <c r="J54" s="8"/>
      <c r="K54" s="8"/>
      <c r="L54" s="8"/>
      <c r="M54" s="8"/>
      <c r="N54" s="7"/>
      <c r="O54" s="7"/>
      <c r="P54" s="7"/>
      <c r="Q54" s="7"/>
      <c r="R54" s="7"/>
      <c r="S54" s="7"/>
      <c r="T54" s="8"/>
      <c r="U54" s="8"/>
      <c r="V54" s="8"/>
      <c r="W54" s="8"/>
      <c r="X54" s="8"/>
      <c r="Y54" s="8"/>
      <c r="Z54" s="8"/>
      <c r="AA54" s="8"/>
      <c r="AB54" s="8"/>
      <c r="AC54" s="12"/>
      <c r="AD54" s="12"/>
      <c r="AE54" s="12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12"/>
      <c r="BB54" s="12"/>
      <c r="BC54" s="12"/>
      <c r="BD54" s="7"/>
      <c r="BE54" s="7"/>
      <c r="BF54" s="7"/>
      <c r="BG54" s="7"/>
      <c r="BH54" s="7"/>
      <c r="BI54" s="7"/>
      <c r="BJ54" s="7">
        <f t="shared" si="0"/>
        <v>0</v>
      </c>
      <c r="BK54" s="27" t="str">
        <f t="shared" si="1"/>
        <v>postępowanie zostało uniewaznione na podstawie art. 255 pkt 1 pzp gdyż nie wpłynęła żadna oferta</v>
      </c>
    </row>
    <row r="55" spans="1:63" x14ac:dyDescent="0.25">
      <c r="A55" s="4">
        <v>52</v>
      </c>
      <c r="B55" s="7"/>
      <c r="C55" s="7"/>
      <c r="D55" s="7"/>
      <c r="E55" s="12">
        <f>'[1]cena i gwrancja'!$AP55/'[1]cena i gwrancja'!D55*100</f>
        <v>38.186699260099957</v>
      </c>
      <c r="F55" s="12">
        <v>0</v>
      </c>
      <c r="G55" s="20">
        <f>SUM(E55:F55)</f>
        <v>38.186699260099957</v>
      </c>
      <c r="H55" s="8"/>
      <c r="I55" s="8"/>
      <c r="J55" s="8"/>
      <c r="K55" s="8"/>
      <c r="L55" s="8"/>
      <c r="M55" s="8"/>
      <c r="N55" s="7"/>
      <c r="O55" s="7"/>
      <c r="P55" s="7"/>
      <c r="Q55" s="7"/>
      <c r="R55" s="7"/>
      <c r="S55" s="7"/>
      <c r="T55" s="8"/>
      <c r="U55" s="8"/>
      <c r="V55" s="8"/>
      <c r="W55" s="8"/>
      <c r="X55" s="8"/>
      <c r="Y55" s="8"/>
      <c r="Z55" s="8"/>
      <c r="AA55" s="8"/>
      <c r="AB55" s="8"/>
      <c r="AC55" s="12"/>
      <c r="AD55" s="12"/>
      <c r="AE55" s="12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12"/>
      <c r="BB55" s="12"/>
      <c r="BC55" s="12"/>
      <c r="BD55" s="7"/>
      <c r="BE55" s="7"/>
      <c r="BF55" s="7"/>
      <c r="BG55" s="7"/>
      <c r="BH55" s="7"/>
      <c r="BI55" s="7"/>
      <c r="BJ55" s="7">
        <f t="shared" si="0"/>
        <v>38.186699260099957</v>
      </c>
      <c r="BK55" s="27" t="str">
        <f t="shared" si="1"/>
        <v/>
      </c>
    </row>
    <row r="56" spans="1:63" ht="63.75" x14ac:dyDescent="0.25">
      <c r="A56" s="4">
        <v>53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8"/>
      <c r="U56" s="8"/>
      <c r="V56" s="8"/>
      <c r="W56" s="8"/>
      <c r="X56" s="8"/>
      <c r="Y56" s="8"/>
      <c r="Z56" s="8"/>
      <c r="AA56" s="8"/>
      <c r="AB56" s="8"/>
      <c r="AC56" s="12"/>
      <c r="AD56" s="12"/>
      <c r="AE56" s="12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12"/>
      <c r="BB56" s="12"/>
      <c r="BC56" s="12"/>
      <c r="BD56" s="7"/>
      <c r="BE56" s="7"/>
      <c r="BF56" s="7"/>
      <c r="BG56" s="7"/>
      <c r="BH56" s="7"/>
      <c r="BI56" s="7"/>
      <c r="BJ56" s="7">
        <f t="shared" si="0"/>
        <v>0</v>
      </c>
      <c r="BK56" s="27" t="str">
        <f t="shared" si="1"/>
        <v>postępowanie zostało uniewaznione na podstawie art. 255 pkt 1 pzp gdyż nie wpłynęła żadna oferta</v>
      </c>
    </row>
    <row r="57" spans="1:63" ht="63.75" x14ac:dyDescent="0.25">
      <c r="A57" s="4">
        <v>54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8"/>
      <c r="U57" s="8"/>
      <c r="V57" s="8"/>
      <c r="W57" s="8"/>
      <c r="X57" s="8"/>
      <c r="Y57" s="8"/>
      <c r="Z57" s="8"/>
      <c r="AA57" s="8"/>
      <c r="AB57" s="8"/>
      <c r="AC57" s="12"/>
      <c r="AD57" s="12"/>
      <c r="AE57" s="12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12"/>
      <c r="BB57" s="12"/>
      <c r="BC57" s="12"/>
      <c r="BD57" s="7"/>
      <c r="BE57" s="7"/>
      <c r="BF57" s="7"/>
      <c r="BG57" s="7"/>
      <c r="BH57" s="7"/>
      <c r="BI57" s="7"/>
      <c r="BJ57" s="7">
        <f t="shared" si="0"/>
        <v>0</v>
      </c>
      <c r="BK57" s="27" t="str">
        <f t="shared" si="1"/>
        <v>postępowanie zostało uniewaznione na podstawie art. 255 pkt 1 pzp gdyż nie wpłynęła żadna oferta</v>
      </c>
    </row>
    <row r="58" spans="1:63" ht="63.75" x14ac:dyDescent="0.25">
      <c r="A58" s="4">
        <v>55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8"/>
      <c r="U58" s="8"/>
      <c r="V58" s="8"/>
      <c r="W58" s="8"/>
      <c r="X58" s="8"/>
      <c r="Y58" s="8"/>
      <c r="Z58" s="8"/>
      <c r="AA58" s="8"/>
      <c r="AB58" s="8"/>
      <c r="AC58" s="12"/>
      <c r="AD58" s="12"/>
      <c r="AE58" s="12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12"/>
      <c r="BB58" s="12"/>
      <c r="BC58" s="12"/>
      <c r="BD58" s="7"/>
      <c r="BE58" s="7"/>
      <c r="BF58" s="7"/>
      <c r="BG58" s="7"/>
      <c r="BH58" s="7"/>
      <c r="BI58" s="7"/>
      <c r="BJ58" s="7">
        <f t="shared" si="0"/>
        <v>0</v>
      </c>
      <c r="BK58" s="27" t="str">
        <f t="shared" si="1"/>
        <v>postępowanie zostało uniewaznione na podstawie art. 255 pkt 1 pzp gdyż nie wpłynęła żadna oferta</v>
      </c>
    </row>
    <row r="59" spans="1:63" ht="63.75" x14ac:dyDescent="0.25">
      <c r="A59" s="4">
        <v>56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8"/>
      <c r="U59" s="8"/>
      <c r="V59" s="8"/>
      <c r="W59" s="8"/>
      <c r="X59" s="8"/>
      <c r="Y59" s="8"/>
      <c r="Z59" s="8"/>
      <c r="AA59" s="8"/>
      <c r="AB59" s="8"/>
      <c r="AC59" s="12"/>
      <c r="AD59" s="12"/>
      <c r="AE59" s="12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12"/>
      <c r="BB59" s="12"/>
      <c r="BC59" s="12"/>
      <c r="BD59" s="7"/>
      <c r="BE59" s="7"/>
      <c r="BF59" s="7"/>
      <c r="BG59" s="7"/>
      <c r="BH59" s="7"/>
      <c r="BI59" s="7"/>
      <c r="BJ59" s="7">
        <f t="shared" si="0"/>
        <v>0</v>
      </c>
      <c r="BK59" s="27" t="str">
        <f t="shared" si="1"/>
        <v>postępowanie zostało uniewaznione na podstawie art. 255 pkt 1 pzp gdyż nie wpłynęła żadna oferta</v>
      </c>
    </row>
    <row r="60" spans="1:63" ht="63.75" x14ac:dyDescent="0.25">
      <c r="A60" s="4">
        <v>57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8"/>
      <c r="U60" s="8"/>
      <c r="V60" s="8"/>
      <c r="W60" s="8"/>
      <c r="X60" s="8"/>
      <c r="Y60" s="8"/>
      <c r="Z60" s="8"/>
      <c r="AA60" s="8"/>
      <c r="AB60" s="8"/>
      <c r="AC60" s="12"/>
      <c r="AD60" s="12"/>
      <c r="AE60" s="12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12"/>
      <c r="BB60" s="12"/>
      <c r="BC60" s="12"/>
      <c r="BD60" s="7"/>
      <c r="BE60" s="7"/>
      <c r="BF60" s="7"/>
      <c r="BG60" s="7"/>
      <c r="BH60" s="7"/>
      <c r="BI60" s="7"/>
      <c r="BJ60" s="7">
        <f t="shared" si="0"/>
        <v>0</v>
      </c>
      <c r="BK60" s="27" t="str">
        <f t="shared" si="1"/>
        <v>postępowanie zostało uniewaznione na podstawie art. 255 pkt 1 pzp gdyż nie wpłynęła żadna oferta</v>
      </c>
    </row>
    <row r="61" spans="1:63" ht="63.75" x14ac:dyDescent="0.25">
      <c r="A61" s="4">
        <v>58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8"/>
      <c r="U61" s="8"/>
      <c r="V61" s="8"/>
      <c r="W61" s="8"/>
      <c r="X61" s="8"/>
      <c r="Y61" s="8"/>
      <c r="Z61" s="8"/>
      <c r="AA61" s="8"/>
      <c r="AB61" s="8"/>
      <c r="AC61" s="12"/>
      <c r="AD61" s="12"/>
      <c r="AE61" s="12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12"/>
      <c r="BB61" s="12"/>
      <c r="BC61" s="12"/>
      <c r="BD61" s="7"/>
      <c r="BE61" s="7"/>
      <c r="BF61" s="7"/>
      <c r="BG61" s="7"/>
      <c r="BH61" s="7"/>
      <c r="BI61" s="7"/>
      <c r="BJ61" s="7">
        <f t="shared" si="0"/>
        <v>0</v>
      </c>
      <c r="BK61" s="27" t="str">
        <f t="shared" si="1"/>
        <v>postępowanie zostało uniewaznione na podstawie art. 255 pkt 1 pzp gdyż nie wpłynęła żadna oferta</v>
      </c>
    </row>
    <row r="62" spans="1:63" ht="63.75" x14ac:dyDescent="0.25">
      <c r="A62" s="4">
        <v>59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8"/>
      <c r="U62" s="8"/>
      <c r="V62" s="8"/>
      <c r="W62" s="8"/>
      <c r="X62" s="8"/>
      <c r="Y62" s="8"/>
      <c r="Z62" s="8"/>
      <c r="AA62" s="8"/>
      <c r="AB62" s="8"/>
      <c r="AC62" s="12"/>
      <c r="AD62" s="12"/>
      <c r="AE62" s="12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12"/>
      <c r="BB62" s="12"/>
      <c r="BC62" s="12"/>
      <c r="BD62" s="7"/>
      <c r="BE62" s="7"/>
      <c r="BF62" s="7"/>
      <c r="BG62" s="7"/>
      <c r="BH62" s="7"/>
      <c r="BI62" s="7"/>
      <c r="BJ62" s="7">
        <f t="shared" si="0"/>
        <v>0</v>
      </c>
      <c r="BK62" s="27" t="str">
        <f t="shared" si="1"/>
        <v>postępowanie zostało uniewaznione na podstawie art. 255 pkt 1 pzp gdyż nie wpłynęła żadna oferta</v>
      </c>
    </row>
    <row r="63" spans="1:63" ht="63.75" x14ac:dyDescent="0.25">
      <c r="A63" s="4">
        <v>60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8"/>
      <c r="U63" s="8"/>
      <c r="V63" s="8"/>
      <c r="W63" s="8"/>
      <c r="X63" s="8"/>
      <c r="Y63" s="8"/>
      <c r="Z63" s="8"/>
      <c r="AA63" s="8"/>
      <c r="AB63" s="8"/>
      <c r="AC63" s="12"/>
      <c r="AD63" s="12"/>
      <c r="AE63" s="12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12"/>
      <c r="BB63" s="12"/>
      <c r="BC63" s="12"/>
      <c r="BD63" s="7"/>
      <c r="BE63" s="7"/>
      <c r="BF63" s="7"/>
      <c r="BG63" s="7"/>
      <c r="BH63" s="7"/>
      <c r="BI63" s="7"/>
      <c r="BJ63" s="7">
        <f t="shared" si="0"/>
        <v>0</v>
      </c>
      <c r="BK63" s="27" t="str">
        <f t="shared" si="1"/>
        <v>postępowanie zostało uniewaznione na podstawie art. 255 pkt 1 pzp gdyż nie wpłynęła żadna oferta</v>
      </c>
    </row>
    <row r="64" spans="1:63" ht="63.75" x14ac:dyDescent="0.25">
      <c r="A64" s="5">
        <v>61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12"/>
      <c r="BB64" s="12"/>
      <c r="BC64" s="12"/>
      <c r="BD64" s="7"/>
      <c r="BE64" s="7"/>
      <c r="BF64" s="7"/>
      <c r="BG64" s="7"/>
      <c r="BH64" s="7"/>
      <c r="BI64" s="7"/>
      <c r="BJ64" s="7">
        <f t="shared" si="0"/>
        <v>0</v>
      </c>
      <c r="BK64" s="27" t="str">
        <f t="shared" si="1"/>
        <v>postępowanie zostało uniewaznione na podstawie art. 255 pkt 1 pzp gdyż nie wpłynęła żadna oferta</v>
      </c>
    </row>
    <row r="65" spans="1:63" ht="63.75" x14ac:dyDescent="0.25">
      <c r="A65" s="4">
        <v>62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12"/>
      <c r="BB65" s="12"/>
      <c r="BC65" s="12"/>
      <c r="BD65" s="7"/>
      <c r="BE65" s="7"/>
      <c r="BF65" s="7"/>
      <c r="BG65" s="7"/>
      <c r="BH65" s="7"/>
      <c r="BI65" s="7"/>
      <c r="BJ65" s="7">
        <f t="shared" si="0"/>
        <v>0</v>
      </c>
      <c r="BK65" s="27" t="str">
        <f t="shared" si="1"/>
        <v>postępowanie zostało uniewaznione na podstawie art. 255 pkt 1 pzp gdyż nie wpłynęła żadna oferta</v>
      </c>
    </row>
    <row r="66" spans="1:63" ht="63.75" x14ac:dyDescent="0.25">
      <c r="A66" s="4">
        <v>63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12"/>
      <c r="BB66" s="12"/>
      <c r="BC66" s="12"/>
      <c r="BD66" s="7"/>
      <c r="BE66" s="7"/>
      <c r="BF66" s="7"/>
      <c r="BG66" s="7"/>
      <c r="BH66" s="7"/>
      <c r="BI66" s="7"/>
      <c r="BJ66" s="7">
        <f t="shared" si="0"/>
        <v>0</v>
      </c>
      <c r="BK66" s="27" t="str">
        <f t="shared" si="1"/>
        <v>postępowanie zostało uniewaznione na podstawie art. 255 pkt 1 pzp gdyż nie wpłynęła żadna oferta</v>
      </c>
    </row>
    <row r="67" spans="1:63" ht="63.75" x14ac:dyDescent="0.25">
      <c r="A67" s="4">
        <v>64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12"/>
      <c r="BB67" s="12"/>
      <c r="BC67" s="12"/>
      <c r="BD67" s="7"/>
      <c r="BE67" s="7"/>
      <c r="BF67" s="7"/>
      <c r="BG67" s="7"/>
      <c r="BH67" s="7"/>
      <c r="BI67" s="7"/>
      <c r="BJ67" s="7">
        <f t="shared" si="0"/>
        <v>0</v>
      </c>
      <c r="BK67" s="27" t="str">
        <f t="shared" si="1"/>
        <v>postępowanie zostało uniewaznione na podstawie art. 255 pkt 1 pzp gdyż nie wpłynęła żadna oferta</v>
      </c>
    </row>
    <row r="68" spans="1:63" ht="63.75" x14ac:dyDescent="0.25">
      <c r="A68" s="4">
        <v>65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12"/>
      <c r="BB68" s="12"/>
      <c r="BC68" s="12"/>
      <c r="BD68" s="7"/>
      <c r="BE68" s="7"/>
      <c r="BF68" s="7"/>
      <c r="BG68" s="7"/>
      <c r="BH68" s="7"/>
      <c r="BI68" s="7"/>
      <c r="BJ68" s="7">
        <f t="shared" ref="BJ68:BJ131" si="2">MAX(B68:BF68)</f>
        <v>0</v>
      </c>
      <c r="BK68" s="27" t="str">
        <f t="shared" si="1"/>
        <v>postępowanie zostało uniewaznione na podstawie art. 255 pkt 1 pzp gdyż nie wpłynęła żadna oferta</v>
      </c>
    </row>
    <row r="69" spans="1:63" ht="63.75" x14ac:dyDescent="0.25">
      <c r="A69" s="4">
        <v>66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12"/>
      <c r="BB69" s="12"/>
      <c r="BC69" s="12"/>
      <c r="BD69" s="7"/>
      <c r="BE69" s="7"/>
      <c r="BF69" s="7"/>
      <c r="BG69" s="7"/>
      <c r="BH69" s="7"/>
      <c r="BI69" s="7"/>
      <c r="BJ69" s="7">
        <f t="shared" si="2"/>
        <v>0</v>
      </c>
      <c r="BK69" s="27" t="str">
        <f t="shared" ref="BK69:BK132" si="3">IF(BJ69=0,"postępowanie zostało uniewaznione na podstawie art. 255 pkt 1 pzp gdyż nie wpłynęła żadna oferta","")</f>
        <v>postępowanie zostało uniewaznione na podstawie art. 255 pkt 1 pzp gdyż nie wpłynęła żadna oferta</v>
      </c>
    </row>
    <row r="70" spans="1:63" ht="114.75" x14ac:dyDescent="0.25">
      <c r="A70" s="4">
        <v>67</v>
      </c>
      <c r="B70" s="12">
        <f>'[1]cena i gwrancja'!AP70/'[1]cena i gwrancja'!B70*60</f>
        <v>9.0155440414507755</v>
      </c>
      <c r="C70" s="12">
        <v>40</v>
      </c>
      <c r="D70" s="12">
        <f>B70+C70</f>
        <v>49.015544041450774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12"/>
      <c r="BB70" s="12"/>
      <c r="BC70" s="12"/>
      <c r="BD70" s="7"/>
      <c r="BE70" s="7"/>
      <c r="BF70" s="7"/>
      <c r="BG70" s="7"/>
      <c r="BH70" s="7"/>
      <c r="BI70" s="7"/>
      <c r="BJ70" s="7">
        <f t="shared" si="2"/>
        <v>49.015544041450774</v>
      </c>
      <c r="BK70" s="27" t="s">
        <v>25</v>
      </c>
    </row>
    <row r="71" spans="1:63" ht="63.75" x14ac:dyDescent="0.25">
      <c r="A71" s="4">
        <v>68</v>
      </c>
      <c r="B71" s="8"/>
      <c r="C71" s="8"/>
      <c r="D71" s="8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12"/>
      <c r="BB71" s="12"/>
      <c r="BC71" s="12"/>
      <c r="BD71" s="7"/>
      <c r="BE71" s="7"/>
      <c r="BF71" s="7"/>
      <c r="BG71" s="7"/>
      <c r="BH71" s="7"/>
      <c r="BI71" s="7"/>
      <c r="BJ71" s="7">
        <f t="shared" si="2"/>
        <v>0</v>
      </c>
      <c r="BK71" s="27" t="str">
        <f t="shared" si="3"/>
        <v>postępowanie zostało uniewaznione na podstawie art. 255 pkt 1 pzp gdyż nie wpłynęła żadna oferta</v>
      </c>
    </row>
    <row r="72" spans="1:63" ht="63.75" x14ac:dyDescent="0.25">
      <c r="A72" s="4">
        <v>69</v>
      </c>
      <c r="B72" s="8"/>
      <c r="C72" s="8"/>
      <c r="D72" s="8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12"/>
      <c r="BB72" s="12"/>
      <c r="BC72" s="12"/>
      <c r="BD72" s="7"/>
      <c r="BE72" s="7"/>
      <c r="BF72" s="7"/>
      <c r="BG72" s="7"/>
      <c r="BH72" s="7"/>
      <c r="BI72" s="7"/>
      <c r="BJ72" s="7">
        <f t="shared" si="2"/>
        <v>0</v>
      </c>
      <c r="BK72" s="27" t="str">
        <f t="shared" si="3"/>
        <v>postępowanie zostało uniewaznione na podstawie art. 255 pkt 1 pzp gdyż nie wpłynęła żadna oferta</v>
      </c>
    </row>
    <row r="73" spans="1:63" ht="63.75" x14ac:dyDescent="0.25">
      <c r="A73" s="4">
        <v>70</v>
      </c>
      <c r="B73" s="8"/>
      <c r="C73" s="8"/>
      <c r="D73" s="8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12"/>
      <c r="BB73" s="12"/>
      <c r="BC73" s="12"/>
      <c r="BD73" s="7"/>
      <c r="BE73" s="7"/>
      <c r="BF73" s="7"/>
      <c r="BG73" s="7"/>
      <c r="BH73" s="7"/>
      <c r="BI73" s="7"/>
      <c r="BJ73" s="7">
        <f t="shared" si="2"/>
        <v>0</v>
      </c>
      <c r="BK73" s="27" t="str">
        <f t="shared" si="3"/>
        <v>postępowanie zostało uniewaznione na podstawie art. 255 pkt 1 pzp gdyż nie wpłynęła żadna oferta</v>
      </c>
    </row>
    <row r="74" spans="1:63" x14ac:dyDescent="0.25">
      <c r="A74" s="4">
        <v>71</v>
      </c>
      <c r="B74" s="12">
        <f>'[1]cena i gwrancja'!AP74/'[1]cena i gwrancja'!B74*60</f>
        <v>60</v>
      </c>
      <c r="C74" s="12">
        <v>40</v>
      </c>
      <c r="D74" s="20">
        <f>B74+C74</f>
        <v>100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12"/>
      <c r="BB74" s="12"/>
      <c r="BC74" s="12"/>
      <c r="BD74" s="7"/>
      <c r="BE74" s="7"/>
      <c r="BF74" s="7"/>
      <c r="BG74" s="7"/>
      <c r="BH74" s="7"/>
      <c r="BI74" s="7"/>
      <c r="BJ74" s="7">
        <f t="shared" si="2"/>
        <v>100</v>
      </c>
      <c r="BK74" s="27" t="str">
        <f t="shared" si="3"/>
        <v/>
      </c>
    </row>
    <row r="75" spans="1:63" ht="63.75" x14ac:dyDescent="0.25">
      <c r="A75" s="4">
        <v>72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12"/>
      <c r="BB75" s="12"/>
      <c r="BC75" s="12"/>
      <c r="BD75" s="7"/>
      <c r="BE75" s="7"/>
      <c r="BF75" s="7"/>
      <c r="BG75" s="7"/>
      <c r="BH75" s="7"/>
      <c r="BI75" s="7"/>
      <c r="BJ75" s="7">
        <f t="shared" si="2"/>
        <v>0</v>
      </c>
      <c r="BK75" s="27" t="str">
        <f t="shared" si="3"/>
        <v>postępowanie zostało uniewaznione na podstawie art. 255 pkt 1 pzp gdyż nie wpłynęła żadna oferta</v>
      </c>
    </row>
    <row r="76" spans="1:63" ht="63.75" x14ac:dyDescent="0.25">
      <c r="A76" s="5">
        <v>73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12"/>
      <c r="BB76" s="12"/>
      <c r="BC76" s="12"/>
      <c r="BD76" s="7"/>
      <c r="BE76" s="7"/>
      <c r="BF76" s="7"/>
      <c r="BG76" s="7"/>
      <c r="BH76" s="7"/>
      <c r="BI76" s="7"/>
      <c r="BJ76" s="7">
        <f t="shared" si="2"/>
        <v>0</v>
      </c>
      <c r="BK76" s="27" t="str">
        <f t="shared" si="3"/>
        <v>postępowanie zostało uniewaznione na podstawie art. 255 pkt 1 pzp gdyż nie wpłynęła żadna oferta</v>
      </c>
    </row>
    <row r="77" spans="1:63" ht="63.75" x14ac:dyDescent="0.25">
      <c r="A77" s="4">
        <v>74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12"/>
      <c r="BB77" s="12"/>
      <c r="BC77" s="12"/>
      <c r="BD77" s="7"/>
      <c r="BE77" s="7"/>
      <c r="BF77" s="7"/>
      <c r="BG77" s="7"/>
      <c r="BH77" s="7"/>
      <c r="BI77" s="7"/>
      <c r="BJ77" s="7">
        <f t="shared" si="2"/>
        <v>0</v>
      </c>
      <c r="BK77" s="27" t="str">
        <f t="shared" si="3"/>
        <v>postępowanie zostało uniewaznione na podstawie art. 255 pkt 1 pzp gdyż nie wpłynęła żadna oferta</v>
      </c>
    </row>
    <row r="78" spans="1:63" ht="63.75" x14ac:dyDescent="0.25">
      <c r="A78" s="4">
        <v>75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12"/>
      <c r="BB78" s="12"/>
      <c r="BC78" s="12"/>
      <c r="BD78" s="7"/>
      <c r="BE78" s="7"/>
      <c r="BF78" s="7"/>
      <c r="BG78" s="7"/>
      <c r="BH78" s="7"/>
      <c r="BI78" s="7"/>
      <c r="BJ78" s="7">
        <f t="shared" si="2"/>
        <v>0</v>
      </c>
      <c r="BK78" s="27" t="str">
        <f t="shared" si="3"/>
        <v>postępowanie zostało uniewaznione na podstawie art. 255 pkt 1 pzp gdyż nie wpłynęła żadna oferta</v>
      </c>
    </row>
    <row r="79" spans="1:63" ht="63.75" x14ac:dyDescent="0.25">
      <c r="A79" s="4">
        <v>76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12"/>
      <c r="BB79" s="12"/>
      <c r="BC79" s="12"/>
      <c r="BD79" s="7"/>
      <c r="BE79" s="7"/>
      <c r="BF79" s="7"/>
      <c r="BG79" s="7"/>
      <c r="BH79" s="7"/>
      <c r="BI79" s="7"/>
      <c r="BJ79" s="7">
        <f t="shared" si="2"/>
        <v>0</v>
      </c>
      <c r="BK79" s="27" t="str">
        <f t="shared" si="3"/>
        <v>postępowanie zostało uniewaznione na podstawie art. 255 pkt 1 pzp gdyż nie wpłynęła żadna oferta</v>
      </c>
    </row>
    <row r="80" spans="1:63" ht="63.75" x14ac:dyDescent="0.25">
      <c r="A80" s="4">
        <v>77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12"/>
      <c r="BB80" s="12"/>
      <c r="BC80" s="12"/>
      <c r="BD80" s="7"/>
      <c r="BE80" s="7"/>
      <c r="BF80" s="7"/>
      <c r="BG80" s="7"/>
      <c r="BH80" s="7"/>
      <c r="BI80" s="7"/>
      <c r="BJ80" s="7">
        <f t="shared" si="2"/>
        <v>0</v>
      </c>
      <c r="BK80" s="27" t="str">
        <f t="shared" si="3"/>
        <v>postępowanie zostało uniewaznione na podstawie art. 255 pkt 1 pzp gdyż nie wpłynęła żadna oferta</v>
      </c>
    </row>
    <row r="81" spans="1:63" ht="63.75" x14ac:dyDescent="0.25">
      <c r="A81" s="4">
        <v>78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12"/>
      <c r="BB81" s="12"/>
      <c r="BC81" s="12"/>
      <c r="BD81" s="7"/>
      <c r="BE81" s="7"/>
      <c r="BF81" s="7"/>
      <c r="BG81" s="7"/>
      <c r="BH81" s="7"/>
      <c r="BI81" s="7"/>
      <c r="BJ81" s="7">
        <f t="shared" si="2"/>
        <v>0</v>
      </c>
      <c r="BK81" s="27" t="str">
        <f t="shared" si="3"/>
        <v>postępowanie zostało uniewaznione na podstawie art. 255 pkt 1 pzp gdyż nie wpłynęła żadna oferta</v>
      </c>
    </row>
    <row r="82" spans="1:63" x14ac:dyDescent="0.25">
      <c r="A82" s="4">
        <v>79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12">
        <f>'[1]cena i gwrancja'!$AP82/'[1]cena i gwrancja'!AD82*60</f>
        <v>60</v>
      </c>
      <c r="AP82" s="12">
        <v>0</v>
      </c>
      <c r="AQ82" s="20">
        <f>SUM(AO82:AP82)</f>
        <v>60</v>
      </c>
      <c r="AR82" s="7"/>
      <c r="AS82" s="7"/>
      <c r="AT82" s="7"/>
      <c r="AU82" s="7"/>
      <c r="AV82" s="7"/>
      <c r="AW82" s="7"/>
      <c r="AX82" s="7"/>
      <c r="AY82" s="7"/>
      <c r="AZ82" s="7"/>
      <c r="BA82" s="12"/>
      <c r="BB82" s="12"/>
      <c r="BC82" s="12"/>
      <c r="BD82" s="7"/>
      <c r="BE82" s="7"/>
      <c r="BF82" s="7"/>
      <c r="BG82" s="7"/>
      <c r="BH82" s="7"/>
      <c r="BI82" s="7"/>
      <c r="BJ82" s="7">
        <f t="shared" si="2"/>
        <v>60</v>
      </c>
      <c r="BK82" s="27" t="str">
        <f t="shared" si="3"/>
        <v/>
      </c>
    </row>
    <row r="83" spans="1:63" ht="63.75" x14ac:dyDescent="0.25">
      <c r="A83" s="4">
        <v>80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12"/>
      <c r="BB83" s="12"/>
      <c r="BC83" s="12"/>
      <c r="BD83" s="7"/>
      <c r="BE83" s="7"/>
      <c r="BF83" s="7"/>
      <c r="BG83" s="7"/>
      <c r="BH83" s="7"/>
      <c r="BI83" s="7"/>
      <c r="BJ83" s="7">
        <f t="shared" si="2"/>
        <v>0</v>
      </c>
      <c r="BK83" s="27" t="str">
        <f t="shared" si="3"/>
        <v>postępowanie zostało uniewaznione na podstawie art. 255 pkt 1 pzp gdyż nie wpłynęła żadna oferta</v>
      </c>
    </row>
    <row r="84" spans="1:63" ht="63.75" x14ac:dyDescent="0.25">
      <c r="A84" s="4">
        <v>81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12"/>
      <c r="BB84" s="12"/>
      <c r="BC84" s="12"/>
      <c r="BD84" s="7"/>
      <c r="BE84" s="7"/>
      <c r="BF84" s="7"/>
      <c r="BG84" s="7"/>
      <c r="BH84" s="7"/>
      <c r="BI84" s="7"/>
      <c r="BJ84" s="7">
        <f t="shared" si="2"/>
        <v>0</v>
      </c>
      <c r="BK84" s="27" t="str">
        <f t="shared" si="3"/>
        <v>postępowanie zostało uniewaznione na podstawie art. 255 pkt 1 pzp gdyż nie wpłynęła żadna oferta</v>
      </c>
    </row>
    <row r="85" spans="1:63" ht="63.75" x14ac:dyDescent="0.25">
      <c r="A85" s="4">
        <v>82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12"/>
      <c r="BB85" s="12"/>
      <c r="BC85" s="12"/>
      <c r="BD85" s="7"/>
      <c r="BE85" s="7"/>
      <c r="BF85" s="7"/>
      <c r="BG85" s="7"/>
      <c r="BH85" s="7"/>
      <c r="BI85" s="7"/>
      <c r="BJ85" s="7">
        <f t="shared" si="2"/>
        <v>0</v>
      </c>
      <c r="BK85" s="27" t="str">
        <f t="shared" si="3"/>
        <v>postępowanie zostało uniewaznione na podstawie art. 255 pkt 1 pzp gdyż nie wpłynęła żadna oferta</v>
      </c>
    </row>
    <row r="86" spans="1:63" ht="114.75" x14ac:dyDescent="0.25">
      <c r="A86" s="4">
        <v>83</v>
      </c>
      <c r="B86" s="7"/>
      <c r="C86" s="7"/>
      <c r="D86" s="7"/>
      <c r="E86" s="7"/>
      <c r="F86" s="7"/>
      <c r="G86" s="7"/>
      <c r="H86" s="7"/>
      <c r="I86" s="7"/>
      <c r="J86" s="7"/>
      <c r="K86" s="12">
        <f>'[1]cena i gwrancja'!$AP86/'[1]cena i gwrancja'!H86*60</f>
        <v>20.151939224310279</v>
      </c>
      <c r="L86" s="12">
        <v>40</v>
      </c>
      <c r="M86" s="12">
        <f>SUM(K86:L86)</f>
        <v>60.151939224310283</v>
      </c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12"/>
      <c r="BB86" s="12"/>
      <c r="BC86" s="12"/>
      <c r="BD86" s="7"/>
      <c r="BE86" s="7"/>
      <c r="BF86" s="7"/>
      <c r="BG86" s="7"/>
      <c r="BH86" s="7"/>
      <c r="BI86" s="7"/>
      <c r="BJ86" s="7">
        <f t="shared" si="2"/>
        <v>60.151939224310283</v>
      </c>
      <c r="BK86" s="27" t="s">
        <v>25</v>
      </c>
    </row>
    <row r="87" spans="1:63" ht="63.75" x14ac:dyDescent="0.25">
      <c r="A87" s="4">
        <v>84</v>
      </c>
      <c r="B87" s="7"/>
      <c r="C87" s="7"/>
      <c r="D87" s="7"/>
      <c r="E87" s="7"/>
      <c r="F87" s="7"/>
      <c r="G87" s="7"/>
      <c r="H87" s="7"/>
      <c r="I87" s="7"/>
      <c r="J87" s="7"/>
      <c r="K87" s="12"/>
      <c r="L87" s="12"/>
      <c r="M87" s="12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12"/>
      <c r="BB87" s="12"/>
      <c r="BC87" s="12"/>
      <c r="BD87" s="7"/>
      <c r="BE87" s="7"/>
      <c r="BF87" s="7"/>
      <c r="BG87" s="7"/>
      <c r="BH87" s="7"/>
      <c r="BI87" s="7"/>
      <c r="BJ87" s="7">
        <f t="shared" si="2"/>
        <v>0</v>
      </c>
      <c r="BK87" s="27" t="str">
        <f t="shared" si="3"/>
        <v>postępowanie zostało uniewaznione na podstawie art. 255 pkt 1 pzp gdyż nie wpłynęła żadna oferta</v>
      </c>
    </row>
    <row r="88" spans="1:63" ht="63.75" x14ac:dyDescent="0.25">
      <c r="A88" s="4">
        <v>85</v>
      </c>
      <c r="B88" s="7"/>
      <c r="C88" s="7"/>
      <c r="D88" s="7"/>
      <c r="E88" s="7"/>
      <c r="F88" s="7"/>
      <c r="G88" s="7"/>
      <c r="H88" s="7"/>
      <c r="I88" s="7"/>
      <c r="J88" s="7"/>
      <c r="K88" s="12"/>
      <c r="L88" s="12"/>
      <c r="M88" s="12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12"/>
      <c r="BB88" s="12"/>
      <c r="BC88" s="12"/>
      <c r="BD88" s="7"/>
      <c r="BE88" s="7"/>
      <c r="BF88" s="7"/>
      <c r="BG88" s="7"/>
      <c r="BH88" s="7"/>
      <c r="BI88" s="7"/>
      <c r="BJ88" s="7">
        <f t="shared" si="2"/>
        <v>0</v>
      </c>
      <c r="BK88" s="27" t="str">
        <f t="shared" si="3"/>
        <v>postępowanie zostało uniewaznione na podstawie art. 255 pkt 1 pzp gdyż nie wpłynęła żadna oferta</v>
      </c>
    </row>
    <row r="89" spans="1:63" ht="63.75" x14ac:dyDescent="0.25">
      <c r="A89" s="4">
        <v>86</v>
      </c>
      <c r="B89" s="7"/>
      <c r="C89" s="7"/>
      <c r="D89" s="7"/>
      <c r="E89" s="7"/>
      <c r="F89" s="7"/>
      <c r="G89" s="7"/>
      <c r="H89" s="7"/>
      <c r="I89" s="7"/>
      <c r="J89" s="7"/>
      <c r="K89" s="12"/>
      <c r="L89" s="12"/>
      <c r="M89" s="12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12"/>
      <c r="BB89" s="12"/>
      <c r="BC89" s="12"/>
      <c r="BD89" s="7"/>
      <c r="BE89" s="7"/>
      <c r="BF89" s="7"/>
      <c r="BG89" s="7"/>
      <c r="BH89" s="7"/>
      <c r="BI89" s="7"/>
      <c r="BJ89" s="7">
        <f t="shared" si="2"/>
        <v>0</v>
      </c>
      <c r="BK89" s="27" t="str">
        <f t="shared" si="3"/>
        <v>postępowanie zostało uniewaznione na podstawie art. 255 pkt 1 pzp gdyż nie wpłynęła żadna oferta</v>
      </c>
    </row>
    <row r="90" spans="1:63" ht="63.75" x14ac:dyDescent="0.25">
      <c r="A90" s="4">
        <v>87</v>
      </c>
      <c r="B90" s="7"/>
      <c r="C90" s="7"/>
      <c r="D90" s="7"/>
      <c r="E90" s="7"/>
      <c r="F90" s="7"/>
      <c r="G90" s="7"/>
      <c r="H90" s="7"/>
      <c r="I90" s="7"/>
      <c r="J90" s="7"/>
      <c r="K90" s="12"/>
      <c r="L90" s="12"/>
      <c r="M90" s="12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12"/>
      <c r="BB90" s="12"/>
      <c r="BC90" s="12"/>
      <c r="BD90" s="7"/>
      <c r="BE90" s="7"/>
      <c r="BF90" s="7"/>
      <c r="BG90" s="7"/>
      <c r="BH90" s="7"/>
      <c r="BI90" s="7"/>
      <c r="BJ90" s="7">
        <f t="shared" si="2"/>
        <v>0</v>
      </c>
      <c r="BK90" s="27" t="str">
        <f t="shared" si="3"/>
        <v>postępowanie zostało uniewaznione na podstawie art. 255 pkt 1 pzp gdyż nie wpłynęła żadna oferta</v>
      </c>
    </row>
    <row r="91" spans="1:63" ht="114.75" x14ac:dyDescent="0.25">
      <c r="A91" s="4">
        <v>88</v>
      </c>
      <c r="B91" s="7"/>
      <c r="C91" s="7"/>
      <c r="D91" s="7"/>
      <c r="E91" s="7"/>
      <c r="F91" s="7"/>
      <c r="G91" s="7"/>
      <c r="H91" s="7"/>
      <c r="I91" s="7"/>
      <c r="J91" s="7"/>
      <c r="K91" s="12">
        <f>'[1]cena i gwrancja'!$AP91/'[1]cena i gwrancja'!H91*60</f>
        <v>14.441005323758821</v>
      </c>
      <c r="L91" s="12">
        <v>40</v>
      </c>
      <c r="M91" s="12">
        <f>SUM(K91:L91)</f>
        <v>54.441005323758823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12"/>
      <c r="BB91" s="12"/>
      <c r="BC91" s="12"/>
      <c r="BD91" s="7"/>
      <c r="BE91" s="7"/>
      <c r="BF91" s="7"/>
      <c r="BG91" s="7"/>
      <c r="BH91" s="7"/>
      <c r="BI91" s="7"/>
      <c r="BJ91" s="7">
        <f t="shared" si="2"/>
        <v>54.441005323758823</v>
      </c>
      <c r="BK91" s="27" t="s">
        <v>25</v>
      </c>
    </row>
    <row r="92" spans="1:63" ht="63.75" x14ac:dyDescent="0.25">
      <c r="A92" s="4">
        <v>89</v>
      </c>
      <c r="B92" s="7"/>
      <c r="C92" s="7"/>
      <c r="D92" s="7"/>
      <c r="E92" s="7"/>
      <c r="F92" s="7"/>
      <c r="G92" s="7"/>
      <c r="H92" s="7"/>
      <c r="I92" s="7"/>
      <c r="J92" s="7"/>
      <c r="K92" s="12"/>
      <c r="L92" s="12"/>
      <c r="M92" s="12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12"/>
      <c r="BB92" s="12"/>
      <c r="BC92" s="12"/>
      <c r="BD92" s="7"/>
      <c r="BE92" s="7"/>
      <c r="BF92" s="7"/>
      <c r="BG92" s="7"/>
      <c r="BH92" s="7"/>
      <c r="BI92" s="7"/>
      <c r="BJ92" s="7">
        <f t="shared" si="2"/>
        <v>0</v>
      </c>
      <c r="BK92" s="27" t="str">
        <f t="shared" si="3"/>
        <v>postępowanie zostało uniewaznione na podstawie art. 255 pkt 1 pzp gdyż nie wpłynęła żadna oferta</v>
      </c>
    </row>
    <row r="93" spans="1:63" ht="63.75" x14ac:dyDescent="0.25">
      <c r="A93" s="4">
        <v>90</v>
      </c>
      <c r="B93" s="7"/>
      <c r="C93" s="7"/>
      <c r="D93" s="7"/>
      <c r="E93" s="7"/>
      <c r="F93" s="7"/>
      <c r="G93" s="7"/>
      <c r="H93" s="7"/>
      <c r="I93" s="7"/>
      <c r="J93" s="7"/>
      <c r="K93" s="12"/>
      <c r="L93" s="12"/>
      <c r="M93" s="12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12"/>
      <c r="BB93" s="12"/>
      <c r="BC93" s="12"/>
      <c r="BD93" s="7"/>
      <c r="BE93" s="7"/>
      <c r="BF93" s="7"/>
      <c r="BG93" s="7"/>
      <c r="BH93" s="7"/>
      <c r="BI93" s="7"/>
      <c r="BJ93" s="7">
        <f t="shared" si="2"/>
        <v>0</v>
      </c>
      <c r="BK93" s="27" t="str">
        <f t="shared" si="3"/>
        <v>postępowanie zostało uniewaznione na podstawie art. 255 pkt 1 pzp gdyż nie wpłynęła żadna oferta</v>
      </c>
    </row>
    <row r="94" spans="1:63" ht="63.75" x14ac:dyDescent="0.25">
      <c r="A94" s="4">
        <v>91</v>
      </c>
      <c r="B94" s="7"/>
      <c r="C94" s="7"/>
      <c r="D94" s="7"/>
      <c r="E94" s="7"/>
      <c r="F94" s="7"/>
      <c r="G94" s="7"/>
      <c r="H94" s="7"/>
      <c r="I94" s="7"/>
      <c r="J94" s="7"/>
      <c r="K94" s="12"/>
      <c r="L94" s="12"/>
      <c r="M94" s="12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12"/>
      <c r="BB94" s="12"/>
      <c r="BC94" s="12"/>
      <c r="BD94" s="7"/>
      <c r="BE94" s="7"/>
      <c r="BF94" s="7"/>
      <c r="BG94" s="7"/>
      <c r="BH94" s="7"/>
      <c r="BI94" s="7"/>
      <c r="BJ94" s="7">
        <f t="shared" si="2"/>
        <v>0</v>
      </c>
      <c r="BK94" s="27" t="str">
        <f t="shared" si="3"/>
        <v>postępowanie zostało uniewaznione na podstawie art. 255 pkt 1 pzp gdyż nie wpłynęła żadna oferta</v>
      </c>
    </row>
    <row r="95" spans="1:63" ht="114.75" x14ac:dyDescent="0.25">
      <c r="A95" s="4">
        <v>92</v>
      </c>
      <c r="B95" s="7"/>
      <c r="C95" s="7"/>
      <c r="D95" s="7"/>
      <c r="E95" s="7"/>
      <c r="F95" s="7"/>
      <c r="G95" s="7"/>
      <c r="H95" s="7"/>
      <c r="I95" s="7"/>
      <c r="J95" s="7"/>
      <c r="K95" s="12">
        <f>'[1]cena i gwrancja'!$AP95/'[1]cena i gwrancja'!H95*60</f>
        <v>26.487804878048781</v>
      </c>
      <c r="L95" s="12">
        <v>40</v>
      </c>
      <c r="M95" s="12">
        <f>SUM(K95:L95)</f>
        <v>66.487804878048777</v>
      </c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12"/>
      <c r="BB95" s="12"/>
      <c r="BC95" s="12"/>
      <c r="BD95" s="7"/>
      <c r="BE95" s="7"/>
      <c r="BF95" s="7"/>
      <c r="BG95" s="7"/>
      <c r="BH95" s="7"/>
      <c r="BI95" s="7"/>
      <c r="BJ95" s="7">
        <f t="shared" si="2"/>
        <v>66.487804878048777</v>
      </c>
      <c r="BK95" s="27" t="s">
        <v>25</v>
      </c>
    </row>
    <row r="96" spans="1:63" ht="14.25" customHeight="1" x14ac:dyDescent="0.25">
      <c r="A96" s="4">
        <v>93</v>
      </c>
      <c r="B96" s="7"/>
      <c r="C96" s="7"/>
      <c r="D96" s="7"/>
      <c r="E96" s="7"/>
      <c r="F96" s="7"/>
      <c r="G96" s="7"/>
      <c r="H96" s="7"/>
      <c r="I96" s="7"/>
      <c r="J96" s="7"/>
      <c r="K96" s="12">
        <f>'[1]cena i gwrancja'!$AP96/'[1]cena i gwrancja'!H96*60</f>
        <v>9.2081632653061209</v>
      </c>
      <c r="L96" s="12">
        <v>40</v>
      </c>
      <c r="M96" s="12">
        <f>SUM(K96:L96)</f>
        <v>49.208163265306119</v>
      </c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12">
        <f>'[1]cena i gwrancja'!$AP96/'[1]cena i gwrancja'!AH96*60</f>
        <v>11.581108829568787</v>
      </c>
      <c r="AV96" s="12">
        <v>40</v>
      </c>
      <c r="AW96" s="20">
        <f>SUM(AU96:AV96)</f>
        <v>51.581108829568791</v>
      </c>
      <c r="AX96" s="7"/>
      <c r="AY96" s="7"/>
      <c r="AZ96" s="7"/>
      <c r="BA96" s="12"/>
      <c r="BB96" s="12"/>
      <c r="BC96" s="12"/>
      <c r="BD96" s="7"/>
      <c r="BE96" s="7"/>
      <c r="BF96" s="7"/>
      <c r="BG96" s="7"/>
      <c r="BH96" s="7"/>
      <c r="BI96" s="7"/>
      <c r="BJ96" s="7">
        <f t="shared" si="2"/>
        <v>51.581108829568791</v>
      </c>
      <c r="BK96" s="27" t="str">
        <f t="shared" si="3"/>
        <v/>
      </c>
    </row>
    <row r="97" spans="1:63" x14ac:dyDescent="0.25">
      <c r="A97" s="4">
        <v>94</v>
      </c>
      <c r="B97" s="7"/>
      <c r="C97" s="7"/>
      <c r="D97" s="7"/>
      <c r="E97" s="7"/>
      <c r="F97" s="7"/>
      <c r="G97" s="7"/>
      <c r="H97" s="7"/>
      <c r="I97" s="7"/>
      <c r="J97" s="7"/>
      <c r="K97" s="12"/>
      <c r="L97" s="12"/>
      <c r="M97" s="12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12"/>
      <c r="AD97" s="12"/>
      <c r="AE97" s="12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12">
        <f>'[1]cena i gwrancja'!$AP97/'[1]cena i gwrancja'!AH97*60</f>
        <v>8.6307209858268283</v>
      </c>
      <c r="AV97" s="12">
        <v>40</v>
      </c>
      <c r="AW97" s="20">
        <f>SUM(AU97:AV97)</f>
        <v>48.630720985826827</v>
      </c>
      <c r="AX97" s="7"/>
      <c r="AY97" s="7"/>
      <c r="AZ97" s="7"/>
      <c r="BA97" s="12"/>
      <c r="BB97" s="12"/>
      <c r="BC97" s="12"/>
      <c r="BD97" s="7"/>
      <c r="BE97" s="7"/>
      <c r="BF97" s="7"/>
      <c r="BG97" s="7"/>
      <c r="BH97" s="7"/>
      <c r="BI97" s="7"/>
      <c r="BJ97" s="7">
        <f t="shared" si="2"/>
        <v>48.630720985826827</v>
      </c>
      <c r="BK97" s="27" t="str">
        <f t="shared" si="3"/>
        <v/>
      </c>
    </row>
    <row r="98" spans="1:63" ht="63.75" x14ac:dyDescent="0.25">
      <c r="A98" s="4">
        <v>95</v>
      </c>
      <c r="B98" s="7"/>
      <c r="C98" s="7"/>
      <c r="D98" s="7"/>
      <c r="E98" s="7"/>
      <c r="F98" s="7"/>
      <c r="G98" s="7"/>
      <c r="H98" s="7"/>
      <c r="I98" s="7"/>
      <c r="J98" s="7"/>
      <c r="K98" s="12"/>
      <c r="L98" s="12"/>
      <c r="M98" s="12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12"/>
      <c r="AD98" s="12"/>
      <c r="AE98" s="12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12"/>
      <c r="BB98" s="12"/>
      <c r="BC98" s="12"/>
      <c r="BD98" s="7"/>
      <c r="BE98" s="7"/>
      <c r="BF98" s="7"/>
      <c r="BG98" s="7"/>
      <c r="BH98" s="7"/>
      <c r="BI98" s="7"/>
      <c r="BJ98" s="7">
        <f t="shared" si="2"/>
        <v>0</v>
      </c>
      <c r="BK98" s="27" t="str">
        <f t="shared" si="3"/>
        <v>postępowanie zostało uniewaznione na podstawie art. 255 pkt 1 pzp gdyż nie wpłynęła żadna oferta</v>
      </c>
    </row>
    <row r="99" spans="1:63" ht="63.75" x14ac:dyDescent="0.25">
      <c r="A99" s="4">
        <v>96</v>
      </c>
      <c r="B99" s="7"/>
      <c r="C99" s="7"/>
      <c r="D99" s="7"/>
      <c r="E99" s="7"/>
      <c r="F99" s="7"/>
      <c r="G99" s="7"/>
      <c r="H99" s="7"/>
      <c r="I99" s="7"/>
      <c r="J99" s="7"/>
      <c r="K99" s="12"/>
      <c r="L99" s="12"/>
      <c r="M99" s="12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12"/>
      <c r="AD99" s="12"/>
      <c r="AE99" s="12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12"/>
      <c r="BB99" s="12"/>
      <c r="BC99" s="12"/>
      <c r="BD99" s="7"/>
      <c r="BE99" s="7"/>
      <c r="BF99" s="7"/>
      <c r="BG99" s="7"/>
      <c r="BH99" s="7"/>
      <c r="BI99" s="7"/>
      <c r="BJ99" s="7">
        <f t="shared" si="2"/>
        <v>0</v>
      </c>
      <c r="BK99" s="27" t="str">
        <f t="shared" si="3"/>
        <v>postępowanie zostało uniewaznione na podstawie art. 255 pkt 1 pzp gdyż nie wpłynęła żadna oferta</v>
      </c>
    </row>
    <row r="100" spans="1:63" ht="63.75" x14ac:dyDescent="0.25">
      <c r="A100" s="4">
        <v>97</v>
      </c>
      <c r="B100" s="7"/>
      <c r="C100" s="7"/>
      <c r="D100" s="7"/>
      <c r="E100" s="7"/>
      <c r="F100" s="7"/>
      <c r="G100" s="7"/>
      <c r="H100" s="7"/>
      <c r="I100" s="7"/>
      <c r="J100" s="7"/>
      <c r="K100" s="12"/>
      <c r="L100" s="12"/>
      <c r="M100" s="12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12"/>
      <c r="AD100" s="12"/>
      <c r="AE100" s="12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12"/>
      <c r="BB100" s="12"/>
      <c r="BC100" s="12"/>
      <c r="BD100" s="7"/>
      <c r="BE100" s="7"/>
      <c r="BF100" s="7"/>
      <c r="BG100" s="7"/>
      <c r="BH100" s="7"/>
      <c r="BI100" s="7"/>
      <c r="BJ100" s="7">
        <f t="shared" si="2"/>
        <v>0</v>
      </c>
      <c r="BK100" s="27" t="str">
        <f t="shared" si="3"/>
        <v>postępowanie zostało uniewaznione na podstawie art. 255 pkt 1 pzp gdyż nie wpłynęła żadna oferta</v>
      </c>
    </row>
    <row r="101" spans="1:63" ht="63.75" x14ac:dyDescent="0.25">
      <c r="A101" s="4">
        <v>98</v>
      </c>
      <c r="B101" s="7"/>
      <c r="C101" s="7"/>
      <c r="D101" s="7"/>
      <c r="E101" s="7"/>
      <c r="F101" s="7"/>
      <c r="G101" s="7"/>
      <c r="H101" s="7"/>
      <c r="I101" s="7"/>
      <c r="J101" s="7"/>
      <c r="K101" s="12"/>
      <c r="L101" s="12"/>
      <c r="M101" s="12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12"/>
      <c r="AD101" s="12"/>
      <c r="AE101" s="12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12"/>
      <c r="BB101" s="12"/>
      <c r="BC101" s="12"/>
      <c r="BD101" s="7"/>
      <c r="BE101" s="7"/>
      <c r="BF101" s="7"/>
      <c r="BG101" s="7"/>
      <c r="BH101" s="7"/>
      <c r="BI101" s="7"/>
      <c r="BJ101" s="7">
        <f t="shared" si="2"/>
        <v>0</v>
      </c>
      <c r="BK101" s="27" t="str">
        <f t="shared" si="3"/>
        <v>postępowanie zostało uniewaznione na podstawie art. 255 pkt 1 pzp gdyż nie wpłynęła żadna oferta</v>
      </c>
    </row>
    <row r="102" spans="1:63" ht="63.75" x14ac:dyDescent="0.25">
      <c r="A102" s="4">
        <v>99</v>
      </c>
      <c r="B102" s="7"/>
      <c r="C102" s="7"/>
      <c r="D102" s="7"/>
      <c r="E102" s="7"/>
      <c r="F102" s="7"/>
      <c r="G102" s="7"/>
      <c r="H102" s="7"/>
      <c r="I102" s="7"/>
      <c r="J102" s="7"/>
      <c r="K102" s="12"/>
      <c r="L102" s="12"/>
      <c r="M102" s="12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12"/>
      <c r="AD102" s="12"/>
      <c r="AE102" s="12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12"/>
      <c r="BB102" s="12"/>
      <c r="BC102" s="12"/>
      <c r="BD102" s="7"/>
      <c r="BE102" s="7"/>
      <c r="BF102" s="7"/>
      <c r="BG102" s="7"/>
      <c r="BH102" s="7"/>
      <c r="BI102" s="7"/>
      <c r="BJ102" s="7">
        <f t="shared" si="2"/>
        <v>0</v>
      </c>
      <c r="BK102" s="27" t="str">
        <f t="shared" si="3"/>
        <v>postępowanie zostało uniewaznione na podstawie art. 255 pkt 1 pzp gdyż nie wpłynęła żadna oferta</v>
      </c>
    </row>
    <row r="103" spans="1:63" ht="63.75" x14ac:dyDescent="0.25">
      <c r="A103" s="4">
        <v>100</v>
      </c>
      <c r="B103" s="7"/>
      <c r="C103" s="7"/>
      <c r="D103" s="7"/>
      <c r="E103" s="7"/>
      <c r="F103" s="7"/>
      <c r="G103" s="7"/>
      <c r="H103" s="7"/>
      <c r="I103" s="7"/>
      <c r="J103" s="7"/>
      <c r="K103" s="12"/>
      <c r="L103" s="12"/>
      <c r="M103" s="12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12"/>
      <c r="AD103" s="12"/>
      <c r="AE103" s="12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12"/>
      <c r="BB103" s="12"/>
      <c r="BC103" s="12"/>
      <c r="BD103" s="7"/>
      <c r="BE103" s="7"/>
      <c r="BF103" s="7"/>
      <c r="BG103" s="7"/>
      <c r="BH103" s="7"/>
      <c r="BI103" s="7"/>
      <c r="BJ103" s="7">
        <f t="shared" si="2"/>
        <v>0</v>
      </c>
      <c r="BK103" s="27" t="str">
        <f t="shared" si="3"/>
        <v>postępowanie zostało uniewaznione na podstawie art. 255 pkt 1 pzp gdyż nie wpłynęła żadna oferta</v>
      </c>
    </row>
    <row r="104" spans="1:63" ht="63.75" x14ac:dyDescent="0.25">
      <c r="A104" s="4">
        <v>101</v>
      </c>
      <c r="B104" s="7"/>
      <c r="C104" s="7"/>
      <c r="D104" s="7"/>
      <c r="E104" s="7"/>
      <c r="F104" s="7"/>
      <c r="G104" s="7"/>
      <c r="H104" s="7"/>
      <c r="I104" s="7"/>
      <c r="J104" s="7"/>
      <c r="K104" s="12"/>
      <c r="L104" s="12"/>
      <c r="M104" s="12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12"/>
      <c r="AD104" s="12"/>
      <c r="AE104" s="12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12"/>
      <c r="BB104" s="12"/>
      <c r="BC104" s="12"/>
      <c r="BD104" s="7"/>
      <c r="BE104" s="7"/>
      <c r="BF104" s="7"/>
      <c r="BG104" s="7"/>
      <c r="BH104" s="7"/>
      <c r="BI104" s="7"/>
      <c r="BJ104" s="7">
        <f t="shared" si="2"/>
        <v>0</v>
      </c>
      <c r="BK104" s="27" t="str">
        <f t="shared" si="3"/>
        <v>postępowanie zostało uniewaznione na podstawie art. 255 pkt 1 pzp gdyż nie wpłynęła żadna oferta</v>
      </c>
    </row>
    <row r="105" spans="1:63" x14ac:dyDescent="0.25">
      <c r="A105" s="4">
        <v>102</v>
      </c>
      <c r="B105" s="7"/>
      <c r="C105" s="7"/>
      <c r="D105" s="7"/>
      <c r="E105" s="7"/>
      <c r="F105" s="7"/>
      <c r="G105" s="7"/>
      <c r="H105" s="7"/>
      <c r="I105" s="7"/>
      <c r="J105" s="7"/>
      <c r="K105" s="12">
        <f>'[1]cena i gwrancja'!$AP105/'[1]cena i gwrancja'!H105*60</f>
        <v>11.444141689373298</v>
      </c>
      <c r="L105" s="12">
        <v>40</v>
      </c>
      <c r="M105" s="20">
        <f>SUM(K105:L105)</f>
        <v>51.444141689373296</v>
      </c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12"/>
      <c r="AD105" s="12"/>
      <c r="AE105" s="12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12"/>
      <c r="BB105" s="12"/>
      <c r="BC105" s="12"/>
      <c r="BD105" s="7"/>
      <c r="BE105" s="7"/>
      <c r="BF105" s="7"/>
      <c r="BG105" s="7"/>
      <c r="BH105" s="7"/>
      <c r="BI105" s="7"/>
      <c r="BJ105" s="7">
        <f t="shared" si="2"/>
        <v>51.444141689373296</v>
      </c>
      <c r="BK105" s="27" t="str">
        <f t="shared" si="3"/>
        <v/>
      </c>
    </row>
    <row r="106" spans="1:63" ht="63.75" x14ac:dyDescent="0.25">
      <c r="A106" s="4">
        <v>103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12"/>
      <c r="AD106" s="12"/>
      <c r="AE106" s="12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12"/>
      <c r="BB106" s="12"/>
      <c r="BC106" s="12"/>
      <c r="BD106" s="7"/>
      <c r="BE106" s="7"/>
      <c r="BF106" s="7"/>
      <c r="BG106" s="7"/>
      <c r="BH106" s="7"/>
      <c r="BI106" s="7"/>
      <c r="BJ106" s="7">
        <f t="shared" si="2"/>
        <v>0</v>
      </c>
      <c r="BK106" s="27" t="str">
        <f t="shared" si="3"/>
        <v>postępowanie zostało uniewaznione na podstawie art. 255 pkt 1 pzp gdyż nie wpłynęła żadna oferta</v>
      </c>
    </row>
    <row r="107" spans="1:63" ht="63.75" x14ac:dyDescent="0.25">
      <c r="A107" s="4">
        <v>104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12"/>
      <c r="AD107" s="12"/>
      <c r="AE107" s="12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12"/>
      <c r="BB107" s="12"/>
      <c r="BC107" s="12"/>
      <c r="BD107" s="7"/>
      <c r="BE107" s="7"/>
      <c r="BF107" s="7"/>
      <c r="BG107" s="7"/>
      <c r="BH107" s="7"/>
      <c r="BI107" s="7"/>
      <c r="BJ107" s="7">
        <f t="shared" si="2"/>
        <v>0</v>
      </c>
      <c r="BK107" s="27" t="str">
        <f t="shared" si="3"/>
        <v>postępowanie zostało uniewaznione na podstawie art. 255 pkt 1 pzp gdyż nie wpłynęła żadna oferta</v>
      </c>
    </row>
    <row r="108" spans="1:63" x14ac:dyDescent="0.25">
      <c r="A108" s="4">
        <v>105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12"/>
      <c r="AD108" s="12"/>
      <c r="AE108" s="12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12"/>
      <c r="BB108" s="12"/>
      <c r="BC108" s="12"/>
      <c r="BD108" s="12">
        <f>'[1]cena i gwrancja'!$AP108/'[1]cena i gwrancja'!AP108*60</f>
        <v>60</v>
      </c>
      <c r="BE108" s="12">
        <v>40</v>
      </c>
      <c r="BF108" s="20">
        <v>100</v>
      </c>
      <c r="BG108" s="12"/>
      <c r="BH108" s="12"/>
      <c r="BI108" s="12"/>
      <c r="BJ108" s="7">
        <f t="shared" si="2"/>
        <v>100</v>
      </c>
      <c r="BK108" s="27" t="str">
        <f t="shared" si="3"/>
        <v/>
      </c>
    </row>
    <row r="109" spans="1:63" x14ac:dyDescent="0.25">
      <c r="A109" s="4">
        <v>106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12">
        <f>'[1]cena i gwrancja'!$AP109/'[1]cena i gwrancja'!N109*60</f>
        <v>60</v>
      </c>
      <c r="U109" s="12">
        <v>40</v>
      </c>
      <c r="V109" s="20">
        <f>SUM(T109:U109)</f>
        <v>100</v>
      </c>
      <c r="W109" s="7"/>
      <c r="X109" s="7"/>
      <c r="Y109" s="7"/>
      <c r="Z109" s="7"/>
      <c r="AA109" s="7"/>
      <c r="AB109" s="7"/>
      <c r="AC109" s="12"/>
      <c r="AD109" s="12"/>
      <c r="AE109" s="12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12"/>
      <c r="BB109" s="12"/>
      <c r="BC109" s="12"/>
      <c r="BD109" s="7"/>
      <c r="BE109" s="7"/>
      <c r="BF109" s="7"/>
      <c r="BG109" s="7"/>
      <c r="BH109" s="7"/>
      <c r="BI109" s="7"/>
      <c r="BJ109" s="7">
        <f t="shared" si="2"/>
        <v>100</v>
      </c>
      <c r="BK109" s="27" t="str">
        <f t="shared" si="3"/>
        <v/>
      </c>
    </row>
    <row r="110" spans="1:63" ht="63.75" x14ac:dyDescent="0.25">
      <c r="A110" s="4">
        <v>107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12"/>
      <c r="AD110" s="12"/>
      <c r="AE110" s="12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12"/>
      <c r="BB110" s="12"/>
      <c r="BC110" s="12"/>
      <c r="BD110" s="7"/>
      <c r="BE110" s="7"/>
      <c r="BF110" s="7"/>
      <c r="BG110" s="7"/>
      <c r="BH110" s="7"/>
      <c r="BI110" s="7"/>
      <c r="BJ110" s="7">
        <f t="shared" si="2"/>
        <v>0</v>
      </c>
      <c r="BK110" s="27" t="str">
        <f t="shared" si="3"/>
        <v>postępowanie zostało uniewaznione na podstawie art. 255 pkt 1 pzp gdyż nie wpłynęła żadna oferta</v>
      </c>
    </row>
    <row r="111" spans="1:63" ht="63.75" x14ac:dyDescent="0.25">
      <c r="A111" s="4">
        <v>108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12"/>
      <c r="AD111" s="12"/>
      <c r="AE111" s="12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12"/>
      <c r="BB111" s="12"/>
      <c r="BC111" s="12"/>
      <c r="BD111" s="7"/>
      <c r="BE111" s="7"/>
      <c r="BF111" s="7"/>
      <c r="BG111" s="7"/>
      <c r="BH111" s="7"/>
      <c r="BI111" s="7"/>
      <c r="BJ111" s="7">
        <f t="shared" si="2"/>
        <v>0</v>
      </c>
      <c r="BK111" s="27" t="str">
        <f t="shared" si="3"/>
        <v>postępowanie zostało uniewaznione na podstawie art. 255 pkt 1 pzp gdyż nie wpłynęła żadna oferta</v>
      </c>
    </row>
    <row r="112" spans="1:63" ht="114.75" x14ac:dyDescent="0.25">
      <c r="A112" s="4">
        <v>109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12">
        <f>'[1]cena i gwrancja'!$AP112/'[1]cena i gwrancja'!J112*60</f>
        <v>4.7950181629475876</v>
      </c>
      <c r="O112" s="12">
        <v>0</v>
      </c>
      <c r="P112" s="12">
        <f>SUM(N112:O112)</f>
        <v>4.7950181629475876</v>
      </c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12"/>
      <c r="AD112" s="12"/>
      <c r="AE112" s="12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12"/>
      <c r="BB112" s="12"/>
      <c r="BC112" s="12"/>
      <c r="BD112" s="7"/>
      <c r="BE112" s="7"/>
      <c r="BF112" s="7"/>
      <c r="BG112" s="7"/>
      <c r="BH112" s="7"/>
      <c r="BI112" s="7"/>
      <c r="BJ112" s="7">
        <f t="shared" si="2"/>
        <v>4.7950181629475876</v>
      </c>
      <c r="BK112" s="27" t="s">
        <v>25</v>
      </c>
    </row>
    <row r="113" spans="1:63" ht="63.75" x14ac:dyDescent="0.25">
      <c r="A113" s="4">
        <v>110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12"/>
      <c r="AD113" s="12"/>
      <c r="AE113" s="12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12"/>
      <c r="BB113" s="12"/>
      <c r="BC113" s="12"/>
      <c r="BD113" s="7"/>
      <c r="BE113" s="7"/>
      <c r="BF113" s="7"/>
      <c r="BG113" s="7"/>
      <c r="BH113" s="7"/>
      <c r="BI113" s="7"/>
      <c r="BJ113" s="7">
        <f t="shared" si="2"/>
        <v>0</v>
      </c>
      <c r="BK113" s="27" t="str">
        <f t="shared" si="3"/>
        <v>postępowanie zostało uniewaznione na podstawie art. 255 pkt 1 pzp gdyż nie wpłynęła żadna oferta</v>
      </c>
    </row>
    <row r="114" spans="1:63" ht="63.75" x14ac:dyDescent="0.25">
      <c r="A114" s="5">
        <v>111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12"/>
      <c r="AD114" s="12"/>
      <c r="AE114" s="12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12"/>
      <c r="BB114" s="12"/>
      <c r="BC114" s="12"/>
      <c r="BD114" s="7"/>
      <c r="BE114" s="7"/>
      <c r="BF114" s="7"/>
      <c r="BG114" s="7"/>
      <c r="BH114" s="7"/>
      <c r="BI114" s="7"/>
      <c r="BJ114" s="7">
        <f t="shared" si="2"/>
        <v>0</v>
      </c>
      <c r="BK114" s="27" t="str">
        <f t="shared" si="3"/>
        <v>postępowanie zostało uniewaznione na podstawie art. 255 pkt 1 pzp gdyż nie wpłynęła żadna oferta</v>
      </c>
    </row>
    <row r="115" spans="1:63" ht="63.75" x14ac:dyDescent="0.25">
      <c r="A115" s="4">
        <v>112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12"/>
      <c r="AD115" s="12"/>
      <c r="AE115" s="12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12"/>
      <c r="BB115" s="12"/>
      <c r="BC115" s="12"/>
      <c r="BD115" s="7"/>
      <c r="BE115" s="7"/>
      <c r="BF115" s="7"/>
      <c r="BG115" s="7"/>
      <c r="BH115" s="7"/>
      <c r="BI115" s="7"/>
      <c r="BJ115" s="7">
        <f t="shared" si="2"/>
        <v>0</v>
      </c>
      <c r="BK115" s="27" t="str">
        <f t="shared" si="3"/>
        <v>postępowanie zostało uniewaznione na podstawie art. 255 pkt 1 pzp gdyż nie wpłynęła żadna oferta</v>
      </c>
    </row>
    <row r="116" spans="1:63" ht="63.75" x14ac:dyDescent="0.25">
      <c r="A116" s="4">
        <v>113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12"/>
      <c r="AD116" s="12"/>
      <c r="AE116" s="12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12"/>
      <c r="BB116" s="12"/>
      <c r="BC116" s="12"/>
      <c r="BD116" s="7"/>
      <c r="BE116" s="7"/>
      <c r="BF116" s="7"/>
      <c r="BG116" s="7"/>
      <c r="BH116" s="7"/>
      <c r="BI116" s="7"/>
      <c r="BJ116" s="7">
        <f t="shared" si="2"/>
        <v>0</v>
      </c>
      <c r="BK116" s="27" t="str">
        <f t="shared" si="3"/>
        <v>postępowanie zostało uniewaznione na podstawie art. 255 pkt 1 pzp gdyż nie wpłynęła żadna oferta</v>
      </c>
    </row>
    <row r="117" spans="1:63" ht="63.75" x14ac:dyDescent="0.25">
      <c r="A117" s="4">
        <v>114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12"/>
      <c r="AD117" s="12"/>
      <c r="AE117" s="12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12"/>
      <c r="BB117" s="12"/>
      <c r="BC117" s="12"/>
      <c r="BD117" s="7"/>
      <c r="BE117" s="7"/>
      <c r="BF117" s="7"/>
      <c r="BG117" s="7"/>
      <c r="BH117" s="7"/>
      <c r="BI117" s="7"/>
      <c r="BJ117" s="7">
        <f t="shared" si="2"/>
        <v>0</v>
      </c>
      <c r="BK117" s="27" t="str">
        <f t="shared" si="3"/>
        <v>postępowanie zostało uniewaznione na podstawie art. 255 pkt 1 pzp gdyż nie wpłynęła żadna oferta</v>
      </c>
    </row>
    <row r="118" spans="1:63" x14ac:dyDescent="0.25">
      <c r="A118" s="4">
        <v>115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12">
        <f>'[1]cena i gwrancja'!$AP118/'[1]cena i gwrancja'!T118*60</f>
        <v>60</v>
      </c>
      <c r="AD118" s="12">
        <v>40</v>
      </c>
      <c r="AE118" s="20">
        <f>SUM(AC118:AD118)</f>
        <v>100</v>
      </c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12">
        <f>'[1]cena i gwrancja'!$AP118/'[1]cena i gwrancja'!AN118*60</f>
        <v>52.500000000000007</v>
      </c>
      <c r="BB118" s="12">
        <v>40</v>
      </c>
      <c r="BC118" s="12">
        <f>SUM(BA118:BB118)</f>
        <v>92.5</v>
      </c>
      <c r="BD118" s="7"/>
      <c r="BE118" s="7"/>
      <c r="BF118" s="7"/>
      <c r="BG118" s="7"/>
      <c r="BH118" s="7"/>
      <c r="BI118" s="7"/>
      <c r="BJ118" s="7">
        <f t="shared" si="2"/>
        <v>100</v>
      </c>
      <c r="BK118" s="27" t="str">
        <f t="shared" si="3"/>
        <v/>
      </c>
    </row>
    <row r="119" spans="1:63" x14ac:dyDescent="0.25">
      <c r="A119" s="4">
        <v>116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12"/>
      <c r="AD119" s="12"/>
      <c r="AE119" s="12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12">
        <f>'[1]cena i gwrancja'!$AP119/'[1]cena i gwrancja'!AF119*60</f>
        <v>60</v>
      </c>
      <c r="AS119" s="12">
        <v>0</v>
      </c>
      <c r="AT119" s="20">
        <f>SUM(AR119:AS119)</f>
        <v>60</v>
      </c>
      <c r="AU119" s="7"/>
      <c r="AV119" s="7"/>
      <c r="AW119" s="7"/>
      <c r="AX119" s="7"/>
      <c r="AY119" s="7"/>
      <c r="AZ119" s="7"/>
      <c r="BA119" s="12"/>
      <c r="BB119" s="12"/>
      <c r="BC119" s="12"/>
      <c r="BD119" s="7"/>
      <c r="BE119" s="7"/>
      <c r="BF119" s="7"/>
      <c r="BG119" s="7"/>
      <c r="BH119" s="7"/>
      <c r="BI119" s="7"/>
      <c r="BJ119" s="7">
        <f t="shared" si="2"/>
        <v>60</v>
      </c>
      <c r="BK119" s="27" t="str">
        <f t="shared" si="3"/>
        <v/>
      </c>
    </row>
    <row r="120" spans="1:63" x14ac:dyDescent="0.25">
      <c r="A120" s="4">
        <v>117</v>
      </c>
      <c r="B120" s="7"/>
      <c r="C120" s="7"/>
      <c r="D120" s="7"/>
      <c r="E120" s="7"/>
      <c r="F120" s="7"/>
      <c r="G120" s="7"/>
      <c r="H120" s="7"/>
      <c r="I120" s="7"/>
      <c r="J120" s="7"/>
      <c r="K120" s="12">
        <f>'[1]cena i gwrancja'!$AP120/'[1]cena i gwrancja'!H120*60</f>
        <v>19.145299145299141</v>
      </c>
      <c r="L120" s="12">
        <v>40</v>
      </c>
      <c r="M120" s="20">
        <f>SUM(K120:L120)</f>
        <v>59.145299145299141</v>
      </c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7"/>
      <c r="AV120" s="7"/>
      <c r="AW120" s="7"/>
      <c r="AX120" s="7"/>
      <c r="AY120" s="7"/>
      <c r="AZ120" s="7"/>
      <c r="BA120" s="12"/>
      <c r="BB120" s="12"/>
      <c r="BC120" s="12"/>
      <c r="BD120" s="7"/>
      <c r="BE120" s="7"/>
      <c r="BF120" s="7"/>
      <c r="BG120" s="7"/>
      <c r="BH120" s="7"/>
      <c r="BI120" s="7"/>
      <c r="BJ120" s="7">
        <f t="shared" si="2"/>
        <v>59.145299145299141</v>
      </c>
      <c r="BK120" s="27" t="str">
        <f t="shared" si="3"/>
        <v/>
      </c>
    </row>
    <row r="121" spans="1:63" ht="63.75" x14ac:dyDescent="0.25">
      <c r="A121" s="4">
        <v>118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7"/>
      <c r="AV121" s="7"/>
      <c r="AW121" s="7"/>
      <c r="AX121" s="7"/>
      <c r="AY121" s="7"/>
      <c r="AZ121" s="7"/>
      <c r="BA121" s="12"/>
      <c r="BB121" s="12"/>
      <c r="BC121" s="12"/>
      <c r="BD121" s="7"/>
      <c r="BE121" s="7"/>
      <c r="BF121" s="7"/>
      <c r="BG121" s="7"/>
      <c r="BH121" s="7"/>
      <c r="BI121" s="7"/>
      <c r="BJ121" s="7">
        <f t="shared" si="2"/>
        <v>0</v>
      </c>
      <c r="BK121" s="27" t="str">
        <f t="shared" si="3"/>
        <v>postępowanie zostało uniewaznione na podstawie art. 255 pkt 1 pzp gdyż nie wpłynęła żadna oferta</v>
      </c>
    </row>
    <row r="122" spans="1:63" ht="63.75" x14ac:dyDescent="0.25">
      <c r="A122" s="4">
        <v>119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7"/>
      <c r="AV122" s="7"/>
      <c r="AW122" s="7"/>
      <c r="AX122" s="7"/>
      <c r="AY122" s="7"/>
      <c r="AZ122" s="7"/>
      <c r="BA122" s="12"/>
      <c r="BB122" s="12"/>
      <c r="BC122" s="12"/>
      <c r="BD122" s="7"/>
      <c r="BE122" s="7"/>
      <c r="BF122" s="7"/>
      <c r="BG122" s="7"/>
      <c r="BH122" s="7"/>
      <c r="BI122" s="7"/>
      <c r="BJ122" s="7">
        <f t="shared" si="2"/>
        <v>0</v>
      </c>
      <c r="BK122" s="27" t="str">
        <f t="shared" si="3"/>
        <v>postępowanie zostało uniewaznione na podstawie art. 255 pkt 1 pzp gdyż nie wpłynęła żadna oferta</v>
      </c>
    </row>
    <row r="123" spans="1:63" ht="63.75" x14ac:dyDescent="0.25">
      <c r="A123" s="4">
        <v>120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7"/>
      <c r="AV123" s="7"/>
      <c r="AW123" s="7"/>
      <c r="AX123" s="7"/>
      <c r="AY123" s="7"/>
      <c r="AZ123" s="7"/>
      <c r="BA123" s="12"/>
      <c r="BB123" s="12"/>
      <c r="BC123" s="12"/>
      <c r="BD123" s="7"/>
      <c r="BE123" s="7"/>
      <c r="BF123" s="7"/>
      <c r="BG123" s="7"/>
      <c r="BH123" s="7"/>
      <c r="BI123" s="7"/>
      <c r="BJ123" s="7">
        <f t="shared" si="2"/>
        <v>0</v>
      </c>
      <c r="BK123" s="27" t="str">
        <f t="shared" si="3"/>
        <v>postępowanie zostało uniewaznione na podstawie art. 255 pkt 1 pzp gdyż nie wpłynęła żadna oferta</v>
      </c>
    </row>
    <row r="124" spans="1:63" ht="63.75" x14ac:dyDescent="0.25">
      <c r="A124" s="4">
        <v>121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7"/>
      <c r="AV124" s="7"/>
      <c r="AW124" s="7"/>
      <c r="AX124" s="7"/>
      <c r="AY124" s="7"/>
      <c r="AZ124" s="7"/>
      <c r="BA124" s="12"/>
      <c r="BB124" s="12"/>
      <c r="BC124" s="12"/>
      <c r="BD124" s="7"/>
      <c r="BE124" s="7"/>
      <c r="BF124" s="7"/>
      <c r="BG124" s="7"/>
      <c r="BH124" s="7"/>
      <c r="BI124" s="7"/>
      <c r="BJ124" s="7">
        <f t="shared" si="2"/>
        <v>0</v>
      </c>
      <c r="BK124" s="27" t="str">
        <f t="shared" si="3"/>
        <v>postępowanie zostało uniewaznione na podstawie art. 255 pkt 1 pzp gdyż nie wpłynęła żadna oferta</v>
      </c>
    </row>
    <row r="125" spans="1:63" ht="63.75" x14ac:dyDescent="0.25">
      <c r="A125" s="4">
        <v>122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12"/>
      <c r="AD125" s="12"/>
      <c r="AE125" s="12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7"/>
      <c r="AV125" s="7"/>
      <c r="AW125" s="7"/>
      <c r="AX125" s="7"/>
      <c r="AY125" s="7"/>
      <c r="AZ125" s="7"/>
      <c r="BA125" s="12"/>
      <c r="BB125" s="12"/>
      <c r="BC125" s="12"/>
      <c r="BD125" s="7"/>
      <c r="BE125" s="7"/>
      <c r="BF125" s="7"/>
      <c r="BG125" s="7"/>
      <c r="BH125" s="7"/>
      <c r="BI125" s="7"/>
      <c r="BJ125" s="7">
        <f t="shared" si="2"/>
        <v>0</v>
      </c>
      <c r="BK125" s="27" t="str">
        <f t="shared" si="3"/>
        <v>postępowanie zostało uniewaznione na podstawie art. 255 pkt 1 pzp gdyż nie wpłynęła żadna oferta</v>
      </c>
    </row>
    <row r="126" spans="1:63" x14ac:dyDescent="0.25">
      <c r="A126" s="4">
        <v>123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12"/>
      <c r="AD126" s="12"/>
      <c r="AE126" s="12"/>
      <c r="AF126" s="8"/>
      <c r="AG126" s="8"/>
      <c r="AH126" s="8"/>
      <c r="AI126" s="8"/>
      <c r="AJ126" s="8"/>
      <c r="AK126" s="8"/>
      <c r="AL126" s="12">
        <f>'[1]cena i gwrancja'!$AP126/'[1]cena i gwrancja'!Z126*60</f>
        <v>60</v>
      </c>
      <c r="AM126" s="12">
        <v>0</v>
      </c>
      <c r="AN126" s="20">
        <f>SUM(AL126:AM126)</f>
        <v>60</v>
      </c>
      <c r="AO126" s="8"/>
      <c r="AP126" s="8"/>
      <c r="AQ126" s="8"/>
      <c r="AR126" s="8"/>
      <c r="AS126" s="8"/>
      <c r="AT126" s="8"/>
      <c r="AU126" s="7"/>
      <c r="AV126" s="7"/>
      <c r="AW126" s="7"/>
      <c r="AX126" s="7"/>
      <c r="AY126" s="7"/>
      <c r="AZ126" s="7"/>
      <c r="BA126" s="12"/>
      <c r="BB126" s="12"/>
      <c r="BC126" s="12"/>
      <c r="BD126" s="7"/>
      <c r="BE126" s="7"/>
      <c r="BF126" s="7"/>
      <c r="BG126" s="7"/>
      <c r="BH126" s="7"/>
      <c r="BI126" s="7"/>
      <c r="BJ126" s="7">
        <f t="shared" si="2"/>
        <v>60</v>
      </c>
      <c r="BK126" s="27" t="str">
        <f t="shared" si="3"/>
        <v/>
      </c>
    </row>
    <row r="127" spans="1:63" x14ac:dyDescent="0.25">
      <c r="A127" s="4">
        <v>124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12"/>
      <c r="AD127" s="12"/>
      <c r="AE127" s="12"/>
      <c r="AF127" s="8"/>
      <c r="AG127" s="8"/>
      <c r="AH127" s="8"/>
      <c r="AI127" s="8"/>
      <c r="AJ127" s="8"/>
      <c r="AK127" s="8"/>
      <c r="AL127" s="12">
        <f>'[1]cena i gwrancja'!$AP127/'[1]cena i gwrancja'!Z127*60</f>
        <v>60</v>
      </c>
      <c r="AM127" s="12">
        <v>0</v>
      </c>
      <c r="AN127" s="20">
        <f>SUM(AL127:AM127)</f>
        <v>60</v>
      </c>
      <c r="AO127" s="8"/>
      <c r="AP127" s="8"/>
      <c r="AQ127" s="8"/>
      <c r="AR127" s="8"/>
      <c r="AS127" s="8"/>
      <c r="AT127" s="8"/>
      <c r="AU127" s="7"/>
      <c r="AV127" s="7"/>
      <c r="AW127" s="7"/>
      <c r="AX127" s="7"/>
      <c r="AY127" s="7"/>
      <c r="AZ127" s="7"/>
      <c r="BA127" s="12"/>
      <c r="BB127" s="12"/>
      <c r="BC127" s="12"/>
      <c r="BD127" s="7"/>
      <c r="BE127" s="7"/>
      <c r="BF127" s="7"/>
      <c r="BG127" s="7"/>
      <c r="BH127" s="7"/>
      <c r="BI127" s="7"/>
      <c r="BJ127" s="7">
        <f t="shared" si="2"/>
        <v>60</v>
      </c>
      <c r="BK127" s="27" t="str">
        <f t="shared" si="3"/>
        <v/>
      </c>
    </row>
    <row r="128" spans="1:63" ht="63.75" x14ac:dyDescent="0.25">
      <c r="A128" s="4">
        <v>125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12"/>
      <c r="AD128" s="12"/>
      <c r="AE128" s="12"/>
      <c r="AF128" s="8"/>
      <c r="AG128" s="8"/>
      <c r="AH128" s="8"/>
      <c r="AI128" s="8"/>
      <c r="AJ128" s="8"/>
      <c r="AK128" s="8"/>
      <c r="AL128" s="12"/>
      <c r="AM128" s="12"/>
      <c r="AN128" s="12"/>
      <c r="AO128" s="8"/>
      <c r="AP128" s="8"/>
      <c r="AQ128" s="8"/>
      <c r="AR128" s="8"/>
      <c r="AS128" s="8"/>
      <c r="AT128" s="8"/>
      <c r="AU128" s="7"/>
      <c r="AV128" s="7"/>
      <c r="AW128" s="7"/>
      <c r="AX128" s="7"/>
      <c r="AY128" s="7"/>
      <c r="AZ128" s="7"/>
      <c r="BA128" s="12"/>
      <c r="BB128" s="12"/>
      <c r="BC128" s="12"/>
      <c r="BD128" s="7"/>
      <c r="BE128" s="7"/>
      <c r="BF128" s="7"/>
      <c r="BG128" s="7"/>
      <c r="BH128" s="7"/>
      <c r="BI128" s="7"/>
      <c r="BJ128" s="7">
        <f t="shared" si="2"/>
        <v>0</v>
      </c>
      <c r="BK128" s="27" t="str">
        <f t="shared" si="3"/>
        <v>postępowanie zostało uniewaznione na podstawie art. 255 pkt 1 pzp gdyż nie wpłynęła żadna oferta</v>
      </c>
    </row>
    <row r="129" spans="1:63" ht="63.75" x14ac:dyDescent="0.25">
      <c r="A129" s="4">
        <v>126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12"/>
      <c r="AD129" s="12"/>
      <c r="AE129" s="12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7"/>
      <c r="AV129" s="7"/>
      <c r="AW129" s="7"/>
      <c r="AX129" s="7"/>
      <c r="AY129" s="7"/>
      <c r="AZ129" s="7"/>
      <c r="BA129" s="12"/>
      <c r="BB129" s="12"/>
      <c r="BC129" s="12"/>
      <c r="BD129" s="7"/>
      <c r="BE129" s="7"/>
      <c r="BF129" s="7"/>
      <c r="BG129" s="7"/>
      <c r="BH129" s="7"/>
      <c r="BI129" s="7"/>
      <c r="BJ129" s="7">
        <f t="shared" si="2"/>
        <v>0</v>
      </c>
      <c r="BK129" s="27" t="str">
        <f t="shared" si="3"/>
        <v>postępowanie zostało uniewaznione na podstawie art. 255 pkt 1 pzp gdyż nie wpłynęła żadna oferta</v>
      </c>
    </row>
    <row r="130" spans="1:63" ht="63.75" x14ac:dyDescent="0.25">
      <c r="A130" s="4">
        <v>127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7"/>
      <c r="AV130" s="7"/>
      <c r="AW130" s="7"/>
      <c r="AX130" s="7"/>
      <c r="AY130" s="7"/>
      <c r="AZ130" s="7"/>
      <c r="BA130" s="12"/>
      <c r="BB130" s="12"/>
      <c r="BC130" s="12"/>
      <c r="BD130" s="7"/>
      <c r="BE130" s="7"/>
      <c r="BF130" s="7"/>
      <c r="BG130" s="7"/>
      <c r="BH130" s="7"/>
      <c r="BI130" s="7"/>
      <c r="BJ130" s="7">
        <f t="shared" si="2"/>
        <v>0</v>
      </c>
      <c r="BK130" s="27" t="str">
        <f t="shared" si="3"/>
        <v>postępowanie zostało uniewaznione na podstawie art. 255 pkt 1 pzp gdyż nie wpłynęła żadna oferta</v>
      </c>
    </row>
    <row r="131" spans="1:63" ht="63.75" x14ac:dyDescent="0.25">
      <c r="A131" s="4">
        <v>128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7"/>
      <c r="AV131" s="7"/>
      <c r="AW131" s="7"/>
      <c r="AX131" s="7"/>
      <c r="AY131" s="7"/>
      <c r="AZ131" s="7"/>
      <c r="BA131" s="12"/>
      <c r="BB131" s="12"/>
      <c r="BC131" s="12"/>
      <c r="BD131" s="7"/>
      <c r="BE131" s="7"/>
      <c r="BF131" s="7"/>
      <c r="BG131" s="7"/>
      <c r="BH131" s="7"/>
      <c r="BI131" s="7"/>
      <c r="BJ131" s="7">
        <f t="shared" si="2"/>
        <v>0</v>
      </c>
      <c r="BK131" s="27" t="str">
        <f t="shared" si="3"/>
        <v>postępowanie zostało uniewaznione na podstawie art. 255 pkt 1 pzp gdyż nie wpłynęła żadna oferta</v>
      </c>
    </row>
    <row r="132" spans="1:63" ht="63.75" x14ac:dyDescent="0.25">
      <c r="A132" s="4">
        <v>129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7"/>
      <c r="AV132" s="7"/>
      <c r="AW132" s="7"/>
      <c r="AX132" s="7"/>
      <c r="AY132" s="7"/>
      <c r="AZ132" s="7"/>
      <c r="BA132" s="12"/>
      <c r="BB132" s="12"/>
      <c r="BC132" s="12"/>
      <c r="BD132" s="7"/>
      <c r="BE132" s="7"/>
      <c r="BF132" s="7"/>
      <c r="BG132" s="7"/>
      <c r="BH132" s="7"/>
      <c r="BI132" s="7"/>
      <c r="BJ132" s="7">
        <f t="shared" ref="BJ132:BJ158" si="4">MAX(B132:BF132)</f>
        <v>0</v>
      </c>
      <c r="BK132" s="27" t="str">
        <f t="shared" si="3"/>
        <v>postępowanie zostało uniewaznione na podstawie art. 255 pkt 1 pzp gdyż nie wpłynęła żadna oferta</v>
      </c>
    </row>
    <row r="133" spans="1:63" ht="114.75" x14ac:dyDescent="0.25">
      <c r="A133" s="4">
        <v>130</v>
      </c>
      <c r="B133" s="7"/>
      <c r="C133" s="7"/>
      <c r="D133" s="7"/>
      <c r="E133" s="7"/>
      <c r="F133" s="7"/>
      <c r="G133" s="7"/>
      <c r="H133" s="7"/>
      <c r="I133" s="7"/>
      <c r="J133" s="7"/>
      <c r="K133" s="12">
        <f>'[1]cena i gwrancja'!$AP133/'[1]cena i gwrancja'!H133*60</f>
        <v>19.911504424778759</v>
      </c>
      <c r="L133" s="12">
        <v>40</v>
      </c>
      <c r="M133" s="12">
        <f>SUM(K133:L133)</f>
        <v>59.911504424778755</v>
      </c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7"/>
      <c r="AV133" s="7"/>
      <c r="AW133" s="7"/>
      <c r="AX133" s="7"/>
      <c r="AY133" s="7"/>
      <c r="AZ133" s="7"/>
      <c r="BA133" s="12"/>
      <c r="BB133" s="12"/>
      <c r="BC133" s="12"/>
      <c r="BD133" s="7"/>
      <c r="BE133" s="7"/>
      <c r="BF133" s="7"/>
      <c r="BG133" s="7"/>
      <c r="BH133" s="7"/>
      <c r="BI133" s="7"/>
      <c r="BJ133" s="7">
        <f t="shared" si="4"/>
        <v>59.911504424778755</v>
      </c>
      <c r="BK133" s="27" t="s">
        <v>25</v>
      </c>
    </row>
    <row r="134" spans="1:63" ht="114.75" x14ac:dyDescent="0.25">
      <c r="A134" s="4">
        <v>131</v>
      </c>
      <c r="B134" s="7"/>
      <c r="C134" s="7"/>
      <c r="D134" s="7"/>
      <c r="E134" s="7"/>
      <c r="F134" s="7"/>
      <c r="G134" s="7"/>
      <c r="H134" s="7"/>
      <c r="I134" s="7"/>
      <c r="J134" s="7"/>
      <c r="K134" s="12">
        <f>'[1]cena i gwrancja'!$AP134/'[1]cena i gwrancja'!H134*60</f>
        <v>20.454545454545453</v>
      </c>
      <c r="L134" s="12">
        <v>40</v>
      </c>
      <c r="M134" s="12">
        <f>SUM(K134:L134)</f>
        <v>60.454545454545453</v>
      </c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7"/>
      <c r="AV134" s="7"/>
      <c r="AW134" s="7"/>
      <c r="AX134" s="7"/>
      <c r="AY134" s="7"/>
      <c r="AZ134" s="7"/>
      <c r="BA134" s="12"/>
      <c r="BB134" s="12"/>
      <c r="BC134" s="12"/>
      <c r="BD134" s="7"/>
      <c r="BE134" s="7"/>
      <c r="BF134" s="7"/>
      <c r="BG134" s="7"/>
      <c r="BH134" s="7"/>
      <c r="BI134" s="7"/>
      <c r="BJ134" s="7">
        <f t="shared" si="4"/>
        <v>60.454545454545453</v>
      </c>
      <c r="BK134" s="27" t="s">
        <v>25</v>
      </c>
    </row>
    <row r="135" spans="1:63" x14ac:dyDescent="0.25">
      <c r="A135" s="4">
        <v>132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8"/>
      <c r="AG135" s="8"/>
      <c r="AH135" s="8"/>
      <c r="AI135" s="12">
        <f>'[1]cena i gwrancja'!$AP135/'[1]cena i gwrancja'!X135*60</f>
        <v>60</v>
      </c>
      <c r="AJ135" s="12">
        <v>40</v>
      </c>
      <c r="AK135" s="20">
        <f>SUM(AI135:AJ135)</f>
        <v>100</v>
      </c>
      <c r="AL135" s="8"/>
      <c r="AM135" s="8"/>
      <c r="AN135" s="8"/>
      <c r="AO135" s="8"/>
      <c r="AP135" s="8"/>
      <c r="AQ135" s="8"/>
      <c r="AR135" s="8"/>
      <c r="AS135" s="8"/>
      <c r="AT135" s="8"/>
      <c r="AU135" s="7"/>
      <c r="AV135" s="7"/>
      <c r="AW135" s="7"/>
      <c r="AX135" s="7"/>
      <c r="AY135" s="7"/>
      <c r="AZ135" s="7"/>
      <c r="BA135" s="12"/>
      <c r="BB135" s="12"/>
      <c r="BC135" s="12"/>
      <c r="BD135" s="7"/>
      <c r="BE135" s="7"/>
      <c r="BF135" s="7"/>
      <c r="BG135" s="7"/>
      <c r="BH135" s="7"/>
      <c r="BI135" s="7"/>
      <c r="BJ135" s="7">
        <f t="shared" si="4"/>
        <v>100</v>
      </c>
      <c r="BK135" s="27" t="str">
        <f t="shared" ref="BK135:BK158" si="5">IF(BJ135=0,"postępowanie zostało uniewaznione na podstawie art. 255 pkt 1 pzp gdyż nie wpłynęła żadna oferta","")</f>
        <v/>
      </c>
    </row>
    <row r="136" spans="1:63" ht="63.75" x14ac:dyDescent="0.25">
      <c r="A136" s="4">
        <v>133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7"/>
      <c r="AV136" s="7"/>
      <c r="AW136" s="7"/>
      <c r="AX136" s="7"/>
      <c r="AY136" s="7"/>
      <c r="AZ136" s="7"/>
      <c r="BA136" s="12"/>
      <c r="BB136" s="12"/>
      <c r="BC136" s="12"/>
      <c r="BD136" s="7"/>
      <c r="BE136" s="7"/>
      <c r="BF136" s="7"/>
      <c r="BG136" s="7"/>
      <c r="BH136" s="7"/>
      <c r="BI136" s="7"/>
      <c r="BJ136" s="7">
        <f t="shared" si="4"/>
        <v>0</v>
      </c>
      <c r="BK136" s="27" t="str">
        <f t="shared" si="5"/>
        <v>postępowanie zostało uniewaznione na podstawie art. 255 pkt 1 pzp gdyż nie wpłynęła żadna oferta</v>
      </c>
    </row>
    <row r="137" spans="1:63" ht="63.75" x14ac:dyDescent="0.25">
      <c r="A137" s="4">
        <v>134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7"/>
      <c r="AV137" s="7"/>
      <c r="AW137" s="7"/>
      <c r="AX137" s="7"/>
      <c r="AY137" s="7"/>
      <c r="AZ137" s="7"/>
      <c r="BA137" s="12"/>
      <c r="BB137" s="12"/>
      <c r="BC137" s="12"/>
      <c r="BD137" s="7"/>
      <c r="BE137" s="7"/>
      <c r="BF137" s="7"/>
      <c r="BG137" s="7"/>
      <c r="BH137" s="7"/>
      <c r="BI137" s="7"/>
      <c r="BJ137" s="7">
        <f t="shared" si="4"/>
        <v>0</v>
      </c>
      <c r="BK137" s="27" t="str">
        <f t="shared" si="5"/>
        <v>postępowanie zostało uniewaznione na podstawie art. 255 pkt 1 pzp gdyż nie wpłynęła żadna oferta</v>
      </c>
    </row>
    <row r="138" spans="1:63" x14ac:dyDescent="0.25">
      <c r="A138" s="4">
        <v>135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12">
        <f>'[1]cena i gwrancja'!$AP138/'[1]cena i gwrancja'!V138*60</f>
        <v>60</v>
      </c>
      <c r="AG138" s="12">
        <v>0</v>
      </c>
      <c r="AH138" s="20">
        <f>SUM(AF138:AG138)</f>
        <v>60</v>
      </c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7"/>
      <c r="AV138" s="7"/>
      <c r="AW138" s="7"/>
      <c r="AX138" s="7"/>
      <c r="AY138" s="7"/>
      <c r="AZ138" s="7"/>
      <c r="BA138" s="12"/>
      <c r="BB138" s="12"/>
      <c r="BC138" s="12"/>
      <c r="BD138" s="7"/>
      <c r="BE138" s="7"/>
      <c r="BF138" s="7"/>
      <c r="BG138" s="7"/>
      <c r="BH138" s="7"/>
      <c r="BI138" s="7"/>
      <c r="BJ138" s="7">
        <f t="shared" si="4"/>
        <v>60</v>
      </c>
      <c r="BK138" s="27" t="str">
        <f t="shared" si="5"/>
        <v/>
      </c>
    </row>
    <row r="139" spans="1:63" ht="63.75" x14ac:dyDescent="0.25">
      <c r="A139" s="4">
        <v>136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12"/>
      <c r="BB139" s="12"/>
      <c r="BC139" s="12"/>
      <c r="BD139" s="7"/>
      <c r="BE139" s="7"/>
      <c r="BF139" s="7"/>
      <c r="BG139" s="7"/>
      <c r="BH139" s="7"/>
      <c r="BI139" s="7"/>
      <c r="BJ139" s="7">
        <f t="shared" si="4"/>
        <v>0</v>
      </c>
      <c r="BK139" s="27" t="str">
        <f t="shared" si="5"/>
        <v>postępowanie zostało uniewaznione na podstawie art. 255 pkt 1 pzp gdyż nie wpłynęła żadna oferta</v>
      </c>
    </row>
    <row r="140" spans="1:63" x14ac:dyDescent="0.25">
      <c r="A140" s="4">
        <v>137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12">
        <v>60</v>
      </c>
      <c r="AY140" s="12">
        <v>0</v>
      </c>
      <c r="AZ140" s="20">
        <v>60</v>
      </c>
      <c r="BA140" s="12"/>
      <c r="BB140" s="12"/>
      <c r="BC140" s="12"/>
      <c r="BD140" s="7"/>
      <c r="BE140" s="7"/>
      <c r="BF140" s="7"/>
      <c r="BG140" s="7"/>
      <c r="BH140" s="7"/>
      <c r="BI140" s="7"/>
      <c r="BJ140" s="7">
        <f t="shared" si="4"/>
        <v>60</v>
      </c>
      <c r="BK140" s="27" t="str">
        <f t="shared" si="5"/>
        <v/>
      </c>
    </row>
    <row r="141" spans="1:63" x14ac:dyDescent="0.25">
      <c r="A141" s="4">
        <v>138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12">
        <v>60</v>
      </c>
      <c r="AY141" s="12">
        <v>0</v>
      </c>
      <c r="AZ141" s="20">
        <v>60</v>
      </c>
      <c r="BA141" s="12"/>
      <c r="BB141" s="12"/>
      <c r="BC141" s="12"/>
      <c r="BD141" s="7"/>
      <c r="BE141" s="7"/>
      <c r="BF141" s="7"/>
      <c r="BG141" s="7"/>
      <c r="BH141" s="7"/>
      <c r="BI141" s="7"/>
      <c r="BJ141" s="7">
        <f t="shared" si="4"/>
        <v>60</v>
      </c>
      <c r="BK141" s="27" t="str">
        <f t="shared" si="5"/>
        <v/>
      </c>
    </row>
    <row r="142" spans="1:63" ht="63.75" x14ac:dyDescent="0.25">
      <c r="A142" s="4">
        <v>139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12"/>
      <c r="BB142" s="12"/>
      <c r="BC142" s="12"/>
      <c r="BD142" s="7"/>
      <c r="BE142" s="7"/>
      <c r="BF142" s="7"/>
      <c r="BG142" s="7"/>
      <c r="BH142" s="7"/>
      <c r="BI142" s="7"/>
      <c r="BJ142" s="7">
        <f t="shared" si="4"/>
        <v>0</v>
      </c>
      <c r="BK142" s="27" t="str">
        <f t="shared" si="5"/>
        <v>postępowanie zostało uniewaznione na podstawie art. 255 pkt 1 pzp gdyż nie wpłynęła żadna oferta</v>
      </c>
    </row>
    <row r="143" spans="1:63" ht="63.75" x14ac:dyDescent="0.25">
      <c r="A143" s="4">
        <v>140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12"/>
      <c r="BB143" s="12"/>
      <c r="BC143" s="12"/>
      <c r="BD143" s="7"/>
      <c r="BE143" s="7"/>
      <c r="BF143" s="7"/>
      <c r="BG143" s="7"/>
      <c r="BH143" s="7"/>
      <c r="BI143" s="7"/>
      <c r="BJ143" s="7">
        <f t="shared" si="4"/>
        <v>0</v>
      </c>
      <c r="BK143" s="27" t="str">
        <f t="shared" si="5"/>
        <v>postępowanie zostało uniewaznione na podstawie art. 255 pkt 1 pzp gdyż nie wpłynęła żadna oferta</v>
      </c>
    </row>
    <row r="144" spans="1:63" ht="63.75" x14ac:dyDescent="0.25">
      <c r="A144" s="4">
        <v>141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12"/>
      <c r="BB144" s="12"/>
      <c r="BC144" s="12"/>
      <c r="BD144" s="7"/>
      <c r="BE144" s="7"/>
      <c r="BF144" s="7"/>
      <c r="BG144" s="7"/>
      <c r="BH144" s="7"/>
      <c r="BI144" s="7"/>
      <c r="BJ144" s="7">
        <f t="shared" si="4"/>
        <v>0</v>
      </c>
      <c r="BK144" s="27" t="str">
        <f t="shared" si="5"/>
        <v>postępowanie zostało uniewaznione na podstawie art. 255 pkt 1 pzp gdyż nie wpłynęła żadna oferta</v>
      </c>
    </row>
    <row r="145" spans="1:63" ht="63.75" x14ac:dyDescent="0.25">
      <c r="A145" s="4">
        <v>142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12"/>
      <c r="BB145" s="12"/>
      <c r="BC145" s="12"/>
      <c r="BD145" s="7"/>
      <c r="BE145" s="7"/>
      <c r="BF145" s="7"/>
      <c r="BG145" s="7"/>
      <c r="BH145" s="7"/>
      <c r="BI145" s="7"/>
      <c r="BJ145" s="7">
        <f t="shared" si="4"/>
        <v>0</v>
      </c>
      <c r="BK145" s="27" t="str">
        <f t="shared" si="5"/>
        <v>postępowanie zostało uniewaznione na podstawie art. 255 pkt 1 pzp gdyż nie wpłynęła żadna oferta</v>
      </c>
    </row>
    <row r="146" spans="1:63" ht="63.75" x14ac:dyDescent="0.25">
      <c r="A146" s="4">
        <v>143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12"/>
      <c r="BB146" s="12"/>
      <c r="BC146" s="12"/>
      <c r="BD146" s="7"/>
      <c r="BE146" s="7"/>
      <c r="BF146" s="7"/>
      <c r="BG146" s="7"/>
      <c r="BH146" s="7"/>
      <c r="BI146" s="7"/>
      <c r="BJ146" s="7">
        <f t="shared" si="4"/>
        <v>0</v>
      </c>
      <c r="BK146" s="27" t="str">
        <f t="shared" si="5"/>
        <v>postępowanie zostało uniewaznione na podstawie art. 255 pkt 1 pzp gdyż nie wpłynęła żadna oferta</v>
      </c>
    </row>
    <row r="147" spans="1:63" x14ac:dyDescent="0.25">
      <c r="A147" s="4">
        <v>144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12">
        <f>'[1]cena i gwrancja'!$AP147/'[1]cena i gwrancja'!P147*60</f>
        <v>60</v>
      </c>
      <c r="X147" s="12">
        <v>0</v>
      </c>
      <c r="Y147" s="20">
        <f>SUM(W147:X147)</f>
        <v>60</v>
      </c>
      <c r="Z147" s="12"/>
      <c r="AA147" s="12"/>
      <c r="AB147" s="12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12"/>
      <c r="BB147" s="12"/>
      <c r="BC147" s="12"/>
      <c r="BD147" s="7"/>
      <c r="BE147" s="7"/>
      <c r="BF147" s="7"/>
      <c r="BG147" s="7"/>
      <c r="BH147" s="7"/>
      <c r="BI147" s="7"/>
      <c r="BJ147" s="7">
        <f t="shared" si="4"/>
        <v>60</v>
      </c>
      <c r="BK147" s="27" t="str">
        <f t="shared" si="5"/>
        <v/>
      </c>
    </row>
    <row r="148" spans="1:63" ht="63.75" x14ac:dyDescent="0.25">
      <c r="A148" s="4">
        <v>145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12"/>
      <c r="X148" s="12"/>
      <c r="Y148" s="12"/>
      <c r="Z148" s="12"/>
      <c r="AA148" s="12"/>
      <c r="AB148" s="12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12"/>
      <c r="BB148" s="12"/>
      <c r="BC148" s="12"/>
      <c r="BD148" s="7"/>
      <c r="BE148" s="7"/>
      <c r="BF148" s="7"/>
      <c r="BG148" s="7"/>
      <c r="BH148" s="7"/>
      <c r="BI148" s="7"/>
      <c r="BJ148" s="7">
        <f t="shared" si="4"/>
        <v>0</v>
      </c>
      <c r="BK148" s="27" t="str">
        <f t="shared" si="5"/>
        <v>postępowanie zostało uniewaznione na podstawie art. 255 pkt 1 pzp gdyż nie wpłynęła żadna oferta</v>
      </c>
    </row>
    <row r="149" spans="1:63" ht="63.75" x14ac:dyDescent="0.25">
      <c r="A149" s="4">
        <v>146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12"/>
      <c r="X149" s="12"/>
      <c r="Y149" s="12"/>
      <c r="Z149" s="12"/>
      <c r="AA149" s="12"/>
      <c r="AB149" s="12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12"/>
      <c r="BB149" s="12"/>
      <c r="BC149" s="12"/>
      <c r="BD149" s="7"/>
      <c r="BE149" s="7"/>
      <c r="BF149" s="7"/>
      <c r="BG149" s="7"/>
      <c r="BH149" s="7"/>
      <c r="BI149" s="7"/>
      <c r="BJ149" s="7">
        <f t="shared" si="4"/>
        <v>0</v>
      </c>
      <c r="BK149" s="27" t="str">
        <f t="shared" si="5"/>
        <v>postępowanie zostało uniewaznione na podstawie art. 255 pkt 1 pzp gdyż nie wpłynęła żadna oferta</v>
      </c>
    </row>
    <row r="150" spans="1:63" x14ac:dyDescent="0.25">
      <c r="A150" s="4">
        <v>147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12"/>
      <c r="X150" s="12"/>
      <c r="Y150" s="12"/>
      <c r="Z150" s="12">
        <f>'[1]cena i gwrancja'!$AP150/'[1]cena i gwrancja'!R150*60</f>
        <v>60</v>
      </c>
      <c r="AA150" s="12">
        <v>0</v>
      </c>
      <c r="AB150" s="20">
        <f>SUM(Z150:AA150)</f>
        <v>60</v>
      </c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12"/>
      <c r="BB150" s="12"/>
      <c r="BC150" s="12"/>
      <c r="BD150" s="7"/>
      <c r="BE150" s="7"/>
      <c r="BF150" s="7"/>
      <c r="BG150" s="7"/>
      <c r="BH150" s="7"/>
      <c r="BI150" s="7"/>
      <c r="BJ150" s="7">
        <f t="shared" si="4"/>
        <v>60</v>
      </c>
      <c r="BK150" s="27" t="str">
        <f t="shared" si="5"/>
        <v/>
      </c>
    </row>
    <row r="151" spans="1:63" ht="63.75" x14ac:dyDescent="0.25">
      <c r="A151" s="4">
        <v>148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12"/>
      <c r="BB151" s="12"/>
      <c r="BC151" s="12"/>
      <c r="BD151" s="7"/>
      <c r="BE151" s="7"/>
      <c r="BF151" s="7"/>
      <c r="BG151" s="7"/>
      <c r="BH151" s="7"/>
      <c r="BI151" s="7"/>
      <c r="BJ151" s="7">
        <f t="shared" si="4"/>
        <v>0</v>
      </c>
      <c r="BK151" s="27" t="str">
        <f t="shared" si="5"/>
        <v>postępowanie zostało uniewaznione na podstawie art. 255 pkt 1 pzp gdyż nie wpłynęła żadna oferta</v>
      </c>
    </row>
    <row r="152" spans="1:63" ht="63.75" x14ac:dyDescent="0.25">
      <c r="A152" s="4">
        <v>149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12"/>
      <c r="BB152" s="12"/>
      <c r="BC152" s="12"/>
      <c r="BD152" s="7"/>
      <c r="BE152" s="7"/>
      <c r="BF152" s="7"/>
      <c r="BG152" s="7"/>
      <c r="BH152" s="7"/>
      <c r="BI152" s="7"/>
      <c r="BJ152" s="7">
        <f t="shared" si="4"/>
        <v>0</v>
      </c>
      <c r="BK152" s="27" t="str">
        <f t="shared" si="5"/>
        <v>postępowanie zostało uniewaznione na podstawie art. 255 pkt 1 pzp gdyż nie wpłynęła żadna oferta</v>
      </c>
    </row>
    <row r="153" spans="1:63" x14ac:dyDescent="0.25">
      <c r="A153" s="4">
        <v>150</v>
      </c>
      <c r="B153" s="7"/>
      <c r="C153" s="7"/>
      <c r="D153" s="7"/>
      <c r="E153" s="7"/>
      <c r="F153" s="7"/>
      <c r="G153" s="7"/>
      <c r="H153" s="7"/>
      <c r="I153" s="7"/>
      <c r="J153" s="7"/>
      <c r="K153" s="12">
        <f>'[1]cena i gwrancja'!$AP153/'[1]cena i gwrancja'!H153*60</f>
        <v>19.321019457385582</v>
      </c>
      <c r="L153" s="12">
        <v>40</v>
      </c>
      <c r="M153" s="20">
        <f>SUM(K153:L153)</f>
        <v>59.321019457385582</v>
      </c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12"/>
      <c r="BB153" s="12"/>
      <c r="BC153" s="12"/>
      <c r="BD153" s="7"/>
      <c r="BE153" s="7"/>
      <c r="BF153" s="7"/>
      <c r="BG153" s="7"/>
      <c r="BH153" s="7"/>
      <c r="BI153" s="7"/>
      <c r="BJ153" s="7">
        <f t="shared" si="4"/>
        <v>59.321019457385582</v>
      </c>
      <c r="BK153" s="27" t="str">
        <f t="shared" si="5"/>
        <v/>
      </c>
    </row>
    <row r="154" spans="1:63" ht="63.75" x14ac:dyDescent="0.25">
      <c r="A154" s="4">
        <v>151</v>
      </c>
      <c r="B154" s="7"/>
      <c r="C154" s="7"/>
      <c r="D154" s="7"/>
      <c r="E154" s="7"/>
      <c r="F154" s="7"/>
      <c r="G154" s="7"/>
      <c r="H154" s="7"/>
      <c r="I154" s="7"/>
      <c r="J154" s="7"/>
      <c r="K154" s="12"/>
      <c r="L154" s="12"/>
      <c r="M154" s="12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12"/>
      <c r="BB154" s="12"/>
      <c r="BC154" s="12"/>
      <c r="BD154" s="7"/>
      <c r="BE154" s="7"/>
      <c r="BF154" s="7"/>
      <c r="BG154" s="7"/>
      <c r="BH154" s="7"/>
      <c r="BI154" s="7"/>
      <c r="BJ154" s="7">
        <f t="shared" si="4"/>
        <v>0</v>
      </c>
      <c r="BK154" s="27" t="str">
        <f t="shared" si="5"/>
        <v>postępowanie zostało uniewaznione na podstawie art. 255 pkt 1 pzp gdyż nie wpłynęła żadna oferta</v>
      </c>
    </row>
    <row r="155" spans="1:63" ht="63.75" x14ac:dyDescent="0.25">
      <c r="A155" s="5">
        <v>152</v>
      </c>
      <c r="B155" s="7"/>
      <c r="C155" s="7"/>
      <c r="D155" s="7"/>
      <c r="E155" s="7"/>
      <c r="F155" s="7"/>
      <c r="G155" s="7"/>
      <c r="H155" s="7"/>
      <c r="I155" s="7"/>
      <c r="J155" s="7"/>
      <c r="K155" s="12"/>
      <c r="L155" s="12"/>
      <c r="M155" s="12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12"/>
      <c r="BB155" s="12"/>
      <c r="BC155" s="12"/>
      <c r="BD155" s="7"/>
      <c r="BE155" s="7"/>
      <c r="BF155" s="7"/>
      <c r="BG155" s="7"/>
      <c r="BH155" s="7"/>
      <c r="BI155" s="7"/>
      <c r="BJ155" s="7">
        <f t="shared" si="4"/>
        <v>0</v>
      </c>
      <c r="BK155" s="27" t="str">
        <f t="shared" si="5"/>
        <v>postępowanie zostało uniewaznione na podstawie art. 255 pkt 1 pzp gdyż nie wpłynęła żadna oferta</v>
      </c>
    </row>
    <row r="156" spans="1:63" x14ac:dyDescent="0.25">
      <c r="A156" s="4">
        <v>153</v>
      </c>
      <c r="B156" s="7"/>
      <c r="C156" s="7"/>
      <c r="D156" s="7"/>
      <c r="E156" s="7"/>
      <c r="F156" s="7"/>
      <c r="G156" s="7"/>
      <c r="H156" s="7"/>
      <c r="I156" s="7"/>
      <c r="J156" s="7"/>
      <c r="K156" s="12"/>
      <c r="L156" s="12"/>
      <c r="M156" s="12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12">
        <f>'[1]cena i gwrancja'!$AP156/'[1]cena i gwrancja'!AN156*60</f>
        <v>60.000000000000014</v>
      </c>
      <c r="BB156" s="12">
        <v>40</v>
      </c>
      <c r="BC156" s="20">
        <v>100</v>
      </c>
      <c r="BD156" s="7"/>
      <c r="BE156" s="7"/>
      <c r="BF156" s="7"/>
      <c r="BG156" s="7"/>
      <c r="BH156" s="7"/>
      <c r="BI156" s="7"/>
      <c r="BJ156" s="7">
        <f t="shared" si="4"/>
        <v>100</v>
      </c>
      <c r="BK156" s="27" t="str">
        <f t="shared" si="5"/>
        <v/>
      </c>
    </row>
    <row r="157" spans="1:63" x14ac:dyDescent="0.25">
      <c r="A157" s="4">
        <v>154</v>
      </c>
      <c r="B157" s="7"/>
      <c r="C157" s="7"/>
      <c r="D157" s="7"/>
      <c r="E157" s="7"/>
      <c r="F157" s="7"/>
      <c r="G157" s="7"/>
      <c r="H157" s="7"/>
      <c r="I157" s="7"/>
      <c r="J157" s="7"/>
      <c r="K157" s="12">
        <f>'[1]cena i gwrancja'!$AP157/'[1]cena i gwrancja'!H157*60</f>
        <v>12.144648256399918</v>
      </c>
      <c r="L157" s="12">
        <v>40</v>
      </c>
      <c r="M157" s="20">
        <f>SUM(K157:L157)</f>
        <v>52.144648256399918</v>
      </c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12"/>
      <c r="BB157" s="12"/>
      <c r="BC157" s="12"/>
      <c r="BD157" s="7"/>
      <c r="BE157" s="7"/>
      <c r="BF157" s="7"/>
      <c r="BG157" s="7"/>
      <c r="BH157" s="7"/>
      <c r="BI157" s="7"/>
      <c r="BJ157" s="7">
        <f t="shared" si="4"/>
        <v>52.144648256399918</v>
      </c>
      <c r="BK157" s="27" t="str">
        <f t="shared" si="5"/>
        <v/>
      </c>
    </row>
    <row r="158" spans="1:63" ht="63.75" x14ac:dyDescent="0.25">
      <c r="A158" s="4">
        <v>155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12"/>
      <c r="BB158" s="12"/>
      <c r="BC158" s="12"/>
      <c r="BD158" s="7"/>
      <c r="BE158" s="7"/>
      <c r="BF158" s="7"/>
      <c r="BG158" s="7"/>
      <c r="BH158" s="7"/>
      <c r="BI158" s="7"/>
      <c r="BJ158" s="7">
        <f t="shared" si="4"/>
        <v>0</v>
      </c>
      <c r="BK158" s="27" t="str">
        <f t="shared" si="5"/>
        <v>postępowanie zostało uniewaznione na podstawie art. 255 pkt 1 pzp gdyż nie wpłynęła żadna oferta</v>
      </c>
    </row>
    <row r="159" spans="1:63" ht="15" customHeight="1" x14ac:dyDescent="0.25">
      <c r="A159" s="18" t="s">
        <v>26</v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21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3"/>
      <c r="AC159" s="21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</row>
    <row r="160" spans="1:63" ht="15" customHeight="1" x14ac:dyDescent="0.25">
      <c r="A160" s="18" t="s">
        <v>27</v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</row>
    <row r="161" spans="1:66" ht="25.5" customHeight="1" x14ac:dyDescent="0.25">
      <c r="A161" s="17" t="s">
        <v>28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</row>
    <row r="162" spans="1:66" ht="27.75" customHeight="1" x14ac:dyDescent="0.25">
      <c r="A162" s="17" t="s">
        <v>29</v>
      </c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</row>
    <row r="163" spans="1:66" ht="27" customHeight="1" x14ac:dyDescent="0.25">
      <c r="A163" s="17" t="s">
        <v>30</v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</row>
    <row r="164" spans="1:66" ht="24.75" customHeight="1" x14ac:dyDescent="0.25">
      <c r="A164" s="17" t="s">
        <v>31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</row>
    <row r="165" spans="1:66" ht="33" customHeight="1" x14ac:dyDescent="0.25">
      <c r="A165" s="17" t="s">
        <v>32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</row>
    <row r="166" spans="1:66" ht="27.75" customHeight="1" x14ac:dyDescent="0.25">
      <c r="A166" s="17" t="s">
        <v>33</v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</row>
    <row r="167" spans="1:66" ht="30" customHeight="1" x14ac:dyDescent="0.25">
      <c r="A167" s="17" t="s">
        <v>34</v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</row>
    <row r="168" spans="1:66" ht="26.25" customHeight="1" x14ac:dyDescent="0.25">
      <c r="A168" s="18" t="s">
        <v>35</v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</row>
    <row r="169" spans="1:66" ht="24" customHeight="1" x14ac:dyDescent="0.25">
      <c r="A169" s="18" t="s">
        <v>36</v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spans="1:66" ht="23.25" customHeight="1" x14ac:dyDescent="0.25">
      <c r="A170" s="17" t="s">
        <v>37</v>
      </c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</row>
    <row r="171" spans="1:66" ht="24" customHeight="1" x14ac:dyDescent="0.25">
      <c r="A171" s="18" t="s">
        <v>38</v>
      </c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</row>
    <row r="172" spans="1:66" ht="38.25" customHeight="1" x14ac:dyDescent="0.25">
      <c r="A172" s="17" t="s">
        <v>40</v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</row>
    <row r="173" spans="1:66" ht="31.5" customHeight="1" x14ac:dyDescent="0.25">
      <c r="A173" s="17" t="s">
        <v>39</v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</row>
    <row r="174" spans="1:66" s="16" customFormat="1" x14ac:dyDescent="0.25">
      <c r="A174" s="14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29"/>
      <c r="BL174" s="26"/>
      <c r="BM174" s="26"/>
      <c r="BN174" s="26"/>
    </row>
  </sheetData>
  <sheetProtection algorithmName="SHA-512" hashValue="43DcTpHhPf3iN1uwvkI9N8wxjFqgJw3X5dCjjYlL/bPzbwQcGE2FFHcLgICJiLdEUp000X8v6KGFidN7JSQUZg==" saltValue="12F30yMcFNqVRSjYATgiXw==" spinCount="100000" sheet="1" objects="1" scenarios="1"/>
  <mergeCells count="36">
    <mergeCell ref="AC159:BK159"/>
    <mergeCell ref="P159:AB159"/>
    <mergeCell ref="AI1:AK1"/>
    <mergeCell ref="B1:D1"/>
    <mergeCell ref="E1:G1"/>
    <mergeCell ref="H1:J1"/>
    <mergeCell ref="K1:M1"/>
    <mergeCell ref="N1:P1"/>
    <mergeCell ref="Q1:S1"/>
    <mergeCell ref="A162:O162"/>
    <mergeCell ref="BD1:BF1"/>
    <mergeCell ref="A159:O159"/>
    <mergeCell ref="A160:O160"/>
    <mergeCell ref="A161:O161"/>
    <mergeCell ref="AL1:AN1"/>
    <mergeCell ref="AO1:AQ1"/>
    <mergeCell ref="AR1:AT1"/>
    <mergeCell ref="AU1:AW1"/>
    <mergeCell ref="AX1:AZ1"/>
    <mergeCell ref="BA1:BC1"/>
    <mergeCell ref="T1:V1"/>
    <mergeCell ref="W1:Y1"/>
    <mergeCell ref="Z1:AB1"/>
    <mergeCell ref="AC1:AE1"/>
    <mergeCell ref="AF1:AH1"/>
    <mergeCell ref="A170:O170"/>
    <mergeCell ref="A171:O171"/>
    <mergeCell ref="A172:O172"/>
    <mergeCell ref="A173:O173"/>
    <mergeCell ref="A163:O163"/>
    <mergeCell ref="A164:O164"/>
    <mergeCell ref="A166:O166"/>
    <mergeCell ref="A167:O167"/>
    <mergeCell ref="A168:O168"/>
    <mergeCell ref="A169:O169"/>
    <mergeCell ref="A165:O1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punktowy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Konopska</dc:creator>
  <cp:lastModifiedBy>Katarzyna Konopska</cp:lastModifiedBy>
  <dcterms:created xsi:type="dcterms:W3CDTF">2024-01-04T09:59:55Z</dcterms:created>
  <dcterms:modified xsi:type="dcterms:W3CDTF">2024-01-04T10:46:44Z</dcterms:modified>
</cp:coreProperties>
</file>