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gnieszka\Desktop\KANALIZACJA\"/>
    </mc:Choice>
  </mc:AlternateContent>
  <xr:revisionPtr revIDLastSave="0" documentId="13_ncr:1_{7BBB6B11-9B35-45CE-BD26-9303ED5924F8}" xr6:coauthVersionLast="47" xr6:coauthVersionMax="47" xr10:uidLastSave="{00000000-0000-0000-0000-000000000000}"/>
  <bookViews>
    <workbookView xWindow="12765" yWindow="0" windowWidth="16365" windowHeight="15585" xr2:uid="{00000000-000D-0000-FFFF-FFFF00000000}"/>
  </bookViews>
  <sheets>
    <sheet name="Kosztory ofertowy 1a" sheetId="1" r:id="rId1"/>
    <sheet name="Kosztorys ofertowy 1b" sheetId="3" r:id="rId2"/>
    <sheet name="Cena całkowita oferty" sheetId="4" r:id="rId3"/>
  </sheets>
  <definedNames>
    <definedName name="_xlnm.Print_Area" localSheetId="0">'Kosztory ofertowy 1a'!$A$1:$G$17</definedName>
    <definedName name="_xlnm.Print_Area" localSheetId="1">'Kosztorys ofertowy 1b'!$A$1:$G$42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3" l="1"/>
  <c r="G39" i="3"/>
  <c r="G38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42" i="3" s="1"/>
  <c r="D1" i="4" s="1"/>
  <c r="G33" i="3"/>
  <c r="G35" i="3"/>
  <c r="G36" i="3"/>
  <c r="G10" i="3"/>
  <c r="G11" i="3"/>
  <c r="G12" i="3"/>
  <c r="G9" i="3"/>
  <c r="G37" i="3"/>
  <c r="G16" i="3"/>
  <c r="G15" i="3"/>
  <c r="G14" i="3"/>
  <c r="G8" i="3"/>
  <c r="G7" i="3"/>
  <c r="G6" i="3"/>
  <c r="G5" i="3"/>
  <c r="G5" i="1"/>
  <c r="G16" i="1"/>
  <c r="G15" i="1"/>
  <c r="G14" i="1"/>
  <c r="G12" i="1"/>
  <c r="G11" i="1"/>
  <c r="G10" i="1"/>
  <c r="G8" i="1"/>
  <c r="G7" i="1"/>
  <c r="G6" i="1"/>
  <c r="D2" i="4" l="1"/>
  <c r="D3" i="4" s="1"/>
  <c r="G17" i="1"/>
</calcChain>
</file>

<file path=xl/sharedStrings.xml><?xml version="1.0" encoding="utf-8"?>
<sst xmlns="http://schemas.openxmlformats.org/spreadsheetml/2006/main" count="208" uniqueCount="143">
  <si>
    <t>Lp.</t>
  </si>
  <si>
    <t>Podstawa</t>
  </si>
  <si>
    <t>Opis i wyliczenia</t>
  </si>
  <si>
    <t>j.m.</t>
  </si>
  <si>
    <t>Poszcz.</t>
  </si>
  <si>
    <t>Razem</t>
  </si>
  <si>
    <t>KNNR 1 0212-04</t>
  </si>
  <si>
    <t>Zlewnia do P1</t>
  </si>
  <si>
    <t>Roboty ziemne - wykopy (kod CPV 45111200-0)</t>
  </si>
  <si>
    <t>Wykopy jamiste o głębokości do 4.0 m wykonywane na odkład koparkami podsiębiernymi o pojemności łyżki 0.60 m3 w gruncie kat. III-IV</t>
  </si>
  <si>
    <t>m3</t>
  </si>
  <si>
    <t>Cena</t>
  </si>
  <si>
    <t>KNNR 1 0201-08</t>
  </si>
  <si>
    <t>Roboty ziemne wykonywane koparkami przedsiębiernymi o poj.łyżki 0.60 m3 w gr.kat. III-IV z transp. urobku na odl.do 1 km sam. samowyład.</t>
  </si>
  <si>
    <t>KNNR 1 0313-02</t>
  </si>
  <si>
    <t>Pełne umocenienie ścian wykopów wraz z rozbiórką palami szalunkowymi stalowymi (wypraskami) w gruntach suchych ; wyk.o szer.do 1 m i głęb.do 6.0 m; grunt kat. I-IV</t>
  </si>
  <si>
    <t>KNNR 11 0501-05</t>
  </si>
  <si>
    <t>Podłoża i obsypki z kruszyw naturalnych dowiezionych</t>
  </si>
  <si>
    <t>Roboty montażowe (kod CPV 45231300-8)</t>
  </si>
  <si>
    <t>Wykonanie przejścia metodą przewiertu sterowanego przez teren PKP, rura właściwa: PE RC PN10 DN160, rura ochronna: PE RC PN10 DN300</t>
  </si>
  <si>
    <t>Studnia kontrolna żelbetowa na kanale tłocznym średnicy DN 1,2 m z włazem żeliwnym typ ciężki wyposażona w zasuwę odcinającą - przy przejściu przez teren P.K.P.</t>
  </si>
  <si>
    <t>Obsługa geodezyjna tj. tyczenie, inwentaryzacja wykonywanej kanalizacji oraz wznowienie osnowy geodezyjnej</t>
  </si>
  <si>
    <t>SST 0102 AW16a
analiza indywidualna</t>
  </si>
  <si>
    <t>KNNR 11 0405 analogia</t>
  </si>
  <si>
    <t>SST 0102 AW7</t>
  </si>
  <si>
    <t>Roboty ziemne - zasypanie wykopów (kod CPV 45111200-0)</t>
  </si>
  <si>
    <t>KNNR 1 0201-07</t>
  </si>
  <si>
    <t>SST 0101 AWI</t>
  </si>
  <si>
    <t>KNNR 1 0214-03</t>
  </si>
  <si>
    <t>Roboty ziemne wykonywane koparkami przedsiębiernymi o poj.łyżki 0.60 m3 w gr.kat. I-II z transp.urobku na odl.do 1 km sam.samowyład.</t>
  </si>
  <si>
    <t>Zakup pospółki piaskowo - żwirowej</t>
  </si>
  <si>
    <t>Zasypanie wykopów .fund.podłużnych,punktowych,rowów,wykopów obiektowych spycharkami z zagęszcz.mechanicznym zagęszczarkami (gr.warstwy w stanie luźnym 40 cm) - kat.gr. I-II</t>
  </si>
  <si>
    <t>m2</t>
  </si>
  <si>
    <t>m</t>
  </si>
  <si>
    <t>szt.</t>
  </si>
  <si>
    <t>kpl.</t>
  </si>
  <si>
    <t>KNNR 1 0307-03</t>
  </si>
  <si>
    <t>Wykopy liniowe o szerokości 0,8-2,5 m i głębokości do 3,0 m o ścianach pionowych w gruntach suchych kat. I-II
(((656,5 + 444,5 - 24,5 - 12,0) * 2,5 * 1,2) + ((246,5 - 238,5) * 1,6 * 0,5)) * 0,3
A (Obliczenie pomocnicze)
poz.1A * 0,15
959,97</t>
  </si>
  <si>
    <t xml:space="preserve">Roboty ziemne wykonywane koparkami przedsiębiernymi o poj.łyżki 0.60 m3 w gr.kat. I-II z transp.urobku na odl.do 1 km sam.samowyład.
poz.1A * 0,85
</t>
  </si>
  <si>
    <t>815,97</t>
  </si>
  <si>
    <t>KNNR 1 0307-06</t>
  </si>
  <si>
    <t>Wykopy liniowe o szerokości 0,8-2,5 m i głębokości do 6,0 m o ścianach pionowych w gruntach suchych kat. III-IV
(((656,5 + 444,5 - 24,5 - 12,0) * 2,5 * 1,2) + ((246,5 - 238,5) * 1,6 * 0,5)) * 0,7
A (Obliczenie pomocnicze)
poz.3A * 0,15
2 239,93</t>
  </si>
  <si>
    <t>335,99</t>
  </si>
  <si>
    <t>KNNR 1 0208-02</t>
  </si>
  <si>
    <t>KNNR 1 0314-02</t>
  </si>
  <si>
    <t xml:space="preserve">Roboty ziemne wykonywane koparkami przedsiębiernymi o poj.łyżki 0.60 m3 w gr.kat. III-IV z transp. urobku na odl.do 1 km sam. samowyład.
poz.3A * 0,85
</t>
  </si>
  <si>
    <t>Dodatek za każdy rozp. 1 km transportu ziemi samochodami samowyładowczymi po drogach o nawierzchni utwardzonej(kat.gr. I-IV) do 4 km
(poz.2 + poz.4) * 4</t>
  </si>
  <si>
    <t>Pełne umocenienie ścian wykopów wraz z rozbiórką palami szalunkowymi stalowymi (wypraskami) w gruntach suchych ; wyk.o szer.do 1 m i głęb.do 6.0 m; grunt kat. I-IV
(656,5 + 444,5 - 24,5 - 12,0) * 2,5 * 2</t>
  </si>
  <si>
    <t>Podłoża i obsypki z kruszyw naturalnych dowiezionych
((656,5 + 444,5 - 24,5 - 12,0) + (246,5 - 238,5)) * 1,0 * 0,6</t>
  </si>
  <si>
    <t>Umocnienie ścian wykopów o szer.do 1.0 m i głęb.do 6.0 m w gruntach nawodnionych kat. I-III grodzicami wbijanymi pionowo wraz z wyciąganiem grodzic</t>
  </si>
  <si>
    <t>SST 0102 AW17</t>
  </si>
  <si>
    <t>KNNR 4 1207-01</t>
  </si>
  <si>
    <t>KNNR 4 1209-01</t>
  </si>
  <si>
    <t>KNNR 11 0406-03</t>
  </si>
  <si>
    <t>KNNR 11 0406-05</t>
  </si>
  <si>
    <t>SST0101</t>
  </si>
  <si>
    <t>KNNR 5 07</t>
  </si>
  <si>
    <t>KNNR 2 1601-02</t>
  </si>
  <si>
    <t>KNNR 2 1602-03</t>
  </si>
  <si>
    <t>KNNR 6 0301-01</t>
  </si>
  <si>
    <t>SST010108</t>
  </si>
  <si>
    <t>KNNR 4 1430-0101</t>
  </si>
  <si>
    <t>KNNR 1 0605-01</t>
  </si>
  <si>
    <t>SST 0102 AW2</t>
  </si>
  <si>
    <t>SST 0102 AW8</t>
  </si>
  <si>
    <t>SST0102</t>
  </si>
  <si>
    <t>KNNR 11 0502-02</t>
  </si>
  <si>
    <t>KNNR 11 0502-03</t>
  </si>
  <si>
    <t>KNNR 11 0302-03</t>
  </si>
  <si>
    <t>Rurociągi kanalizacyjne z tworzyw sztucznych - rury kielichowe lite z PCW o śr. nom. 200 mm</t>
  </si>
  <si>
    <t>Rurociągi kanalizacyjne z tworzyw sztucznych - rury kielichowe z PCW o śr. nom. 250 mm</t>
  </si>
  <si>
    <t>Wykonanie przewiertu sterowanego kanalizacją tłoczną z rur PE RC PN10 DN160</t>
  </si>
  <si>
    <t>Rurociągi PE RC ciśnieniowe łączone metodą zgrzewania o śr. zewn. 160 mm
246,5 - 238,5</t>
  </si>
  <si>
    <t xml:space="preserve">Przewierty o długości do 20 m maszyną do wierceń poziomych WP 30/60 rurami o śr.300-600mm - 4 szt.
24,5 + 12,0
</t>
  </si>
  <si>
    <t>Przeciąganie rurociągów przewodowych o śr.nominalnej 100-300 mm w rurach ochronnych - 4 szt.
24,5 + 12,0</t>
  </si>
  <si>
    <t>Studzienki kanalizacyjne z gotowych elementów z tworzyw sztucznych o śr. 425 mm z włazem żeliwnym do 40T z pierścieniem odciążającym, rura wznosząca min SN4, właz żeliwny DN425</t>
  </si>
  <si>
    <t>Studzienki kanalizacyjne z gotowych elementów z tworzyw sztucznych o śr. 1000 mm, typ ciężki z pierścieniem odciążającym</t>
  </si>
  <si>
    <t>Zakup i montaż kompletu pompowni ścieków P1 - fi 2,0 m z polimerobetonu z pompą MSV-80-24 (lub równoważna) szt. 2 z armaturą hydrauliczną ze stali kwasoodpornej, sterowaniem i automatyką</t>
  </si>
  <si>
    <t>Wykonanie wewnętrznej lini zasilania od złącza kablowego do szafki sterowniczej pompowni. Odległość pomiędzy szafką sterowniczą pompowni a złączem kablowym do 6 m.</t>
  </si>
  <si>
    <t>Cokół ogrodzenia pompowni</t>
  </si>
  <si>
    <t>Ogrodzenie systemowe z paneli zgrzewanych z prętów stalowych ocynkowanych wys. 2 m z bramą i furtką</t>
  </si>
  <si>
    <t>Nawierzchnie z kostki rzędowej o wysokości 8 cm na podsypce żwirowej</t>
  </si>
  <si>
    <t>Wykonanie i zakotwienie płyty fundamentowej 2,5 m x 2,5 m o wysokości 0,4 m pod pompownię ścieków</t>
  </si>
  <si>
    <t>Wykonanie różnych elementów drobnowymiarowych o objętości do 1.5 m3 z betonu B15 - bloki oporowe</t>
  </si>
  <si>
    <t>Igłofiltry o średnicy do 50 mm wpłukiwane w grunt bezpośrednio bez opsypki do głębokości 4 m.</t>
  </si>
  <si>
    <t>Pompowanie wody z wykopu</t>
  </si>
  <si>
    <t>Inspekcja rur i studni kamerą
656,0 + 444,5</t>
  </si>
  <si>
    <t>Wykonanie projektu organizacji ruchu dróg gminnych</t>
  </si>
  <si>
    <t>m-g</t>
  </si>
  <si>
    <t>KNNR 1 0318-03</t>
  </si>
  <si>
    <t>Nawierzchnia</t>
  </si>
  <si>
    <t>KNNR 6 0202-05 gminne</t>
  </si>
  <si>
    <t>Roboty ziemne wykonywane koparkami przedsiębiernymi o poj.łyżki 0.60 m3 w gr.kat. I-II z transp.urobku na odl.do 1 km sam.samowyład.
poz.2 + poz.4 - poz.7</t>
  </si>
  <si>
    <t>Dodatek za każdy rozp. 1 km transportu ziemi samochodami samowyładowczymi po drogach o nawierzchni utwardzonej(kat.gr. I-IV) - do 4 km
poz.29 * 4</t>
  </si>
  <si>
    <t>Zakup pospółki piaskowo - żwirowej
(poz.2 + poz.4 - poz.7) * 0,7</t>
  </si>
  <si>
    <t>Zasypywanie wykopów o ścianach pionowych o szerokości 0.8-2.5 m i głęb.do 3.0 m w gr.kat. I-III
poz.1 + poz.3</t>
  </si>
  <si>
    <t>Zasypanie wykopów .fund.podłużnych,punktowych,rowów,wykopów obiektowych spycharkami z zagęszcz.mechanicznym zagęszczarkami (gr.warstwy w stanie luźnym 40 cm) - kat.gr. I-II
poz.2 + poz.4 - poz.7</t>
  </si>
  <si>
    <t>Utwardzenie dróg gminnych ziemnych po wybudowaniu kanalizacji
Warstwa dolna z kruszywa betonowego frakcji 0-63 mm grubości 20 cm i warstwa górna z kruszywa łamanego frakcji 0-31,5 mm grubości 5 cm na szerokości 3,0 m
1100,0 * 3</t>
  </si>
  <si>
    <t xml:space="preserve">1
</t>
  </si>
  <si>
    <t>2</t>
  </si>
  <si>
    <r>
      <rPr>
        <b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</si>
  <si>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4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</si>
  <si>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5</t>
    </r>
    <r>
      <rPr>
        <sz val="11"/>
        <color theme="1"/>
        <rFont val="Arial"/>
        <family val="2"/>
        <charset val="238"/>
      </rPr>
      <t xml:space="preserve">
</t>
    </r>
  </si>
  <si>
    <t>6</t>
  </si>
  <si>
    <r>
      <rPr>
        <b/>
        <sz val="11"/>
        <color theme="1"/>
        <rFont val="Arial"/>
        <family val="2"/>
        <charset val="238"/>
      </rPr>
      <t>7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</si>
  <si>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8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</si>
  <si>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9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</si>
  <si>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10</t>
    </r>
    <r>
      <rPr>
        <sz val="11"/>
        <color theme="1"/>
        <rFont val="Arial"/>
        <family val="2"/>
        <charset val="238"/>
      </rPr>
      <t xml:space="preserve">
</t>
    </r>
  </si>
  <si>
    <t>SUMA</t>
  </si>
  <si>
    <t xml:space="preserve">2
</t>
  </si>
  <si>
    <r>
      <rPr>
        <b/>
        <sz val="11"/>
        <color theme="1"/>
        <rFont val="Arial"/>
        <family val="2"/>
        <charset val="238"/>
      </rPr>
      <t>6</t>
    </r>
    <r>
      <rPr>
        <sz val="11"/>
        <color theme="1"/>
        <rFont val="Arial"/>
        <family val="2"/>
        <charset val="238"/>
      </rPr>
      <t xml:space="preserve">
</t>
    </r>
  </si>
  <si>
    <t>7</t>
  </si>
  <si>
    <t xml:space="preserve">9
</t>
  </si>
  <si>
    <r>
      <rPr>
        <b/>
        <sz val="11"/>
        <color theme="1"/>
        <rFont val="Arial"/>
        <family val="2"/>
        <charset val="238"/>
      </rPr>
      <t>11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</si>
  <si>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12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</si>
  <si>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</si>
  <si>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14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</si>
  <si>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15</t>
    </r>
    <r>
      <rPr>
        <sz val="11"/>
        <color theme="1"/>
        <rFont val="Arial"/>
        <family val="2"/>
        <charset val="238"/>
      </rPr>
      <t xml:space="preserve">
</t>
    </r>
  </si>
  <si>
    <t>16</t>
  </si>
  <si>
    <t xml:space="preserve">17
</t>
  </si>
  <si>
    <t xml:space="preserve">18
</t>
  </si>
  <si>
    <t xml:space="preserve">19
</t>
  </si>
  <si>
    <r>
      <rPr>
        <b/>
        <sz val="11"/>
        <color theme="1"/>
        <rFont val="Arial"/>
        <family val="2"/>
        <charset val="238"/>
      </rPr>
      <t>20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</si>
  <si>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21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</si>
  <si>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22</t>
    </r>
    <r>
      <rPr>
        <sz val="11"/>
        <color theme="1"/>
        <rFont val="Arial"/>
        <family val="2"/>
        <charset val="238"/>
      </rPr>
      <t xml:space="preserve">
</t>
    </r>
  </si>
  <si>
    <t>23</t>
  </si>
  <si>
    <t>24</t>
  </si>
  <si>
    <r>
      <rPr>
        <b/>
        <sz val="11"/>
        <color theme="1"/>
        <rFont val="Arial"/>
        <family val="2"/>
        <charset val="238"/>
      </rPr>
      <t>25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</si>
  <si>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26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</si>
  <si>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27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</si>
  <si>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28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</si>
  <si>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29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</si>
  <si>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30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</si>
  <si>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31</t>
    </r>
    <r>
      <rPr>
        <sz val="11"/>
        <color theme="1"/>
        <rFont val="Arial"/>
        <family val="2"/>
        <charset val="238"/>
      </rPr>
      <t xml:space="preserve">
</t>
    </r>
  </si>
  <si>
    <t>32</t>
  </si>
  <si>
    <r>
      <rPr>
        <b/>
        <sz val="11"/>
        <color theme="1"/>
        <rFont val="Arial"/>
        <family val="2"/>
        <charset val="238"/>
      </rPr>
      <t>33</t>
    </r>
    <r>
      <rPr>
        <sz val="11"/>
        <color theme="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</si>
  <si>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34</t>
    </r>
    <r>
      <rPr>
        <sz val="11"/>
        <color theme="1"/>
        <rFont val="Arial"/>
        <family val="2"/>
        <charset val="238"/>
      </rPr>
      <t xml:space="preserve">
</t>
    </r>
  </si>
  <si>
    <t>VAT 23%</t>
  </si>
  <si>
    <t>CENA NETTO OFERTY</t>
  </si>
  <si>
    <t>CENA BRUTTO OFERTY</t>
  </si>
  <si>
    <t>KOSZTORYS  OFERTOWY-1a</t>
  </si>
  <si>
    <t xml:space="preserve">Budowa kanału tłocznego przez teren PKP </t>
  </si>
  <si>
    <t>KOSZTORYS OFERTOWY-1b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</si>
</sst>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C00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right" vertical="center" wrapText="1"/>
    </xf>
    <xf numFmtId="49" fontId="3" fillId="4" borderId="3" xfId="0" applyNumberFormat="1" applyFont="1" applyFill="1" applyBorder="1" applyAlignment="1">
      <alignment horizontal="right" wrapText="1"/>
    </xf>
    <xf numFmtId="49" fontId="2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horizontal="center" vertical="center"/>
    </xf>
    <xf numFmtId="164" fontId="3" fillId="8" borderId="4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3" borderId="0" xfId="0" applyFill="1" applyAlignment="1">
      <alignment horizontal="center" vertical="center" wrapText="1"/>
    </xf>
    <xf numFmtId="49" fontId="0" fillId="0" borderId="5" xfId="0" applyNumberFormat="1" applyBorder="1"/>
    <xf numFmtId="49" fontId="1" fillId="4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 shrinkToFit="1"/>
    </xf>
    <xf numFmtId="2" fontId="3" fillId="3" borderId="3" xfId="0" applyNumberFormat="1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/>
    <xf numFmtId="164" fontId="7" fillId="12" borderId="3" xfId="0" applyNumberFormat="1" applyFont="1" applyFill="1" applyBorder="1"/>
    <xf numFmtId="49" fontId="1" fillId="5" borderId="3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5" fillId="5" borderId="3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A7" zoomScaleNormal="100" zoomScaleSheetLayoutView="85" workbookViewId="0">
      <selection activeCell="C3" sqref="C3:G3"/>
    </sheetView>
  </sheetViews>
  <sheetFormatPr defaultRowHeight="15" x14ac:dyDescent="0.25"/>
  <cols>
    <col min="1" max="1" width="8.85546875" style="1" customWidth="1"/>
    <col min="2" max="2" width="21.5703125" customWidth="1"/>
    <col min="3" max="3" width="57.7109375" customWidth="1"/>
    <col min="4" max="4" width="10.85546875" customWidth="1"/>
    <col min="5" max="5" width="10.7109375" customWidth="1"/>
    <col min="6" max="6" width="15.85546875" customWidth="1"/>
    <col min="7" max="7" width="25" customWidth="1"/>
  </cols>
  <sheetData>
    <row r="1" spans="1:7" ht="33" customHeight="1" thickTop="1" thickBot="1" x14ac:dyDescent="0.3">
      <c r="A1" s="31" t="s">
        <v>140</v>
      </c>
      <c r="B1" s="31"/>
      <c r="C1" s="31"/>
      <c r="D1" s="31"/>
      <c r="E1" s="31"/>
      <c r="F1" s="31"/>
      <c r="G1" s="31"/>
    </row>
    <row r="2" spans="1:7" ht="24.75" customHeight="1" thickTop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11</v>
      </c>
      <c r="G2" s="11" t="s">
        <v>5</v>
      </c>
    </row>
    <row r="3" spans="1:7" ht="24" customHeight="1" thickTop="1" thickBot="1" x14ac:dyDescent="0.3">
      <c r="A3" s="32"/>
      <c r="B3" s="32"/>
      <c r="C3" s="33" t="s">
        <v>141</v>
      </c>
      <c r="D3" s="33"/>
      <c r="E3" s="33"/>
      <c r="F3" s="33"/>
      <c r="G3" s="33"/>
    </row>
    <row r="4" spans="1:7" ht="30.75" customHeight="1" thickTop="1" thickBot="1" x14ac:dyDescent="0.3">
      <c r="A4" s="30"/>
      <c r="B4" s="30"/>
      <c r="C4" s="12" t="s">
        <v>8</v>
      </c>
      <c r="D4" s="13"/>
      <c r="E4" s="14"/>
      <c r="F4" s="15"/>
      <c r="G4" s="13"/>
    </row>
    <row r="5" spans="1:7" ht="44.25" thickTop="1" thickBot="1" x14ac:dyDescent="0.3">
      <c r="A5" s="8" t="s">
        <v>98</v>
      </c>
      <c r="B5" s="2" t="s">
        <v>6</v>
      </c>
      <c r="C5" s="2" t="s">
        <v>9</v>
      </c>
      <c r="D5" s="3" t="s">
        <v>10</v>
      </c>
      <c r="E5" s="4">
        <v>25</v>
      </c>
      <c r="F5" s="5"/>
      <c r="G5" s="6">
        <f>E5*F5</f>
        <v>0</v>
      </c>
    </row>
    <row r="6" spans="1:7" ht="44.25" thickTop="1" thickBot="1" x14ac:dyDescent="0.3">
      <c r="A6" s="8" t="s">
        <v>99</v>
      </c>
      <c r="B6" s="2" t="s">
        <v>12</v>
      </c>
      <c r="C6" s="2" t="s">
        <v>13</v>
      </c>
      <c r="D6" s="3" t="s">
        <v>10</v>
      </c>
      <c r="E6" s="4">
        <v>25</v>
      </c>
      <c r="F6" s="5"/>
      <c r="G6" s="6">
        <f>E6*F6</f>
        <v>0</v>
      </c>
    </row>
    <row r="7" spans="1:7" ht="44.25" thickTop="1" thickBot="1" x14ac:dyDescent="0.3">
      <c r="A7" s="9" t="s">
        <v>100</v>
      </c>
      <c r="B7" s="2" t="s">
        <v>14</v>
      </c>
      <c r="C7" s="2" t="s">
        <v>15</v>
      </c>
      <c r="D7" s="3" t="s">
        <v>32</v>
      </c>
      <c r="E7" s="4">
        <v>24</v>
      </c>
      <c r="F7" s="5"/>
      <c r="G7" s="6">
        <f>E7*F7</f>
        <v>0</v>
      </c>
    </row>
    <row r="8" spans="1:7" ht="31.5" thickTop="1" thickBot="1" x14ac:dyDescent="0.3">
      <c r="A8" s="7" t="s">
        <v>101</v>
      </c>
      <c r="B8" s="2" t="s">
        <v>16</v>
      </c>
      <c r="C8" s="2" t="s">
        <v>17</v>
      </c>
      <c r="D8" s="3" t="s">
        <v>10</v>
      </c>
      <c r="E8" s="4">
        <v>3</v>
      </c>
      <c r="F8" s="5"/>
      <c r="G8" s="6">
        <f>E8*F8</f>
        <v>0</v>
      </c>
    </row>
    <row r="9" spans="1:7" ht="31.5" customHeight="1" thickTop="1" thickBot="1" x14ac:dyDescent="0.3">
      <c r="A9" s="30"/>
      <c r="B9" s="30"/>
      <c r="C9" s="12" t="s">
        <v>18</v>
      </c>
      <c r="D9" s="13"/>
      <c r="E9" s="14"/>
      <c r="F9" s="15"/>
      <c r="G9" s="13"/>
    </row>
    <row r="10" spans="1:7" ht="44.25" thickTop="1" thickBot="1" x14ac:dyDescent="0.3">
      <c r="A10" s="7" t="s">
        <v>102</v>
      </c>
      <c r="B10" s="2" t="s">
        <v>22</v>
      </c>
      <c r="C10" s="2" t="s">
        <v>19</v>
      </c>
      <c r="D10" s="3" t="s">
        <v>33</v>
      </c>
      <c r="E10" s="4">
        <v>43.5</v>
      </c>
      <c r="F10" s="5"/>
      <c r="G10" s="6">
        <f>E10*F10</f>
        <v>0</v>
      </c>
    </row>
    <row r="11" spans="1:7" ht="44.25" thickTop="1" thickBot="1" x14ac:dyDescent="0.3">
      <c r="A11" s="8" t="s">
        <v>103</v>
      </c>
      <c r="B11" s="2" t="s">
        <v>23</v>
      </c>
      <c r="C11" s="2" t="s">
        <v>20</v>
      </c>
      <c r="D11" s="3" t="s">
        <v>34</v>
      </c>
      <c r="E11" s="4">
        <v>2</v>
      </c>
      <c r="F11" s="5"/>
      <c r="G11" s="6">
        <f>E11*F11</f>
        <v>0</v>
      </c>
    </row>
    <row r="12" spans="1:7" ht="44.25" thickTop="1" thickBot="1" x14ac:dyDescent="0.3">
      <c r="A12" s="7" t="s">
        <v>104</v>
      </c>
      <c r="B12" s="2" t="s">
        <v>24</v>
      </c>
      <c r="C12" s="2" t="s">
        <v>21</v>
      </c>
      <c r="D12" s="3" t="s">
        <v>35</v>
      </c>
      <c r="E12" s="4">
        <v>1</v>
      </c>
      <c r="F12" s="5"/>
      <c r="G12" s="6">
        <f>E12*F12</f>
        <v>0</v>
      </c>
    </row>
    <row r="13" spans="1:7" ht="36.75" customHeight="1" thickTop="1" thickBot="1" x14ac:dyDescent="0.3">
      <c r="A13" s="30"/>
      <c r="B13" s="30"/>
      <c r="C13" s="12" t="s">
        <v>25</v>
      </c>
      <c r="D13" s="13"/>
      <c r="E13" s="14"/>
      <c r="F13" s="15"/>
      <c r="G13" s="13"/>
    </row>
    <row r="14" spans="1:7" ht="44.25" thickTop="1" thickBot="1" x14ac:dyDescent="0.3">
      <c r="A14" s="7" t="s">
        <v>105</v>
      </c>
      <c r="B14" s="2" t="s">
        <v>26</v>
      </c>
      <c r="C14" s="2" t="s">
        <v>29</v>
      </c>
      <c r="D14" s="3" t="s">
        <v>10</v>
      </c>
      <c r="E14" s="4">
        <v>25</v>
      </c>
      <c r="F14" s="5"/>
      <c r="G14" s="6">
        <f>E14*F14</f>
        <v>0</v>
      </c>
    </row>
    <row r="15" spans="1:7" ht="41.25" customHeight="1" thickTop="1" thickBot="1" x14ac:dyDescent="0.3">
      <c r="A15" s="7" t="s">
        <v>106</v>
      </c>
      <c r="B15" s="2" t="s">
        <v>27</v>
      </c>
      <c r="C15" s="2" t="s">
        <v>30</v>
      </c>
      <c r="D15" s="3" t="s">
        <v>10</v>
      </c>
      <c r="E15" s="4">
        <v>20</v>
      </c>
      <c r="F15" s="5"/>
      <c r="G15" s="6">
        <f>E15*F15</f>
        <v>0</v>
      </c>
    </row>
    <row r="16" spans="1:7" ht="58.5" thickTop="1" thickBot="1" x14ac:dyDescent="0.3">
      <c r="A16" s="7" t="s">
        <v>107</v>
      </c>
      <c r="B16" s="2" t="s">
        <v>28</v>
      </c>
      <c r="C16" s="2" t="s">
        <v>31</v>
      </c>
      <c r="D16" s="3" t="s">
        <v>10</v>
      </c>
      <c r="E16" s="4">
        <v>20</v>
      </c>
      <c r="F16" s="5"/>
      <c r="G16" s="6">
        <f>E16*F16</f>
        <v>0</v>
      </c>
    </row>
    <row r="17" spans="1:7" ht="28.5" customHeight="1" thickTop="1" thickBot="1" x14ac:dyDescent="0.3">
      <c r="A17" s="28" t="s">
        <v>108</v>
      </c>
      <c r="B17" s="29"/>
      <c r="C17" s="29"/>
      <c r="D17" s="29"/>
      <c r="E17" s="29"/>
      <c r="F17" s="29"/>
      <c r="G17" s="16">
        <f>SUM(G5:G16)</f>
        <v>0</v>
      </c>
    </row>
    <row r="18" spans="1:7" ht="15.75" thickTop="1" x14ac:dyDescent="0.25"/>
  </sheetData>
  <mergeCells count="7">
    <mergeCell ref="A17:F17"/>
    <mergeCell ref="A9:B9"/>
    <mergeCell ref="A13:B13"/>
    <mergeCell ref="A1:G1"/>
    <mergeCell ref="A3:B3"/>
    <mergeCell ref="C3:G3"/>
    <mergeCell ref="A4:B4"/>
  </mergeCells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EC14-862C-4423-BA66-300E1A2995FF}">
  <dimension ref="A1:M43"/>
  <sheetViews>
    <sheetView topLeftCell="A32" zoomScaleNormal="100" zoomScaleSheetLayoutView="100" workbookViewId="0">
      <selection activeCell="C11" sqref="C11"/>
    </sheetView>
  </sheetViews>
  <sheetFormatPr defaultRowHeight="15" x14ac:dyDescent="0.25"/>
  <cols>
    <col min="1" max="1" width="8.85546875" style="20" customWidth="1"/>
    <col min="2" max="2" width="17" customWidth="1"/>
    <col min="3" max="3" width="59.85546875" customWidth="1"/>
    <col min="4" max="4" width="9.28515625" customWidth="1"/>
    <col min="5" max="5" width="11.140625" customWidth="1"/>
    <col min="6" max="6" width="12.7109375" customWidth="1"/>
    <col min="7" max="7" width="26" customWidth="1"/>
  </cols>
  <sheetData>
    <row r="1" spans="1:7" s="18" customFormat="1" ht="36.75" customHeight="1" thickTop="1" thickBot="1" x14ac:dyDescent="0.3">
      <c r="A1" s="31" t="s">
        <v>142</v>
      </c>
      <c r="B1" s="31"/>
      <c r="C1" s="31"/>
      <c r="D1" s="31"/>
      <c r="E1" s="31"/>
      <c r="F1" s="31"/>
      <c r="G1" s="31"/>
    </row>
    <row r="2" spans="1:7" ht="21.75" customHeight="1" thickTop="1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11</v>
      </c>
      <c r="G2" s="11" t="s">
        <v>5</v>
      </c>
    </row>
    <row r="3" spans="1:7" ht="36.75" customHeight="1" thickTop="1" thickBot="1" x14ac:dyDescent="0.3">
      <c r="A3" s="35"/>
      <c r="B3" s="35"/>
      <c r="C3" s="36" t="s">
        <v>7</v>
      </c>
      <c r="D3" s="36"/>
      <c r="E3" s="36"/>
      <c r="F3" s="36"/>
      <c r="G3" s="36"/>
    </row>
    <row r="4" spans="1:7" ht="25.5" customHeight="1" thickTop="1" thickBot="1" x14ac:dyDescent="0.3">
      <c r="A4" s="30"/>
      <c r="B4" s="30"/>
      <c r="C4" s="12" t="s">
        <v>8</v>
      </c>
      <c r="D4" s="13"/>
      <c r="E4" s="14"/>
      <c r="F4" s="15"/>
      <c r="G4" s="13"/>
    </row>
    <row r="5" spans="1:7" ht="144.75" customHeight="1" thickTop="1" thickBot="1" x14ac:dyDescent="0.3">
      <c r="A5" s="21" t="s">
        <v>98</v>
      </c>
      <c r="B5" s="2" t="s">
        <v>36</v>
      </c>
      <c r="C5" s="2" t="s">
        <v>37</v>
      </c>
      <c r="D5" s="3" t="s">
        <v>10</v>
      </c>
      <c r="E5" s="4">
        <v>144</v>
      </c>
      <c r="F5" s="5"/>
      <c r="G5" s="6">
        <f>E5*F5</f>
        <v>0</v>
      </c>
    </row>
    <row r="6" spans="1:7" ht="72.75" thickTop="1" thickBot="1" x14ac:dyDescent="0.3">
      <c r="A6" s="21" t="s">
        <v>109</v>
      </c>
      <c r="B6" s="2" t="s">
        <v>26</v>
      </c>
      <c r="C6" s="2" t="s">
        <v>38</v>
      </c>
      <c r="D6" s="3" t="s">
        <v>10</v>
      </c>
      <c r="E6" s="4" t="s">
        <v>39</v>
      </c>
      <c r="F6" s="5"/>
      <c r="G6" s="6">
        <f>E6*F6</f>
        <v>0</v>
      </c>
    </row>
    <row r="7" spans="1:7" ht="129.75" thickTop="1" thickBot="1" x14ac:dyDescent="0.3">
      <c r="A7" s="22" t="s">
        <v>100</v>
      </c>
      <c r="B7" s="2" t="s">
        <v>40</v>
      </c>
      <c r="C7" s="2" t="s">
        <v>41</v>
      </c>
      <c r="D7" s="3" t="s">
        <v>10</v>
      </c>
      <c r="E7" s="4" t="s">
        <v>42</v>
      </c>
      <c r="F7" s="5"/>
      <c r="G7" s="6">
        <f>E7*F7</f>
        <v>0</v>
      </c>
    </row>
    <row r="8" spans="1:7" ht="72.75" thickTop="1" thickBot="1" x14ac:dyDescent="0.3">
      <c r="A8" s="22" t="s">
        <v>101</v>
      </c>
      <c r="B8" s="2" t="s">
        <v>12</v>
      </c>
      <c r="C8" s="2" t="s">
        <v>45</v>
      </c>
      <c r="D8" s="3" t="s">
        <v>10</v>
      </c>
      <c r="E8" s="4">
        <v>1903.94</v>
      </c>
      <c r="F8" s="5"/>
      <c r="G8" s="6">
        <f>E8*F8</f>
        <v>0</v>
      </c>
    </row>
    <row r="9" spans="1:7" ht="66" customHeight="1" thickTop="1" thickBot="1" x14ac:dyDescent="0.3">
      <c r="A9" s="22" t="s">
        <v>102</v>
      </c>
      <c r="B9" s="2" t="s">
        <v>43</v>
      </c>
      <c r="C9" s="2" t="s">
        <v>46</v>
      </c>
      <c r="D9" s="3" t="s">
        <v>10</v>
      </c>
      <c r="E9" s="4">
        <v>10879.64</v>
      </c>
      <c r="F9" s="5"/>
      <c r="G9" s="6">
        <f>E9*F9</f>
        <v>0</v>
      </c>
    </row>
    <row r="10" spans="1:7" ht="79.5" customHeight="1" thickTop="1" thickBot="1" x14ac:dyDescent="0.3">
      <c r="A10" s="22" t="s">
        <v>110</v>
      </c>
      <c r="B10" s="2" t="s">
        <v>14</v>
      </c>
      <c r="C10" s="2" t="s">
        <v>47</v>
      </c>
      <c r="D10" s="3" t="s">
        <v>32</v>
      </c>
      <c r="E10" s="4">
        <v>5322.5</v>
      </c>
      <c r="F10" s="5"/>
      <c r="G10" s="6">
        <f t="shared" ref="G10:G12" si="0">E10*F10</f>
        <v>0</v>
      </c>
    </row>
    <row r="11" spans="1:7" ht="42" customHeight="1" thickTop="1" thickBot="1" x14ac:dyDescent="0.3">
      <c r="A11" s="21" t="s">
        <v>111</v>
      </c>
      <c r="B11" s="2" t="s">
        <v>16</v>
      </c>
      <c r="C11" s="2" t="s">
        <v>48</v>
      </c>
      <c r="D11" s="3" t="s">
        <v>10</v>
      </c>
      <c r="E11" s="4">
        <v>643.5</v>
      </c>
      <c r="F11" s="5"/>
      <c r="G11" s="6">
        <f t="shared" si="0"/>
        <v>0</v>
      </c>
    </row>
    <row r="12" spans="1:7" ht="44.25" thickTop="1" thickBot="1" x14ac:dyDescent="0.3">
      <c r="A12" s="22" t="s">
        <v>105</v>
      </c>
      <c r="B12" s="2" t="s">
        <v>44</v>
      </c>
      <c r="C12" s="2" t="s">
        <v>49</v>
      </c>
      <c r="D12" s="3" t="s">
        <v>32</v>
      </c>
      <c r="E12" s="4">
        <v>150</v>
      </c>
      <c r="F12" s="5"/>
      <c r="G12" s="6">
        <f t="shared" si="0"/>
        <v>0</v>
      </c>
    </row>
    <row r="13" spans="1:7" ht="24" customHeight="1" thickTop="1" thickBot="1" x14ac:dyDescent="0.3">
      <c r="A13" s="30"/>
      <c r="B13" s="30"/>
      <c r="C13" s="12" t="s">
        <v>18</v>
      </c>
      <c r="D13" s="13"/>
      <c r="E13" s="14"/>
      <c r="F13" s="15"/>
      <c r="G13" s="13"/>
    </row>
    <row r="14" spans="1:7" ht="31.5" thickTop="1" thickBot="1" x14ac:dyDescent="0.3">
      <c r="A14" s="21" t="s">
        <v>112</v>
      </c>
      <c r="B14" s="2" t="s">
        <v>66</v>
      </c>
      <c r="C14" s="23" t="s">
        <v>69</v>
      </c>
      <c r="D14" s="3" t="s">
        <v>33</v>
      </c>
      <c r="E14" s="4">
        <v>656.5</v>
      </c>
      <c r="F14" s="5"/>
      <c r="G14" s="6">
        <f>E14*F14</f>
        <v>0</v>
      </c>
    </row>
    <row r="15" spans="1:7" ht="31.5" thickTop="1" thickBot="1" x14ac:dyDescent="0.3">
      <c r="A15" s="22" t="s">
        <v>107</v>
      </c>
      <c r="B15" s="2" t="s">
        <v>67</v>
      </c>
      <c r="C15" s="23" t="s">
        <v>70</v>
      </c>
      <c r="D15" s="3" t="s">
        <v>33</v>
      </c>
      <c r="E15" s="4">
        <v>444.5</v>
      </c>
      <c r="F15" s="5"/>
      <c r="G15" s="6">
        <f>E15*F15</f>
        <v>0</v>
      </c>
    </row>
    <row r="16" spans="1:7" ht="44.25" thickTop="1" thickBot="1" x14ac:dyDescent="0.3">
      <c r="A16" s="22" t="s">
        <v>113</v>
      </c>
      <c r="B16" s="2" t="s">
        <v>68</v>
      </c>
      <c r="C16" s="23" t="s">
        <v>72</v>
      </c>
      <c r="D16" s="3" t="s">
        <v>33</v>
      </c>
      <c r="E16" s="4">
        <v>8</v>
      </c>
      <c r="F16" s="5"/>
      <c r="G16" s="6">
        <f>E16*F16</f>
        <v>0</v>
      </c>
    </row>
    <row r="17" spans="1:7" ht="31.5" thickTop="1" thickBot="1" x14ac:dyDescent="0.3">
      <c r="A17" s="22" t="s">
        <v>114</v>
      </c>
      <c r="B17" s="2" t="s">
        <v>50</v>
      </c>
      <c r="C17" s="23" t="s">
        <v>71</v>
      </c>
      <c r="D17" s="3" t="s">
        <v>33</v>
      </c>
      <c r="E17" s="4">
        <v>238.5</v>
      </c>
      <c r="F17" s="5"/>
      <c r="G17" s="6">
        <f t="shared" ref="G17:G33" si="1">E17*F17</f>
        <v>0</v>
      </c>
    </row>
    <row r="18" spans="1:7" ht="58.5" thickTop="1" thickBot="1" x14ac:dyDescent="0.3">
      <c r="A18" s="22" t="s">
        <v>115</v>
      </c>
      <c r="B18" s="2" t="s">
        <v>51</v>
      </c>
      <c r="C18" s="23" t="s">
        <v>73</v>
      </c>
      <c r="D18" s="3" t="s">
        <v>33</v>
      </c>
      <c r="E18" s="4">
        <v>36.5</v>
      </c>
      <c r="F18" s="5"/>
      <c r="G18" s="6">
        <f t="shared" si="1"/>
        <v>0</v>
      </c>
    </row>
    <row r="19" spans="1:7" ht="44.25" thickTop="1" thickBot="1" x14ac:dyDescent="0.3">
      <c r="A19" s="22" t="s">
        <v>116</v>
      </c>
      <c r="B19" s="2" t="s">
        <v>52</v>
      </c>
      <c r="C19" s="23" t="s">
        <v>74</v>
      </c>
      <c r="D19" s="3" t="s">
        <v>33</v>
      </c>
      <c r="E19" s="4">
        <v>36.5</v>
      </c>
      <c r="F19" s="5"/>
      <c r="G19" s="6">
        <f t="shared" si="1"/>
        <v>0</v>
      </c>
    </row>
    <row r="20" spans="1:7" s="19" customFormat="1" ht="58.5" thickTop="1" thickBot="1" x14ac:dyDescent="0.3">
      <c r="A20" s="22" t="s">
        <v>117</v>
      </c>
      <c r="B20" s="2" t="s">
        <v>53</v>
      </c>
      <c r="C20" s="23" t="s">
        <v>75</v>
      </c>
      <c r="D20" s="2" t="s">
        <v>34</v>
      </c>
      <c r="E20" s="24">
        <v>23</v>
      </c>
      <c r="F20" s="2"/>
      <c r="G20" s="6">
        <f t="shared" si="1"/>
        <v>0</v>
      </c>
    </row>
    <row r="21" spans="1:7" s="19" customFormat="1" ht="44.25" thickTop="1" thickBot="1" x14ac:dyDescent="0.3">
      <c r="A21" s="21" t="s">
        <v>118</v>
      </c>
      <c r="B21" s="2" t="s">
        <v>54</v>
      </c>
      <c r="C21" s="23" t="s">
        <v>76</v>
      </c>
      <c r="D21" s="2" t="s">
        <v>34</v>
      </c>
      <c r="E21" s="24">
        <v>5</v>
      </c>
      <c r="F21" s="2"/>
      <c r="G21" s="6">
        <f t="shared" si="1"/>
        <v>0</v>
      </c>
    </row>
    <row r="22" spans="1:7" s="19" customFormat="1" ht="58.5" thickTop="1" thickBot="1" x14ac:dyDescent="0.3">
      <c r="A22" s="21" t="s">
        <v>119</v>
      </c>
      <c r="B22" s="2" t="s">
        <v>55</v>
      </c>
      <c r="C22" s="23" t="s">
        <v>77</v>
      </c>
      <c r="D22" s="2" t="s">
        <v>35</v>
      </c>
      <c r="E22" s="24">
        <v>1</v>
      </c>
      <c r="F22" s="2"/>
      <c r="G22" s="6">
        <f t="shared" si="1"/>
        <v>0</v>
      </c>
    </row>
    <row r="23" spans="1:7" s="19" customFormat="1" ht="44.25" thickTop="1" thickBot="1" x14ac:dyDescent="0.3">
      <c r="A23" s="21" t="s">
        <v>120</v>
      </c>
      <c r="B23" s="2" t="s">
        <v>56</v>
      </c>
      <c r="C23" s="23" t="s">
        <v>78</v>
      </c>
      <c r="D23" s="2" t="s">
        <v>33</v>
      </c>
      <c r="E23" s="24">
        <v>1</v>
      </c>
      <c r="F23" s="2"/>
      <c r="G23" s="6">
        <f t="shared" si="1"/>
        <v>0</v>
      </c>
    </row>
    <row r="24" spans="1:7" s="19" customFormat="1" ht="31.5" thickTop="1" thickBot="1" x14ac:dyDescent="0.3">
      <c r="A24" s="21" t="s">
        <v>121</v>
      </c>
      <c r="B24" s="2" t="s">
        <v>57</v>
      </c>
      <c r="C24" s="23" t="s">
        <v>79</v>
      </c>
      <c r="D24" s="2" t="s">
        <v>33</v>
      </c>
      <c r="E24" s="24">
        <v>21</v>
      </c>
      <c r="F24" s="2"/>
      <c r="G24" s="6">
        <f t="shared" si="1"/>
        <v>0</v>
      </c>
    </row>
    <row r="25" spans="1:7" ht="36" customHeight="1" thickTop="1" thickBot="1" x14ac:dyDescent="0.3">
      <c r="A25" s="22" t="s">
        <v>122</v>
      </c>
      <c r="B25" s="2" t="s">
        <v>58</v>
      </c>
      <c r="C25" s="23" t="s">
        <v>80</v>
      </c>
      <c r="D25" s="3" t="s">
        <v>33</v>
      </c>
      <c r="E25" s="4">
        <v>21</v>
      </c>
      <c r="F25" s="5"/>
      <c r="G25" s="6">
        <f t="shared" si="1"/>
        <v>0</v>
      </c>
    </row>
    <row r="26" spans="1:7" s="19" customFormat="1" ht="37.5" customHeight="1" thickTop="1" thickBot="1" x14ac:dyDescent="0.3">
      <c r="A26" s="22" t="s">
        <v>123</v>
      </c>
      <c r="B26" s="2" t="s">
        <v>59</v>
      </c>
      <c r="C26" s="23" t="s">
        <v>81</v>
      </c>
      <c r="D26" s="2" t="s">
        <v>32</v>
      </c>
      <c r="E26" s="24">
        <v>25</v>
      </c>
      <c r="F26" s="2"/>
      <c r="G26" s="6">
        <f t="shared" si="1"/>
        <v>0</v>
      </c>
    </row>
    <row r="27" spans="1:7" s="19" customFormat="1" ht="36.75" customHeight="1" thickTop="1" thickBot="1" x14ac:dyDescent="0.3">
      <c r="A27" s="22" t="s">
        <v>124</v>
      </c>
      <c r="B27" s="2" t="s">
        <v>60</v>
      </c>
      <c r="C27" s="23" t="s">
        <v>82</v>
      </c>
      <c r="D27" s="2" t="s">
        <v>35</v>
      </c>
      <c r="E27" s="24">
        <v>1</v>
      </c>
      <c r="F27" s="2"/>
      <c r="G27" s="6">
        <f t="shared" si="1"/>
        <v>0</v>
      </c>
    </row>
    <row r="28" spans="1:7" s="19" customFormat="1" ht="39" customHeight="1" thickTop="1" thickBot="1" x14ac:dyDescent="0.3">
      <c r="A28" s="21" t="s">
        <v>125</v>
      </c>
      <c r="B28" s="2" t="s">
        <v>61</v>
      </c>
      <c r="C28" s="23" t="s">
        <v>83</v>
      </c>
      <c r="D28" s="2" t="s">
        <v>10</v>
      </c>
      <c r="E28" s="24">
        <v>0.8</v>
      </c>
      <c r="F28" s="2"/>
      <c r="G28" s="6">
        <f t="shared" si="1"/>
        <v>0</v>
      </c>
    </row>
    <row r="29" spans="1:7" s="19" customFormat="1" ht="41.25" customHeight="1" thickTop="1" thickBot="1" x14ac:dyDescent="0.3">
      <c r="A29" s="21" t="s">
        <v>126</v>
      </c>
      <c r="B29" s="2" t="s">
        <v>62</v>
      </c>
      <c r="C29" s="23" t="s">
        <v>84</v>
      </c>
      <c r="D29" s="2" t="s">
        <v>34</v>
      </c>
      <c r="E29" s="24">
        <v>250</v>
      </c>
      <c r="F29" s="2"/>
      <c r="G29" s="6">
        <f t="shared" si="1"/>
        <v>0</v>
      </c>
    </row>
    <row r="30" spans="1:7" s="19" customFormat="1" ht="42.75" customHeight="1" thickTop="1" thickBot="1" x14ac:dyDescent="0.3">
      <c r="A30" s="22" t="s">
        <v>127</v>
      </c>
      <c r="B30" s="2" t="s">
        <v>63</v>
      </c>
      <c r="C30" s="23" t="s">
        <v>85</v>
      </c>
      <c r="D30" s="2" t="s">
        <v>88</v>
      </c>
      <c r="E30" s="24">
        <v>250</v>
      </c>
      <c r="F30" s="2"/>
      <c r="G30" s="6">
        <f t="shared" si="1"/>
        <v>0</v>
      </c>
    </row>
    <row r="31" spans="1:7" s="19" customFormat="1" ht="53.25" customHeight="1" thickTop="1" thickBot="1" x14ac:dyDescent="0.3">
      <c r="A31" s="22" t="s">
        <v>128</v>
      </c>
      <c r="B31" s="2" t="s">
        <v>24</v>
      </c>
      <c r="C31" s="23" t="s">
        <v>21</v>
      </c>
      <c r="D31" s="2" t="s">
        <v>35</v>
      </c>
      <c r="E31" s="24">
        <v>1</v>
      </c>
      <c r="F31" s="2"/>
      <c r="G31" s="6">
        <f t="shared" si="1"/>
        <v>0</v>
      </c>
    </row>
    <row r="32" spans="1:7" s="19" customFormat="1" ht="42.75" customHeight="1" thickTop="1" thickBot="1" x14ac:dyDescent="0.3">
      <c r="A32" s="22" t="s">
        <v>129</v>
      </c>
      <c r="B32" s="2" t="s">
        <v>64</v>
      </c>
      <c r="C32" s="23" t="s">
        <v>86</v>
      </c>
      <c r="D32" s="2" t="s">
        <v>33</v>
      </c>
      <c r="E32" s="24">
        <v>1100.5</v>
      </c>
      <c r="F32" s="2"/>
      <c r="G32" s="6">
        <f t="shared" si="1"/>
        <v>0</v>
      </c>
    </row>
    <row r="33" spans="1:13" s="19" customFormat="1" ht="42.75" customHeight="1" thickTop="1" thickBot="1" x14ac:dyDescent="0.3">
      <c r="A33" s="22" t="s">
        <v>130</v>
      </c>
      <c r="B33" s="2" t="s">
        <v>65</v>
      </c>
      <c r="C33" s="23" t="s">
        <v>87</v>
      </c>
      <c r="D33" s="2" t="s">
        <v>35</v>
      </c>
      <c r="E33" s="24">
        <v>1</v>
      </c>
      <c r="F33" s="2"/>
      <c r="G33" s="6">
        <f t="shared" si="1"/>
        <v>0</v>
      </c>
    </row>
    <row r="34" spans="1:13" ht="26.25" customHeight="1" thickTop="1" thickBot="1" x14ac:dyDescent="0.3">
      <c r="A34" s="30"/>
      <c r="B34" s="30"/>
      <c r="C34" s="12" t="s">
        <v>25</v>
      </c>
      <c r="D34" s="13"/>
      <c r="E34" s="14"/>
      <c r="F34" s="15"/>
      <c r="G34" s="13"/>
    </row>
    <row r="35" spans="1:13" ht="58.5" thickTop="1" thickBot="1" x14ac:dyDescent="0.3">
      <c r="A35" s="22" t="s">
        <v>131</v>
      </c>
      <c r="B35" s="2" t="s">
        <v>26</v>
      </c>
      <c r="C35" s="2" t="s">
        <v>92</v>
      </c>
      <c r="D35" s="3" t="s">
        <v>10</v>
      </c>
      <c r="E35" s="4">
        <v>2076.41</v>
      </c>
      <c r="F35" s="5"/>
      <c r="G35" s="6">
        <f>E35*F35</f>
        <v>0</v>
      </c>
    </row>
    <row r="36" spans="1:13" ht="58.5" thickTop="1" thickBot="1" x14ac:dyDescent="0.3">
      <c r="A36" s="22" t="s">
        <v>132</v>
      </c>
      <c r="B36" s="2" t="s">
        <v>43</v>
      </c>
      <c r="C36" s="2" t="s">
        <v>93</v>
      </c>
      <c r="D36" s="3" t="s">
        <v>10</v>
      </c>
      <c r="E36" s="4">
        <v>8305.64</v>
      </c>
      <c r="F36" s="5"/>
      <c r="G36" s="6">
        <f>E36*F36</f>
        <v>0</v>
      </c>
    </row>
    <row r="37" spans="1:13" ht="31.5" thickTop="1" thickBot="1" x14ac:dyDescent="0.3">
      <c r="A37" s="22" t="s">
        <v>133</v>
      </c>
      <c r="B37" s="2" t="s">
        <v>27</v>
      </c>
      <c r="C37" s="2" t="s">
        <v>94</v>
      </c>
      <c r="D37" s="3" t="s">
        <v>10</v>
      </c>
      <c r="E37" s="4">
        <v>1453.49</v>
      </c>
      <c r="F37" s="5"/>
      <c r="G37" s="6">
        <f>E37*F37</f>
        <v>0</v>
      </c>
      <c r="M37" s="17"/>
    </row>
    <row r="38" spans="1:13" ht="54.75" customHeight="1" thickTop="1" thickBot="1" x14ac:dyDescent="0.3">
      <c r="A38" s="21" t="s">
        <v>134</v>
      </c>
      <c r="B38" s="2" t="s">
        <v>89</v>
      </c>
      <c r="C38" s="2" t="s">
        <v>95</v>
      </c>
      <c r="D38" s="3" t="s">
        <v>10</v>
      </c>
      <c r="E38" s="4">
        <v>479.99</v>
      </c>
      <c r="F38" s="5"/>
      <c r="G38" s="6">
        <f>E38*F38</f>
        <v>0</v>
      </c>
    </row>
    <row r="39" spans="1:13" ht="72.75" thickTop="1" thickBot="1" x14ac:dyDescent="0.3">
      <c r="A39" s="22" t="s">
        <v>135</v>
      </c>
      <c r="B39" s="2" t="s">
        <v>28</v>
      </c>
      <c r="C39" s="2" t="s">
        <v>96</v>
      </c>
      <c r="D39" s="3" t="s">
        <v>10</v>
      </c>
      <c r="E39" s="4">
        <v>2076.41</v>
      </c>
      <c r="F39" s="5"/>
      <c r="G39" s="6">
        <f>E39*F39</f>
        <v>0</v>
      </c>
    </row>
    <row r="40" spans="1:13" ht="25.5" customHeight="1" thickTop="1" thickBot="1" x14ac:dyDescent="0.3">
      <c r="A40" s="30"/>
      <c r="B40" s="30"/>
      <c r="C40" s="12" t="s">
        <v>90</v>
      </c>
      <c r="D40" s="13"/>
      <c r="E40" s="14"/>
      <c r="F40" s="15"/>
      <c r="G40" s="13"/>
    </row>
    <row r="41" spans="1:13" ht="92.25" customHeight="1" thickTop="1" thickBot="1" x14ac:dyDescent="0.3">
      <c r="A41" s="22" t="s">
        <v>136</v>
      </c>
      <c r="B41" s="2" t="s">
        <v>91</v>
      </c>
      <c r="C41" s="2" t="s">
        <v>97</v>
      </c>
      <c r="D41" s="3" t="s">
        <v>32</v>
      </c>
      <c r="E41" s="4">
        <v>3300</v>
      </c>
      <c r="F41" s="5"/>
      <c r="G41" s="6">
        <f>E41*F41</f>
        <v>0</v>
      </c>
    </row>
    <row r="42" spans="1:13" ht="23.25" customHeight="1" thickTop="1" thickBot="1" x14ac:dyDescent="0.3">
      <c r="A42" s="34" t="s">
        <v>108</v>
      </c>
      <c r="B42" s="34"/>
      <c r="C42" s="34"/>
      <c r="D42" s="34"/>
      <c r="E42" s="34"/>
      <c r="F42" s="34"/>
      <c r="G42" s="25">
        <f>SUM(G5:G41)</f>
        <v>0</v>
      </c>
    </row>
    <row r="43" spans="1:13" ht="15.75" thickTop="1" x14ac:dyDescent="0.25"/>
  </sheetData>
  <mergeCells count="8">
    <mergeCell ref="A42:F42"/>
    <mergeCell ref="A40:B40"/>
    <mergeCell ref="A1:G1"/>
    <mergeCell ref="A3:B3"/>
    <mergeCell ref="C3:G3"/>
    <mergeCell ref="A4:B4"/>
    <mergeCell ref="A13:B13"/>
    <mergeCell ref="A34:B34"/>
  </mergeCells>
  <pageMargins left="0.7" right="0.7" top="0.75" bottom="0.75" header="0.3" footer="0.3"/>
  <pageSetup paperSize="9" scale="4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23AB-BFF1-4A10-9F4B-345D1BC28053}">
  <dimension ref="A1:D4"/>
  <sheetViews>
    <sheetView workbookViewId="0">
      <selection activeCell="A2" sqref="A2:C2"/>
    </sheetView>
  </sheetViews>
  <sheetFormatPr defaultRowHeight="15" x14ac:dyDescent="0.25"/>
  <cols>
    <col min="3" max="3" width="14" customWidth="1"/>
    <col min="4" max="4" width="31.7109375" customWidth="1"/>
  </cols>
  <sheetData>
    <row r="1" spans="1:4" ht="44.25" customHeight="1" thickTop="1" thickBot="1" x14ac:dyDescent="0.4">
      <c r="A1" s="37" t="s">
        <v>138</v>
      </c>
      <c r="B1" s="37"/>
      <c r="C1" s="37"/>
      <c r="D1" s="26">
        <f>'Kosztory ofertowy 1a'!G17+'Kosztorys ofertowy 1b'!G42</f>
        <v>0</v>
      </c>
    </row>
    <row r="2" spans="1:4" ht="37.5" customHeight="1" thickTop="1" thickBot="1" x14ac:dyDescent="0.4">
      <c r="A2" s="37" t="s">
        <v>137</v>
      </c>
      <c r="B2" s="37"/>
      <c r="C2" s="37"/>
      <c r="D2" s="26">
        <f>D1*0.23</f>
        <v>0</v>
      </c>
    </row>
    <row r="3" spans="1:4" ht="55.5" customHeight="1" thickTop="1" thickBot="1" x14ac:dyDescent="0.4">
      <c r="A3" s="37" t="s">
        <v>139</v>
      </c>
      <c r="B3" s="37"/>
      <c r="C3" s="37"/>
      <c r="D3" s="27">
        <f>D1+D2</f>
        <v>0</v>
      </c>
    </row>
    <row r="4" spans="1:4" ht="15.75" thickTop="1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2 B 1 V 2 v S q B G k A A A A 9 w A A A B I A H A B D b 2 5 m a W c v U G F j a 2 F n Z S 5 4 b W w g o h g A K K A U A A A A A A A A A A A A A A A A A A A A A A A A A A A A h Y + 9 D o I w H M R f h X S n X z o Y 8 q c M r p C Q m B j X p l R s h E J o s b y b g 4 / k K 4 h R 1 M 3 h h r v 7 D X f 3 6 w 2 y q W 2 i i x 6 c 6 W y K G K Y o 0 l Z 1 l b F 1 i k Z / j D c o E 1 B K d Z a 1 j m b Y u m R y V Y p O 3 v c J I S E E H F a 4 G 2 r C K W X k U O Q 7 d d K t R B / Y / I d j Y 5 2 X V m k k Y P 8 a I z h m f B Z b c 0 y B L C k U x n 4 J P g 9 + t j 8 h b M f G j 4 M W f R O X O Z D F A n m f E A 9 Q S w M E F A A C A A g A 7 2 B 1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g d V c o i k e 4 D g A A A B E A A A A T A B w A R m 9 y b X V s Y X M v U 2 V j d G l v b j E u b S C i G A A o o B Q A A A A A A A A A A A A A A A A A A A A A A A A A A A A r T k 0 u y c z P U w i G 0 I b W A F B L A Q I t A B Q A A g A I A O 9 g d V d r 0 q g R p A A A A P c A A A A S A A A A A A A A A A A A A A A A A A A A A A B D b 2 5 m a W c v U G F j a 2 F n Z S 5 4 b W x Q S w E C L Q A U A A I A C A D v Y H V X D 8 r p q 6 Q A A A D p A A A A E w A A A A A A A A A A A A A A A A D w A A A A W 0 N v b n R l b n R f V H l w Z X N d L n h t b F B L A Q I t A B Q A A g A I A O 9 g d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5 k 4 g j u O U T q 1 1 h i H 8 J U F / A A A A A A I A A A A A A A N m A A D A A A A A E A A A A E A O q k E w b 8 + Y K 5 X 1 B x j n p a 4 A A A A A B I A A A K A A A A A Q A A A A q p w E g 3 O e e W R y u k l j n S U d 9 l A A A A C r 8 F 7 N y k P w d Y I + 9 x w e + 7 x c x t 5 5 Z I s y 0 J Q M I R e F P b o I u r Q H T N Q c J t J T 9 Y Z s L F G Y E m w x S 1 E O U X g V x e X G u q G W O X + g 3 + q h 6 x w g Q n k W A I Z c C p N m O x Q A A A A s 3 R N M p Q a h I g k 9 9 y U K c N t M 0 D 3 a x A = = < / D a t a M a s h u p > 
</file>

<file path=customXml/itemProps1.xml><?xml version="1.0" encoding="utf-8"?>
<ds:datastoreItem xmlns:ds="http://schemas.openxmlformats.org/officeDocument/2006/customXml" ds:itemID="{062A001C-373D-43F2-8DEC-8D348733D8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Kosztory ofertowy 1a</vt:lpstr>
      <vt:lpstr>Kosztorys ofertowy 1b</vt:lpstr>
      <vt:lpstr>Cena całkowita oferty</vt:lpstr>
      <vt:lpstr>'Kosztory ofertowy 1a'!Obszar_wydruku</vt:lpstr>
      <vt:lpstr>'Kosztorys ofertowy 1b'!Obszar_wydruku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Majewski</dc:creator>
  <cp:lastModifiedBy>Agnieszka</cp:lastModifiedBy>
  <dcterms:created xsi:type="dcterms:W3CDTF">2015-06-05T18:19:34Z</dcterms:created>
  <dcterms:modified xsi:type="dcterms:W3CDTF">2023-11-30T13:12:26Z</dcterms:modified>
</cp:coreProperties>
</file>