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westycje\Drogi 2021\"/>
    </mc:Choice>
  </mc:AlternateContent>
  <bookViews>
    <workbookView xWindow="0" yWindow="0" windowWidth="15600" windowHeight="11760"/>
  </bookViews>
  <sheets>
    <sheet name="Szówsko" sheetId="1" r:id="rId1"/>
    <sheet name="kosztorys" sheetId="3" state="hidden" r:id="rId2"/>
    <sheet name="zjazdy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F16" i="3" s="1"/>
  <c r="F17" i="3" s="1"/>
  <c r="B16" i="3"/>
  <c r="A16" i="3"/>
  <c r="B23" i="4" l="1"/>
  <c r="B17" i="4"/>
  <c r="D23" i="4"/>
  <c r="D22" i="4"/>
  <c r="D21" i="4"/>
  <c r="E18" i="4"/>
  <c r="E7" i="4"/>
  <c r="E8" i="4"/>
  <c r="E9" i="4"/>
  <c r="E10" i="4"/>
  <c r="E11" i="4"/>
  <c r="E12" i="4"/>
  <c r="E13" i="4"/>
  <c r="E14" i="4"/>
  <c r="E15" i="4"/>
  <c r="E16" i="4"/>
  <c r="E6" i="4"/>
  <c r="F15" i="3" l="1"/>
  <c r="D7" i="3" l="1"/>
  <c r="F7" i="3" s="1"/>
  <c r="D8" i="3"/>
  <c r="F8" i="3" s="1"/>
  <c r="D9" i="3"/>
  <c r="F9" i="3" s="1"/>
  <c r="D10" i="3"/>
  <c r="F10" i="3" s="1"/>
  <c r="D11" i="3"/>
  <c r="F11" i="3" s="1"/>
  <c r="D12" i="3"/>
  <c r="F12" i="3" s="1"/>
  <c r="D13" i="3"/>
  <c r="F13" i="3" s="1"/>
  <c r="D14" i="3"/>
  <c r="F14" i="3" s="1"/>
  <c r="D6" i="3"/>
  <c r="F6" i="3" s="1"/>
  <c r="B15" i="3"/>
  <c r="B14" i="3"/>
  <c r="B13" i="3"/>
  <c r="B12" i="3"/>
  <c r="B11" i="3"/>
  <c r="B10" i="3"/>
  <c r="B9" i="3"/>
  <c r="B8" i="3"/>
  <c r="B7" i="3"/>
  <c r="B6" i="3"/>
  <c r="D5" i="3"/>
  <c r="C5" i="3"/>
  <c r="C4" i="3"/>
  <c r="A2" i="3"/>
  <c r="F18" i="3" l="1"/>
  <c r="F19" i="3" s="1"/>
</calcChain>
</file>

<file path=xl/sharedStrings.xml><?xml version="1.0" encoding="utf-8"?>
<sst xmlns="http://schemas.openxmlformats.org/spreadsheetml/2006/main" count="63" uniqueCount="40">
  <si>
    <t>Lp.</t>
  </si>
  <si>
    <t>Wyszczególnienie elementów rozliczeniowych i obliczenie ilości</t>
  </si>
  <si>
    <t>Jednostka</t>
  </si>
  <si>
    <t>Ilość</t>
  </si>
  <si>
    <t>Nazwa</t>
  </si>
  <si>
    <t xml:space="preserve">Wykonanie podbudowy z kruszywa łamanego 0/31 gr warstwy 15 cm </t>
  </si>
  <si>
    <t>Mechaniczne frezowanie nawierzchni asfaltowej na zimno, bez odwożenia ścinki</t>
  </si>
  <si>
    <t xml:space="preserve">Oczyszczenie warstwy konstrukcyjnej (mechanicznie) istniejącej nawierzchni </t>
  </si>
  <si>
    <t>Skropienie istniejącej nawierzchni emulsją w ilości 0,6 kg/m2</t>
  </si>
  <si>
    <t>kpl.</t>
  </si>
  <si>
    <t>KOSZTORYS</t>
  </si>
  <si>
    <t>Cena jedn. PLN</t>
  </si>
  <si>
    <t>Wartość PLN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</si>
  <si>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</si>
  <si>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</t>
  </si>
  <si>
    <t xml:space="preserve">Przebudowa drogi gminnej w m. Szówsko ul. Wyszyńskiego, działki nr ewid. 2985/6, 2979, 3000 </t>
  </si>
  <si>
    <t>VAT 23%</t>
  </si>
  <si>
    <t>Razem brutto</t>
  </si>
  <si>
    <t>Razem netto</t>
  </si>
  <si>
    <t>Zjazdy</t>
  </si>
  <si>
    <t>Szerokość 1</t>
  </si>
  <si>
    <t>Szerokość 2</t>
  </si>
  <si>
    <t>Długość</t>
  </si>
  <si>
    <t>Powierzchnia</t>
  </si>
  <si>
    <t>Marzena</t>
  </si>
  <si>
    <t>Dispol</t>
  </si>
  <si>
    <t>zjazd</t>
  </si>
  <si>
    <t>RCMB</t>
  </si>
  <si>
    <t>Lokalizacja</t>
  </si>
  <si>
    <t>parking przed bramą</t>
  </si>
  <si>
    <t xml:space="preserve">Długość </t>
  </si>
  <si>
    <t>Szerokość</t>
  </si>
  <si>
    <t>Wykonanie nawierzchni z betonu asfaltowego o uziarnieniu 0/12,8 warstwa ścieralna gr. w-wy 4 cm
2 484,49 m2 + 182,00 m2 = 2 666,49 m2</t>
  </si>
  <si>
    <t>Uzupełnienie poboczy kruszywem łamanym 0/31,5 gr. warstwy po zagęszczeniu 4 cm      
826,20 m x 0,25 m = 206,55</t>
  </si>
  <si>
    <t xml:space="preserve">Dostawa i montaż progu zwalniającego podrzutowego (60/5) o szerokości 3,60 m </t>
  </si>
  <si>
    <t xml:space="preserve">Usunięcie progu zwalniającego (betonowego) </t>
  </si>
  <si>
    <t>Wyrównanie istniejącej nawierzchni betonem asfaltowym BA 0/12,5 śr. gr 3 cm,    
2 484,49 m2 x 0,03 m x 2,4 t/m3 = 178,80</t>
  </si>
  <si>
    <t>Mechaniczne profilowanie i zagęszczanie podłoża w gruntach kat. I-VI na głębokość 15 cm  
58 m x 3 m + 8 m2 = 182 m2</t>
  </si>
  <si>
    <t xml:space="preserve">Remont cząstkowy - nawierzchnia z betonu asfaltowego o uziarnieniu 0/12,8 warstwa ścieralna gr. w-wy 5 cm na istniejącej podbudowie </t>
  </si>
  <si>
    <t>PRZEDMIAR - część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</si>
</sst>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/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workbookViewId="0">
      <selection sqref="A1:D1"/>
    </sheetView>
  </sheetViews>
  <sheetFormatPr defaultRowHeight="15" x14ac:dyDescent="0.25"/>
  <cols>
    <col min="2" max="2" width="45.85546875" customWidth="1"/>
  </cols>
  <sheetData>
    <row r="1" spans="1:25" ht="28.5" customHeight="1" x14ac:dyDescent="0.25">
      <c r="A1" s="43" t="s">
        <v>39</v>
      </c>
      <c r="B1" s="43"/>
      <c r="C1" s="43"/>
      <c r="D1" s="43"/>
    </row>
    <row r="2" spans="1:25" x14ac:dyDescent="0.25">
      <c r="A2" s="44" t="s">
        <v>15</v>
      </c>
      <c r="B2" s="44"/>
      <c r="C2" s="44"/>
      <c r="D2" s="44"/>
    </row>
    <row r="3" spans="1:25" x14ac:dyDescent="0.25">
      <c r="A3" s="44"/>
      <c r="B3" s="44"/>
      <c r="C3" s="44"/>
      <c r="D3" s="44"/>
    </row>
    <row r="4" spans="1:25" x14ac:dyDescent="0.25">
      <c r="A4" s="12"/>
      <c r="B4" s="12"/>
      <c r="C4" s="12"/>
      <c r="D4" s="12"/>
    </row>
    <row r="5" spans="1:25" x14ac:dyDescent="0.25">
      <c r="A5" s="42" t="s">
        <v>0</v>
      </c>
      <c r="B5" s="41" t="s">
        <v>1</v>
      </c>
      <c r="C5" s="41" t="s">
        <v>2</v>
      </c>
      <c r="D5" s="41"/>
    </row>
    <row r="6" spans="1:25" ht="30" customHeight="1" x14ac:dyDescent="0.25">
      <c r="A6" s="42"/>
      <c r="B6" s="41"/>
      <c r="C6" s="39" t="s">
        <v>4</v>
      </c>
      <c r="D6" s="39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50.1" customHeight="1" x14ac:dyDescent="0.25">
      <c r="A7" s="11">
        <v>1</v>
      </c>
      <c r="B7" s="7" t="s">
        <v>37</v>
      </c>
      <c r="C7" s="15" t="s">
        <v>13</v>
      </c>
      <c r="D7" s="9">
        <v>182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0.1" customHeight="1" x14ac:dyDescent="0.25">
      <c r="A8" s="11">
        <v>2</v>
      </c>
      <c r="B8" s="5" t="s">
        <v>5</v>
      </c>
      <c r="C8" s="15" t="s">
        <v>13</v>
      </c>
      <c r="D8" s="9">
        <v>182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50.1" customHeight="1" x14ac:dyDescent="0.25">
      <c r="A9" s="11">
        <v>3</v>
      </c>
      <c r="B9" s="5" t="s">
        <v>6</v>
      </c>
      <c r="C9" s="15" t="s">
        <v>13</v>
      </c>
      <c r="D9" s="9">
        <v>42.5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50.1" customHeight="1" x14ac:dyDescent="0.25">
      <c r="A10" s="11">
        <v>4</v>
      </c>
      <c r="B10" s="8" t="s">
        <v>7</v>
      </c>
      <c r="C10" s="15" t="s">
        <v>13</v>
      </c>
      <c r="D10" s="9">
        <v>2484.4899999999998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0.1" customHeight="1" x14ac:dyDescent="0.25">
      <c r="A11" s="4">
        <v>5</v>
      </c>
      <c r="B11" s="8" t="s">
        <v>8</v>
      </c>
      <c r="C11" s="15" t="s">
        <v>13</v>
      </c>
      <c r="D11" s="9">
        <v>2484.4899999999998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50.1" customHeight="1" x14ac:dyDescent="0.25">
      <c r="A12" s="4">
        <v>6</v>
      </c>
      <c r="B12" s="8" t="s">
        <v>36</v>
      </c>
      <c r="C12" s="40" t="s">
        <v>14</v>
      </c>
      <c r="D12" s="9">
        <v>178.88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50.1" customHeight="1" x14ac:dyDescent="0.25">
      <c r="A13" s="4">
        <v>7</v>
      </c>
      <c r="B13" s="8" t="s">
        <v>32</v>
      </c>
      <c r="C13" s="15" t="s">
        <v>13</v>
      </c>
      <c r="D13" s="9">
        <v>2666.49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50.1" customHeight="1" x14ac:dyDescent="0.25">
      <c r="A14" s="4">
        <v>8</v>
      </c>
      <c r="B14" s="8" t="s">
        <v>33</v>
      </c>
      <c r="C14" s="15" t="s">
        <v>13</v>
      </c>
      <c r="D14" s="9">
        <v>206.55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50.1" customHeight="1" x14ac:dyDescent="0.25">
      <c r="A15" s="4">
        <v>9</v>
      </c>
      <c r="B15" s="5" t="s">
        <v>35</v>
      </c>
      <c r="C15" s="4" t="s">
        <v>9</v>
      </c>
      <c r="D15" s="9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50.1" customHeight="1" x14ac:dyDescent="0.25">
      <c r="A16" s="4">
        <v>10</v>
      </c>
      <c r="B16" s="5" t="s">
        <v>34</v>
      </c>
      <c r="C16" s="4" t="s">
        <v>9</v>
      </c>
      <c r="D16" s="10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50.1" customHeight="1" x14ac:dyDescent="0.25">
      <c r="A17" s="4">
        <v>11</v>
      </c>
      <c r="B17" s="5" t="s">
        <v>38</v>
      </c>
      <c r="C17" s="15" t="s">
        <v>13</v>
      </c>
      <c r="D17" s="10">
        <v>27.3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0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0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</row>
    <row r="52" spans="1:25" x14ac:dyDescent="0.25">
      <c r="A52" s="1"/>
      <c r="B52" s="1"/>
      <c r="C52" s="1"/>
      <c r="D52" s="1"/>
    </row>
  </sheetData>
  <mergeCells count="5">
    <mergeCell ref="C5:D5"/>
    <mergeCell ref="B5:B6"/>
    <mergeCell ref="A5:A6"/>
    <mergeCell ref="A1:D1"/>
    <mergeCell ref="A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6" sqref="B16"/>
    </sheetView>
  </sheetViews>
  <sheetFormatPr defaultRowHeight="15" x14ac:dyDescent="0.25"/>
  <cols>
    <col min="1" max="1" width="8.5703125" customWidth="1"/>
    <col min="2" max="2" width="36" customWidth="1"/>
    <col min="3" max="3" width="11.28515625" customWidth="1"/>
    <col min="4" max="4" width="11.42578125" customWidth="1"/>
    <col min="5" max="5" width="9.5703125" customWidth="1"/>
    <col min="6" max="6" width="10" bestFit="1" customWidth="1"/>
  </cols>
  <sheetData>
    <row r="1" spans="1:6" ht="34.5" customHeight="1" x14ac:dyDescent="0.25">
      <c r="A1" s="43" t="s">
        <v>10</v>
      </c>
      <c r="B1" s="43"/>
      <c r="C1" s="43"/>
      <c r="D1" s="43"/>
      <c r="E1" s="43"/>
      <c r="F1" s="43"/>
    </row>
    <row r="2" spans="1:6" ht="15" customHeight="1" x14ac:dyDescent="0.25">
      <c r="A2" s="46" t="str">
        <f>Szówsko!A2</f>
        <v xml:space="preserve">Przebudowa drogi gminnej w m. Szówsko ul. Wyszyńskiego, działki nr ewid. 2985/6, 2979, 3000 </v>
      </c>
      <c r="B2" s="46"/>
      <c r="C2" s="46"/>
      <c r="D2" s="46"/>
      <c r="E2" s="46"/>
      <c r="F2" s="46"/>
    </row>
    <row r="3" spans="1:6" x14ac:dyDescent="0.25">
      <c r="A3" s="47"/>
      <c r="B3" s="47"/>
      <c r="C3" s="47"/>
      <c r="D3" s="47"/>
      <c r="E3" s="47"/>
      <c r="F3" s="47"/>
    </row>
    <row r="4" spans="1:6" ht="26.25" customHeight="1" x14ac:dyDescent="0.25">
      <c r="A4" s="42" t="s">
        <v>0</v>
      </c>
      <c r="B4" s="41" t="s">
        <v>1</v>
      </c>
      <c r="C4" s="42" t="str">
        <f>Szówsko!C5</f>
        <v>Jednostka</v>
      </c>
      <c r="D4" s="42"/>
      <c r="E4" s="45" t="s">
        <v>11</v>
      </c>
      <c r="F4" s="45" t="s">
        <v>12</v>
      </c>
    </row>
    <row r="5" spans="1:6" ht="39" customHeight="1" x14ac:dyDescent="0.25">
      <c r="A5" s="42"/>
      <c r="B5" s="41"/>
      <c r="C5" s="2" t="str">
        <f>Szówsko!C6</f>
        <v>Nazwa</v>
      </c>
      <c r="D5" s="2" t="str">
        <f>Szówsko!D6</f>
        <v>Ilość</v>
      </c>
      <c r="E5" s="45"/>
      <c r="F5" s="45"/>
    </row>
    <row r="6" spans="1:6" ht="62.25" customHeight="1" x14ac:dyDescent="0.25">
      <c r="A6" s="3">
        <v>1</v>
      </c>
      <c r="B6" s="8" t="str">
        <f>Szówsko!B7</f>
        <v>Mechaniczne profilowanie i zagęszczanie podłoża w gruntach kat. I-VI na głębokość 15 cm  
58 m x 3 m + 8 m2 = 182 m2</v>
      </c>
      <c r="C6" s="15" t="s">
        <v>13</v>
      </c>
      <c r="D6" s="16">
        <f>Szówsko!D7</f>
        <v>182</v>
      </c>
      <c r="E6" s="17">
        <v>3</v>
      </c>
      <c r="F6" s="14">
        <f>D6*E6</f>
        <v>546</v>
      </c>
    </row>
    <row r="7" spans="1:6" ht="30" x14ac:dyDescent="0.25">
      <c r="A7" s="3">
        <v>2</v>
      </c>
      <c r="B7" s="8" t="str">
        <f>Szówsko!B8</f>
        <v xml:space="preserve">Wykonanie podbudowy z kruszywa łamanego 0/31 gr warstwy 15 cm </v>
      </c>
      <c r="C7" s="15" t="s">
        <v>13</v>
      </c>
      <c r="D7" s="16">
        <f>Szówsko!D8</f>
        <v>182</v>
      </c>
      <c r="E7" s="17">
        <v>18</v>
      </c>
      <c r="F7" s="14">
        <f t="shared" ref="F7:F15" si="0">D7*E7</f>
        <v>3276</v>
      </c>
    </row>
    <row r="8" spans="1:6" ht="45" x14ac:dyDescent="0.25">
      <c r="A8" s="3">
        <v>3</v>
      </c>
      <c r="B8" s="13" t="str">
        <f>Szówsko!B9</f>
        <v>Mechaniczne frezowanie nawierzchni asfaltowej na zimno, bez odwożenia ścinki</v>
      </c>
      <c r="C8" s="15" t="s">
        <v>13</v>
      </c>
      <c r="D8" s="16">
        <f>Szówsko!D9</f>
        <v>42.5</v>
      </c>
      <c r="E8" s="17">
        <v>20</v>
      </c>
      <c r="F8" s="14">
        <f t="shared" si="0"/>
        <v>850</v>
      </c>
    </row>
    <row r="9" spans="1:6" ht="45" x14ac:dyDescent="0.25">
      <c r="A9" s="3">
        <v>4</v>
      </c>
      <c r="B9" s="13" t="str">
        <f>Szówsko!B10</f>
        <v xml:space="preserve">Oczyszczenie warstwy konstrukcyjnej (mechanicznie) istniejącej nawierzchni </v>
      </c>
      <c r="C9" s="15" t="s">
        <v>13</v>
      </c>
      <c r="D9" s="16">
        <f>Szówsko!D10</f>
        <v>2484.4899999999998</v>
      </c>
      <c r="E9" s="17">
        <v>0.5</v>
      </c>
      <c r="F9" s="14">
        <f t="shared" si="0"/>
        <v>1242.2449999999999</v>
      </c>
    </row>
    <row r="10" spans="1:6" ht="30" x14ac:dyDescent="0.25">
      <c r="A10" s="3">
        <v>5</v>
      </c>
      <c r="B10" s="13" t="str">
        <f>Szówsko!B11</f>
        <v>Skropienie istniejącej nawierzchni emulsją w ilości 0,6 kg/m2</v>
      </c>
      <c r="C10" s="15" t="s">
        <v>13</v>
      </c>
      <c r="D10" s="16">
        <f>Szówsko!D11</f>
        <v>2484.4899999999998</v>
      </c>
      <c r="E10" s="17">
        <v>0.6</v>
      </c>
      <c r="F10" s="14">
        <f t="shared" si="0"/>
        <v>1490.6939999999997</v>
      </c>
    </row>
    <row r="11" spans="1:6" ht="75" x14ac:dyDescent="0.25">
      <c r="A11" s="3">
        <v>6</v>
      </c>
      <c r="B11" s="13" t="str">
        <f>Szówsko!B12</f>
        <v>Wyrównanie istniejącej nawierzchni betonem asfaltowym BA 0/12,5 śr. gr 3 cm,    
2 484,49 m2 x 0,03 m x 2,4 t/m3 = 178,80</v>
      </c>
      <c r="C11" s="3" t="s">
        <v>14</v>
      </c>
      <c r="D11" s="16">
        <f>Szówsko!D12</f>
        <v>178.88</v>
      </c>
      <c r="E11" s="17">
        <v>195</v>
      </c>
      <c r="F11" s="14">
        <f t="shared" si="0"/>
        <v>34881.599999999999</v>
      </c>
    </row>
    <row r="12" spans="1:6" ht="60" x14ac:dyDescent="0.25">
      <c r="A12" s="3">
        <v>7</v>
      </c>
      <c r="B12" s="13" t="str">
        <f>Szówsko!B13</f>
        <v>Wykonanie nawierzchni z betonu asfaltowego o uziarnieniu 0/12,8 warstwa ścieralna gr. w-wy 4 cm
2 484,49 m2 + 182,00 m2 = 2 666,49 m2</v>
      </c>
      <c r="C12" s="15" t="s">
        <v>13</v>
      </c>
      <c r="D12" s="16">
        <f>Szówsko!D13</f>
        <v>2666.49</v>
      </c>
      <c r="E12" s="17">
        <v>35</v>
      </c>
      <c r="F12" s="14">
        <f t="shared" si="0"/>
        <v>93327.15</v>
      </c>
    </row>
    <row r="13" spans="1:6" ht="60" x14ac:dyDescent="0.25">
      <c r="A13" s="3">
        <v>8</v>
      </c>
      <c r="B13" s="13" t="str">
        <f>Szówsko!B14</f>
        <v>Uzupełnienie poboczy kruszywem łamanym 0/31,5 gr. warstwy po zagęszczeniu 4 cm      
826,20 m x 0,25 m = 206,55</v>
      </c>
      <c r="C13" s="15" t="s">
        <v>13</v>
      </c>
      <c r="D13" s="16">
        <f>Szówsko!D14</f>
        <v>206.55</v>
      </c>
      <c r="E13" s="17">
        <v>8</v>
      </c>
      <c r="F13" s="14">
        <f t="shared" si="0"/>
        <v>1652.4</v>
      </c>
    </row>
    <row r="14" spans="1:6" ht="35.25" customHeight="1" x14ac:dyDescent="0.25">
      <c r="A14" s="3">
        <v>9</v>
      </c>
      <c r="B14" s="13" t="str">
        <f>Szówsko!B15</f>
        <v xml:space="preserve">Usunięcie progu zwalniającego (betonowego) </v>
      </c>
      <c r="C14" s="4" t="s">
        <v>9</v>
      </c>
      <c r="D14" s="16">
        <f>Szówsko!D15</f>
        <v>1</v>
      </c>
      <c r="E14" s="14">
        <v>150</v>
      </c>
      <c r="F14" s="14">
        <f t="shared" si="0"/>
        <v>150</v>
      </c>
    </row>
    <row r="15" spans="1:6" ht="49.5" customHeight="1" x14ac:dyDescent="0.25">
      <c r="A15" s="3">
        <v>10</v>
      </c>
      <c r="B15" s="13" t="str">
        <f>Szówsko!B16</f>
        <v xml:space="preserve">Dostawa i montaż progu zwalniającego podrzutowego (60/5) o szerokości 3,60 m </v>
      </c>
      <c r="C15" s="6" t="s">
        <v>9</v>
      </c>
      <c r="D15" s="16">
        <v>1</v>
      </c>
      <c r="E15" s="14">
        <v>700</v>
      </c>
      <c r="F15" s="14">
        <f t="shared" si="0"/>
        <v>700</v>
      </c>
    </row>
    <row r="16" spans="1:6" ht="60.75" customHeight="1" x14ac:dyDescent="0.25">
      <c r="A16" s="28">
        <f>Szówsko!A17</f>
        <v>11</v>
      </c>
      <c r="B16" s="13" t="str">
        <f>Szówsko!B17</f>
        <v xml:space="preserve">Remont cząstkowy - nawierzchnia z betonu asfaltowego o uziarnieniu 0/12,8 warstwa ścieralna gr. w-wy 5 cm na istniejącej podbudowie </v>
      </c>
      <c r="C16" s="15" t="s">
        <v>13</v>
      </c>
      <c r="D16" s="27">
        <f>Szówsko!D17</f>
        <v>27.3</v>
      </c>
      <c r="E16" s="14">
        <v>36</v>
      </c>
      <c r="F16" s="14">
        <f>D16*E16</f>
        <v>982.80000000000007</v>
      </c>
    </row>
    <row r="17" spans="1:6" ht="31.5" customHeight="1" x14ac:dyDescent="0.25">
      <c r="A17" s="18"/>
      <c r="B17" s="19"/>
      <c r="C17" s="20"/>
      <c r="D17" s="49" t="s">
        <v>18</v>
      </c>
      <c r="E17" s="49"/>
      <c r="F17" s="14">
        <f>SUM(F6:F16)</f>
        <v>139098.88899999997</v>
      </c>
    </row>
    <row r="18" spans="1:6" ht="24" customHeight="1" x14ac:dyDescent="0.25">
      <c r="A18" s="21"/>
      <c r="B18" s="22"/>
      <c r="C18" s="23"/>
      <c r="D18" s="48" t="s">
        <v>16</v>
      </c>
      <c r="E18" s="48"/>
      <c r="F18" s="14">
        <f>F17*23%</f>
        <v>31992.744469999994</v>
      </c>
    </row>
    <row r="19" spans="1:6" ht="27.75" customHeight="1" x14ac:dyDescent="0.25">
      <c r="A19" s="21"/>
      <c r="B19" s="22"/>
      <c r="C19" s="23"/>
      <c r="D19" s="42" t="s">
        <v>17</v>
      </c>
      <c r="E19" s="42"/>
      <c r="F19" s="26">
        <f>SUM(F17:F18)</f>
        <v>171091.63346999997</v>
      </c>
    </row>
    <row r="20" spans="1:6" x14ac:dyDescent="0.25">
      <c r="A20" s="21"/>
      <c r="B20" s="22"/>
      <c r="C20" s="23"/>
      <c r="D20" s="23"/>
      <c r="E20" s="24"/>
      <c r="F20" s="24"/>
    </row>
    <row r="21" spans="1:6" x14ac:dyDescent="0.25">
      <c r="A21" s="21"/>
      <c r="B21" s="25"/>
      <c r="C21" s="23"/>
      <c r="D21" s="23"/>
      <c r="E21" s="25"/>
      <c r="F21" s="25"/>
    </row>
  </sheetData>
  <mergeCells count="10">
    <mergeCell ref="F4:F5"/>
    <mergeCell ref="A1:F1"/>
    <mergeCell ref="A2:F3"/>
    <mergeCell ref="D19:E19"/>
    <mergeCell ref="D18:E18"/>
    <mergeCell ref="D17:E17"/>
    <mergeCell ref="C4:D4"/>
    <mergeCell ref="A4:A5"/>
    <mergeCell ref="B4:B5"/>
    <mergeCell ref="E4:E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opLeftCell="A4" workbookViewId="0">
      <selection activeCell="E17" sqref="E17"/>
    </sheetView>
  </sheetViews>
  <sheetFormatPr defaultRowHeight="15" x14ac:dyDescent="0.25"/>
  <cols>
    <col min="1" max="1" width="5.5703125" customWidth="1"/>
    <col min="2" max="3" width="13" customWidth="1"/>
    <col min="4" max="4" width="13.28515625" bestFit="1" customWidth="1"/>
    <col min="5" max="5" width="15" customWidth="1"/>
    <col min="6" max="6" width="11.42578125" bestFit="1" customWidth="1"/>
  </cols>
  <sheetData>
    <row r="2" spans="1:11" x14ac:dyDescent="0.25">
      <c r="A2" s="50" t="s">
        <v>19</v>
      </c>
      <c r="B2" s="50"/>
      <c r="C2" s="50"/>
      <c r="D2" s="50"/>
      <c r="E2" s="50"/>
    </row>
    <row r="3" spans="1:11" x14ac:dyDescent="0.25">
      <c r="A3" s="50"/>
      <c r="B3" s="50"/>
      <c r="C3" s="50"/>
      <c r="D3" s="50"/>
      <c r="E3" s="50"/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4.95" customHeight="1" x14ac:dyDescent="0.25">
      <c r="A5" s="33" t="s">
        <v>0</v>
      </c>
      <c r="B5" s="33" t="s">
        <v>20</v>
      </c>
      <c r="C5" s="33" t="s">
        <v>21</v>
      </c>
      <c r="D5" s="33" t="s">
        <v>22</v>
      </c>
      <c r="E5" s="33" t="s">
        <v>23</v>
      </c>
      <c r="F5" s="33" t="s">
        <v>28</v>
      </c>
      <c r="G5" s="29"/>
      <c r="H5" s="29"/>
      <c r="I5" s="29"/>
      <c r="J5" s="29"/>
      <c r="K5" s="29"/>
    </row>
    <row r="6" spans="1:11" ht="24.95" customHeight="1" x14ac:dyDescent="0.25">
      <c r="A6" s="30">
        <v>1</v>
      </c>
      <c r="B6" s="31">
        <v>13</v>
      </c>
      <c r="C6" s="31">
        <v>10</v>
      </c>
      <c r="D6" s="31">
        <v>4</v>
      </c>
      <c r="E6" s="32">
        <f>(B6+C6)/2*D6</f>
        <v>46</v>
      </c>
      <c r="F6" s="30" t="s">
        <v>25</v>
      </c>
      <c r="G6" s="29"/>
      <c r="H6" s="29"/>
      <c r="I6" s="29"/>
      <c r="J6" s="29"/>
      <c r="K6" s="29"/>
    </row>
    <row r="7" spans="1:11" ht="24.95" customHeight="1" x14ac:dyDescent="0.25">
      <c r="A7" s="30">
        <v>2</v>
      </c>
      <c r="B7" s="31">
        <v>7</v>
      </c>
      <c r="C7" s="31">
        <v>3</v>
      </c>
      <c r="D7" s="31">
        <v>4</v>
      </c>
      <c r="E7" s="32">
        <f t="shared" ref="E7:E16" si="0">(B7+C7)/2*D7</f>
        <v>20</v>
      </c>
      <c r="F7" s="30"/>
      <c r="G7" s="29"/>
      <c r="H7" s="29"/>
      <c r="I7" s="29"/>
      <c r="J7" s="29"/>
      <c r="K7" s="29"/>
    </row>
    <row r="8" spans="1:11" ht="24.95" customHeight="1" x14ac:dyDescent="0.25">
      <c r="A8" s="30">
        <v>3</v>
      </c>
      <c r="B8" s="31">
        <v>8.5</v>
      </c>
      <c r="C8" s="31">
        <v>3.9</v>
      </c>
      <c r="D8" s="31">
        <v>5</v>
      </c>
      <c r="E8" s="32">
        <f t="shared" si="0"/>
        <v>31</v>
      </c>
      <c r="F8" s="30" t="s">
        <v>26</v>
      </c>
      <c r="G8" s="29"/>
      <c r="H8" s="29"/>
      <c r="I8" s="29"/>
      <c r="J8" s="29"/>
      <c r="K8" s="29"/>
    </row>
    <row r="9" spans="1:11" ht="24.95" customHeight="1" x14ac:dyDescent="0.25">
      <c r="A9" s="30">
        <v>4</v>
      </c>
      <c r="B9" s="31">
        <v>7</v>
      </c>
      <c r="C9" s="31">
        <v>3.8</v>
      </c>
      <c r="D9" s="31">
        <v>1.08</v>
      </c>
      <c r="E9" s="32">
        <f t="shared" si="0"/>
        <v>5.8320000000000007</v>
      </c>
      <c r="F9" s="30"/>
      <c r="G9" s="29"/>
      <c r="H9" s="29"/>
      <c r="I9" s="29"/>
      <c r="J9" s="29"/>
      <c r="K9" s="29"/>
    </row>
    <row r="10" spans="1:11" ht="24.95" customHeight="1" x14ac:dyDescent="0.25">
      <c r="A10" s="30">
        <v>5</v>
      </c>
      <c r="B10" s="31">
        <v>12</v>
      </c>
      <c r="C10" s="31">
        <v>10</v>
      </c>
      <c r="D10" s="31">
        <v>5.4</v>
      </c>
      <c r="E10" s="32">
        <f t="shared" si="0"/>
        <v>59.400000000000006</v>
      </c>
      <c r="F10" s="30"/>
      <c r="G10" s="29"/>
      <c r="H10" s="29"/>
      <c r="I10" s="29"/>
      <c r="J10" s="29"/>
      <c r="K10" s="29"/>
    </row>
    <row r="11" spans="1:11" ht="24.95" customHeight="1" x14ac:dyDescent="0.25">
      <c r="A11" s="30">
        <v>6</v>
      </c>
      <c r="B11" s="31">
        <v>12</v>
      </c>
      <c r="C11" s="31">
        <v>7.6</v>
      </c>
      <c r="D11" s="31">
        <v>2.2000000000000002</v>
      </c>
      <c r="E11" s="32">
        <f t="shared" si="0"/>
        <v>21.560000000000002</v>
      </c>
      <c r="F11" s="30"/>
      <c r="G11" s="29"/>
      <c r="H11" s="29"/>
      <c r="I11" s="29"/>
      <c r="J11" s="29"/>
      <c r="K11" s="29"/>
    </row>
    <row r="12" spans="1:11" ht="24.95" customHeight="1" x14ac:dyDescent="0.25">
      <c r="A12" s="30">
        <v>7</v>
      </c>
      <c r="B12" s="31">
        <v>11.5</v>
      </c>
      <c r="C12" s="31">
        <v>8.4</v>
      </c>
      <c r="D12" s="31">
        <v>2</v>
      </c>
      <c r="E12" s="32">
        <f t="shared" si="0"/>
        <v>19.899999999999999</v>
      </c>
      <c r="F12" s="30" t="s">
        <v>24</v>
      </c>
      <c r="G12" s="29"/>
      <c r="H12" s="29"/>
      <c r="I12" s="29"/>
      <c r="J12" s="29"/>
      <c r="K12" s="29"/>
    </row>
    <row r="13" spans="1:11" ht="24.95" customHeight="1" x14ac:dyDescent="0.25">
      <c r="A13" s="30">
        <v>8</v>
      </c>
      <c r="B13" s="31">
        <v>14</v>
      </c>
      <c r="C13" s="31">
        <v>9.9</v>
      </c>
      <c r="D13" s="31">
        <v>3</v>
      </c>
      <c r="E13" s="32">
        <f t="shared" si="0"/>
        <v>35.849999999999994</v>
      </c>
      <c r="F13" s="30"/>
      <c r="G13" s="29"/>
      <c r="H13" s="29"/>
      <c r="I13" s="29"/>
      <c r="J13" s="29"/>
      <c r="K13" s="29"/>
    </row>
    <row r="14" spans="1:11" ht="24.95" customHeight="1" x14ac:dyDescent="0.25">
      <c r="A14" s="30">
        <v>9</v>
      </c>
      <c r="B14" s="31">
        <v>9.8000000000000007</v>
      </c>
      <c r="C14" s="31">
        <v>7.2</v>
      </c>
      <c r="D14" s="31">
        <v>1.65</v>
      </c>
      <c r="E14" s="32">
        <f t="shared" si="0"/>
        <v>14.024999999999999</v>
      </c>
      <c r="F14" s="30"/>
      <c r="G14" s="29"/>
      <c r="H14" s="29"/>
      <c r="I14" s="29"/>
      <c r="J14" s="29"/>
      <c r="K14" s="29"/>
    </row>
    <row r="15" spans="1:11" ht="24.95" customHeight="1" x14ac:dyDescent="0.25">
      <c r="A15" s="30">
        <v>10</v>
      </c>
      <c r="B15" s="31">
        <v>7</v>
      </c>
      <c r="C15" s="31">
        <v>4.8600000000000003</v>
      </c>
      <c r="D15" s="31">
        <v>1.4</v>
      </c>
      <c r="E15" s="32">
        <f t="shared" si="0"/>
        <v>8.3019999999999996</v>
      </c>
      <c r="F15" s="30"/>
      <c r="G15" s="29"/>
      <c r="H15" s="29"/>
      <c r="I15" s="29"/>
      <c r="J15" s="29"/>
      <c r="K15" s="29"/>
    </row>
    <row r="16" spans="1:11" ht="24.95" customHeight="1" x14ac:dyDescent="0.25">
      <c r="A16" s="30">
        <v>11</v>
      </c>
      <c r="B16" s="31">
        <v>11</v>
      </c>
      <c r="C16" s="31">
        <v>6.3</v>
      </c>
      <c r="D16" s="31">
        <v>2.5</v>
      </c>
      <c r="E16" s="32">
        <f t="shared" si="0"/>
        <v>21.625</v>
      </c>
      <c r="F16" s="30" t="s">
        <v>27</v>
      </c>
      <c r="G16" s="29"/>
      <c r="H16" s="29"/>
      <c r="I16" s="29"/>
      <c r="J16" s="29"/>
      <c r="K16" s="29"/>
    </row>
    <row r="17" spans="1:11" ht="24.95" customHeight="1" x14ac:dyDescent="0.25">
      <c r="A17" s="30"/>
      <c r="B17" s="38">
        <f>SUM(B6:B16)</f>
        <v>112.8</v>
      </c>
      <c r="C17" s="31"/>
      <c r="D17" s="31"/>
      <c r="E17" s="32">
        <v>51</v>
      </c>
      <c r="F17" s="36" t="s">
        <v>29</v>
      </c>
      <c r="G17" s="29"/>
      <c r="H17" s="29"/>
      <c r="I17" s="29"/>
      <c r="J17" s="29"/>
      <c r="K17" s="29"/>
    </row>
    <row r="18" spans="1:11" ht="24.95" customHeight="1" x14ac:dyDescent="0.25">
      <c r="A18" s="29"/>
      <c r="B18" s="29"/>
      <c r="C18" s="29"/>
      <c r="D18" s="29"/>
      <c r="E18" s="35">
        <f>SUM(E6:E17)</f>
        <v>334.49400000000003</v>
      </c>
      <c r="F18" s="29"/>
      <c r="G18" s="29"/>
      <c r="H18" s="29"/>
      <c r="I18" s="29"/>
      <c r="J18" s="29"/>
      <c r="K18" s="29"/>
    </row>
    <row r="19" spans="1:11" ht="24.95" customHeight="1" x14ac:dyDescent="0.25">
      <c r="A19" s="29"/>
      <c r="B19" s="29"/>
      <c r="C19" s="29"/>
      <c r="D19" s="29"/>
      <c r="E19" s="37"/>
      <c r="F19" s="29"/>
      <c r="G19" s="29"/>
      <c r="H19" s="29"/>
      <c r="I19" s="29"/>
      <c r="J19" s="29"/>
      <c r="K19" s="29"/>
    </row>
    <row r="20" spans="1:11" ht="24.95" customHeight="1" x14ac:dyDescent="0.25">
      <c r="A20" s="29"/>
      <c r="B20" s="33" t="s">
        <v>30</v>
      </c>
      <c r="C20" s="33" t="s">
        <v>31</v>
      </c>
      <c r="D20" s="33" t="s">
        <v>23</v>
      </c>
      <c r="E20" s="29"/>
      <c r="F20" s="29"/>
      <c r="G20" s="29"/>
      <c r="H20" s="29"/>
      <c r="I20" s="29"/>
      <c r="J20" s="29"/>
      <c r="K20" s="29"/>
    </row>
    <row r="21" spans="1:11" ht="24.95" customHeight="1" x14ac:dyDescent="0.25">
      <c r="A21" s="29"/>
      <c r="B21" s="30">
        <v>290</v>
      </c>
      <c r="C21" s="30">
        <v>5</v>
      </c>
      <c r="D21" s="32">
        <f>B21*C21</f>
        <v>1450</v>
      </c>
      <c r="E21" s="29"/>
      <c r="F21" s="29"/>
      <c r="G21" s="29"/>
      <c r="H21" s="29"/>
      <c r="I21" s="29"/>
      <c r="J21" s="29"/>
      <c r="K21" s="29"/>
    </row>
    <row r="22" spans="1:11" ht="24.95" customHeight="1" x14ac:dyDescent="0.25">
      <c r="A22" s="29"/>
      <c r="B22" s="30">
        <v>200</v>
      </c>
      <c r="C22" s="30">
        <v>3.5</v>
      </c>
      <c r="D22" s="32">
        <f>B22*C22</f>
        <v>700</v>
      </c>
      <c r="E22" s="29"/>
      <c r="F22" s="29"/>
      <c r="G22" s="29"/>
      <c r="H22" s="29"/>
      <c r="I22" s="29"/>
      <c r="J22" s="29"/>
      <c r="K22" s="29"/>
    </row>
    <row r="23" spans="1:11" ht="24.95" customHeight="1" x14ac:dyDescent="0.25">
      <c r="A23" s="29"/>
      <c r="B23" s="33">
        <f>SUM(B21:B22)</f>
        <v>490</v>
      </c>
      <c r="C23" s="29"/>
      <c r="D23" s="34">
        <f>SUM(D21:D22)</f>
        <v>2150</v>
      </c>
      <c r="E23" s="29"/>
      <c r="F23" s="29"/>
      <c r="G23" s="29"/>
      <c r="H23" s="29"/>
      <c r="I23" s="29"/>
      <c r="J23" s="29"/>
      <c r="K23" s="29"/>
    </row>
    <row r="24" spans="1:1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</sheetData>
  <mergeCells count="1">
    <mergeCell ref="A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Szówsko</vt:lpstr>
      <vt:lpstr>kosztorys</vt:lpstr>
      <vt:lpstr>zjazdy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Inwest-3</dc:creator>
  <cp:lastModifiedBy>Inwest-1</cp:lastModifiedBy>
  <cp:lastPrinted>2021-05-11T08:55:40Z</cp:lastPrinted>
  <dcterms:created xsi:type="dcterms:W3CDTF">2021-01-28T13:13:02Z</dcterms:created>
  <dcterms:modified xsi:type="dcterms:W3CDTF">2021-05-11T11:27:46Z</dcterms:modified>
</cp:coreProperties>
</file>