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Część 1-33" sheetId="1" r:id="rId1"/>
    <sheet name="Część 34-38" sheetId="2" r:id="rId2"/>
    <sheet name="Łącznie" sheetId="3" r:id="rId3"/>
  </sheets>
  <definedNames/>
  <calcPr fullCalcOnLoad="1"/>
</workbook>
</file>

<file path=xl/sharedStrings.xml><?xml version="1.0" encoding="utf-8"?>
<sst xmlns="http://schemas.openxmlformats.org/spreadsheetml/2006/main" count="1182" uniqueCount="337">
  <si>
    <t xml:space="preserve">Załącznik nr 2 - Formularz asortymentowo - cenowy </t>
  </si>
  <si>
    <t>Część nr 1 – Dasatynib</t>
  </si>
  <si>
    <t>Lp.</t>
  </si>
  <si>
    <t>Nazwa międzynarodowa</t>
  </si>
  <si>
    <t>Postać</t>
  </si>
  <si>
    <t>Dawka</t>
  </si>
  <si>
    <t>Ilość (op.)</t>
  </si>
  <si>
    <t>Cena netto za opak. w zł.</t>
  </si>
  <si>
    <t>Wartość netto       (5 x6)</t>
  </si>
  <si>
    <t>Stawka VAT</t>
  </si>
  <si>
    <t>Wartość VAT</t>
  </si>
  <si>
    <t>Wartość brutto (7 x 8)</t>
  </si>
  <si>
    <t>Nazwa handlowa</t>
  </si>
  <si>
    <t>Producent</t>
  </si>
  <si>
    <t>Dasatynib</t>
  </si>
  <si>
    <t>tabl. powl.</t>
  </si>
  <si>
    <t>100 mg x 30 szt.</t>
  </si>
  <si>
    <t>80 mg x 30 szt.</t>
  </si>
  <si>
    <t>Wartość zamówienia podstawowego</t>
  </si>
  <si>
    <t>-</t>
  </si>
  <si>
    <t>Wartość zamówienia w ramach prawa opcji 25%</t>
  </si>
  <si>
    <t>Całkowita wartość zamówienia (podstawowe + w ramach prawa opcji)</t>
  </si>
  <si>
    <t>Część nr 2 – Imatynib</t>
  </si>
  <si>
    <t>Wartość netto              (5 x6)</t>
  </si>
  <si>
    <t>Wartość brutto           (7 x 8)</t>
  </si>
  <si>
    <t>Imatynib</t>
  </si>
  <si>
    <t>kaps. lub tabl.</t>
  </si>
  <si>
    <t>400 mg x 30 szt.</t>
  </si>
  <si>
    <t>100 mg x 60 szt.</t>
  </si>
  <si>
    <t>Część nr 3 - Bortezomib</t>
  </si>
  <si>
    <t>Bortezomib</t>
  </si>
  <si>
    <t>prosz. do przyg. roztw. do wstrzykiwań</t>
  </si>
  <si>
    <t>1mg*</t>
  </si>
  <si>
    <t>*dopuszcza się realizację zamówienia w postaci opakowań po 3,5mg, lub 2,5mg oraz 3,5mg.</t>
  </si>
  <si>
    <t>Część nr 4 - Anagrelid</t>
  </si>
  <si>
    <t>Anagrelid hydrochloride*</t>
  </si>
  <si>
    <t>kaps. twarde</t>
  </si>
  <si>
    <t>0,5 mg x 100 szt.</t>
  </si>
  <si>
    <t>*Zamawiający wymaga preparatu anagrelid hydrochloride, który dopuszcza leczenie chorych z niewydolnością nerek lekką</t>
  </si>
  <si>
    <t xml:space="preserve"> i umiarkowaną (klirens kreatyniny 30 -50 ml/min), co jest potwierdzone zapisem w charakterystyce produktu leczniczego.</t>
  </si>
  <si>
    <t>Część nr 5 - Daunorubicinum - import</t>
  </si>
  <si>
    <t>Daunorubicinum</t>
  </si>
  <si>
    <t>prosz. do przyg rozt. do infuzji</t>
  </si>
  <si>
    <t>20 mg x 1szt.</t>
  </si>
  <si>
    <t>Leki z importu docelowego</t>
  </si>
  <si>
    <t>Część nr 6 - Thalidomidum - import</t>
  </si>
  <si>
    <t>Thalidomidum</t>
  </si>
  <si>
    <t>tabletki lub kapsułki</t>
  </si>
  <si>
    <t>Część nr 7 - Interferon alfa 2 a</t>
  </si>
  <si>
    <t>Peginterferon alfa-2a</t>
  </si>
  <si>
    <t>amp.strz.</t>
  </si>
  <si>
    <t>0,360mg/ml(0,180mg/0,5ml) x 1amp.strz.</t>
  </si>
  <si>
    <t>0,270mg/ml(0,135mg/0,5ml) x 1 szt.</t>
  </si>
  <si>
    <t>0,90mcg/0,5ml x 1 szt.</t>
  </si>
  <si>
    <t>Część nr 8 - Darbepoetinum alfa</t>
  </si>
  <si>
    <t>Darbepoetinum alfa</t>
  </si>
  <si>
    <t>500 mcg/ml x 1 szt.</t>
  </si>
  <si>
    <t xml:space="preserve"> Część nr 9 – Lenalidomid</t>
  </si>
  <si>
    <t>Wartość brutto                  (7 x 8)</t>
  </si>
  <si>
    <t>Lenalidomid</t>
  </si>
  <si>
    <t>5 mg x 21 szt.</t>
  </si>
  <si>
    <t>10 mg x 21 szt.</t>
  </si>
  <si>
    <t>15 mg x 21 szt.</t>
  </si>
  <si>
    <t>25 mg x 21 szt.</t>
  </si>
  <si>
    <t>Część nr 10 - Rituximab i.v.</t>
  </si>
  <si>
    <t>Rituximab</t>
  </si>
  <si>
    <t>konc. do przyg. rozt. do infuzji</t>
  </si>
  <si>
    <t>10 mg/ml  10 ml x 2 szt.</t>
  </si>
  <si>
    <t>10 mg/ml  50 ml x 1 szt.</t>
  </si>
  <si>
    <t>Część nr 11 - Obinutuzumab</t>
  </si>
  <si>
    <t>Obinutuzumab</t>
  </si>
  <si>
    <t>konc. do sporz. roztworu do infuzji</t>
  </si>
  <si>
    <t>1000 mg  25 mg/ml  40 ml x 1 szt.</t>
  </si>
  <si>
    <t>Część nr 12 – Pegaspargasum + pixantron</t>
  </si>
  <si>
    <t>Pegaspargasum</t>
  </si>
  <si>
    <t>rozt. do wstrz.</t>
  </si>
  <si>
    <t>750 j.m./ml 5 ml x 1 szt.</t>
  </si>
  <si>
    <t>Dimaleinian pixantronu</t>
  </si>
  <si>
    <t>prosz. do sporz. roztw.</t>
  </si>
  <si>
    <t xml:space="preserve">29 mg x 1 fiol. </t>
  </si>
  <si>
    <t>Część nr 13 – Leki wspomagajace chemioterapię</t>
  </si>
  <si>
    <t>Filgrastimum</t>
  </si>
  <si>
    <t>rozt.do wstrz.</t>
  </si>
  <si>
    <t>30 mln j.m./0,5 ml x 1 szt.</t>
  </si>
  <si>
    <t>48 mln j.m./0,5 ml x 1 szt.</t>
  </si>
  <si>
    <t>Ondansetronum</t>
  </si>
  <si>
    <t xml:space="preserve"> 2 mg/ml , 2 ml x 5 szt</t>
  </si>
  <si>
    <t xml:space="preserve"> 2 mg/ml , 4 ml x 5 szt</t>
  </si>
  <si>
    <t>tabl. powlekane</t>
  </si>
  <si>
    <t>8 mg x 10 szt.</t>
  </si>
  <si>
    <t>Posaconazolum</t>
  </si>
  <si>
    <t xml:space="preserve">zawiesina doustna </t>
  </si>
  <si>
    <t>40 mg/ml      105 ml</t>
  </si>
  <si>
    <t>Część nr 14 - chemioterapia I</t>
  </si>
  <si>
    <t>Cladribinum</t>
  </si>
  <si>
    <t>rozt. do infuzji</t>
  </si>
  <si>
    <t>1 mg/ml 10 ml x 1 szt.</t>
  </si>
  <si>
    <t>Dacarbazinum</t>
  </si>
  <si>
    <t>prosz. do sporz. rozt. do wstrzykiwań i infuzji</t>
  </si>
  <si>
    <t>100 mg x 10 fiol.</t>
  </si>
  <si>
    <t>200 mg x 10 fiol.</t>
  </si>
  <si>
    <t>500 mg x 1 fiol.</t>
  </si>
  <si>
    <t>Hydroxycarbamidum</t>
  </si>
  <si>
    <t>kaps.</t>
  </si>
  <si>
    <t>500 mg x 100 szt.</t>
  </si>
  <si>
    <t>Vinorelbinum</t>
  </si>
  <si>
    <t>10 mg/ml 5 ml x 10 szt.</t>
  </si>
  <si>
    <t>10 mg/ml 1 ml x 10 szt.</t>
  </si>
  <si>
    <t>Vincristinum</t>
  </si>
  <si>
    <t>1 mg/ml 1 ml x 1 szt.</t>
  </si>
  <si>
    <t>Melphalanum</t>
  </si>
  <si>
    <t>2 mg x 25 szt.</t>
  </si>
  <si>
    <t>Chlorambucilum</t>
  </si>
  <si>
    <t>Bleomycinum</t>
  </si>
  <si>
    <t>prosz. do sporz. roztw. do wstrzykiwań</t>
  </si>
  <si>
    <t>15 000 j.m./10 ml x 1 szt.</t>
  </si>
  <si>
    <t>Anagrelid hydrochloride</t>
  </si>
  <si>
    <t>Część nr 15 – Chemioterapia II</t>
  </si>
  <si>
    <t>Cyclophosphamidum</t>
  </si>
  <si>
    <t>draż.</t>
  </si>
  <si>
    <t>50 mg x 50 szt.</t>
  </si>
  <si>
    <t>prosz. do sporz. rozt. do wstrzykiwań</t>
  </si>
  <si>
    <t>1000 mg x 1 fiol.</t>
  </si>
  <si>
    <t>Ifosfamidum</t>
  </si>
  <si>
    <t>2000 mg x 1 fiol.</t>
  </si>
  <si>
    <t>Mesnum</t>
  </si>
  <si>
    <t>100 mg/ml 4 ml x 15 szt.</t>
  </si>
  <si>
    <t>Część nr 16 – Chemioterapia III</t>
  </si>
  <si>
    <t>Cisplatinum</t>
  </si>
  <si>
    <t>konc. do sporz. roztw. do infuzji</t>
  </si>
  <si>
    <t>1 mg/ml 50 ml x 1 fl.</t>
  </si>
  <si>
    <t>1 mg/ml 100 ml x 1 fl.</t>
  </si>
  <si>
    <t>Carboplatinum</t>
  </si>
  <si>
    <t>roztw. do wstrzykiwań</t>
  </si>
  <si>
    <t>10 mg/ml 15 ml x 1 szt.</t>
  </si>
  <si>
    <t>10 mg/ml 45 ml x 1 szt.</t>
  </si>
  <si>
    <t>Etoposidum</t>
  </si>
  <si>
    <t>20 mg/ml 5ml x 1 szt.</t>
  </si>
  <si>
    <t>Doxorubicinum</t>
  </si>
  <si>
    <t>konc. do sporz. rozt.  do infuzji</t>
  </si>
  <si>
    <t>2 mg/ml 5 ml x 1 szt.</t>
  </si>
  <si>
    <t>2 mg/ml 25 ml x 1 szt.</t>
  </si>
  <si>
    <t>Gemcytabinum</t>
  </si>
  <si>
    <t>2000mg x 1 fiol.</t>
  </si>
  <si>
    <t>1000mg x 1 fiol.</t>
  </si>
  <si>
    <t xml:space="preserve">Bendamustyna </t>
  </si>
  <si>
    <t>prosz. do sporz. konc. roztworu do infuzji</t>
  </si>
  <si>
    <t>25 mg x 5 fiol.</t>
  </si>
  <si>
    <t>100 mg x 5 fiol.</t>
  </si>
  <si>
    <t>Acidum Levofolinicum</t>
  </si>
  <si>
    <t>50 mg/ml 4 ml x 1 fiol.</t>
  </si>
  <si>
    <t>Methotrexat</t>
  </si>
  <si>
    <t>50 mg/5 ml x 1 fiol.</t>
  </si>
  <si>
    <t>100 mg/ml  50 ml x 1 szt.</t>
  </si>
  <si>
    <t>Idarubicinum</t>
  </si>
  <si>
    <t>1 mg/ml 5 ml x 1 fiol.</t>
  </si>
  <si>
    <t>1 mg/ml 10 ml x 1 fiol.</t>
  </si>
  <si>
    <t>Część nr 17 - Mitoxantron - import</t>
  </si>
  <si>
    <t>Mitoxantronum</t>
  </si>
  <si>
    <t>2 mg/ml 10 ml x 1 fiol.</t>
  </si>
  <si>
    <t>Część nr 18 - Vinblastin - import</t>
  </si>
  <si>
    <t>Vinblastin</t>
  </si>
  <si>
    <t>fiolka</t>
  </si>
  <si>
    <t>10mg</t>
  </si>
  <si>
    <t>Część nr 19 – Bosutynib</t>
  </si>
  <si>
    <t>bosutynib</t>
  </si>
  <si>
    <t>tabl.</t>
  </si>
  <si>
    <t>100mg X 28 szt</t>
  </si>
  <si>
    <t>500mg x 28 szt.</t>
  </si>
  <si>
    <t>Część nr 20 – Ibrutynib</t>
  </si>
  <si>
    <t>Ibrutynib</t>
  </si>
  <si>
    <t>140 mg x 90</t>
  </si>
  <si>
    <t>Część nr 21 - Brentuximab</t>
  </si>
  <si>
    <t>Brentuximab vedotin</t>
  </si>
  <si>
    <t>prosz. do sporz. konc. do infuzji</t>
  </si>
  <si>
    <t>50 mg x 1 fiol.</t>
  </si>
  <si>
    <t xml:space="preserve">Część nr 22 - Ruksolitynib </t>
  </si>
  <si>
    <t>Ruksolitynib</t>
  </si>
  <si>
    <t>tabletki</t>
  </si>
  <si>
    <t>5 mg x 56</t>
  </si>
  <si>
    <t>15 mg x 56</t>
  </si>
  <si>
    <t>20 mg x 56</t>
  </si>
  <si>
    <t>Część nr 23 - Fludarabinum</t>
  </si>
  <si>
    <t xml:space="preserve">Fludarabinum </t>
  </si>
  <si>
    <t>tabletki powlekane</t>
  </si>
  <si>
    <t>10 mg x 20</t>
  </si>
  <si>
    <t>Część nr 24 - Daratumumab</t>
  </si>
  <si>
    <t>Daratumumab</t>
  </si>
  <si>
    <t>100 mg/5ml</t>
  </si>
  <si>
    <t>400 mg/20ml</t>
  </si>
  <si>
    <t>fiolka, podanie s.c.</t>
  </si>
  <si>
    <t>1800mg</t>
  </si>
  <si>
    <t>Część nr 25 -  Venetoclax</t>
  </si>
  <si>
    <t>Wenetoklaks</t>
  </si>
  <si>
    <t>10 mg x 14 tabl.</t>
  </si>
  <si>
    <t>2.</t>
  </si>
  <si>
    <t>50 mg x 7 tabl.</t>
  </si>
  <si>
    <t>100 mg x 1 tabl.*</t>
  </si>
  <si>
    <t>* zamówienie będzie realizowane w postaci opakowań zawierających po 7 lub 14 lub 112 tabletek w zależnosci od bieżących potrzeb Zamawiającego</t>
  </si>
  <si>
    <t>Część nr 26 -  Karfilzomib, Blinatumomab</t>
  </si>
  <si>
    <t>Karfilzomib</t>
  </si>
  <si>
    <t xml:space="preserve">pr.do p.roztw.do infuzji </t>
  </si>
  <si>
    <t>1 mg*</t>
  </si>
  <si>
    <t xml:space="preserve"> Blinatumomab</t>
  </si>
  <si>
    <t>38,5 mg</t>
  </si>
  <si>
    <t>* zamówienie będzie realizowane w postaci opakowań zawierających po 30 lub 60mg w zależnosci od bieżących potrzeb Zamawiającego</t>
  </si>
  <si>
    <t>Część nr 27 – Cytarabina</t>
  </si>
  <si>
    <t>Cytarabinum</t>
  </si>
  <si>
    <t>rozt. do wlew. doż.</t>
  </si>
  <si>
    <t>100 mg/5 ml x 1 szt.</t>
  </si>
  <si>
    <t>50 mg/ml 10 ml x 1 szt.</t>
  </si>
  <si>
    <t>50 mg/ml 20 ml x 1 szt.</t>
  </si>
  <si>
    <t>50 mg/ml 40 ml x 1 szt.</t>
  </si>
  <si>
    <t>Część nr 28 - Ponatynib</t>
  </si>
  <si>
    <t>Ponatynib</t>
  </si>
  <si>
    <t>15mg x 60 tabl.</t>
  </si>
  <si>
    <t>45mg x 30 tabl.</t>
  </si>
  <si>
    <t>Część nr 29 – Azacytydyna</t>
  </si>
  <si>
    <t>Azacytydyna</t>
  </si>
  <si>
    <t>prosz. do sporz. rozt.</t>
  </si>
  <si>
    <t>100 mg x 1 fiol.</t>
  </si>
  <si>
    <t>Część  nr 30 – Pomalidomidum</t>
  </si>
  <si>
    <t>Pomalidomidum</t>
  </si>
  <si>
    <t xml:space="preserve">kaps. </t>
  </si>
  <si>
    <t>4 mg x 21 szt</t>
  </si>
  <si>
    <t>Część nr 31 – Nilotynib</t>
  </si>
  <si>
    <t>Nilotynib</t>
  </si>
  <si>
    <t>200 mg x 112 szt.</t>
  </si>
  <si>
    <t>Część nr 32- Nivolumab</t>
  </si>
  <si>
    <t>Nivolumab</t>
  </si>
  <si>
    <t>100mg</t>
  </si>
  <si>
    <t>40mg</t>
  </si>
  <si>
    <t>Część nr 33 - polatuzumab</t>
  </si>
  <si>
    <t>polatuzumab</t>
  </si>
  <si>
    <t>*zamówienie będzie realizowane w aktualnie refundowanych wielkościach opakowań.</t>
  </si>
  <si>
    <t>Część nr 34 - Odzież ochronna</t>
  </si>
  <si>
    <t>Opis produktu</t>
  </si>
  <si>
    <t>J. m.</t>
  </si>
  <si>
    <t>Cena netto za opak.          w zł.</t>
  </si>
  <si>
    <t>Nazwa handlowa i kod katalogowy</t>
  </si>
  <si>
    <t>Serweta - podkład nieprzemakalny, jałowy. Rozmiar 55 cm x 45 cm +/- 5cm</t>
  </si>
  <si>
    <t>1 szt.</t>
  </si>
  <si>
    <t xml:space="preserve">Ochraniacze na obuwie, z gumką, z włókniny laminowanej folią, antypoślizgowe </t>
  </si>
  <si>
    <t>Sterylny fartuch chirurgiczny do przygotowywania cytostatyków (atest) , o gramaturze 81 g/cm2, wykonany z poliestru, mikroporowatej oddychającej folii i polipropylenu, bez dodatkowych wzmocnień, pełnobarierowy z przodu i z tyłu, spełniający wymagania dla obszaru krytycznego wg EN 13795 i oddychający na całej powierzchni. Odporność na penetrację wodną większą/równą 170 cm wody, w komplecie co najmniej 1 serweta do rąk 30 x 30 cm lub większa, etykiety samoprzylepne do archiwizacji danych. Rozmiar M.</t>
  </si>
  <si>
    <t>Maska chirurgiczna, trójwarstwowa, barierowa, lekka, niepyląca, wykonana z bezwonnej włókniny trójwarstwowej, gdzie środkową warstwę stanowi filtr o wysokiej efektywności filtracji, z kształtką na nos, spełniająca normę PN-EN 14683, kolor zielony lub niebieski. Produkt niejałowy.</t>
  </si>
  <si>
    <t xml:space="preserve">Czepek zakrywający włosy w kształcie beretu, wykonany z cienkiej, przewiewnej, niepylącej włókniny </t>
  </si>
  <si>
    <t>Część nr 35 - Worki ochronne do leków światłoczułych</t>
  </si>
  <si>
    <t>Worek do ochrony przed światłem (500-1000ml), zielony lub żółty</t>
  </si>
  <si>
    <t>Worek do ochrony przed światłem (100-250ml), zielony lub żółty</t>
  </si>
  <si>
    <t>Worek do ochrony przed światłem (1000 - 5000ml), zielony lub żółty</t>
  </si>
  <si>
    <t>Część nr 36 - Systemy zamknięte do przygotowywania leków</t>
  </si>
  <si>
    <t xml:space="preserve"> System obejmuje wszystkie procedury  począwszy od rekonstytucji do podania leku  pacjentowi w postaci infuzji, bolusa lub przez cewnik. Udowodniona w badaniach klinicznych skuteczność w zapobieganiu uwalniania oparów niebezpiecznych leków z fiolki. Bez Latexu i DEHP. Sterylne, pakowane pojedynczo.  Przeznaczony do leków cytostatycznych</t>
  </si>
  <si>
    <r>
      <rPr>
        <sz val="9"/>
        <color indexed="8"/>
        <rFont val="Calibri"/>
        <family val="2"/>
      </rPr>
      <t xml:space="preserve">Bezigłowy </t>
    </r>
    <r>
      <rPr>
        <b/>
        <u val="single"/>
        <sz val="9"/>
        <color indexed="8"/>
        <rFont val="Calibri"/>
        <family val="2"/>
      </rPr>
      <t>konektor</t>
    </r>
    <r>
      <rPr>
        <sz val="9"/>
        <color indexed="8"/>
        <rFont val="Calibri"/>
        <family val="2"/>
      </rPr>
      <t xml:space="preserve"> na strzykawkę typu Luer Lock do pobierania leku z fiolki z zamocowanym adapterem w bezpiecznym systemie zamkniętym. Pozwala na bezpieczny transfer  leku przez kompatybilny adapter portu igłowego do powszechnie używanych worków infuzyjnych  lub bezpośrednie podanie pacjentowi. Przyrząd posiada igłę o grubości 16 G zgodną z dyrektywą rady 2010/32/UE. Słyszalne kliknięcie gwarantujące prawidłowe połączenie w systemie zamkniętym. Do 10 przebić.</t>
    </r>
  </si>
  <si>
    <r>
      <rPr>
        <b/>
        <u val="single"/>
        <sz val="9"/>
        <rFont val="Calibri"/>
        <family val="2"/>
      </rPr>
      <t>Łącznik do fiolki.</t>
    </r>
    <r>
      <rPr>
        <sz val="9"/>
        <rFont val="Calibri"/>
        <family val="2"/>
      </rPr>
      <t xml:space="preserve"> Przyrząd pasujący do fiolek leku o średnicy 13 mm i  20 mm. Przyrząd z wbudowanym wewnątrz  systemem filtrów: filtr hydrofobowy 0,2 mikrona i 100% filtr węglowy zabezpieczający przed uwalnianiem się oparów z fiolki. Pakowany w jednym blistrze z konwentorem fiolki 13 mm. Przyrząd dostosowany do różnego kształtu szyjek fiolek. Posiadający bezpieczne kompatybilne połączenie w systemie zamkniętym. Przyrząd kompatybilny z łącznikiem na strzykawkę, umożliwiający transfer leku z fiolki do 10 pobrań. Dźwiękowy sygnał potwierdzający bezpieczeństwo połączenia z łącznikiem na strzykawkę w systemie zamkniętym.</t>
    </r>
  </si>
  <si>
    <r>
      <rPr>
        <sz val="9"/>
        <rFont val="Calibri"/>
        <family val="2"/>
      </rPr>
      <t xml:space="preserve">Bezigłowy </t>
    </r>
    <r>
      <rPr>
        <b/>
        <u val="single"/>
        <sz val="9"/>
        <rFont val="Calibri"/>
        <family val="2"/>
      </rPr>
      <t>łącznik</t>
    </r>
    <r>
      <rPr>
        <sz val="9"/>
        <rFont val="Calibri"/>
        <family val="2"/>
      </rPr>
      <t xml:space="preserve"> z portem igłowym </t>
    </r>
    <r>
      <rPr>
        <b/>
        <u val="single"/>
        <sz val="9"/>
        <rFont val="Calibri"/>
        <family val="2"/>
      </rPr>
      <t>do  worka infuzyjnego</t>
    </r>
    <r>
      <rPr>
        <sz val="9"/>
        <rFont val="Calibri"/>
        <family val="2"/>
      </rPr>
      <t xml:space="preserve">  z wbudowanym łączem, kompatybilny z adapterem strzykawki. Kompatybilny z powszechnie dostępnymi workami i plastikowymi butelkami infuzyjnymi. Zakończenie portu igłowego Luer Lock typu męskiego z korkiem zapobiegającym wyciekom. Kompatybilny ze wszystkimi liniami infuzyjnymi z zakończeniem Luer Lock typu żeńskiego oraz większością zestawów do podawania leków infuzyjnych typu grawitacyjnego lub pompowego posiadających port igłowy (wymagane obie wersje). Dźwiękowy sygnał potwierdzający bezpieczeństwo połączenia z łącznikiem na strzykawkę w systemie zamkniętym. Całkowita długość 12-40 cm. </t>
    </r>
  </si>
  <si>
    <t>Część nr 37 – Rękawice jałowe</t>
  </si>
  <si>
    <t>Rękawice chirurgiczne,jednorazowego użytku,chroniące przed cytostatykami ,sterylne,neoprenowo-nitrylowe, bezpudrowe,AQL po zapakowaniu &lt;1,0,sterylizowane radiacyjnie ,anatomiczne ,kolor antyrefleksyjmy , mankiet rolowany z widocznymi podłużnymi i poprzecznymi wzmocnieniami,opakowanie podwójne,produkt winien posiadać badania na przenikalność dla wirusów oraz badania na przenikalność minimum 10 cytostatyków .Rozmiar 6,0, 6,5, 7,0, 7,5</t>
  </si>
  <si>
    <t>1 para</t>
  </si>
  <si>
    <t>Zestaw do przetoczeń płynów infuzyjnych z precyzyjnym regulatorem przepływu bez PVC w zakresie 0-250. Dren o długości 150cm.Odpowietrznik zaopatrzony w filtr powietrza o skuteczności filtracji bakterii (BFE) min 99,9999.</t>
  </si>
  <si>
    <t>x 1 szt.</t>
  </si>
  <si>
    <t>Dren do podaży leków, bursztynowy, zintegrowany z posiadaną przez Zamawiającego pompą Infusomat Space. Długość drenu 250 cm.</t>
  </si>
  <si>
    <t>Dren z filtrem 0,2 μm (bez PCV, specjalny do infuzji „Taxolu”), zintegrowany z   posiadaną przez Zamawiającego pompą Infusomat Space. Długość drenu 250 cm.</t>
  </si>
  <si>
    <t>Aparat trójdrożny do chemioterapii bursztynowy  kompatybilny z posiadaną przez Zamawiającego pompą Infusomat Space  będącej na wyposazeniu Zamawiającego do podaży leków cytostatycznych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na końcu drenu, zabezpieczający przed wyciekaniem płynu z drenu podczas jego wypełniania i właściwemu odpowietrzeniu drenu.</t>
  </si>
  <si>
    <t>Aparat pięciodrożny do chemioterapii bursztynowy  kompatybilny z posiadaną przez Zamawiającego pompą Infusomat Space  będącej na wyposazeniu Zamawiającego do podaży leków cytostatycznych Dren wykonany z poliuretanu bez zawartości PCV. Linia główna z ostrym kolcem do przepłukiwania linii po każdorazowym podaniu leku bez konieczności rozłączania systemu. 4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na końcu drenu, zabezpieczający przed wyciekaniem płynu z drenu podczas jego wypełniania i właściwemu odpowietrzeniu drenu.</t>
  </si>
  <si>
    <t>Dren do dostrzykiwania leków tworzący system bez PVC i latexu bursztynowy.  Zastawka umożliwiająca bezigłowe iniekcje leków.  Zastawka zamyka się automatycznie po rozłączeniu strzykawki. Zabezpieczenie z filtrem hydrofobowym  przed wypływem płynu z drenu podczas jego wypełnienia. Na końcu drenu ruchomy łącznik luer-lock pozwalający bezpiecznie, bez obracania drenu przyłączyć zestaw do podawania cytostatyków z efektem kliknięcia.  Aparat kompatybilny z aparatem do chemioterapii z poz.6</t>
  </si>
  <si>
    <t>Filtr infuzyjny 0,2 μm filtr infuzyjny, zatrzymujący bakterie i zanieczyszczenia cząsteczkowe; bez względu na pozycje, niezawodne odpowietrzanie dzięki automatycznemu odpowietrznikowi, zamknięcie luer lock, nie zawiera DEHP i lateksu, efektywna powierzchnia filtrująca 10 cm, objętość wypełnienia 2,4 ml</t>
  </si>
  <si>
    <t>Aparat do przygotowywania i pobierania leków z filtrem bakteryjnym 0,45 μm i zastawką umożliwiająca wyciek płynu tylko w momencie podłączenia strzykawki. Miejsce podłączenia strzykawki zabezpieczone klapką.</t>
  </si>
  <si>
    <t>Aparat do podaży taksoli, bez PCV, z filtrem infuzyjnym 0,2 mikrometra, bez DEHP i lateksu. Długość drenu 150 cm.</t>
  </si>
  <si>
    <t>Aparaty do przygotowywania i pobierania cytostatyków, z zastawką otwierającą drogę dla płynu tylko w momencie przyłączenia strzykawki z filtrem aerozolowym 0,2 µm  i cząsteczkowym 5 µm Miejsce podłączenia strzykawki zabezpieczone klapką.</t>
  </si>
  <si>
    <t xml:space="preserve">Łącznik do strzykawek </t>
  </si>
  <si>
    <t xml:space="preserve">Igła z filtrem cząsteczkowym 5 μm </t>
  </si>
  <si>
    <t>x 50 szt.</t>
  </si>
  <si>
    <t>Aparat do przenoszenia leku z fiolki</t>
  </si>
  <si>
    <t xml:space="preserve">Aparat do przetoczeń płynów infuzyjnych bez PCV.Komora kroplowa aparatu z odpowietrznikiem.Przezroczysty kolec zbudowany w ten sposób ,że kanał powietrzny znajduje się powyżej kanału infuzyjnego.Wąska ergonomicznie skonstruowana komora kroplowa umożliwiająca łatwe wprowadzenie kolca do butelki.Górna twarda część komory wykonana z plastiku o wysokiej przezroczystości, dolna część komory kroplowej miękka.Płaski filtr 15 um położony na dnie komory kroplowej,dren 180 cm wykonany z elastycznego materiału, zacisk rolkowy z miejscem do umocowania końcówki drenu i dodatkowym miejscem (zintegrowaną osłoną) na kolec komory kroplowej po zużyciu aparatu,przezroczyste zakończenie luer lock.Odpowietrznik z filtrem  bakterii (BFE) min 99,9999  (potwierdzenie dokumentem producenta- dołączyć do oferty)
</t>
  </si>
  <si>
    <t>Aparat do przetoczeń płynów infuzyjnych bursztynowy bez PCV.Komora kroplowa aparatu z odpowietrznikiem.  Filtr hydrofobowy na końcu drenu, zabezpieczający przed wyciekaniem płynu z drenu podczas jego wypełniania i właściwemu odpowietrzeniu drenu. Przezroczysty kolec zbudowany w ten sposób ,że kanał powietrzny znajduje się powyżej kanału infuzyjnego.Wąska ergonomicznie skonstruowana komora kroplowa umożliwiająca łatwe wprowadzenie kolca do butelki.Górna twarda część komory wykonana z plastiku o wysokiej przezroczystości, dolna część komory kroplowej miękka.Płaski filtr 15 um położony na dnie komory kroplowej,dren 180 cm wykonany z elastycznego materiału, zacisk rolkowy z miejscem do umocowania końcówki drenu i dodatkowym miejscem (zintegrowaną osłoną) na kolec komory kroplowej po zużyciu aparatu,przezroczyste zakończenie luer lock.Odpowietrznik zaopatrzony w filtr powietrza o skuteczności filtracji bakterii (BFE) min 99,9999.</t>
  </si>
  <si>
    <t>Koreczek do strzykawki dwufunkcyjny typu Combi (luer-lock i luer-slip)</t>
  </si>
  <si>
    <t>Strzykawka jałowa, trzyczęściowa typu Luer -Lock 50/60 ml,bursztynowa, do leków  światłoczułych; kompatybilna z lekami cytostatycznymi; podwójne zabezpieczenie tłoka i kryza zabezpieczająca tłok przed wypadaniem; tłok i cylinder wykonane z polipropylenu; bez zawartości latekscu, PVC, DEHP, z czarną kontrastującą podziałką i skalą niezmywalną co 1ml oraz oznaczeniem producenta na cylindrze</t>
  </si>
  <si>
    <t>Strzykawka jałowa, trzyczęściowa typu Luer-Lock, pojemność 10 ml, czarna niezmywalna skala co 0,2 ml, tłok i cylinder wykonane z polipropylenu, tłok niekontrastujący, przezroczysty; bez zawartości lateksu, PVC, DEHP, kompatybilne z lekami cytostatycznymi</t>
  </si>
  <si>
    <t>x 100 szt</t>
  </si>
  <si>
    <t>Strzykawka jałowa, trzyczęściowa typu Luer-Lock pojemność 20 ml, czarna niezmywalna skala co 1 ml, tłok i cylinder wykonane z polipropylenu, tłok niekontrastujący, przezroczysty; bez zawartości lateksu, PVC, DEHP, kompatybilne z lekami cytostatycznymi</t>
  </si>
  <si>
    <t>x 120 szt</t>
  </si>
  <si>
    <t>Strzykawka jałowa, trzyczęściowa typu Luer-Lock pojemność 30 ml, czarna niezmywalna skala co 1 ml, tłok i cylinder wykonane z polipropylenu, tłok niekontrastujący, przezroczysty; bez zawartości lateksu, PVC, DEHP, kompatybilne z lekami cytostatycznymi</t>
  </si>
  <si>
    <t>Strzykawka trzyczęściowa typu Luer-Lock 50/60 ml,  kompatybilna z lekami cytostatycznymi; podwójne zabezpieczenie tłoka i kryza zabezpieczająca tłok przed wypadaniem; tłok i cylinder wykonane z polipropylenu; bez zawartości latekscu, PVC, DEHP, z czarną kontrastującą podziałką i skalą niezmywalną co 1ml oraz oznaczeniem producenta na cylindrze</t>
  </si>
  <si>
    <t>Strzykawka jałowa, trzyczęściowa typu Luer-Lock pojemność 3 ml, czarna niezmywalna skala co 0,1 ml, tłok i cylinder wykonane z polipropylenu, tłok niekontrastujący, przezroczysty; bez zawartości lateksu, PVC, DEHP</t>
  </si>
  <si>
    <t>Strzykawka jałowa, trzyczęściowa typu Luer-Lock pojemność 5 ml, czarna niezmywalna skala co 0,2 ml, tłok i cylinder wykonane z polipropylenu, tłok niekontrastujący, przezroczysty; bez zawartości lateksu, PVC, DEHP</t>
  </si>
  <si>
    <t>* Dopuszcza się opakowania zbiorcze inne niż podano. Należy dokonać przeliczenia ilości z zaokrągleniem do pełnych opakowań w górę.</t>
  </si>
  <si>
    <t>zamówienie podstawowe</t>
  </si>
  <si>
    <t>prawo opcji 25%</t>
  </si>
  <si>
    <t>całkowite zamówienie</t>
  </si>
  <si>
    <t>Część</t>
  </si>
  <si>
    <t>Nazwa</t>
  </si>
  <si>
    <t>Wartość netto</t>
  </si>
  <si>
    <t>kwota podatku</t>
  </si>
  <si>
    <t>Wartość brutto</t>
  </si>
  <si>
    <t>euro</t>
  </si>
  <si>
    <t>Ilość,  parametry techniczno-użytkowe, szczegółowy opis</t>
  </si>
  <si>
    <t>1.</t>
  </si>
  <si>
    <t>Wg formularza cenowo-asortymentowego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</si>
  <si>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</si>
  <si>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</si>
  <si>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</si>
  <si>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</si>
  <si>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</si>
  <si>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</si>
  <si>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</si>
  <si>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</si>
  <si>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</si>
  <si>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</si>
  <si>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</si>
  <si>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</si>
  <si>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</si>
  <si>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</si>
  <si>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</si>
  <si>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</si>
  <si>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</si>
  <si>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</si>
  <si>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</si>
  <si>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</si>
  <si>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</si>
  <si>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</si>
  <si>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</si>
  <si>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</si>
  <si>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</si>
  <si>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</si>
  <si>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</si>
  <si>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</si>
  <si>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</si>
  <si>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</si>
  <si>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</si>
  <si>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</si>
  <si>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</si>
  <si>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</si>
  <si>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</si>
  <si>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</si>
  <si>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SUMA</t>
  </si>
  <si>
    <t>Katalogi lub karty techniczne dostarczone przez Oferenta muszą potwierdzać, że worki chronią leki przed promieniowaniem ultrafioletowym.</t>
  </si>
  <si>
    <t>Część nr 38 - Sprzęt jednorazowy do sporządzania i podawania leków cytotoksycznych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</si>
</sst>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6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58"/>
      <name val="Calibri"/>
      <family val="2"/>
    </font>
    <font>
      <sz val="9"/>
      <color indexed="10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9"/>
      <color indexed="8"/>
      <name val="Calibri"/>
      <family val="2"/>
    </font>
    <font>
      <b/>
      <u val="single"/>
      <sz val="9"/>
      <name val="Calibri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9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30" borderId="1" applyNumberFormat="0" applyAlignment="0" applyProtection="0"/>
    <xf numFmtId="0" fontId="50" fillId="31" borderId="2" applyNumberFormat="0" applyAlignment="0" applyProtection="0"/>
    <xf numFmtId="0" fontId="51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5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8" fillId="37" borderId="0" applyNumberFormat="0" applyBorder="0" applyAlignment="0" applyProtection="0"/>
    <xf numFmtId="0" fontId="12" fillId="36" borderId="8" applyNumberFormat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5" fillId="39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4" fontId="15" fillId="0" borderId="13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9" fontId="16" fillId="0" borderId="1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4" fontId="16" fillId="40" borderId="1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" fontId="20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16" fillId="22" borderId="11" xfId="0" applyFont="1" applyFill="1" applyBorder="1" applyAlignment="1">
      <alignment horizontal="left" vertical="center"/>
    </xf>
    <xf numFmtId="4" fontId="15" fillId="0" borderId="11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wrapText="1"/>
    </xf>
    <xf numFmtId="0" fontId="16" fillId="4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left" vertical="center"/>
    </xf>
    <xf numFmtId="4" fontId="16" fillId="40" borderId="14" xfId="0" applyNumberFormat="1" applyFont="1" applyFill="1" applyBorder="1" applyAlignment="1">
      <alignment horizontal="center" vertical="center" wrapText="1"/>
    </xf>
    <xf numFmtId="9" fontId="16" fillId="40" borderId="14" xfId="0" applyNumberFormat="1" applyFont="1" applyFill="1" applyBorder="1" applyAlignment="1">
      <alignment horizontal="center" vertical="center" wrapText="1"/>
    </xf>
    <xf numFmtId="4" fontId="16" fillId="40" borderId="18" xfId="0" applyNumberFormat="1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4" fontId="15" fillId="40" borderId="11" xfId="0" applyNumberFormat="1" applyFont="1" applyFill="1" applyBorder="1" applyAlignment="1">
      <alignment horizontal="center" vertical="center" wrapText="1"/>
    </xf>
    <xf numFmtId="0" fontId="16" fillId="40" borderId="0" xfId="0" applyFont="1" applyFill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11" xfId="0" applyNumberFormat="1" applyFont="1" applyFill="1" applyBorder="1" applyAlignment="1">
      <alignment horizontal="center" vertical="center" wrapText="1"/>
    </xf>
    <xf numFmtId="4" fontId="16" fillId="40" borderId="15" xfId="0" applyNumberFormat="1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9" fontId="16" fillId="40" borderId="11" xfId="0" applyNumberFormat="1" applyFont="1" applyFill="1" applyBorder="1" applyAlignment="1">
      <alignment horizontal="center" vertical="center" wrapText="1"/>
    </xf>
    <xf numFmtId="4" fontId="16" fillId="4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6" fillId="40" borderId="0" xfId="0" applyFont="1" applyFill="1" applyAlignment="1">
      <alignment horizontal="center" vertical="center"/>
    </xf>
    <xf numFmtId="0" fontId="15" fillId="40" borderId="0" xfId="0" applyFont="1" applyFill="1" applyBorder="1" applyAlignment="1">
      <alignment horizontal="right" vertical="center" wrapText="1"/>
    </xf>
    <xf numFmtId="0" fontId="16" fillId="40" borderId="0" xfId="0" applyFont="1" applyFill="1" applyBorder="1" applyAlignment="1">
      <alignment horizontal="center" vertical="center" wrapText="1"/>
    </xf>
    <xf numFmtId="4" fontId="16" fillId="40" borderId="0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40" borderId="14" xfId="0" applyFont="1" applyFill="1" applyBorder="1" applyAlignment="1">
      <alignment horizontal="left" vertical="center"/>
    </xf>
    <xf numFmtId="0" fontId="16" fillId="40" borderId="14" xfId="0" applyFont="1" applyFill="1" applyBorder="1" applyAlignment="1">
      <alignment horizontal="center" vertical="center" wrapText="1"/>
    </xf>
    <xf numFmtId="0" fontId="15" fillId="4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40" borderId="12" xfId="0" applyNumberFormat="1" applyFont="1" applyFill="1" applyBorder="1" applyAlignment="1">
      <alignment horizontal="center" vertical="center" wrapText="1"/>
    </xf>
    <xf numFmtId="4" fontId="16" fillId="40" borderId="19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 applyProtection="1">
      <alignment horizontal="center" vertical="center"/>
      <protection/>
    </xf>
    <xf numFmtId="0" fontId="15" fillId="40" borderId="11" xfId="0" applyFont="1" applyFill="1" applyBorder="1" applyAlignment="1" applyProtection="1">
      <alignment horizontal="center" vertical="center" wrapText="1"/>
      <protection/>
    </xf>
    <xf numFmtId="0" fontId="15" fillId="40" borderId="12" xfId="0" applyFont="1" applyFill="1" applyBorder="1" applyAlignment="1" applyProtection="1">
      <alignment horizontal="center" vertical="center" wrapText="1"/>
      <protection/>
    </xf>
    <xf numFmtId="0" fontId="15" fillId="40" borderId="11" xfId="0" applyNumberFormat="1" applyFont="1" applyFill="1" applyBorder="1" applyAlignment="1" applyProtection="1">
      <alignment horizontal="center" vertical="center" wrapText="1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left" vertical="center"/>
      <protection/>
    </xf>
    <xf numFmtId="0" fontId="16" fillId="40" borderId="11" xfId="0" applyFont="1" applyFill="1" applyBorder="1" applyAlignment="1" applyProtection="1">
      <alignment horizontal="center" vertical="center" wrapText="1"/>
      <protection/>
    </xf>
    <xf numFmtId="4" fontId="16" fillId="40" borderId="11" xfId="0" applyNumberFormat="1" applyFont="1" applyFill="1" applyBorder="1" applyAlignment="1" applyProtection="1">
      <alignment horizontal="center" vertical="center" wrapText="1"/>
      <protection/>
    </xf>
    <xf numFmtId="4" fontId="16" fillId="40" borderId="14" xfId="0" applyNumberFormat="1" applyFont="1" applyFill="1" applyBorder="1" applyAlignment="1" applyProtection="1">
      <alignment horizontal="center" vertical="center" wrapText="1"/>
      <protection/>
    </xf>
    <xf numFmtId="9" fontId="16" fillId="40" borderId="14" xfId="0" applyNumberFormat="1" applyFont="1" applyFill="1" applyBorder="1" applyAlignment="1" applyProtection="1">
      <alignment horizontal="center" vertical="center" wrapText="1"/>
      <protection/>
    </xf>
    <xf numFmtId="4" fontId="16" fillId="40" borderId="15" xfId="0" applyNumberFormat="1" applyFont="1" applyFill="1" applyBorder="1" applyAlignment="1" applyProtection="1">
      <alignment horizontal="center" vertical="center" wrapText="1"/>
      <protection/>
    </xf>
    <xf numFmtId="4" fontId="16" fillId="40" borderId="19" xfId="0" applyNumberFormat="1" applyFont="1" applyFill="1" applyBorder="1" applyAlignment="1" applyProtection="1">
      <alignment horizontal="center"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15" fillId="40" borderId="14" xfId="0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23" fillId="0" borderId="21" xfId="0" applyFont="1" applyBorder="1" applyAlignment="1">
      <alignment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9" fontId="16" fillId="0" borderId="12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9" fontId="16" fillId="0" borderId="19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9" fontId="18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0" fillId="40" borderId="11" xfId="0" applyFont="1" applyFill="1" applyBorder="1" applyAlignment="1">
      <alignment vertical="center" wrapText="1"/>
    </xf>
    <xf numFmtId="9" fontId="20" fillId="0" borderId="12" xfId="68" applyFont="1" applyFill="1" applyBorder="1" applyAlignment="1" applyProtection="1">
      <alignment horizontal="center" vertical="center"/>
      <protection/>
    </xf>
    <xf numFmtId="2" fontId="20" fillId="0" borderId="11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16" fillId="40" borderId="11" xfId="0" applyFont="1" applyFill="1" applyBorder="1" applyAlignment="1" applyProtection="1">
      <alignment vertical="top" wrapText="1"/>
      <protection locked="0"/>
    </xf>
    <xf numFmtId="0" fontId="16" fillId="40" borderId="11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9" fontId="20" fillId="0" borderId="19" xfId="68" applyFont="1" applyFill="1" applyBorder="1" applyAlignment="1" applyProtection="1">
      <alignment horizontal="center" vertical="center"/>
      <protection/>
    </xf>
    <xf numFmtId="2" fontId="20" fillId="0" borderId="25" xfId="0" applyNumberFormat="1" applyFont="1" applyBorder="1" applyAlignment="1">
      <alignment horizontal="center" vertical="center"/>
    </xf>
    <xf numFmtId="0" fontId="20" fillId="40" borderId="11" xfId="0" applyFont="1" applyFill="1" applyBorder="1" applyAlignment="1">
      <alignment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9" fontId="20" fillId="0" borderId="11" xfId="68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wrapText="1"/>
    </xf>
    <xf numFmtId="2" fontId="2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vertical="center"/>
    </xf>
    <xf numFmtId="4" fontId="20" fillId="0" borderId="11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4" fontId="16" fillId="0" borderId="11" xfId="0" applyNumberFormat="1" applyFont="1" applyFill="1" applyBorder="1" applyAlignment="1">
      <alignment vertical="center" wrapText="1"/>
    </xf>
    <xf numFmtId="3" fontId="20" fillId="0" borderId="0" xfId="0" applyNumberFormat="1" applyFont="1" applyAlignment="1">
      <alignment wrapText="1"/>
    </xf>
    <xf numFmtId="166" fontId="27" fillId="0" borderId="0" xfId="0" applyNumberFormat="1" applyFont="1" applyAlignment="1">
      <alignment horizontal="center"/>
    </xf>
    <xf numFmtId="4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6" fontId="20" fillId="0" borderId="0" xfId="0" applyNumberFormat="1" applyFont="1" applyAlignment="1">
      <alignment vertical="center"/>
    </xf>
    <xf numFmtId="10" fontId="20" fillId="0" borderId="0" xfId="0" applyNumberFormat="1" applyFont="1" applyAlignment="1">
      <alignment vertical="center"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wrapText="1"/>
    </xf>
    <xf numFmtId="4" fontId="18" fillId="0" borderId="13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Alignment="1">
      <alignment/>
    </xf>
    <xf numFmtId="0" fontId="0" fillId="0" borderId="14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9" fontId="2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4" fontId="15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4" fontId="18" fillId="0" borderId="24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16" fillId="0" borderId="26" xfId="0" applyFont="1" applyFill="1" applyBorder="1" applyAlignment="1">
      <alignment vertical="center"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0" borderId="27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20" fillId="40" borderId="0" xfId="0" applyFont="1" applyFill="1" applyBorder="1" applyAlignment="1">
      <alignment horizontal="right" vertical="center"/>
    </xf>
    <xf numFmtId="0" fontId="20" fillId="4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0" fillId="40" borderId="0" xfId="0" applyFont="1" applyFill="1" applyAlignment="1">
      <alignment/>
    </xf>
    <xf numFmtId="0" fontId="20" fillId="40" borderId="0" xfId="0" applyFont="1" applyFill="1" applyAlignment="1">
      <alignment wrapText="1"/>
    </xf>
    <xf numFmtId="4" fontId="20" fillId="40" borderId="0" xfId="0" applyNumberFormat="1" applyFont="1" applyFill="1" applyAlignment="1">
      <alignment wrapText="1"/>
    </xf>
    <xf numFmtId="0" fontId="16" fillId="40" borderId="0" xfId="0" applyFont="1" applyFill="1" applyAlignment="1">
      <alignment/>
    </xf>
    <xf numFmtId="4" fontId="16" fillId="4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wrapText="1"/>
      <protection/>
    </xf>
    <xf numFmtId="4" fontId="16" fillId="0" borderId="0" xfId="0" applyNumberFormat="1" applyFont="1" applyFill="1" applyAlignment="1" applyProtection="1">
      <alignment wrapText="1"/>
      <protection/>
    </xf>
    <xf numFmtId="0" fontId="18" fillId="0" borderId="0" xfId="0" applyFont="1" applyFill="1" applyBorder="1" applyAlignment="1">
      <alignment/>
    </xf>
    <xf numFmtId="4" fontId="15" fillId="0" borderId="13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4" fontId="15" fillId="40" borderId="11" xfId="0" applyNumberFormat="1" applyFont="1" applyFill="1" applyBorder="1" applyAlignment="1">
      <alignment horizontal="right" vertical="center" wrapText="1"/>
    </xf>
    <xf numFmtId="4" fontId="16" fillId="40" borderId="11" xfId="0" applyNumberFormat="1" applyFont="1" applyFill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 wrapText="1"/>
    </xf>
    <xf numFmtId="2" fontId="16" fillId="40" borderId="11" xfId="0" applyNumberFormat="1" applyFont="1" applyFill="1" applyBorder="1" applyAlignment="1">
      <alignment horizontal="right" vertical="center" wrapText="1"/>
    </xf>
    <xf numFmtId="4" fontId="20" fillId="40" borderId="11" xfId="0" applyNumberFormat="1" applyFont="1" applyFill="1" applyBorder="1" applyAlignment="1">
      <alignment horizontal="right" vertical="center" wrapText="1"/>
    </xf>
    <xf numFmtId="0" fontId="20" fillId="40" borderId="11" xfId="0" applyFont="1" applyFill="1" applyBorder="1" applyAlignment="1">
      <alignment horizontal="right" vertical="center" wrapText="1"/>
    </xf>
    <xf numFmtId="4" fontId="15" fillId="40" borderId="0" xfId="0" applyNumberFormat="1" applyFont="1" applyFill="1" applyBorder="1" applyAlignment="1">
      <alignment horizontal="right" vertical="center" wrapText="1"/>
    </xf>
    <xf numFmtId="0" fontId="16" fillId="40" borderId="0" xfId="0" applyFont="1" applyFill="1" applyBorder="1" applyAlignment="1">
      <alignment horizontal="right" vertical="center" wrapText="1"/>
    </xf>
    <xf numFmtId="4" fontId="16" fillId="40" borderId="0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15" fillId="40" borderId="11" xfId="0" applyNumberFormat="1" applyFont="1" applyFill="1" applyBorder="1" applyAlignment="1" applyProtection="1">
      <alignment horizontal="right" vertical="center" wrapText="1"/>
      <protection/>
    </xf>
    <xf numFmtId="0" fontId="16" fillId="40" borderId="11" xfId="0" applyFont="1" applyFill="1" applyBorder="1" applyAlignment="1" applyProtection="1">
      <alignment horizontal="right" vertical="center" wrapText="1"/>
      <protection/>
    </xf>
    <xf numFmtId="4" fontId="16" fillId="40" borderId="11" xfId="0" applyNumberFormat="1" applyFont="1" applyFill="1" applyBorder="1" applyAlignment="1" applyProtection="1">
      <alignment horizontal="right" vertical="center" wrapText="1"/>
      <protection/>
    </xf>
    <xf numFmtId="2" fontId="16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0" fontId="15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15" fillId="9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/>
      <protection/>
    </xf>
    <xf numFmtId="4" fontId="15" fillId="9" borderId="0" xfId="0" applyNumberFormat="1" applyFont="1" applyFill="1" applyBorder="1" applyAlignment="1">
      <alignment horizontal="left"/>
    </xf>
    <xf numFmtId="0" fontId="23" fillId="9" borderId="21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19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14" fillId="9" borderId="0" xfId="0" applyFont="1" applyFill="1" applyAlignment="1">
      <alignment wrapText="1"/>
    </xf>
    <xf numFmtId="0" fontId="20" fillId="40" borderId="11" xfId="0" applyFont="1" applyFill="1" applyBorder="1" applyAlignment="1">
      <alignment horizontal="right" vertical="center"/>
    </xf>
    <xf numFmtId="0" fontId="18" fillId="9" borderId="0" xfId="0" applyFont="1" applyFill="1" applyAlignment="1">
      <alignment horizontal="left"/>
    </xf>
    <xf numFmtId="0" fontId="20" fillId="40" borderId="13" xfId="0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/>
    </xf>
    <xf numFmtId="0" fontId="15" fillId="9" borderId="0" xfId="0" applyFont="1" applyFill="1" applyBorder="1" applyAlignment="1" applyProtection="1">
      <alignment horizontal="left"/>
      <protection/>
    </xf>
    <xf numFmtId="0" fontId="20" fillId="40" borderId="0" xfId="0" applyFont="1" applyFill="1" applyBorder="1" applyAlignment="1">
      <alignment horizontal="left" vertical="center"/>
    </xf>
    <xf numFmtId="0" fontId="18" fillId="18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right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Followed Hyperlink" xfId="67"/>
    <cellStyle name="Percent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0"/>
  <sheetViews>
    <sheetView view="pageBreakPreview" zoomScale="60" zoomScaleNormal="130" zoomScalePageLayoutView="0" workbookViewId="0" topLeftCell="A1">
      <selection activeCell="P248" sqref="P248"/>
    </sheetView>
  </sheetViews>
  <sheetFormatPr defaultColWidth="11.57421875" defaultRowHeight="12.75"/>
  <cols>
    <col min="1" max="1" width="5.57421875" style="33" customWidth="1"/>
    <col min="2" max="2" width="19.7109375" style="34" customWidth="1"/>
    <col min="3" max="3" width="19.140625" style="33" customWidth="1"/>
    <col min="4" max="4" width="14.00390625" style="33" customWidth="1"/>
    <col min="5" max="5" width="11.140625" style="33" customWidth="1"/>
    <col min="6" max="6" width="10.57421875" style="33" customWidth="1"/>
    <col min="7" max="7" width="12.8515625" style="33" customWidth="1"/>
    <col min="8" max="8" width="7.57421875" style="33" customWidth="1"/>
    <col min="9" max="9" width="10.8515625" style="220" customWidth="1"/>
    <col min="10" max="10" width="13.00390625" style="33" customWidth="1"/>
    <col min="11" max="11" width="12.57421875" style="33" customWidth="1"/>
    <col min="12" max="16384" width="11.57421875" style="221" customWidth="1"/>
  </cols>
  <sheetData>
    <row r="1" spans="1:4" ht="12.75" customHeight="1">
      <c r="A1" s="285" t="s">
        <v>0</v>
      </c>
      <c r="B1" s="285"/>
      <c r="C1" s="285"/>
      <c r="D1" s="285"/>
    </row>
    <row r="3" spans="1:11" ht="17.25" customHeight="1">
      <c r="A3" s="269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43"/>
    </row>
    <row r="4" spans="1:11" ht="12">
      <c r="A4" s="29"/>
      <c r="B4" s="30"/>
      <c r="C4" s="29"/>
      <c r="D4" s="29"/>
      <c r="E4" s="29"/>
      <c r="F4" s="29"/>
      <c r="G4" s="29"/>
      <c r="H4" s="29"/>
      <c r="I4" s="222"/>
      <c r="J4" s="29"/>
      <c r="K4" s="29"/>
    </row>
    <row r="5" spans="1:12" ht="24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  <c r="J5" s="3" t="s">
        <v>11</v>
      </c>
      <c r="K5" s="6" t="s">
        <v>12</v>
      </c>
      <c r="L5" s="3" t="s">
        <v>13</v>
      </c>
    </row>
    <row r="6" spans="1:12" ht="12">
      <c r="A6" s="3">
        <v>1</v>
      </c>
      <c r="B6" s="4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7">
        <v>9</v>
      </c>
      <c r="J6" s="3">
        <v>10</v>
      </c>
      <c r="K6" s="6">
        <v>11</v>
      </c>
      <c r="L6" s="3">
        <v>12</v>
      </c>
    </row>
    <row r="7" spans="1:12" ht="12">
      <c r="A7" s="8">
        <v>1</v>
      </c>
      <c r="B7" s="9" t="s">
        <v>14</v>
      </c>
      <c r="C7" s="10" t="s">
        <v>15</v>
      </c>
      <c r="D7" s="10" t="s">
        <v>16</v>
      </c>
      <c r="E7" s="10">
        <v>128</v>
      </c>
      <c r="F7" s="11"/>
      <c r="G7" s="11"/>
      <c r="H7" s="12"/>
      <c r="I7" s="11"/>
      <c r="J7" s="11"/>
      <c r="K7" s="6"/>
      <c r="L7" s="218"/>
    </row>
    <row r="8" spans="1:12" s="223" customFormat="1" ht="15" customHeight="1">
      <c r="A8" s="8">
        <v>2</v>
      </c>
      <c r="B8" s="9" t="s">
        <v>14</v>
      </c>
      <c r="C8" s="10" t="s">
        <v>15</v>
      </c>
      <c r="D8" s="10" t="s">
        <v>17</v>
      </c>
      <c r="E8" s="10">
        <v>14</v>
      </c>
      <c r="F8" s="11"/>
      <c r="G8" s="11"/>
      <c r="H8" s="12"/>
      <c r="I8" s="11"/>
      <c r="J8" s="11"/>
      <c r="K8" s="6"/>
      <c r="L8" s="125"/>
    </row>
    <row r="9" spans="1:11" s="223" customFormat="1" ht="15" customHeight="1">
      <c r="A9" s="286" t="s">
        <v>18</v>
      </c>
      <c r="B9" s="286"/>
      <c r="C9" s="286"/>
      <c r="D9" s="286"/>
      <c r="E9" s="286"/>
      <c r="F9" s="286"/>
      <c r="G9" s="244">
        <f>SUM('Część 1-33'!G7:G8)</f>
        <v>0</v>
      </c>
      <c r="H9" s="245" t="s">
        <v>19</v>
      </c>
      <c r="I9" s="246">
        <f>SUM(I7:I8)</f>
        <v>0</v>
      </c>
      <c r="J9" s="244">
        <f>SUM('Część 1-33'!J7:J8)</f>
        <v>0</v>
      </c>
      <c r="K9" s="225"/>
    </row>
    <row r="10" spans="1:11" ht="12">
      <c r="A10" s="286" t="s">
        <v>20</v>
      </c>
      <c r="B10" s="286"/>
      <c r="C10" s="286"/>
      <c r="D10" s="286"/>
      <c r="E10" s="286"/>
      <c r="F10" s="286"/>
      <c r="G10" s="245">
        <f>G9*0.25</f>
        <v>0</v>
      </c>
      <c r="H10" s="245" t="s">
        <v>19</v>
      </c>
      <c r="I10" s="245">
        <f>I9*0.25</f>
        <v>0</v>
      </c>
      <c r="J10" s="245">
        <f>J9*0.25</f>
        <v>0</v>
      </c>
      <c r="K10" s="226"/>
    </row>
    <row r="11" spans="1:11" ht="12">
      <c r="A11" s="286" t="s">
        <v>21</v>
      </c>
      <c r="B11" s="286"/>
      <c r="C11" s="286"/>
      <c r="D11" s="286"/>
      <c r="E11" s="286"/>
      <c r="F11" s="286"/>
      <c r="G11" s="245">
        <f>G9+G10</f>
        <v>0</v>
      </c>
      <c r="H11" s="245" t="s">
        <v>19</v>
      </c>
      <c r="I11" s="245">
        <f>I9+I10</f>
        <v>0</v>
      </c>
      <c r="J11" s="245">
        <f>J9+J10</f>
        <v>0</v>
      </c>
      <c r="K11" s="226"/>
    </row>
    <row r="12" spans="3:11" ht="12">
      <c r="C12" s="35"/>
      <c r="D12" s="35"/>
      <c r="E12" s="35"/>
      <c r="F12" s="35"/>
      <c r="G12" s="35"/>
      <c r="H12" s="35"/>
      <c r="I12" s="36"/>
      <c r="J12" s="35"/>
      <c r="K12" s="35"/>
    </row>
    <row r="13" spans="3:11" ht="12">
      <c r="C13" s="35"/>
      <c r="D13" s="35"/>
      <c r="E13" s="35"/>
      <c r="F13" s="35"/>
      <c r="G13" s="35"/>
      <c r="H13" s="35"/>
      <c r="I13" s="36"/>
      <c r="J13" s="35"/>
      <c r="K13" s="35"/>
    </row>
    <row r="14" spans="1:11" ht="12">
      <c r="A14" s="268" t="s">
        <v>22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30"/>
    </row>
    <row r="15" spans="1:11" ht="12">
      <c r="A15" s="29"/>
      <c r="B15" s="30"/>
      <c r="C15" s="31"/>
      <c r="D15" s="31"/>
      <c r="E15" s="31"/>
      <c r="F15" s="31"/>
      <c r="G15" s="31"/>
      <c r="H15" s="31"/>
      <c r="I15" s="32"/>
      <c r="J15" s="31"/>
      <c r="K15" s="31"/>
    </row>
    <row r="16" spans="1:12" ht="23.25" customHeight="1">
      <c r="A16" s="3" t="s">
        <v>2</v>
      </c>
      <c r="B16" s="4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23</v>
      </c>
      <c r="H16" s="3" t="s">
        <v>9</v>
      </c>
      <c r="I16" s="5" t="s">
        <v>10</v>
      </c>
      <c r="J16" s="3" t="s">
        <v>24</v>
      </c>
      <c r="K16" s="3" t="s">
        <v>12</v>
      </c>
      <c r="L16" s="3" t="s">
        <v>13</v>
      </c>
    </row>
    <row r="17" spans="1:12" ht="12">
      <c r="A17" s="3">
        <v>1</v>
      </c>
      <c r="B17" s="4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7">
        <v>9</v>
      </c>
      <c r="J17" s="3">
        <v>10</v>
      </c>
      <c r="K17" s="3">
        <v>11</v>
      </c>
      <c r="L17" s="3">
        <v>12</v>
      </c>
    </row>
    <row r="18" spans="1:12" ht="12">
      <c r="A18" s="10">
        <v>1</v>
      </c>
      <c r="B18" s="17" t="s">
        <v>25</v>
      </c>
      <c r="C18" s="10" t="s">
        <v>26</v>
      </c>
      <c r="D18" s="10" t="s">
        <v>27</v>
      </c>
      <c r="E18" s="10">
        <v>1254</v>
      </c>
      <c r="F18" s="11"/>
      <c r="G18" s="11"/>
      <c r="H18" s="12"/>
      <c r="I18" s="11"/>
      <c r="J18" s="11"/>
      <c r="K18" s="3"/>
      <c r="L18" s="218"/>
    </row>
    <row r="19" spans="1:12" ht="12">
      <c r="A19" s="10">
        <v>2</v>
      </c>
      <c r="B19" s="17" t="s">
        <v>25</v>
      </c>
      <c r="C19" s="10" t="s">
        <v>26</v>
      </c>
      <c r="D19" s="10" t="s">
        <v>28</v>
      </c>
      <c r="E19" s="10">
        <v>102</v>
      </c>
      <c r="F19" s="11"/>
      <c r="G19" s="11"/>
      <c r="H19" s="12"/>
      <c r="I19" s="11"/>
      <c r="J19" s="11"/>
      <c r="K19" s="3"/>
      <c r="L19" s="125"/>
    </row>
    <row r="20" spans="1:11" ht="12">
      <c r="A20" s="278" t="s">
        <v>18</v>
      </c>
      <c r="B20" s="278"/>
      <c r="C20" s="278"/>
      <c r="D20" s="278"/>
      <c r="E20" s="278"/>
      <c r="F20" s="278"/>
      <c r="G20" s="41">
        <f>SUM('Część 1-33'!G18:G19)</f>
        <v>0</v>
      </c>
      <c r="H20" s="247" t="s">
        <v>19</v>
      </c>
      <c r="I20" s="248">
        <f>SUM(I18:I19)</f>
        <v>0</v>
      </c>
      <c r="J20" s="41">
        <f>SUM('Część 1-33'!J18:J19)</f>
        <v>0</v>
      </c>
      <c r="K20" s="18"/>
    </row>
    <row r="21" spans="1:11" ht="12">
      <c r="A21" s="278" t="s">
        <v>20</v>
      </c>
      <c r="B21" s="278"/>
      <c r="C21" s="278"/>
      <c r="D21" s="278"/>
      <c r="E21" s="278"/>
      <c r="F21" s="278"/>
      <c r="G21" s="41">
        <f>G20*0.25</f>
        <v>0</v>
      </c>
      <c r="H21" s="247" t="s">
        <v>19</v>
      </c>
      <c r="I21" s="248">
        <f>I20*0.25</f>
        <v>0</v>
      </c>
      <c r="J21" s="41">
        <f>J20*0.25</f>
        <v>0</v>
      </c>
      <c r="K21" s="18"/>
    </row>
    <row r="22" spans="1:11" ht="12">
      <c r="A22" s="278" t="s">
        <v>21</v>
      </c>
      <c r="B22" s="278"/>
      <c r="C22" s="278"/>
      <c r="D22" s="278"/>
      <c r="E22" s="278"/>
      <c r="F22" s="278"/>
      <c r="G22" s="41">
        <f>G20+G21</f>
        <v>0</v>
      </c>
      <c r="H22" s="247" t="s">
        <v>19</v>
      </c>
      <c r="I22" s="248">
        <f>I20+I21</f>
        <v>0</v>
      </c>
      <c r="J22" s="41">
        <f>J20+J21</f>
        <v>0</v>
      </c>
      <c r="K22" s="18"/>
    </row>
    <row r="23" spans="3:11" ht="12">
      <c r="C23" s="35"/>
      <c r="D23" s="35"/>
      <c r="E23" s="35"/>
      <c r="F23" s="35"/>
      <c r="G23" s="35"/>
      <c r="H23" s="35"/>
      <c r="I23" s="36"/>
      <c r="J23" s="35"/>
      <c r="K23" s="35"/>
    </row>
    <row r="24" spans="1:11" ht="12">
      <c r="A24" s="268" t="s">
        <v>29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30"/>
    </row>
    <row r="25" spans="1:11" ht="12">
      <c r="A25" s="29"/>
      <c r="B25" s="30"/>
      <c r="C25" s="31"/>
      <c r="D25" s="31"/>
      <c r="E25" s="31"/>
      <c r="F25" s="31"/>
      <c r="G25" s="31"/>
      <c r="H25" s="31"/>
      <c r="I25" s="32"/>
      <c r="J25" s="31"/>
      <c r="K25" s="31"/>
    </row>
    <row r="26" spans="1:12" ht="23.25" customHeight="1">
      <c r="A26" s="3" t="s">
        <v>2</v>
      </c>
      <c r="B26" s="4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23</v>
      </c>
      <c r="H26" s="3" t="s">
        <v>9</v>
      </c>
      <c r="I26" s="5" t="s">
        <v>10</v>
      </c>
      <c r="J26" s="3" t="s">
        <v>24</v>
      </c>
      <c r="K26" s="3" t="s">
        <v>12</v>
      </c>
      <c r="L26" s="3" t="s">
        <v>13</v>
      </c>
    </row>
    <row r="27" spans="1:12" ht="12">
      <c r="A27" s="3">
        <v>1</v>
      </c>
      <c r="B27" s="4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7">
        <v>9</v>
      </c>
      <c r="J27" s="3">
        <v>10</v>
      </c>
      <c r="K27" s="3">
        <v>11</v>
      </c>
      <c r="L27" s="3">
        <v>12</v>
      </c>
    </row>
    <row r="28" spans="1:12" ht="22.5" customHeight="1">
      <c r="A28" s="10">
        <v>1</v>
      </c>
      <c r="B28" s="17" t="s">
        <v>30</v>
      </c>
      <c r="C28" s="10" t="s">
        <v>31</v>
      </c>
      <c r="D28" s="10" t="s">
        <v>32</v>
      </c>
      <c r="E28" s="10">
        <v>4340</v>
      </c>
      <c r="F28" s="11"/>
      <c r="G28" s="19"/>
      <c r="H28" s="20"/>
      <c r="I28" s="19"/>
      <c r="J28" s="19"/>
      <c r="K28" s="3"/>
      <c r="L28" s="218"/>
    </row>
    <row r="29" spans="1:11" ht="12">
      <c r="A29" s="278" t="s">
        <v>18</v>
      </c>
      <c r="B29" s="278"/>
      <c r="C29" s="278"/>
      <c r="D29" s="278"/>
      <c r="E29" s="278"/>
      <c r="F29" s="278"/>
      <c r="G29" s="41">
        <f>SUM('Część 1-33'!G28:G28)</f>
        <v>0</v>
      </c>
      <c r="H29" s="247" t="s">
        <v>19</v>
      </c>
      <c r="I29" s="248">
        <f>SUM(I28:I28)</f>
        <v>0</v>
      </c>
      <c r="J29" s="41">
        <f>SUM('Część 1-33'!J28:J28)</f>
        <v>0</v>
      </c>
      <c r="K29" s="18"/>
    </row>
    <row r="30" spans="1:11" ht="12">
      <c r="A30" s="278" t="s">
        <v>20</v>
      </c>
      <c r="B30" s="278"/>
      <c r="C30" s="278"/>
      <c r="D30" s="278"/>
      <c r="E30" s="278"/>
      <c r="F30" s="278"/>
      <c r="G30" s="41">
        <f>G29*0.25</f>
        <v>0</v>
      </c>
      <c r="H30" s="247" t="s">
        <v>19</v>
      </c>
      <c r="I30" s="248">
        <f>I29*0.25</f>
        <v>0</v>
      </c>
      <c r="J30" s="41">
        <f>J29*0.25</f>
        <v>0</v>
      </c>
      <c r="K30" s="18"/>
    </row>
    <row r="31" spans="1:11" ht="12">
      <c r="A31" s="278" t="s">
        <v>21</v>
      </c>
      <c r="B31" s="278"/>
      <c r="C31" s="278"/>
      <c r="D31" s="278"/>
      <c r="E31" s="278"/>
      <c r="F31" s="278"/>
      <c r="G31" s="41">
        <f>G29+G30</f>
        <v>0</v>
      </c>
      <c r="H31" s="247" t="s">
        <v>19</v>
      </c>
      <c r="I31" s="248">
        <f>I29+I30</f>
        <v>0</v>
      </c>
      <c r="J31" s="41">
        <f>J29+J30</f>
        <v>0</v>
      </c>
      <c r="K31" s="18"/>
    </row>
    <row r="32" spans="1:11" ht="12">
      <c r="A32" s="228"/>
      <c r="B32" s="228"/>
      <c r="C32" s="228"/>
      <c r="D32" s="228"/>
      <c r="E32" s="228"/>
      <c r="F32" s="228"/>
      <c r="G32" s="21"/>
      <c r="H32" s="22"/>
      <c r="I32" s="23"/>
      <c r="J32" s="21"/>
      <c r="K32" s="18"/>
    </row>
    <row r="33" spans="1:11" ht="12">
      <c r="A33" s="284" t="s">
        <v>33</v>
      </c>
      <c r="B33" s="284"/>
      <c r="C33" s="284"/>
      <c r="D33" s="284"/>
      <c r="E33" s="284"/>
      <c r="F33" s="284"/>
      <c r="G33" s="284"/>
      <c r="H33" s="284"/>
      <c r="I33" s="284"/>
      <c r="J33" s="284"/>
      <c r="K33" s="18"/>
    </row>
    <row r="34" spans="3:11" ht="12">
      <c r="C34" s="35"/>
      <c r="D34" s="35"/>
      <c r="E34" s="35"/>
      <c r="F34" s="35"/>
      <c r="G34" s="35"/>
      <c r="H34" s="35"/>
      <c r="I34" s="36"/>
      <c r="J34" s="35"/>
      <c r="K34" s="35"/>
    </row>
    <row r="35" spans="1:11" ht="12">
      <c r="A35" s="282" t="s">
        <v>34</v>
      </c>
      <c r="B35" s="282"/>
      <c r="C35" s="270"/>
      <c r="D35" s="270"/>
      <c r="E35" s="270"/>
      <c r="F35" s="270"/>
      <c r="G35" s="270"/>
      <c r="H35" s="270"/>
      <c r="I35" s="272"/>
      <c r="J35" s="270"/>
      <c r="K35" s="227"/>
    </row>
    <row r="36" spans="1:11" ht="12">
      <c r="A36" s="29"/>
      <c r="B36" s="30"/>
      <c r="C36" s="31"/>
      <c r="D36" s="31"/>
      <c r="E36" s="31"/>
      <c r="F36" s="31"/>
      <c r="G36" s="31"/>
      <c r="H36" s="31"/>
      <c r="I36" s="32"/>
      <c r="J36" s="31"/>
      <c r="K36" s="31"/>
    </row>
    <row r="37" spans="1:12" ht="22.5" customHeight="1">
      <c r="A37" s="4" t="s">
        <v>2</v>
      </c>
      <c r="B37" s="4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23</v>
      </c>
      <c r="H37" s="3" t="s">
        <v>9</v>
      </c>
      <c r="I37" s="5" t="s">
        <v>10</v>
      </c>
      <c r="J37" s="3" t="s">
        <v>24</v>
      </c>
      <c r="K37" s="3" t="s">
        <v>12</v>
      </c>
      <c r="L37" s="3" t="s">
        <v>13</v>
      </c>
    </row>
    <row r="38" spans="1:12" ht="12">
      <c r="A38" s="4">
        <v>1</v>
      </c>
      <c r="B38" s="4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  <c r="I38" s="7">
        <v>9</v>
      </c>
      <c r="J38" s="3">
        <v>10</v>
      </c>
      <c r="K38" s="3">
        <v>11</v>
      </c>
      <c r="L38" s="3">
        <v>12</v>
      </c>
    </row>
    <row r="39" spans="1:12" ht="12">
      <c r="A39" s="24">
        <v>1</v>
      </c>
      <c r="B39" s="25" t="s">
        <v>35</v>
      </c>
      <c r="C39" s="25" t="s">
        <v>36</v>
      </c>
      <c r="D39" s="26" t="s">
        <v>37</v>
      </c>
      <c r="E39" s="25">
        <v>108</v>
      </c>
      <c r="F39" s="27"/>
      <c r="G39" s="19"/>
      <c r="H39" s="20"/>
      <c r="I39" s="28"/>
      <c r="J39" s="19"/>
      <c r="K39" s="3"/>
      <c r="L39" s="218"/>
    </row>
    <row r="40" spans="1:11" ht="12">
      <c r="A40" s="278" t="s">
        <v>18</v>
      </c>
      <c r="B40" s="278"/>
      <c r="C40" s="278"/>
      <c r="D40" s="278"/>
      <c r="E40" s="278"/>
      <c r="F40" s="278"/>
      <c r="G40" s="41">
        <f>SUM('Część 1-33'!G39:G39)</f>
        <v>0</v>
      </c>
      <c r="H40" s="247" t="s">
        <v>19</v>
      </c>
      <c r="I40" s="248">
        <f>SUM(I39:I39)</f>
        <v>0</v>
      </c>
      <c r="J40" s="41">
        <f>SUM('Część 1-33'!J39:J39)</f>
        <v>0</v>
      </c>
      <c r="K40" s="18"/>
    </row>
    <row r="41" spans="1:11" ht="12">
      <c r="A41" s="278" t="s">
        <v>20</v>
      </c>
      <c r="B41" s="278"/>
      <c r="C41" s="278"/>
      <c r="D41" s="278"/>
      <c r="E41" s="278"/>
      <c r="F41" s="278"/>
      <c r="G41" s="41">
        <f>G40*0.25</f>
        <v>0</v>
      </c>
      <c r="H41" s="247" t="s">
        <v>19</v>
      </c>
      <c r="I41" s="248">
        <f>I40*0.25</f>
        <v>0</v>
      </c>
      <c r="J41" s="41">
        <f>J40*0.25</f>
        <v>0</v>
      </c>
      <c r="K41" s="18"/>
    </row>
    <row r="42" spans="1:11" ht="12">
      <c r="A42" s="278" t="s">
        <v>21</v>
      </c>
      <c r="B42" s="278"/>
      <c r="C42" s="278"/>
      <c r="D42" s="278"/>
      <c r="E42" s="278"/>
      <c r="F42" s="278"/>
      <c r="G42" s="41">
        <f>G40+G41</f>
        <v>0</v>
      </c>
      <c r="H42" s="247" t="s">
        <v>19</v>
      </c>
      <c r="I42" s="248">
        <f>I40+I41</f>
        <v>0</v>
      </c>
      <c r="J42" s="41">
        <f>J40+J41</f>
        <v>0</v>
      </c>
      <c r="K42" s="18"/>
    </row>
    <row r="43" spans="1:11" ht="12">
      <c r="A43" s="29"/>
      <c r="B43" s="30"/>
      <c r="C43" s="31"/>
      <c r="D43" s="31"/>
      <c r="E43" s="31"/>
      <c r="F43" s="31"/>
      <c r="G43" s="31"/>
      <c r="H43" s="31"/>
      <c r="I43" s="32"/>
      <c r="J43" s="31"/>
      <c r="K43" s="31"/>
    </row>
    <row r="44" spans="1:11" ht="12">
      <c r="A44" s="33" t="s">
        <v>38</v>
      </c>
      <c r="C44" s="35"/>
      <c r="D44" s="35"/>
      <c r="E44" s="35"/>
      <c r="F44" s="35"/>
      <c r="G44" s="35"/>
      <c r="H44" s="35"/>
      <c r="I44" s="36"/>
      <c r="J44" s="37"/>
      <c r="K44" s="31"/>
    </row>
    <row r="45" spans="1:11" ht="12">
      <c r="A45" s="33" t="s">
        <v>39</v>
      </c>
      <c r="C45" s="35"/>
      <c r="D45" s="35"/>
      <c r="E45" s="35"/>
      <c r="F45" s="35"/>
      <c r="G45" s="35"/>
      <c r="H45" s="35"/>
      <c r="I45" s="36"/>
      <c r="J45" s="37"/>
      <c r="K45" s="31"/>
    </row>
    <row r="46" spans="3:11" ht="12">
      <c r="C46" s="35"/>
      <c r="D46" s="35"/>
      <c r="E46" s="35"/>
      <c r="F46" s="35"/>
      <c r="G46" s="35"/>
      <c r="H46" s="35"/>
      <c r="I46" s="36"/>
      <c r="J46" s="35"/>
      <c r="K46" s="35"/>
    </row>
    <row r="47" spans="3:11" ht="12">
      <c r="C47" s="35"/>
      <c r="D47" s="35"/>
      <c r="E47" s="35"/>
      <c r="F47" s="35"/>
      <c r="G47" s="35"/>
      <c r="H47" s="35"/>
      <c r="I47" s="36"/>
      <c r="J47" s="35"/>
      <c r="K47" s="35"/>
    </row>
    <row r="48" spans="1:11" ht="12">
      <c r="A48" s="282" t="s">
        <v>40</v>
      </c>
      <c r="B48" s="282"/>
      <c r="C48" s="282"/>
      <c r="D48" s="282"/>
      <c r="E48" s="270"/>
      <c r="F48" s="270"/>
      <c r="G48" s="270"/>
      <c r="H48" s="270"/>
      <c r="I48" s="272"/>
      <c r="J48" s="270"/>
      <c r="K48" s="227"/>
    </row>
    <row r="49" spans="1:11" ht="12">
      <c r="A49" s="29"/>
      <c r="B49" s="30"/>
      <c r="C49" s="31"/>
      <c r="D49" s="31"/>
      <c r="E49" s="31"/>
      <c r="F49" s="31"/>
      <c r="G49" s="31"/>
      <c r="H49" s="31"/>
      <c r="I49" s="32"/>
      <c r="J49" s="31"/>
      <c r="K49" s="31"/>
    </row>
    <row r="50" spans="1:12" ht="24.75" customHeight="1">
      <c r="A50" s="4" t="s">
        <v>2</v>
      </c>
      <c r="B50" s="4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23</v>
      </c>
      <c r="H50" s="3" t="s">
        <v>9</v>
      </c>
      <c r="I50" s="5" t="s">
        <v>10</v>
      </c>
      <c r="J50" s="3" t="s">
        <v>24</v>
      </c>
      <c r="K50" s="3" t="s">
        <v>12</v>
      </c>
      <c r="L50" s="3" t="s">
        <v>13</v>
      </c>
    </row>
    <row r="51" spans="1:12" ht="12">
      <c r="A51" s="4">
        <v>1</v>
      </c>
      <c r="B51" s="4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  <c r="H51" s="3">
        <v>8</v>
      </c>
      <c r="I51" s="7">
        <v>9</v>
      </c>
      <c r="J51" s="3">
        <v>10</v>
      </c>
      <c r="K51" s="3">
        <v>11</v>
      </c>
      <c r="L51" s="3">
        <v>12</v>
      </c>
    </row>
    <row r="52" spans="1:12" ht="24">
      <c r="A52" s="17">
        <v>1</v>
      </c>
      <c r="B52" s="38" t="s">
        <v>41</v>
      </c>
      <c r="C52" s="10" t="s">
        <v>42</v>
      </c>
      <c r="D52" s="10" t="s">
        <v>43</v>
      </c>
      <c r="E52" s="10">
        <v>900</v>
      </c>
      <c r="F52" s="11"/>
      <c r="G52" s="19"/>
      <c r="H52" s="20"/>
      <c r="I52" s="19"/>
      <c r="J52" s="19"/>
      <c r="K52" s="3"/>
      <c r="L52" s="218"/>
    </row>
    <row r="53" spans="1:11" ht="12">
      <c r="A53" s="278" t="s">
        <v>18</v>
      </c>
      <c r="B53" s="278"/>
      <c r="C53" s="278"/>
      <c r="D53" s="278"/>
      <c r="E53" s="278"/>
      <c r="F53" s="278"/>
      <c r="G53" s="249">
        <f>SUM('Część 1-33'!G52:G52)</f>
        <v>0</v>
      </c>
      <c r="H53" s="250" t="s">
        <v>19</v>
      </c>
      <c r="I53" s="42">
        <f>SUM(I52:I52)</f>
        <v>0</v>
      </c>
      <c r="J53" s="249">
        <f>SUM('Część 1-33'!J52:J52)</f>
        <v>0</v>
      </c>
      <c r="K53" s="31"/>
    </row>
    <row r="54" spans="1:11" ht="12">
      <c r="A54" s="278" t="s">
        <v>20</v>
      </c>
      <c r="B54" s="278"/>
      <c r="C54" s="278"/>
      <c r="D54" s="278"/>
      <c r="E54" s="278"/>
      <c r="F54" s="278"/>
      <c r="G54" s="249">
        <f>G53*0.25</f>
        <v>0</v>
      </c>
      <c r="H54" s="250" t="s">
        <v>19</v>
      </c>
      <c r="I54" s="42">
        <f>I53*0.25</f>
        <v>0</v>
      </c>
      <c r="J54" s="251">
        <f>J53*0.25</f>
        <v>0</v>
      </c>
      <c r="K54" s="31"/>
    </row>
    <row r="55" spans="1:11" ht="12">
      <c r="A55" s="278" t="s">
        <v>21</v>
      </c>
      <c r="B55" s="278"/>
      <c r="C55" s="278"/>
      <c r="D55" s="278"/>
      <c r="E55" s="278"/>
      <c r="F55" s="278"/>
      <c r="G55" s="42">
        <f>G53+G54</f>
        <v>0</v>
      </c>
      <c r="H55" s="250" t="s">
        <v>19</v>
      </c>
      <c r="I55" s="188">
        <f>I53+I54</f>
        <v>0</v>
      </c>
      <c r="J55" s="42">
        <f>J53+J54</f>
        <v>0</v>
      </c>
      <c r="K55" s="31"/>
    </row>
    <row r="56" spans="1:11" ht="12">
      <c r="A56" s="43"/>
      <c r="B56" s="229"/>
      <c r="C56" s="44"/>
      <c r="D56" s="44"/>
      <c r="E56" s="44"/>
      <c r="F56" s="44"/>
      <c r="G56" s="31"/>
      <c r="H56" s="31"/>
      <c r="I56" s="32"/>
      <c r="J56" s="31"/>
      <c r="K56" s="31"/>
    </row>
    <row r="57" spans="1:11" ht="12">
      <c r="A57" s="29"/>
      <c r="B57" s="45" t="s">
        <v>44</v>
      </c>
      <c r="C57" s="31"/>
      <c r="D57" s="31"/>
      <c r="E57" s="31"/>
      <c r="F57" s="31"/>
      <c r="G57" s="31"/>
      <c r="H57" s="31"/>
      <c r="I57" s="32"/>
      <c r="J57" s="31"/>
      <c r="K57" s="31"/>
    </row>
    <row r="58" spans="1:11" ht="12">
      <c r="A58" s="29"/>
      <c r="B58" s="45"/>
      <c r="C58" s="31"/>
      <c r="D58" s="31"/>
      <c r="E58" s="31"/>
      <c r="F58" s="31"/>
      <c r="G58" s="31"/>
      <c r="H58" s="31"/>
      <c r="I58" s="32"/>
      <c r="J58" s="31"/>
      <c r="K58" s="31"/>
    </row>
    <row r="59" spans="1:11" ht="12">
      <c r="A59" s="282" t="s">
        <v>45</v>
      </c>
      <c r="B59" s="282"/>
      <c r="C59" s="282"/>
      <c r="D59" s="282"/>
      <c r="E59" s="270"/>
      <c r="F59" s="270"/>
      <c r="G59" s="270"/>
      <c r="H59" s="270"/>
      <c r="I59" s="272"/>
      <c r="J59" s="270"/>
      <c r="K59" s="227"/>
    </row>
    <row r="60" spans="1:11" ht="12">
      <c r="A60" s="29"/>
      <c r="B60" s="30"/>
      <c r="C60" s="31"/>
      <c r="D60" s="31"/>
      <c r="E60" s="31"/>
      <c r="F60" s="31"/>
      <c r="G60" s="31"/>
      <c r="H60" s="31"/>
      <c r="I60" s="32"/>
      <c r="J60" s="31"/>
      <c r="K60" s="31"/>
    </row>
    <row r="61" spans="1:12" ht="24">
      <c r="A61" s="4" t="s">
        <v>2</v>
      </c>
      <c r="B61" s="4" t="s">
        <v>3</v>
      </c>
      <c r="C61" s="3" t="s">
        <v>4</v>
      </c>
      <c r="D61" s="3" t="s">
        <v>5</v>
      </c>
      <c r="E61" s="3" t="s">
        <v>6</v>
      </c>
      <c r="F61" s="3" t="s">
        <v>7</v>
      </c>
      <c r="G61" s="3" t="s">
        <v>23</v>
      </c>
      <c r="H61" s="3" t="s">
        <v>9</v>
      </c>
      <c r="I61" s="5" t="s">
        <v>10</v>
      </c>
      <c r="J61" s="3" t="s">
        <v>24</v>
      </c>
      <c r="K61" s="3" t="s">
        <v>12</v>
      </c>
      <c r="L61" s="3" t="s">
        <v>13</v>
      </c>
    </row>
    <row r="62" spans="1:12" ht="12">
      <c r="A62" s="4">
        <v>1</v>
      </c>
      <c r="B62" s="4">
        <v>2</v>
      </c>
      <c r="C62" s="3">
        <v>3</v>
      </c>
      <c r="D62" s="3">
        <v>4</v>
      </c>
      <c r="E62" s="3">
        <v>5</v>
      </c>
      <c r="F62" s="3">
        <v>6</v>
      </c>
      <c r="G62" s="3">
        <v>7</v>
      </c>
      <c r="H62" s="3">
        <v>8</v>
      </c>
      <c r="I62" s="7">
        <v>9</v>
      </c>
      <c r="J62" s="3">
        <v>10</v>
      </c>
      <c r="K62" s="3">
        <v>11</v>
      </c>
      <c r="L62" s="3">
        <v>12</v>
      </c>
    </row>
    <row r="63" spans="1:12" ht="12">
      <c r="A63" s="46">
        <v>1</v>
      </c>
      <c r="B63" s="38" t="s">
        <v>46</v>
      </c>
      <c r="C63" s="10" t="s">
        <v>47</v>
      </c>
      <c r="D63" s="10" t="s">
        <v>16</v>
      </c>
      <c r="E63" s="10">
        <v>800</v>
      </c>
      <c r="F63" s="11"/>
      <c r="G63" s="11"/>
      <c r="H63" s="12"/>
      <c r="I63" s="11"/>
      <c r="J63" s="11"/>
      <c r="K63" s="3"/>
      <c r="L63" s="218"/>
    </row>
    <row r="64" spans="1:11" ht="12">
      <c r="A64" s="278" t="s">
        <v>18</v>
      </c>
      <c r="B64" s="278"/>
      <c r="C64" s="278"/>
      <c r="D64" s="278"/>
      <c r="E64" s="278"/>
      <c r="F64" s="278"/>
      <c r="G64" s="39">
        <f>SUM('Część 1-33'!G63:G63)</f>
        <v>0</v>
      </c>
      <c r="H64" s="10" t="s">
        <v>19</v>
      </c>
      <c r="I64" s="40">
        <f>SUM(I63:I63)</f>
        <v>0</v>
      </c>
      <c r="J64" s="39">
        <f>SUM('Część 1-33'!J63:J63)</f>
        <v>0</v>
      </c>
      <c r="K64" s="31"/>
    </row>
    <row r="65" spans="1:11" ht="12">
      <c r="A65" s="278" t="s">
        <v>20</v>
      </c>
      <c r="B65" s="278"/>
      <c r="C65" s="278"/>
      <c r="D65" s="278"/>
      <c r="E65" s="278"/>
      <c r="F65" s="278"/>
      <c r="G65" s="39">
        <f>G64*0.25</f>
        <v>0</v>
      </c>
      <c r="H65" s="10" t="s">
        <v>19</v>
      </c>
      <c r="I65" s="40">
        <f>I64*0.25</f>
        <v>0</v>
      </c>
      <c r="J65" s="41">
        <f>J64*0.25</f>
        <v>0</v>
      </c>
      <c r="K65" s="31"/>
    </row>
    <row r="66" spans="1:11" ht="12">
      <c r="A66" s="278" t="s">
        <v>21</v>
      </c>
      <c r="B66" s="278"/>
      <c r="C66" s="278"/>
      <c r="D66" s="278"/>
      <c r="E66" s="278"/>
      <c r="F66" s="278"/>
      <c r="G66" s="42">
        <f>G64+G65</f>
        <v>0</v>
      </c>
      <c r="H66" s="10" t="s">
        <v>19</v>
      </c>
      <c r="I66" s="11">
        <f>I64+I65</f>
        <v>0</v>
      </c>
      <c r="J66" s="42">
        <f>J64+J65</f>
        <v>0</v>
      </c>
      <c r="K66" s="31"/>
    </row>
    <row r="67" spans="1:11" ht="12">
      <c r="A67" s="43"/>
      <c r="B67" s="229"/>
      <c r="C67" s="44"/>
      <c r="D67" s="44"/>
      <c r="E67" s="44"/>
      <c r="F67" s="44"/>
      <c r="G67" s="31"/>
      <c r="H67" s="31"/>
      <c r="I67" s="32"/>
      <c r="J67" s="31"/>
      <c r="K67" s="31"/>
    </row>
    <row r="68" spans="1:11" ht="12">
      <c r="A68" s="29"/>
      <c r="B68" s="45" t="s">
        <v>44</v>
      </c>
      <c r="C68" s="31"/>
      <c r="D68" s="31"/>
      <c r="E68" s="31"/>
      <c r="F68" s="31"/>
      <c r="G68" s="31"/>
      <c r="H68" s="31"/>
      <c r="I68" s="32"/>
      <c r="J68" s="31"/>
      <c r="K68" s="31"/>
    </row>
    <row r="69" spans="3:11" ht="12">
      <c r="C69" s="35"/>
      <c r="D69" s="35"/>
      <c r="E69" s="35"/>
      <c r="F69" s="35"/>
      <c r="G69" s="35"/>
      <c r="H69" s="35"/>
      <c r="I69" s="36"/>
      <c r="J69" s="35"/>
      <c r="K69" s="35"/>
    </row>
    <row r="70" spans="1:11" ht="12">
      <c r="A70" s="282" t="s">
        <v>48</v>
      </c>
      <c r="B70" s="282"/>
      <c r="C70" s="282"/>
      <c r="D70" s="282"/>
      <c r="E70" s="270"/>
      <c r="F70" s="270"/>
      <c r="G70" s="270"/>
      <c r="H70" s="270"/>
      <c r="I70" s="272"/>
      <c r="J70" s="270"/>
      <c r="K70" s="227"/>
    </row>
    <row r="71" spans="1:11" ht="12">
      <c r="A71" s="29"/>
      <c r="B71" s="30"/>
      <c r="C71" s="31"/>
      <c r="D71" s="31"/>
      <c r="E71" s="31"/>
      <c r="F71" s="31"/>
      <c r="G71" s="31"/>
      <c r="H71" s="31"/>
      <c r="I71" s="32"/>
      <c r="J71" s="31"/>
      <c r="K71" s="31"/>
    </row>
    <row r="72" spans="1:12" ht="24">
      <c r="A72" s="4" t="s">
        <v>2</v>
      </c>
      <c r="B72" s="4" t="s">
        <v>3</v>
      </c>
      <c r="C72" s="3" t="s">
        <v>4</v>
      </c>
      <c r="D72" s="3" t="s">
        <v>5</v>
      </c>
      <c r="E72" s="3" t="s">
        <v>6</v>
      </c>
      <c r="F72" s="3" t="s">
        <v>7</v>
      </c>
      <c r="G72" s="3" t="s">
        <v>23</v>
      </c>
      <c r="H72" s="3" t="s">
        <v>9</v>
      </c>
      <c r="I72" s="5" t="s">
        <v>10</v>
      </c>
      <c r="J72" s="3" t="s">
        <v>24</v>
      </c>
      <c r="K72" s="3" t="s">
        <v>12</v>
      </c>
      <c r="L72" s="3" t="s">
        <v>13</v>
      </c>
    </row>
    <row r="73" spans="1:12" ht="12">
      <c r="A73" s="4">
        <v>1</v>
      </c>
      <c r="B73" s="4">
        <v>2</v>
      </c>
      <c r="C73" s="3">
        <v>3</v>
      </c>
      <c r="D73" s="3">
        <v>4</v>
      </c>
      <c r="E73" s="3">
        <v>5</v>
      </c>
      <c r="F73" s="3">
        <v>6</v>
      </c>
      <c r="G73" s="3">
        <v>7</v>
      </c>
      <c r="H73" s="3">
        <v>8</v>
      </c>
      <c r="I73" s="7">
        <v>9</v>
      </c>
      <c r="J73" s="3">
        <v>10</v>
      </c>
      <c r="K73" s="3">
        <v>11</v>
      </c>
      <c r="L73" s="3">
        <v>12</v>
      </c>
    </row>
    <row r="74" spans="1:12" ht="36">
      <c r="A74" s="4">
        <v>1</v>
      </c>
      <c r="B74" s="47" t="s">
        <v>49</v>
      </c>
      <c r="C74" s="10" t="s">
        <v>50</v>
      </c>
      <c r="D74" s="10" t="s">
        <v>51</v>
      </c>
      <c r="E74" s="10">
        <v>1</v>
      </c>
      <c r="F74" s="10"/>
      <c r="G74" s="10"/>
      <c r="H74" s="12"/>
      <c r="I74" s="48"/>
      <c r="J74" s="11"/>
      <c r="K74" s="3"/>
      <c r="L74" s="218"/>
    </row>
    <row r="75" spans="1:12" ht="30" customHeight="1">
      <c r="A75" s="4">
        <v>2</v>
      </c>
      <c r="B75" s="47" t="s">
        <v>49</v>
      </c>
      <c r="C75" s="10" t="s">
        <v>50</v>
      </c>
      <c r="D75" s="49" t="s">
        <v>52</v>
      </c>
      <c r="E75" s="10">
        <v>1</v>
      </c>
      <c r="F75" s="10"/>
      <c r="G75" s="10"/>
      <c r="H75" s="12"/>
      <c r="I75" s="50"/>
      <c r="J75" s="11"/>
      <c r="K75" s="6"/>
      <c r="L75" s="218"/>
    </row>
    <row r="76" spans="1:12" ht="24">
      <c r="A76" s="24">
        <v>3</v>
      </c>
      <c r="B76" s="51" t="s">
        <v>49</v>
      </c>
      <c r="C76" s="25" t="s">
        <v>50</v>
      </c>
      <c r="D76" s="25" t="s">
        <v>53</v>
      </c>
      <c r="E76" s="25">
        <v>90</v>
      </c>
      <c r="F76" s="27"/>
      <c r="G76" s="52"/>
      <c r="H76" s="53"/>
      <c r="I76" s="54"/>
      <c r="J76" s="52"/>
      <c r="K76" s="55"/>
      <c r="L76" s="218"/>
    </row>
    <row r="77" spans="1:11" ht="12">
      <c r="A77" s="278" t="s">
        <v>18</v>
      </c>
      <c r="B77" s="278"/>
      <c r="C77" s="278"/>
      <c r="D77" s="278"/>
      <c r="E77" s="278"/>
      <c r="F77" s="278"/>
      <c r="G77" s="252">
        <f>SUM(G74:G76)</f>
        <v>0</v>
      </c>
      <c r="H77" s="253" t="s">
        <v>19</v>
      </c>
      <c r="I77" s="253">
        <f>SUM(I74:I76)</f>
        <v>0</v>
      </c>
      <c r="J77" s="252">
        <f>PRODUCT('Część 1-33'!G77*1.08)</f>
        <v>0</v>
      </c>
      <c r="K77" s="57"/>
    </row>
    <row r="78" spans="1:11" ht="12">
      <c r="A78" s="278" t="s">
        <v>20</v>
      </c>
      <c r="B78" s="278"/>
      <c r="C78" s="278"/>
      <c r="D78" s="278"/>
      <c r="E78" s="278"/>
      <c r="F78" s="278"/>
      <c r="G78" s="252">
        <f>G77*0.25</f>
        <v>0</v>
      </c>
      <c r="H78" s="253" t="s">
        <v>19</v>
      </c>
      <c r="I78" s="253">
        <f>I77*0.25</f>
        <v>0</v>
      </c>
      <c r="J78" s="252">
        <f>J77*0.25</f>
        <v>0</v>
      </c>
      <c r="K78" s="57"/>
    </row>
    <row r="79" spans="1:11" ht="12">
      <c r="A79" s="278" t="s">
        <v>21</v>
      </c>
      <c r="B79" s="278"/>
      <c r="C79" s="278"/>
      <c r="D79" s="278"/>
      <c r="E79" s="278"/>
      <c r="F79" s="278"/>
      <c r="G79" s="253">
        <f>G77+G78</f>
        <v>0</v>
      </c>
      <c r="H79" s="253" t="s">
        <v>19</v>
      </c>
      <c r="I79" s="253">
        <f>I77+I78</f>
        <v>0</v>
      </c>
      <c r="J79" s="253">
        <f>J77+J78</f>
        <v>0</v>
      </c>
      <c r="K79" s="44"/>
    </row>
    <row r="80" spans="1:11" ht="12">
      <c r="A80" s="231"/>
      <c r="B80" s="229"/>
      <c r="C80" s="232"/>
      <c r="D80" s="232"/>
      <c r="E80" s="232"/>
      <c r="F80" s="232"/>
      <c r="G80" s="232"/>
      <c r="H80" s="232"/>
      <c r="I80" s="233"/>
      <c r="J80" s="232"/>
      <c r="K80" s="232"/>
    </row>
    <row r="81" spans="1:11" ht="12">
      <c r="A81" s="268" t="s">
        <v>54</v>
      </c>
      <c r="B81" s="268"/>
      <c r="C81" s="268"/>
      <c r="D81" s="268"/>
      <c r="E81" s="268"/>
      <c r="F81" s="268"/>
      <c r="G81" s="268"/>
      <c r="H81" s="268"/>
      <c r="I81" s="268"/>
      <c r="J81" s="268"/>
      <c r="K81" s="230"/>
    </row>
    <row r="82" spans="1:11" ht="12">
      <c r="A82" s="43"/>
      <c r="B82" s="234"/>
      <c r="C82" s="44"/>
      <c r="D82" s="44"/>
      <c r="E82" s="44"/>
      <c r="F82" s="44"/>
      <c r="G82" s="44"/>
      <c r="H82" s="44"/>
      <c r="I82" s="235"/>
      <c r="J82" s="44"/>
      <c r="K82" s="44"/>
    </row>
    <row r="83" spans="1:12" ht="24">
      <c r="A83" s="58" t="s">
        <v>2</v>
      </c>
      <c r="B83" s="58" t="s">
        <v>3</v>
      </c>
      <c r="C83" s="59" t="s">
        <v>4</v>
      </c>
      <c r="D83" s="59" t="s">
        <v>5</v>
      </c>
      <c r="E83" s="59" t="s">
        <v>6</v>
      </c>
      <c r="F83" s="59" t="s">
        <v>7</v>
      </c>
      <c r="G83" s="59" t="s">
        <v>23</v>
      </c>
      <c r="H83" s="59" t="s">
        <v>9</v>
      </c>
      <c r="I83" s="56" t="s">
        <v>10</v>
      </c>
      <c r="J83" s="59" t="s">
        <v>24</v>
      </c>
      <c r="K83" s="59" t="s">
        <v>12</v>
      </c>
      <c r="L83" s="3" t="s">
        <v>13</v>
      </c>
    </row>
    <row r="84" spans="1:12" ht="12">
      <c r="A84" s="58">
        <v>1</v>
      </c>
      <c r="B84" s="58">
        <v>2</v>
      </c>
      <c r="C84" s="59">
        <v>3</v>
      </c>
      <c r="D84" s="59">
        <v>4</v>
      </c>
      <c r="E84" s="59">
        <v>5</v>
      </c>
      <c r="F84" s="59">
        <v>6</v>
      </c>
      <c r="G84" s="59">
        <v>7</v>
      </c>
      <c r="H84" s="59">
        <v>8</v>
      </c>
      <c r="I84" s="60">
        <v>9</v>
      </c>
      <c r="J84" s="59">
        <v>10</v>
      </c>
      <c r="K84" s="59">
        <v>11</v>
      </c>
      <c r="L84" s="3">
        <v>12</v>
      </c>
    </row>
    <row r="85" spans="1:12" ht="12">
      <c r="A85" s="24">
        <v>1</v>
      </c>
      <c r="B85" s="51" t="s">
        <v>55</v>
      </c>
      <c r="C85" s="25" t="s">
        <v>50</v>
      </c>
      <c r="D85" s="25" t="s">
        <v>56</v>
      </c>
      <c r="E85" s="25">
        <v>300</v>
      </c>
      <c r="F85" s="27"/>
      <c r="G85" s="52"/>
      <c r="H85" s="53"/>
      <c r="I85" s="61"/>
      <c r="J85" s="52"/>
      <c r="K85" s="59"/>
      <c r="L85" s="218"/>
    </row>
    <row r="86" spans="1:11" ht="12">
      <c r="A86" s="278" t="s">
        <v>18</v>
      </c>
      <c r="B86" s="278"/>
      <c r="C86" s="278"/>
      <c r="D86" s="278"/>
      <c r="E86" s="278"/>
      <c r="F86" s="278"/>
      <c r="G86" s="252">
        <f>SUM('Część 1-33'!G85:G85)</f>
        <v>0</v>
      </c>
      <c r="H86" s="254" t="s">
        <v>19</v>
      </c>
      <c r="I86" s="253">
        <f>SUM(I85:I85)</f>
        <v>0</v>
      </c>
      <c r="J86" s="252">
        <f>SUM('Część 1-33'!J85:J85)</f>
        <v>0</v>
      </c>
      <c r="K86" s="57"/>
    </row>
    <row r="87" spans="1:11" ht="12">
      <c r="A87" s="278" t="s">
        <v>20</v>
      </c>
      <c r="B87" s="278"/>
      <c r="C87" s="278"/>
      <c r="D87" s="278"/>
      <c r="E87" s="278"/>
      <c r="F87" s="278"/>
      <c r="G87" s="255">
        <f>G86*0.25</f>
        <v>0</v>
      </c>
      <c r="H87" s="254" t="s">
        <v>19</v>
      </c>
      <c r="I87" s="253">
        <f>I86*0.25</f>
        <v>0</v>
      </c>
      <c r="J87" s="254">
        <f>J86*0.25</f>
        <v>0</v>
      </c>
      <c r="K87" s="44"/>
    </row>
    <row r="88" spans="1:11" ht="12">
      <c r="A88" s="278" t="s">
        <v>21</v>
      </c>
      <c r="B88" s="278"/>
      <c r="C88" s="278"/>
      <c r="D88" s="278"/>
      <c r="E88" s="278"/>
      <c r="F88" s="278"/>
      <c r="G88" s="256">
        <f>G86+G87</f>
        <v>0</v>
      </c>
      <c r="H88" s="257" t="s">
        <v>19</v>
      </c>
      <c r="I88" s="256">
        <f>I86+I87</f>
        <v>0</v>
      </c>
      <c r="J88" s="256">
        <f>J86+J87</f>
        <v>0</v>
      </c>
      <c r="K88" s="232"/>
    </row>
    <row r="89" spans="3:11" ht="12">
      <c r="C89" s="35"/>
      <c r="D89" s="35"/>
      <c r="E89" s="35"/>
      <c r="F89" s="35"/>
      <c r="G89" s="35"/>
      <c r="H89" s="35"/>
      <c r="I89" s="36"/>
      <c r="J89" s="35"/>
      <c r="K89" s="35"/>
    </row>
    <row r="90" spans="1:11" ht="12">
      <c r="A90" s="268" t="s">
        <v>57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30"/>
    </row>
    <row r="91" spans="1:11" ht="12">
      <c r="A91" s="29"/>
      <c r="B91" s="30"/>
      <c r="C91" s="31"/>
      <c r="D91" s="31"/>
      <c r="E91" s="31"/>
      <c r="F91" s="31"/>
      <c r="G91" s="31"/>
      <c r="H91" s="31"/>
      <c r="I91" s="32"/>
      <c r="J91" s="31"/>
      <c r="K91" s="31"/>
    </row>
    <row r="92" spans="1:12" ht="24">
      <c r="A92" s="4" t="s">
        <v>2</v>
      </c>
      <c r="B92" s="4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23</v>
      </c>
      <c r="H92" s="3" t="s">
        <v>9</v>
      </c>
      <c r="I92" s="5" t="s">
        <v>10</v>
      </c>
      <c r="J92" s="3" t="s">
        <v>58</v>
      </c>
      <c r="K92" s="3" t="s">
        <v>12</v>
      </c>
      <c r="L92" s="3" t="s">
        <v>13</v>
      </c>
    </row>
    <row r="93" spans="1:12" ht="12">
      <c r="A93" s="4">
        <v>1</v>
      </c>
      <c r="B93" s="4">
        <v>2</v>
      </c>
      <c r="C93" s="3">
        <v>3</v>
      </c>
      <c r="D93" s="3">
        <v>4</v>
      </c>
      <c r="E93" s="3">
        <v>5</v>
      </c>
      <c r="F93" s="3">
        <v>6</v>
      </c>
      <c r="G93" s="3">
        <v>7</v>
      </c>
      <c r="H93" s="3">
        <v>8</v>
      </c>
      <c r="I93" s="7">
        <v>9</v>
      </c>
      <c r="J93" s="3">
        <v>10</v>
      </c>
      <c r="K93" s="3">
        <v>11</v>
      </c>
      <c r="L93" s="3">
        <v>12</v>
      </c>
    </row>
    <row r="94" spans="1:12" ht="12">
      <c r="A94" s="17">
        <v>2</v>
      </c>
      <c r="B94" s="47" t="s">
        <v>59</v>
      </c>
      <c r="C94" s="10" t="s">
        <v>36</v>
      </c>
      <c r="D94" s="63" t="s">
        <v>60</v>
      </c>
      <c r="E94" s="10">
        <v>15</v>
      </c>
      <c r="F94" s="11"/>
      <c r="G94" s="11"/>
      <c r="H94" s="12"/>
      <c r="I94" s="50"/>
      <c r="J94" s="11"/>
      <c r="K94" s="6"/>
      <c r="L94" s="218"/>
    </row>
    <row r="95" spans="1:12" ht="12">
      <c r="A95" s="17">
        <v>3</v>
      </c>
      <c r="B95" s="47" t="s">
        <v>59</v>
      </c>
      <c r="C95" s="10" t="s">
        <v>36</v>
      </c>
      <c r="D95" s="10" t="s">
        <v>61</v>
      </c>
      <c r="E95" s="10">
        <v>50</v>
      </c>
      <c r="F95" s="11"/>
      <c r="G95" s="11"/>
      <c r="H95" s="12"/>
      <c r="I95" s="50"/>
      <c r="J95" s="11"/>
      <c r="K95" s="6"/>
      <c r="L95" s="218"/>
    </row>
    <row r="96" spans="1:12" ht="12">
      <c r="A96" s="17">
        <v>4</v>
      </c>
      <c r="B96" s="47" t="s">
        <v>59</v>
      </c>
      <c r="C96" s="10" t="s">
        <v>36</v>
      </c>
      <c r="D96" s="10" t="s">
        <v>62</v>
      </c>
      <c r="E96" s="10">
        <v>4</v>
      </c>
      <c r="F96" s="11"/>
      <c r="G96" s="11"/>
      <c r="H96" s="12"/>
      <c r="I96" s="50"/>
      <c r="J96" s="11"/>
      <c r="K96" s="6"/>
      <c r="L96" s="218"/>
    </row>
    <row r="97" spans="1:12" ht="12">
      <c r="A97" s="17">
        <v>5</v>
      </c>
      <c r="B97" s="47" t="s">
        <v>59</v>
      </c>
      <c r="C97" s="10" t="s">
        <v>36</v>
      </c>
      <c r="D97" s="10" t="s">
        <v>63</v>
      </c>
      <c r="E97" s="10">
        <v>150</v>
      </c>
      <c r="F97" s="11"/>
      <c r="G97" s="11"/>
      <c r="H97" s="12"/>
      <c r="I97" s="50"/>
      <c r="J97" s="11"/>
      <c r="K97" s="6"/>
      <c r="L97" s="218"/>
    </row>
    <row r="98" spans="1:11" ht="12">
      <c r="A98" s="278" t="s">
        <v>18</v>
      </c>
      <c r="B98" s="278"/>
      <c r="C98" s="278"/>
      <c r="D98" s="278"/>
      <c r="E98" s="278"/>
      <c r="F98" s="278"/>
      <c r="G98" s="41">
        <f>SUM('Część 1-33'!G94:G97)</f>
        <v>0</v>
      </c>
      <c r="H98" s="254" t="s">
        <v>19</v>
      </c>
      <c r="I98" s="253">
        <f>SUM(I94:I97)</f>
        <v>0</v>
      </c>
      <c r="J98" s="252">
        <f>SUM('Część 1-33'!J94:J97)</f>
        <v>0</v>
      </c>
      <c r="K98" s="57"/>
    </row>
    <row r="99" spans="1:11" ht="12">
      <c r="A99" s="278" t="s">
        <v>20</v>
      </c>
      <c r="B99" s="278"/>
      <c r="C99" s="278"/>
      <c r="D99" s="278"/>
      <c r="E99" s="278"/>
      <c r="F99" s="278"/>
      <c r="G99" s="252">
        <f>G98*0.25</f>
        <v>0</v>
      </c>
      <c r="H99" s="254" t="s">
        <v>19</v>
      </c>
      <c r="I99" s="253">
        <f>I98*0.25</f>
        <v>0</v>
      </c>
      <c r="J99" s="252">
        <f>J98*0.25</f>
        <v>0</v>
      </c>
      <c r="K99" s="57"/>
    </row>
    <row r="100" spans="1:11" ht="12">
      <c r="A100" s="278" t="s">
        <v>21</v>
      </c>
      <c r="B100" s="278"/>
      <c r="C100" s="278"/>
      <c r="D100" s="278"/>
      <c r="E100" s="278"/>
      <c r="F100" s="278"/>
      <c r="G100" s="253">
        <f>G98+G99</f>
        <v>0</v>
      </c>
      <c r="H100" s="254" t="s">
        <v>19</v>
      </c>
      <c r="I100" s="253">
        <f>I98+I99</f>
        <v>0</v>
      </c>
      <c r="J100" s="253">
        <f>J98+J99</f>
        <v>0</v>
      </c>
      <c r="K100" s="44"/>
    </row>
    <row r="101" spans="1:11" ht="12">
      <c r="A101" s="231"/>
      <c r="B101" s="229"/>
      <c r="C101" s="232"/>
      <c r="D101" s="232"/>
      <c r="E101" s="232"/>
      <c r="F101" s="232"/>
      <c r="G101" s="232"/>
      <c r="H101" s="232"/>
      <c r="I101" s="233"/>
      <c r="J101" s="232"/>
      <c r="K101" s="232"/>
    </row>
    <row r="102" spans="1:11" ht="12">
      <c r="A102" s="268" t="s">
        <v>64</v>
      </c>
      <c r="B102" s="268"/>
      <c r="C102" s="268"/>
      <c r="D102" s="268"/>
      <c r="E102" s="268"/>
      <c r="F102" s="268"/>
      <c r="G102" s="268"/>
      <c r="H102" s="268"/>
      <c r="I102" s="268"/>
      <c r="J102" s="268"/>
      <c r="K102" s="230"/>
    </row>
    <row r="103" spans="1:11" ht="12">
      <c r="A103" s="43"/>
      <c r="B103" s="234"/>
      <c r="C103" s="44"/>
      <c r="D103" s="44"/>
      <c r="E103" s="44"/>
      <c r="F103" s="44"/>
      <c r="G103" s="44"/>
      <c r="H103" s="44"/>
      <c r="I103" s="235"/>
      <c r="J103" s="44"/>
      <c r="K103" s="44"/>
    </row>
    <row r="104" spans="1:12" ht="24">
      <c r="A104" s="58" t="s">
        <v>2</v>
      </c>
      <c r="B104" s="58" t="s">
        <v>3</v>
      </c>
      <c r="C104" s="59" t="s">
        <v>4</v>
      </c>
      <c r="D104" s="59" t="s">
        <v>5</v>
      </c>
      <c r="E104" s="59" t="s">
        <v>6</v>
      </c>
      <c r="F104" s="59" t="s">
        <v>7</v>
      </c>
      <c r="G104" s="59" t="s">
        <v>23</v>
      </c>
      <c r="H104" s="59" t="s">
        <v>9</v>
      </c>
      <c r="I104" s="56" t="s">
        <v>10</v>
      </c>
      <c r="J104" s="59" t="s">
        <v>24</v>
      </c>
      <c r="K104" s="59" t="s">
        <v>12</v>
      </c>
      <c r="L104" s="3" t="s">
        <v>13</v>
      </c>
    </row>
    <row r="105" spans="1:12" ht="12">
      <c r="A105" s="58">
        <v>1</v>
      </c>
      <c r="B105" s="58">
        <v>2</v>
      </c>
      <c r="C105" s="59">
        <v>3</v>
      </c>
      <c r="D105" s="59">
        <v>4</v>
      </c>
      <c r="E105" s="59">
        <v>5</v>
      </c>
      <c r="F105" s="59">
        <v>6</v>
      </c>
      <c r="G105" s="59">
        <v>7</v>
      </c>
      <c r="H105" s="59">
        <v>8</v>
      </c>
      <c r="I105" s="60">
        <v>9</v>
      </c>
      <c r="J105" s="59">
        <v>10</v>
      </c>
      <c r="K105" s="59">
        <v>11</v>
      </c>
      <c r="L105" s="3">
        <v>12</v>
      </c>
    </row>
    <row r="106" spans="1:12" ht="24">
      <c r="A106" s="24">
        <v>1</v>
      </c>
      <c r="B106" s="47" t="s">
        <v>65</v>
      </c>
      <c r="C106" s="10" t="s">
        <v>66</v>
      </c>
      <c r="D106" s="10" t="s">
        <v>67</v>
      </c>
      <c r="E106" s="10">
        <v>40</v>
      </c>
      <c r="F106" s="27"/>
      <c r="G106" s="27"/>
      <c r="H106" s="64"/>
      <c r="I106" s="65"/>
      <c r="J106" s="27"/>
      <c r="K106" s="59"/>
      <c r="L106" s="218"/>
    </row>
    <row r="107" spans="1:12" ht="24">
      <c r="A107" s="24">
        <v>2</v>
      </c>
      <c r="B107" s="47" t="s">
        <v>65</v>
      </c>
      <c r="C107" s="10" t="s">
        <v>66</v>
      </c>
      <c r="D107" s="10" t="s">
        <v>68</v>
      </c>
      <c r="E107" s="10">
        <v>400</v>
      </c>
      <c r="F107" s="27"/>
      <c r="G107" s="52"/>
      <c r="H107" s="53"/>
      <c r="I107" s="54"/>
      <c r="J107" s="52"/>
      <c r="K107" s="59"/>
      <c r="L107" s="218"/>
    </row>
    <row r="108" spans="1:11" ht="12">
      <c r="A108" s="278" t="s">
        <v>18</v>
      </c>
      <c r="B108" s="278"/>
      <c r="C108" s="278"/>
      <c r="D108" s="278"/>
      <c r="E108" s="278"/>
      <c r="F108" s="278"/>
      <c r="G108" s="41">
        <f>SUM('Część 1-33'!G106:G107)</f>
        <v>0</v>
      </c>
      <c r="H108" s="254" t="s">
        <v>19</v>
      </c>
      <c r="I108" s="253">
        <f>SUM(I106:I107)</f>
        <v>0</v>
      </c>
      <c r="J108" s="252">
        <f>SUM('Część 1-33'!J106:J107)</f>
        <v>0</v>
      </c>
      <c r="K108" s="57"/>
    </row>
    <row r="109" spans="1:11" ht="12">
      <c r="A109" s="278" t="s">
        <v>20</v>
      </c>
      <c r="B109" s="278"/>
      <c r="C109" s="278"/>
      <c r="D109" s="278"/>
      <c r="E109" s="278"/>
      <c r="F109" s="278"/>
      <c r="G109" s="252">
        <f>G108*0.25</f>
        <v>0</v>
      </c>
      <c r="H109" s="254" t="s">
        <v>19</v>
      </c>
      <c r="I109" s="253">
        <f>I108*0.25</f>
        <v>0</v>
      </c>
      <c r="J109" s="252">
        <f>J108*0.25</f>
        <v>0</v>
      </c>
      <c r="K109" s="57"/>
    </row>
    <row r="110" spans="1:11" s="236" customFormat="1" ht="12">
      <c r="A110" s="278" t="s">
        <v>21</v>
      </c>
      <c r="B110" s="278"/>
      <c r="C110" s="278"/>
      <c r="D110" s="278"/>
      <c r="E110" s="278"/>
      <c r="F110" s="278"/>
      <c r="G110" s="252">
        <f>G108+G109</f>
        <v>0</v>
      </c>
      <c r="H110" s="254" t="s">
        <v>19</v>
      </c>
      <c r="I110" s="253">
        <f>I108+I109</f>
        <v>0</v>
      </c>
      <c r="J110" s="252">
        <f>J108+J109</f>
        <v>0</v>
      </c>
      <c r="K110" s="57"/>
    </row>
    <row r="111" spans="1:11" s="236" customFormat="1" ht="12">
      <c r="A111" s="67"/>
      <c r="B111" s="67"/>
      <c r="C111" s="57"/>
      <c r="D111" s="68"/>
      <c r="E111" s="69"/>
      <c r="F111" s="70"/>
      <c r="G111" s="258"/>
      <c r="H111" s="259"/>
      <c r="I111" s="260"/>
      <c r="J111" s="258"/>
      <c r="K111" s="57"/>
    </row>
    <row r="112" spans="1:11" s="236" customFormat="1" ht="12">
      <c r="A112" s="268" t="s">
        <v>69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30"/>
    </row>
    <row r="113" spans="1:11" s="236" customFormat="1" ht="12">
      <c r="A113" s="33"/>
      <c r="B113" s="34"/>
      <c r="C113" s="35"/>
      <c r="D113" s="35"/>
      <c r="E113" s="35"/>
      <c r="F113" s="35"/>
      <c r="G113" s="35"/>
      <c r="H113" s="35"/>
      <c r="I113" s="36"/>
      <c r="J113" s="35"/>
      <c r="K113" s="35"/>
    </row>
    <row r="114" spans="1:12" s="236" customFormat="1" ht="24">
      <c r="A114" s="4" t="s">
        <v>2</v>
      </c>
      <c r="B114" s="4" t="s">
        <v>3</v>
      </c>
      <c r="C114" s="3" t="s">
        <v>4</v>
      </c>
      <c r="D114" s="3" t="s">
        <v>5</v>
      </c>
      <c r="E114" s="3" t="s">
        <v>6</v>
      </c>
      <c r="F114" s="3" t="s">
        <v>7</v>
      </c>
      <c r="G114" s="3" t="s">
        <v>23</v>
      </c>
      <c r="H114" s="3" t="s">
        <v>9</v>
      </c>
      <c r="I114" s="5" t="s">
        <v>10</v>
      </c>
      <c r="J114" s="3" t="s">
        <v>24</v>
      </c>
      <c r="K114" s="3" t="s">
        <v>12</v>
      </c>
      <c r="L114" s="3" t="s">
        <v>13</v>
      </c>
    </row>
    <row r="115" spans="1:12" s="236" customFormat="1" ht="12">
      <c r="A115" s="4">
        <v>1</v>
      </c>
      <c r="B115" s="4">
        <v>2</v>
      </c>
      <c r="C115" s="3">
        <v>3</v>
      </c>
      <c r="D115" s="3">
        <v>4</v>
      </c>
      <c r="E115" s="3">
        <v>5</v>
      </c>
      <c r="F115" s="3">
        <v>6</v>
      </c>
      <c r="G115" s="3">
        <v>7</v>
      </c>
      <c r="H115" s="3">
        <v>8</v>
      </c>
      <c r="I115" s="7">
        <v>9</v>
      </c>
      <c r="J115" s="3">
        <v>10</v>
      </c>
      <c r="K115" s="3">
        <v>11</v>
      </c>
      <c r="L115" s="3">
        <v>12</v>
      </c>
    </row>
    <row r="116" spans="1:12" ht="24">
      <c r="A116" s="24">
        <v>1</v>
      </c>
      <c r="B116" s="47" t="s">
        <v>70</v>
      </c>
      <c r="C116" s="10" t="s">
        <v>71</v>
      </c>
      <c r="D116" s="10" t="s">
        <v>72</v>
      </c>
      <c r="E116" s="10">
        <v>134</v>
      </c>
      <c r="F116" s="11"/>
      <c r="G116" s="11"/>
      <c r="H116" s="53"/>
      <c r="I116" s="54"/>
      <c r="J116" s="52"/>
      <c r="K116" s="59"/>
      <c r="L116" s="218"/>
    </row>
    <row r="117" spans="1:11" ht="12">
      <c r="A117" s="278" t="s">
        <v>18</v>
      </c>
      <c r="B117" s="278"/>
      <c r="C117" s="278"/>
      <c r="D117" s="278"/>
      <c r="E117" s="278"/>
      <c r="F117" s="278"/>
      <c r="G117" s="252">
        <f>SUM('Część 1-33'!G116:G116)</f>
        <v>0</v>
      </c>
      <c r="H117" s="254" t="s">
        <v>19</v>
      </c>
      <c r="I117" s="253">
        <f>SUM(I116:I116)</f>
        <v>0</v>
      </c>
      <c r="J117" s="252">
        <f>SUM('Część 1-33'!J116:J116)</f>
        <v>0</v>
      </c>
      <c r="K117" s="57"/>
    </row>
    <row r="118" spans="1:11" ht="12">
      <c r="A118" s="278" t="s">
        <v>20</v>
      </c>
      <c r="B118" s="278"/>
      <c r="C118" s="278"/>
      <c r="D118" s="278"/>
      <c r="E118" s="278"/>
      <c r="F118" s="278"/>
      <c r="G118" s="252">
        <f>G117*0.25</f>
        <v>0</v>
      </c>
      <c r="H118" s="254" t="s">
        <v>19</v>
      </c>
      <c r="I118" s="253">
        <f>I117*0.25</f>
        <v>0</v>
      </c>
      <c r="J118" s="252">
        <f>J117*0.25</f>
        <v>0</v>
      </c>
      <c r="K118" s="57"/>
    </row>
    <row r="119" spans="1:11" s="236" customFormat="1" ht="12">
      <c r="A119" s="278" t="s">
        <v>21</v>
      </c>
      <c r="B119" s="278"/>
      <c r="C119" s="278"/>
      <c r="D119" s="278"/>
      <c r="E119" s="278"/>
      <c r="F119" s="278"/>
      <c r="G119" s="252">
        <f>G117+G118</f>
        <v>0</v>
      </c>
      <c r="H119" s="254" t="s">
        <v>19</v>
      </c>
      <c r="I119" s="253">
        <f>I117+I118</f>
        <v>0</v>
      </c>
      <c r="J119" s="252">
        <f>J117+J118</f>
        <v>0</v>
      </c>
      <c r="K119" s="57"/>
    </row>
    <row r="120" spans="1:11" s="236" customFormat="1" ht="12">
      <c r="A120" s="33"/>
      <c r="B120" s="34"/>
      <c r="C120" s="35"/>
      <c r="D120" s="35"/>
      <c r="E120" s="35"/>
      <c r="F120" s="35"/>
      <c r="G120" s="35"/>
      <c r="H120" s="35"/>
      <c r="I120" s="36"/>
      <c r="J120" s="35"/>
      <c r="K120" s="35"/>
    </row>
    <row r="121" spans="1:11" s="236" customFormat="1" ht="12">
      <c r="A121" s="268" t="s">
        <v>73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30"/>
    </row>
    <row r="122" spans="1:11" s="236" customFormat="1" ht="12">
      <c r="A122" s="29"/>
      <c r="B122" s="30"/>
      <c r="C122" s="31"/>
      <c r="D122" s="31"/>
      <c r="E122" s="31"/>
      <c r="F122" s="31"/>
      <c r="G122" s="31"/>
      <c r="H122" s="31"/>
      <c r="I122" s="32"/>
      <c r="J122" s="31"/>
      <c r="K122" s="31"/>
    </row>
    <row r="123" spans="1:12" s="236" customFormat="1" ht="24">
      <c r="A123" s="4" t="s">
        <v>2</v>
      </c>
      <c r="B123" s="4" t="s">
        <v>3</v>
      </c>
      <c r="C123" s="3" t="s">
        <v>4</v>
      </c>
      <c r="D123" s="3" t="s">
        <v>5</v>
      </c>
      <c r="E123" s="3" t="s">
        <v>6</v>
      </c>
      <c r="F123" s="3" t="s">
        <v>7</v>
      </c>
      <c r="G123" s="3" t="s">
        <v>23</v>
      </c>
      <c r="H123" s="3" t="s">
        <v>9</v>
      </c>
      <c r="I123" s="5" t="s">
        <v>10</v>
      </c>
      <c r="J123" s="3" t="s">
        <v>24</v>
      </c>
      <c r="K123" s="3" t="s">
        <v>12</v>
      </c>
      <c r="L123" s="3" t="s">
        <v>13</v>
      </c>
    </row>
    <row r="124" spans="1:12" s="236" customFormat="1" ht="12">
      <c r="A124" s="4">
        <v>1</v>
      </c>
      <c r="B124" s="4">
        <v>2</v>
      </c>
      <c r="C124" s="3">
        <v>3</v>
      </c>
      <c r="D124" s="3">
        <v>4</v>
      </c>
      <c r="E124" s="3">
        <v>5</v>
      </c>
      <c r="F124" s="3">
        <v>6</v>
      </c>
      <c r="G124" s="3">
        <v>7</v>
      </c>
      <c r="H124" s="3">
        <v>8</v>
      </c>
      <c r="I124" s="7">
        <v>9</v>
      </c>
      <c r="J124" s="3">
        <v>10</v>
      </c>
      <c r="K124" s="3">
        <v>11</v>
      </c>
      <c r="L124" s="3">
        <v>12</v>
      </c>
    </row>
    <row r="125" spans="1:12" s="236" customFormat="1" ht="24">
      <c r="A125" s="17">
        <v>1</v>
      </c>
      <c r="B125" s="47" t="s">
        <v>74</v>
      </c>
      <c r="C125" s="10" t="s">
        <v>75</v>
      </c>
      <c r="D125" s="10" t="s">
        <v>76</v>
      </c>
      <c r="E125" s="10">
        <v>8</v>
      </c>
      <c r="F125" s="11"/>
      <c r="G125" s="19"/>
      <c r="H125" s="20"/>
      <c r="I125" s="28"/>
      <c r="J125" s="19"/>
      <c r="K125" s="3"/>
      <c r="L125" s="218"/>
    </row>
    <row r="126" spans="1:12" s="236" customFormat="1" ht="12">
      <c r="A126" s="17">
        <v>2</v>
      </c>
      <c r="B126" s="10" t="s">
        <v>77</v>
      </c>
      <c r="C126" s="10" t="s">
        <v>78</v>
      </c>
      <c r="D126" s="10" t="s">
        <v>79</v>
      </c>
      <c r="E126" s="10">
        <v>24</v>
      </c>
      <c r="F126" s="11"/>
      <c r="G126" s="19"/>
      <c r="H126" s="20"/>
      <c r="I126" s="28"/>
      <c r="J126" s="71"/>
      <c r="K126" s="3"/>
      <c r="L126" s="218"/>
    </row>
    <row r="127" spans="1:11" s="236" customFormat="1" ht="12">
      <c r="A127" s="278" t="s">
        <v>18</v>
      </c>
      <c r="B127" s="278"/>
      <c r="C127" s="278"/>
      <c r="D127" s="278"/>
      <c r="E127" s="278"/>
      <c r="F127" s="278"/>
      <c r="G127" s="252">
        <f>SUM(G125:G126)</f>
        <v>0</v>
      </c>
      <c r="H127" s="254" t="s">
        <v>19</v>
      </c>
      <c r="I127" s="253">
        <f>SUM(I125:I126)</f>
        <v>0</v>
      </c>
      <c r="J127" s="252">
        <f>J125+J126</f>
        <v>0</v>
      </c>
      <c r="K127" s="57"/>
    </row>
    <row r="128" spans="1:11" s="236" customFormat="1" ht="12">
      <c r="A128" s="278" t="s">
        <v>20</v>
      </c>
      <c r="B128" s="278"/>
      <c r="C128" s="278"/>
      <c r="D128" s="278"/>
      <c r="E128" s="278"/>
      <c r="F128" s="278"/>
      <c r="G128" s="252">
        <f>G127*0.25</f>
        <v>0</v>
      </c>
      <c r="H128" s="254" t="s">
        <v>19</v>
      </c>
      <c r="I128" s="253">
        <f>I127*0.25</f>
        <v>0</v>
      </c>
      <c r="J128" s="252">
        <f>J127*0.25</f>
        <v>0</v>
      </c>
      <c r="K128" s="57"/>
    </row>
    <row r="129" spans="1:11" s="236" customFormat="1" ht="12">
      <c r="A129" s="278" t="s">
        <v>21</v>
      </c>
      <c r="B129" s="278"/>
      <c r="C129" s="278"/>
      <c r="D129" s="278"/>
      <c r="E129" s="278"/>
      <c r="F129" s="278"/>
      <c r="G129" s="256">
        <f>G127+G128</f>
        <v>0</v>
      </c>
      <c r="H129" s="257" t="s">
        <v>19</v>
      </c>
      <c r="I129" s="256">
        <f>I127+I128</f>
        <v>0</v>
      </c>
      <c r="J129" s="256">
        <f>J127+J128</f>
        <v>0</v>
      </c>
      <c r="K129" s="232"/>
    </row>
    <row r="130" spans="1:11" s="236" customFormat="1" ht="12">
      <c r="A130" s="231"/>
      <c r="B130" s="229"/>
      <c r="C130" s="232"/>
      <c r="D130" s="232"/>
      <c r="E130" s="232"/>
      <c r="F130" s="232"/>
      <c r="G130" s="232"/>
      <c r="H130" s="232"/>
      <c r="I130" s="233"/>
      <c r="J130" s="232"/>
      <c r="K130" s="232"/>
    </row>
    <row r="131" spans="1:11" s="236" customFormat="1" ht="12">
      <c r="A131" s="268" t="s">
        <v>80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30"/>
    </row>
    <row r="132" spans="1:11" s="236" customFormat="1" ht="12">
      <c r="A132" s="43"/>
      <c r="B132" s="234"/>
      <c r="C132" s="44"/>
      <c r="D132" s="44"/>
      <c r="E132" s="44"/>
      <c r="F132" s="44"/>
      <c r="G132" s="44"/>
      <c r="H132" s="44"/>
      <c r="I132" s="235"/>
      <c r="J132" s="44"/>
      <c r="K132" s="44"/>
    </row>
    <row r="133" spans="1:12" s="236" customFormat="1" ht="24">
      <c r="A133" s="58" t="s">
        <v>2</v>
      </c>
      <c r="B133" s="58" t="s">
        <v>3</v>
      </c>
      <c r="C133" s="59" t="s">
        <v>4</v>
      </c>
      <c r="D133" s="59" t="s">
        <v>5</v>
      </c>
      <c r="E133" s="59" t="s">
        <v>6</v>
      </c>
      <c r="F133" s="59" t="s">
        <v>7</v>
      </c>
      <c r="G133" s="59" t="s">
        <v>23</v>
      </c>
      <c r="H133" s="59" t="s">
        <v>9</v>
      </c>
      <c r="I133" s="56" t="s">
        <v>10</v>
      </c>
      <c r="J133" s="59" t="s">
        <v>24</v>
      </c>
      <c r="K133" s="59" t="s">
        <v>12</v>
      </c>
      <c r="L133" s="3" t="s">
        <v>13</v>
      </c>
    </row>
    <row r="134" spans="1:12" s="236" customFormat="1" ht="12">
      <c r="A134" s="58">
        <v>1</v>
      </c>
      <c r="B134" s="58">
        <v>2</v>
      </c>
      <c r="C134" s="59">
        <v>3</v>
      </c>
      <c r="D134" s="59">
        <v>4</v>
      </c>
      <c r="E134" s="59">
        <v>5</v>
      </c>
      <c r="F134" s="59">
        <v>6</v>
      </c>
      <c r="G134" s="59">
        <v>7</v>
      </c>
      <c r="H134" s="59">
        <v>8</v>
      </c>
      <c r="I134" s="60">
        <v>9</v>
      </c>
      <c r="J134" s="59">
        <v>10</v>
      </c>
      <c r="K134" s="59">
        <v>11</v>
      </c>
      <c r="L134" s="3">
        <v>12</v>
      </c>
    </row>
    <row r="135" spans="1:12" s="236" customFormat="1" ht="24">
      <c r="A135" s="24">
        <v>1</v>
      </c>
      <c r="B135" s="51" t="s">
        <v>81</v>
      </c>
      <c r="C135" s="25" t="s">
        <v>82</v>
      </c>
      <c r="D135" s="25" t="s">
        <v>83</v>
      </c>
      <c r="E135" s="25">
        <v>480</v>
      </c>
      <c r="F135" s="27"/>
      <c r="G135" s="27"/>
      <c r="H135" s="64"/>
      <c r="I135" s="65"/>
      <c r="J135" s="27"/>
      <c r="K135" s="59"/>
      <c r="L135" s="218"/>
    </row>
    <row r="136" spans="1:12" s="236" customFormat="1" ht="24">
      <c r="A136" s="24">
        <v>2</v>
      </c>
      <c r="B136" s="51" t="s">
        <v>81</v>
      </c>
      <c r="C136" s="25" t="s">
        <v>82</v>
      </c>
      <c r="D136" s="25" t="s">
        <v>84</v>
      </c>
      <c r="E136" s="25">
        <v>714</v>
      </c>
      <c r="F136" s="27"/>
      <c r="G136" s="27"/>
      <c r="H136" s="53"/>
      <c r="I136" s="65"/>
      <c r="J136" s="27"/>
      <c r="K136" s="55"/>
      <c r="L136" s="217"/>
    </row>
    <row r="137" spans="1:12" s="236" customFormat="1" ht="24">
      <c r="A137" s="24">
        <v>3</v>
      </c>
      <c r="B137" s="51" t="s">
        <v>85</v>
      </c>
      <c r="C137" s="25" t="s">
        <v>82</v>
      </c>
      <c r="D137" s="25" t="s">
        <v>86</v>
      </c>
      <c r="E137" s="25">
        <v>724</v>
      </c>
      <c r="F137" s="27"/>
      <c r="G137" s="27"/>
      <c r="H137" s="64"/>
      <c r="I137" s="65"/>
      <c r="J137" s="27"/>
      <c r="K137" s="55"/>
      <c r="L137" s="217"/>
    </row>
    <row r="138" spans="1:12" s="236" customFormat="1" ht="24">
      <c r="A138" s="24">
        <v>4</v>
      </c>
      <c r="B138" s="51" t="s">
        <v>85</v>
      </c>
      <c r="C138" s="25" t="s">
        <v>82</v>
      </c>
      <c r="D138" s="25" t="s">
        <v>87</v>
      </c>
      <c r="E138" s="25">
        <v>750</v>
      </c>
      <c r="F138" s="27"/>
      <c r="G138" s="27"/>
      <c r="H138" s="64"/>
      <c r="I138" s="65"/>
      <c r="J138" s="27"/>
      <c r="K138" s="55"/>
      <c r="L138" s="217"/>
    </row>
    <row r="139" spans="1:12" s="236" customFormat="1" ht="12">
      <c r="A139" s="24">
        <v>5</v>
      </c>
      <c r="B139" s="51" t="s">
        <v>85</v>
      </c>
      <c r="C139" s="25" t="s">
        <v>88</v>
      </c>
      <c r="D139" s="25" t="s">
        <v>89</v>
      </c>
      <c r="E139" s="25">
        <v>50</v>
      </c>
      <c r="F139" s="27"/>
      <c r="G139" s="27"/>
      <c r="H139" s="64"/>
      <c r="I139" s="65"/>
      <c r="J139" s="27"/>
      <c r="K139" s="55"/>
      <c r="L139" s="217"/>
    </row>
    <row r="140" spans="1:12" ht="12">
      <c r="A140" s="17">
        <v>1</v>
      </c>
      <c r="B140" s="47" t="s">
        <v>90</v>
      </c>
      <c r="C140" s="10" t="s">
        <v>91</v>
      </c>
      <c r="D140" s="10" t="s">
        <v>92</v>
      </c>
      <c r="E140" s="10">
        <v>272</v>
      </c>
      <c r="F140" s="11"/>
      <c r="G140" s="19"/>
      <c r="H140" s="20"/>
      <c r="I140" s="28"/>
      <c r="J140" s="71"/>
      <c r="K140" s="3"/>
      <c r="L140" s="218"/>
    </row>
    <row r="141" spans="1:11" s="236" customFormat="1" ht="12">
      <c r="A141" s="278" t="s">
        <v>18</v>
      </c>
      <c r="B141" s="278"/>
      <c r="C141" s="278"/>
      <c r="D141" s="278"/>
      <c r="E141" s="278"/>
      <c r="F141" s="278"/>
      <c r="G141" s="252">
        <f>SUM('Część 1-33'!G135:G140)</f>
        <v>0</v>
      </c>
      <c r="H141" s="253" t="s">
        <v>19</v>
      </c>
      <c r="I141" s="253">
        <f>SUM(I135:I140)</f>
        <v>0</v>
      </c>
      <c r="J141" s="252">
        <f>SUM('Część 1-33'!J135:J140)</f>
        <v>0</v>
      </c>
      <c r="K141" s="57"/>
    </row>
    <row r="142" spans="1:11" s="236" customFormat="1" ht="12">
      <c r="A142" s="278" t="s">
        <v>20</v>
      </c>
      <c r="B142" s="278"/>
      <c r="C142" s="278"/>
      <c r="D142" s="278"/>
      <c r="E142" s="278"/>
      <c r="F142" s="278"/>
      <c r="G142" s="253">
        <f>G141*0.25</f>
        <v>0</v>
      </c>
      <c r="H142" s="253" t="s">
        <v>19</v>
      </c>
      <c r="I142" s="253">
        <f>I141*0.25</f>
        <v>0</v>
      </c>
      <c r="J142" s="253">
        <f>J141*0.25</f>
        <v>0</v>
      </c>
      <c r="K142" s="44"/>
    </row>
    <row r="143" spans="1:11" s="236" customFormat="1" ht="12">
      <c r="A143" s="278" t="s">
        <v>21</v>
      </c>
      <c r="B143" s="278"/>
      <c r="C143" s="278"/>
      <c r="D143" s="278"/>
      <c r="E143" s="278"/>
      <c r="F143" s="278"/>
      <c r="G143" s="253">
        <f>G141+G142</f>
        <v>0</v>
      </c>
      <c r="H143" s="253" t="s">
        <v>19</v>
      </c>
      <c r="I143" s="253">
        <f>I141+I142</f>
        <v>0</v>
      </c>
      <c r="J143" s="253">
        <f>J141+J142</f>
        <v>0</v>
      </c>
      <c r="K143" s="44"/>
    </row>
    <row r="144" spans="1:11" s="236" customFormat="1" ht="12">
      <c r="A144" s="29"/>
      <c r="B144" s="30"/>
      <c r="C144" s="31"/>
      <c r="D144" s="31"/>
      <c r="E144" s="31"/>
      <c r="F144" s="31"/>
      <c r="G144" s="31"/>
      <c r="H144" s="31"/>
      <c r="I144" s="32"/>
      <c r="J144" s="31"/>
      <c r="K144" s="31"/>
    </row>
    <row r="145" spans="1:11" s="236" customFormat="1" ht="12">
      <c r="A145" s="29"/>
      <c r="B145" s="30"/>
      <c r="C145" s="31"/>
      <c r="D145" s="31"/>
      <c r="E145" s="31"/>
      <c r="F145" s="31"/>
      <c r="G145" s="31"/>
      <c r="H145" s="31"/>
      <c r="I145" s="32"/>
      <c r="J145" s="31"/>
      <c r="K145" s="31"/>
    </row>
    <row r="146" spans="1:11" s="236" customFormat="1" ht="12">
      <c r="A146" s="268" t="s">
        <v>93</v>
      </c>
      <c r="B146" s="268"/>
      <c r="C146" s="268"/>
      <c r="D146" s="268"/>
      <c r="E146" s="268"/>
      <c r="F146" s="268"/>
      <c r="G146" s="268"/>
      <c r="H146" s="268"/>
      <c r="I146" s="268"/>
      <c r="J146" s="268"/>
      <c r="K146" s="230"/>
    </row>
    <row r="147" spans="1:11" s="236" customFormat="1" ht="12">
      <c r="A147" s="29"/>
      <c r="B147" s="30"/>
      <c r="C147" s="31"/>
      <c r="D147" s="31"/>
      <c r="E147" s="31"/>
      <c r="F147" s="31"/>
      <c r="G147" s="31"/>
      <c r="H147" s="31"/>
      <c r="I147" s="32"/>
      <c r="J147" s="31"/>
      <c r="K147" s="31"/>
    </row>
    <row r="148" spans="1:12" s="236" customFormat="1" ht="24">
      <c r="A148" s="4" t="s">
        <v>2</v>
      </c>
      <c r="B148" s="4" t="s">
        <v>3</v>
      </c>
      <c r="C148" s="3" t="s">
        <v>4</v>
      </c>
      <c r="D148" s="3" t="s">
        <v>5</v>
      </c>
      <c r="E148" s="3" t="s">
        <v>6</v>
      </c>
      <c r="F148" s="3" t="s">
        <v>7</v>
      </c>
      <c r="G148" s="3" t="s">
        <v>23</v>
      </c>
      <c r="H148" s="3" t="s">
        <v>9</v>
      </c>
      <c r="I148" s="5" t="s">
        <v>10</v>
      </c>
      <c r="J148" s="3" t="s">
        <v>24</v>
      </c>
      <c r="K148" s="3" t="s">
        <v>12</v>
      </c>
      <c r="L148" s="3" t="s">
        <v>13</v>
      </c>
    </row>
    <row r="149" spans="1:12" s="236" customFormat="1" ht="12">
      <c r="A149" s="4">
        <v>1</v>
      </c>
      <c r="B149" s="4">
        <v>2</v>
      </c>
      <c r="C149" s="3">
        <v>3</v>
      </c>
      <c r="D149" s="3">
        <v>4</v>
      </c>
      <c r="E149" s="3">
        <v>5</v>
      </c>
      <c r="F149" s="3">
        <v>6</v>
      </c>
      <c r="G149" s="3">
        <v>7</v>
      </c>
      <c r="H149" s="3">
        <v>8</v>
      </c>
      <c r="I149" s="7">
        <v>9</v>
      </c>
      <c r="J149" s="3">
        <v>10</v>
      </c>
      <c r="K149" s="3">
        <v>11</v>
      </c>
      <c r="L149" s="3">
        <v>12</v>
      </c>
    </row>
    <row r="150" spans="1:12" s="236" customFormat="1" ht="24">
      <c r="A150" s="17">
        <v>1</v>
      </c>
      <c r="B150" s="47" t="s">
        <v>94</v>
      </c>
      <c r="C150" s="10" t="s">
        <v>95</v>
      </c>
      <c r="D150" s="10" t="s">
        <v>96</v>
      </c>
      <c r="E150" s="10">
        <v>168</v>
      </c>
      <c r="F150" s="11"/>
      <c r="G150" s="11"/>
      <c r="H150" s="12"/>
      <c r="I150" s="11"/>
      <c r="J150" s="11"/>
      <c r="K150" s="3"/>
      <c r="L150" s="218"/>
    </row>
    <row r="151" spans="1:12" s="236" customFormat="1" ht="29.25" customHeight="1">
      <c r="A151" s="17">
        <v>2</v>
      </c>
      <c r="B151" s="47" t="s">
        <v>97</v>
      </c>
      <c r="C151" s="10" t="s">
        <v>98</v>
      </c>
      <c r="D151" s="10" t="s">
        <v>99</v>
      </c>
      <c r="E151" s="10">
        <v>20</v>
      </c>
      <c r="F151" s="11"/>
      <c r="G151" s="11"/>
      <c r="H151" s="12"/>
      <c r="I151" s="11"/>
      <c r="J151" s="11"/>
      <c r="K151" s="3"/>
      <c r="L151" s="217"/>
    </row>
    <row r="152" spans="1:12" s="236" customFormat="1" ht="30.75" customHeight="1">
      <c r="A152" s="17">
        <v>3</v>
      </c>
      <c r="B152" s="47" t="s">
        <v>97</v>
      </c>
      <c r="C152" s="10" t="s">
        <v>98</v>
      </c>
      <c r="D152" s="10" t="s">
        <v>100</v>
      </c>
      <c r="E152" s="10">
        <v>38</v>
      </c>
      <c r="F152" s="11"/>
      <c r="G152" s="11"/>
      <c r="H152" s="12"/>
      <c r="I152" s="11"/>
      <c r="J152" s="11"/>
      <c r="K152" s="6"/>
      <c r="L152" s="217"/>
    </row>
    <row r="153" spans="1:12" s="236" customFormat="1" ht="29.25" customHeight="1">
      <c r="A153" s="17">
        <v>4</v>
      </c>
      <c r="B153" s="47" t="s">
        <v>97</v>
      </c>
      <c r="C153" s="10" t="s">
        <v>98</v>
      </c>
      <c r="D153" s="10" t="s">
        <v>101</v>
      </c>
      <c r="E153" s="10">
        <v>490</v>
      </c>
      <c r="F153" s="11"/>
      <c r="G153" s="11"/>
      <c r="H153" s="12"/>
      <c r="I153" s="11"/>
      <c r="J153" s="11"/>
      <c r="K153" s="6"/>
      <c r="L153" s="217"/>
    </row>
    <row r="154" spans="1:12" s="236" customFormat="1" ht="12">
      <c r="A154" s="17">
        <v>5</v>
      </c>
      <c r="B154" s="47" t="s">
        <v>102</v>
      </c>
      <c r="C154" s="10" t="s">
        <v>103</v>
      </c>
      <c r="D154" s="10" t="s">
        <v>104</v>
      </c>
      <c r="E154" s="10">
        <v>20</v>
      </c>
      <c r="F154" s="11"/>
      <c r="G154" s="11"/>
      <c r="H154" s="12"/>
      <c r="I154" s="11"/>
      <c r="J154" s="11"/>
      <c r="K154" s="6"/>
      <c r="L154" s="217"/>
    </row>
    <row r="155" spans="1:12" s="236" customFormat="1" ht="24">
      <c r="A155" s="17">
        <v>6</v>
      </c>
      <c r="B155" s="47" t="s">
        <v>105</v>
      </c>
      <c r="C155" s="10" t="s">
        <v>71</v>
      </c>
      <c r="D155" s="10" t="s">
        <v>106</v>
      </c>
      <c r="E155" s="10">
        <v>2</v>
      </c>
      <c r="F155" s="11"/>
      <c r="G155" s="11"/>
      <c r="H155" s="12"/>
      <c r="I155" s="11"/>
      <c r="J155" s="11"/>
      <c r="K155" s="6"/>
      <c r="L155" s="217"/>
    </row>
    <row r="156" spans="1:12" s="236" customFormat="1" ht="24">
      <c r="A156" s="17">
        <v>7</v>
      </c>
      <c r="B156" s="47" t="s">
        <v>105</v>
      </c>
      <c r="C156" s="10" t="s">
        <v>71</v>
      </c>
      <c r="D156" s="10" t="s">
        <v>107</v>
      </c>
      <c r="E156" s="10">
        <v>2</v>
      </c>
      <c r="F156" s="11"/>
      <c r="G156" s="11"/>
      <c r="H156" s="12"/>
      <c r="I156" s="11"/>
      <c r="J156" s="11"/>
      <c r="K156" s="6"/>
      <c r="L156" s="217"/>
    </row>
    <row r="157" spans="1:12" s="236" customFormat="1" ht="24">
      <c r="A157" s="17">
        <v>8</v>
      </c>
      <c r="B157" s="47" t="s">
        <v>108</v>
      </c>
      <c r="C157" s="10" t="s">
        <v>82</v>
      </c>
      <c r="D157" s="10" t="s">
        <v>109</v>
      </c>
      <c r="E157" s="10">
        <v>1466</v>
      </c>
      <c r="F157" s="11"/>
      <c r="G157" s="11"/>
      <c r="H157" s="12"/>
      <c r="I157" s="11"/>
      <c r="J157" s="72"/>
      <c r="K157" s="6"/>
      <c r="L157" s="217"/>
    </row>
    <row r="158" spans="1:12" s="236" customFormat="1" ht="12">
      <c r="A158" s="17">
        <v>9</v>
      </c>
      <c r="B158" s="47" t="s">
        <v>110</v>
      </c>
      <c r="C158" s="10" t="s">
        <v>88</v>
      </c>
      <c r="D158" s="10" t="s">
        <v>111</v>
      </c>
      <c r="E158" s="10">
        <v>86</v>
      </c>
      <c r="F158" s="11"/>
      <c r="G158" s="11"/>
      <c r="H158" s="12"/>
      <c r="I158" s="11"/>
      <c r="J158" s="11"/>
      <c r="K158" s="6"/>
      <c r="L158" s="217"/>
    </row>
    <row r="159" spans="1:12" s="236" customFormat="1" ht="12">
      <c r="A159" s="17">
        <v>10</v>
      </c>
      <c r="B159" s="73" t="s">
        <v>112</v>
      </c>
      <c r="C159" s="74" t="s">
        <v>88</v>
      </c>
      <c r="D159" s="74" t="s">
        <v>111</v>
      </c>
      <c r="E159" s="74">
        <v>32</v>
      </c>
      <c r="F159" s="19"/>
      <c r="G159" s="19"/>
      <c r="H159" s="20"/>
      <c r="I159" s="19"/>
      <c r="J159" s="19"/>
      <c r="K159" s="75"/>
      <c r="L159" s="217"/>
    </row>
    <row r="160" spans="1:12" ht="24">
      <c r="A160" s="17">
        <v>11</v>
      </c>
      <c r="B160" s="47" t="s">
        <v>113</v>
      </c>
      <c r="C160" s="25" t="s">
        <v>114</v>
      </c>
      <c r="D160" s="25" t="s">
        <v>115</v>
      </c>
      <c r="E160" s="25">
        <v>436</v>
      </c>
      <c r="F160" s="27"/>
      <c r="G160" s="52"/>
      <c r="H160" s="53"/>
      <c r="I160" s="61"/>
      <c r="J160" s="52"/>
      <c r="K160" s="59"/>
      <c r="L160" s="218"/>
    </row>
    <row r="161" spans="1:12" s="236" customFormat="1" ht="12">
      <c r="A161" s="17">
        <v>12</v>
      </c>
      <c r="B161" s="8" t="s">
        <v>116</v>
      </c>
      <c r="C161" s="10" t="s">
        <v>36</v>
      </c>
      <c r="D161" s="49" t="s">
        <v>37</v>
      </c>
      <c r="E161" s="10">
        <v>250</v>
      </c>
      <c r="F161" s="11"/>
      <c r="G161" s="11"/>
      <c r="H161" s="12"/>
      <c r="I161" s="11"/>
      <c r="J161" s="11"/>
      <c r="K161" s="75"/>
      <c r="L161" s="217"/>
    </row>
    <row r="162" spans="1:11" s="236" customFormat="1" ht="12">
      <c r="A162" s="280" t="s">
        <v>18</v>
      </c>
      <c r="B162" s="280"/>
      <c r="C162" s="280"/>
      <c r="D162" s="280"/>
      <c r="E162" s="280"/>
      <c r="F162" s="280"/>
      <c r="G162" s="14">
        <f>SUM('Część 1-33'!G150:G161)</f>
        <v>0</v>
      </c>
      <c r="H162" s="261" t="s">
        <v>19</v>
      </c>
      <c r="I162" s="262">
        <f>SUM(I150:I161)</f>
        <v>0</v>
      </c>
      <c r="J162" s="14">
        <f>SUM('Część 1-33'!J150:J161)</f>
        <v>0</v>
      </c>
      <c r="K162" s="18"/>
    </row>
    <row r="163" spans="1:11" s="236" customFormat="1" ht="12">
      <c r="A163" s="278" t="s">
        <v>20</v>
      </c>
      <c r="B163" s="278"/>
      <c r="C163" s="278"/>
      <c r="D163" s="278"/>
      <c r="E163" s="278"/>
      <c r="F163" s="278"/>
      <c r="G163" s="41">
        <f>G162*0.25</f>
        <v>0</v>
      </c>
      <c r="H163" s="247" t="s">
        <v>19</v>
      </c>
      <c r="I163" s="248">
        <f>I162*0.25</f>
        <v>0</v>
      </c>
      <c r="J163" s="41">
        <f>J162*0.25</f>
        <v>0</v>
      </c>
      <c r="K163" s="18"/>
    </row>
    <row r="164" spans="1:11" s="236" customFormat="1" ht="12">
      <c r="A164" s="278" t="s">
        <v>21</v>
      </c>
      <c r="B164" s="278"/>
      <c r="C164" s="278"/>
      <c r="D164" s="278"/>
      <c r="E164" s="278"/>
      <c r="F164" s="278"/>
      <c r="G164" s="248">
        <f>G162+G163</f>
        <v>0</v>
      </c>
      <c r="H164" s="247" t="s">
        <v>19</v>
      </c>
      <c r="I164" s="248">
        <f>I162+I163</f>
        <v>0</v>
      </c>
      <c r="J164" s="248">
        <f>J162+J163</f>
        <v>0</v>
      </c>
      <c r="K164" s="31"/>
    </row>
    <row r="165" spans="1:11" s="236" customFormat="1" ht="12">
      <c r="A165" s="29"/>
      <c r="B165" s="30"/>
      <c r="C165" s="31"/>
      <c r="D165" s="31"/>
      <c r="E165" s="31"/>
      <c r="F165" s="31"/>
      <c r="G165" s="31"/>
      <c r="H165" s="31"/>
      <c r="I165" s="32"/>
      <c r="J165" s="31"/>
      <c r="K165" s="31"/>
    </row>
    <row r="166" spans="1:11" s="236" customFormat="1" ht="12">
      <c r="A166" s="268" t="s">
        <v>117</v>
      </c>
      <c r="B166" s="268"/>
      <c r="C166" s="268"/>
      <c r="D166" s="268"/>
      <c r="E166" s="268"/>
      <c r="F166" s="268"/>
      <c r="G166" s="268"/>
      <c r="H166" s="268"/>
      <c r="I166" s="268"/>
      <c r="J166" s="268"/>
      <c r="K166" s="230"/>
    </row>
    <row r="167" spans="1:11" s="236" customFormat="1" ht="12">
      <c r="A167" s="29"/>
      <c r="B167" s="30"/>
      <c r="C167" s="31"/>
      <c r="D167" s="31"/>
      <c r="E167" s="31"/>
      <c r="F167" s="31"/>
      <c r="G167" s="31"/>
      <c r="H167" s="31"/>
      <c r="I167" s="32"/>
      <c r="J167" s="31"/>
      <c r="K167" s="31"/>
    </row>
    <row r="168" spans="1:12" s="236" customFormat="1" ht="24">
      <c r="A168" s="4" t="s">
        <v>2</v>
      </c>
      <c r="B168" s="4" t="s">
        <v>3</v>
      </c>
      <c r="C168" s="3" t="s">
        <v>4</v>
      </c>
      <c r="D168" s="3" t="s">
        <v>5</v>
      </c>
      <c r="E168" s="3" t="s">
        <v>6</v>
      </c>
      <c r="F168" s="3" t="s">
        <v>7</v>
      </c>
      <c r="G168" s="3" t="s">
        <v>23</v>
      </c>
      <c r="H168" s="3" t="s">
        <v>9</v>
      </c>
      <c r="I168" s="5" t="s">
        <v>10</v>
      </c>
      <c r="J168" s="3" t="s">
        <v>24</v>
      </c>
      <c r="K168" s="3" t="s">
        <v>12</v>
      </c>
      <c r="L168" s="3" t="s">
        <v>13</v>
      </c>
    </row>
    <row r="169" spans="1:12" s="236" customFormat="1" ht="12">
      <c r="A169" s="4">
        <v>1</v>
      </c>
      <c r="B169" s="4">
        <v>2</v>
      </c>
      <c r="C169" s="3">
        <v>3</v>
      </c>
      <c r="D169" s="3">
        <v>4</v>
      </c>
      <c r="E169" s="3">
        <v>5</v>
      </c>
      <c r="F169" s="3">
        <v>6</v>
      </c>
      <c r="G169" s="3">
        <v>7</v>
      </c>
      <c r="H169" s="3">
        <v>8</v>
      </c>
      <c r="I169" s="7">
        <v>9</v>
      </c>
      <c r="J169" s="3">
        <v>10</v>
      </c>
      <c r="K169" s="3">
        <v>11</v>
      </c>
      <c r="L169" s="3">
        <v>12</v>
      </c>
    </row>
    <row r="170" spans="1:12" s="236" customFormat="1" ht="12">
      <c r="A170" s="17">
        <v>1</v>
      </c>
      <c r="B170" s="47" t="s">
        <v>118</v>
      </c>
      <c r="C170" s="10" t="s">
        <v>119</v>
      </c>
      <c r="D170" s="10" t="s">
        <v>120</v>
      </c>
      <c r="E170" s="10">
        <v>122</v>
      </c>
      <c r="F170" s="11"/>
      <c r="G170" s="11"/>
      <c r="H170" s="12"/>
      <c r="I170" s="48"/>
      <c r="J170" s="11"/>
      <c r="K170" s="3"/>
      <c r="L170" s="218"/>
    </row>
    <row r="171" spans="1:12" s="236" customFormat="1" ht="24">
      <c r="A171" s="17">
        <v>2</v>
      </c>
      <c r="B171" s="47" t="s">
        <v>118</v>
      </c>
      <c r="C171" s="10" t="s">
        <v>121</v>
      </c>
      <c r="D171" s="10" t="s">
        <v>122</v>
      </c>
      <c r="E171" s="10">
        <v>1534</v>
      </c>
      <c r="F171" s="11"/>
      <c r="G171" s="11"/>
      <c r="H171" s="12"/>
      <c r="I171" s="50"/>
      <c r="J171" s="11"/>
      <c r="K171" s="6"/>
      <c r="L171" s="217"/>
    </row>
    <row r="172" spans="1:12" s="236" customFormat="1" ht="24">
      <c r="A172" s="17">
        <v>4</v>
      </c>
      <c r="B172" s="47" t="s">
        <v>123</v>
      </c>
      <c r="C172" s="10" t="s">
        <v>121</v>
      </c>
      <c r="D172" s="10" t="s">
        <v>122</v>
      </c>
      <c r="E172" s="10">
        <v>40</v>
      </c>
      <c r="F172" s="11"/>
      <c r="G172" s="11"/>
      <c r="H172" s="12"/>
      <c r="I172" s="50"/>
      <c r="J172" s="11"/>
      <c r="K172" s="6"/>
      <c r="L172" s="217"/>
    </row>
    <row r="173" spans="1:12" s="236" customFormat="1" ht="24">
      <c r="A173" s="17">
        <v>5</v>
      </c>
      <c r="B173" s="47" t="s">
        <v>123</v>
      </c>
      <c r="C173" s="10" t="s">
        <v>121</v>
      </c>
      <c r="D173" s="10" t="s">
        <v>124</v>
      </c>
      <c r="E173" s="10">
        <v>78</v>
      </c>
      <c r="F173" s="11"/>
      <c r="G173" s="11"/>
      <c r="H173" s="12"/>
      <c r="I173" s="50"/>
      <c r="J173" s="11"/>
      <c r="K173" s="6"/>
      <c r="L173" s="217"/>
    </row>
    <row r="174" spans="1:12" s="236" customFormat="1" ht="24">
      <c r="A174" s="17">
        <v>6</v>
      </c>
      <c r="B174" s="47" t="s">
        <v>125</v>
      </c>
      <c r="C174" s="10" t="s">
        <v>75</v>
      </c>
      <c r="D174" s="10" t="s">
        <v>126</v>
      </c>
      <c r="E174" s="10">
        <v>32</v>
      </c>
      <c r="F174" s="11"/>
      <c r="G174" s="11"/>
      <c r="H174" s="20"/>
      <c r="I174" s="76"/>
      <c r="J174" s="19"/>
      <c r="K174" s="6"/>
      <c r="L174" s="217"/>
    </row>
    <row r="175" spans="1:11" s="236" customFormat="1" ht="12">
      <c r="A175" s="278" t="s">
        <v>18</v>
      </c>
      <c r="B175" s="278"/>
      <c r="C175" s="278"/>
      <c r="D175" s="278"/>
      <c r="E175" s="278"/>
      <c r="F175" s="278"/>
      <c r="G175" s="41">
        <f>SUM('Część 1-33'!G170:G174)</f>
        <v>0</v>
      </c>
      <c r="H175" s="247" t="s">
        <v>19</v>
      </c>
      <c r="I175" s="248">
        <f>SUM(I170:I174)</f>
        <v>0</v>
      </c>
      <c r="J175" s="41">
        <f>SUM('Część 1-33'!J170:J174)</f>
        <v>0</v>
      </c>
      <c r="K175" s="77"/>
    </row>
    <row r="176" spans="1:11" s="236" customFormat="1" ht="12">
      <c r="A176" s="278" t="s">
        <v>20</v>
      </c>
      <c r="B176" s="278"/>
      <c r="C176" s="278"/>
      <c r="D176" s="278"/>
      <c r="E176" s="278"/>
      <c r="F176" s="278"/>
      <c r="G176" s="41">
        <f>G175*0.25</f>
        <v>0</v>
      </c>
      <c r="H176" s="247" t="s">
        <v>19</v>
      </c>
      <c r="I176" s="248">
        <f>I175*0.25</f>
        <v>0</v>
      </c>
      <c r="J176" s="41">
        <f>J175*0.25</f>
        <v>0</v>
      </c>
      <c r="K176" s="77"/>
    </row>
    <row r="177" spans="1:11" s="236" customFormat="1" ht="12">
      <c r="A177" s="278" t="s">
        <v>21</v>
      </c>
      <c r="B177" s="278"/>
      <c r="C177" s="278"/>
      <c r="D177" s="278"/>
      <c r="E177" s="278"/>
      <c r="F177" s="278"/>
      <c r="G177" s="248">
        <f>G175+G176</f>
        <v>0</v>
      </c>
      <c r="H177" s="247" t="s">
        <v>19</v>
      </c>
      <c r="I177" s="248">
        <f>I175+I176</f>
        <v>0</v>
      </c>
      <c r="J177" s="248">
        <f>J175+J176</f>
        <v>0</v>
      </c>
      <c r="K177" s="31"/>
    </row>
    <row r="178" spans="1:11" s="236" customFormat="1" ht="12">
      <c r="A178" s="29"/>
      <c r="B178" s="30"/>
      <c r="C178" s="31"/>
      <c r="D178" s="31"/>
      <c r="E178" s="31"/>
      <c r="F178" s="31"/>
      <c r="G178" s="31"/>
      <c r="H178" s="31"/>
      <c r="I178" s="32"/>
      <c r="J178" s="31"/>
      <c r="K178" s="31"/>
    </row>
    <row r="179" spans="1:11" s="236" customFormat="1" ht="12">
      <c r="A179" s="268" t="s">
        <v>127</v>
      </c>
      <c r="B179" s="268"/>
      <c r="C179" s="268"/>
      <c r="D179" s="268"/>
      <c r="E179" s="268"/>
      <c r="F179" s="268"/>
      <c r="G179" s="268"/>
      <c r="H179" s="268"/>
      <c r="I179" s="268"/>
      <c r="J179" s="268"/>
      <c r="K179" s="230"/>
    </row>
    <row r="180" spans="1:11" s="236" customFormat="1" ht="12">
      <c r="A180" s="29"/>
      <c r="B180" s="30"/>
      <c r="C180" s="31"/>
      <c r="D180" s="31"/>
      <c r="E180" s="31"/>
      <c r="F180" s="31"/>
      <c r="G180" s="31"/>
      <c r="H180" s="31"/>
      <c r="I180" s="32"/>
      <c r="J180" s="31"/>
      <c r="K180" s="31"/>
    </row>
    <row r="181" spans="1:12" s="236" customFormat="1" ht="24">
      <c r="A181" s="4" t="s">
        <v>2</v>
      </c>
      <c r="B181" s="4" t="s">
        <v>3</v>
      </c>
      <c r="C181" s="3" t="s">
        <v>4</v>
      </c>
      <c r="D181" s="3" t="s">
        <v>5</v>
      </c>
      <c r="E181" s="3" t="s">
        <v>6</v>
      </c>
      <c r="F181" s="3" t="s">
        <v>7</v>
      </c>
      <c r="G181" s="3" t="s">
        <v>23</v>
      </c>
      <c r="H181" s="3" t="s">
        <v>9</v>
      </c>
      <c r="I181" s="5" t="s">
        <v>10</v>
      </c>
      <c r="J181" s="3" t="s">
        <v>24</v>
      </c>
      <c r="K181" s="3" t="s">
        <v>12</v>
      </c>
      <c r="L181" s="3" t="s">
        <v>13</v>
      </c>
    </row>
    <row r="182" spans="1:12" s="236" customFormat="1" ht="12">
      <c r="A182" s="4">
        <v>1</v>
      </c>
      <c r="B182" s="4">
        <v>2</v>
      </c>
      <c r="C182" s="3">
        <v>3</v>
      </c>
      <c r="D182" s="3">
        <v>4</v>
      </c>
      <c r="E182" s="3">
        <v>5</v>
      </c>
      <c r="F182" s="3">
        <v>6</v>
      </c>
      <c r="G182" s="3">
        <v>7</v>
      </c>
      <c r="H182" s="3">
        <v>8</v>
      </c>
      <c r="I182" s="7">
        <v>9</v>
      </c>
      <c r="J182" s="3">
        <v>10</v>
      </c>
      <c r="K182" s="3">
        <v>11</v>
      </c>
      <c r="L182" s="3">
        <v>12</v>
      </c>
    </row>
    <row r="183" spans="1:12" s="236" customFormat="1" ht="24">
      <c r="A183" s="17">
        <v>1</v>
      </c>
      <c r="B183" s="47" t="s">
        <v>128</v>
      </c>
      <c r="C183" s="10" t="s">
        <v>129</v>
      </c>
      <c r="D183" s="10" t="s">
        <v>130</v>
      </c>
      <c r="E183" s="10">
        <v>10</v>
      </c>
      <c r="F183" s="11"/>
      <c r="G183" s="11"/>
      <c r="H183" s="12"/>
      <c r="I183" s="50"/>
      <c r="J183" s="72"/>
      <c r="K183" s="3"/>
      <c r="L183" s="218"/>
    </row>
    <row r="184" spans="1:12" s="236" customFormat="1" ht="24">
      <c r="A184" s="17">
        <v>2</v>
      </c>
      <c r="B184" s="47" t="s">
        <v>128</v>
      </c>
      <c r="C184" s="10" t="s">
        <v>129</v>
      </c>
      <c r="D184" s="10" t="s">
        <v>131</v>
      </c>
      <c r="E184" s="10">
        <v>200</v>
      </c>
      <c r="F184" s="11"/>
      <c r="G184" s="11"/>
      <c r="H184" s="12"/>
      <c r="I184" s="50"/>
      <c r="J184" s="72"/>
      <c r="K184" s="6"/>
      <c r="L184" s="217"/>
    </row>
    <row r="185" spans="1:12" s="236" customFormat="1" ht="24">
      <c r="A185" s="17">
        <v>3</v>
      </c>
      <c r="B185" s="47" t="s">
        <v>132</v>
      </c>
      <c r="C185" s="10" t="s">
        <v>133</v>
      </c>
      <c r="D185" s="10" t="s">
        <v>134</v>
      </c>
      <c r="E185" s="10">
        <v>10</v>
      </c>
      <c r="F185" s="11"/>
      <c r="G185" s="11"/>
      <c r="H185" s="12"/>
      <c r="I185" s="11"/>
      <c r="J185" s="11"/>
      <c r="K185" s="6"/>
      <c r="L185" s="217"/>
    </row>
    <row r="186" spans="1:12" s="236" customFormat="1" ht="24">
      <c r="A186" s="17">
        <v>4</v>
      </c>
      <c r="B186" s="47" t="s">
        <v>132</v>
      </c>
      <c r="C186" s="10" t="s">
        <v>133</v>
      </c>
      <c r="D186" s="10" t="s">
        <v>135</v>
      </c>
      <c r="E186" s="10">
        <v>4</v>
      </c>
      <c r="F186" s="11"/>
      <c r="G186" s="11"/>
      <c r="H186" s="12"/>
      <c r="I186" s="11"/>
      <c r="J186" s="11"/>
      <c r="K186" s="6"/>
      <c r="L186" s="217"/>
    </row>
    <row r="187" spans="1:12" s="236" customFormat="1" ht="24">
      <c r="A187" s="17">
        <v>5</v>
      </c>
      <c r="B187" s="47" t="s">
        <v>136</v>
      </c>
      <c r="C187" s="10" t="s">
        <v>129</v>
      </c>
      <c r="D187" s="10" t="s">
        <v>137</v>
      </c>
      <c r="E187" s="10">
        <v>610</v>
      </c>
      <c r="F187" s="11"/>
      <c r="G187" s="11"/>
      <c r="H187" s="12"/>
      <c r="I187" s="48"/>
      <c r="J187" s="11"/>
      <c r="K187" s="6"/>
      <c r="L187" s="217"/>
    </row>
    <row r="188" spans="1:12" s="236" customFormat="1" ht="24">
      <c r="A188" s="17">
        <v>6</v>
      </c>
      <c r="B188" s="47" t="s">
        <v>138</v>
      </c>
      <c r="C188" s="10" t="s">
        <v>139</v>
      </c>
      <c r="D188" s="10" t="s">
        <v>140</v>
      </c>
      <c r="E188" s="10">
        <v>10</v>
      </c>
      <c r="F188" s="11"/>
      <c r="G188" s="11"/>
      <c r="H188" s="12"/>
      <c r="I188" s="50"/>
      <c r="J188" s="11"/>
      <c r="K188" s="6"/>
      <c r="L188" s="217"/>
    </row>
    <row r="189" spans="1:12" s="236" customFormat="1" ht="24">
      <c r="A189" s="17">
        <v>7</v>
      </c>
      <c r="B189" s="47" t="s">
        <v>138</v>
      </c>
      <c r="C189" s="10" t="s">
        <v>139</v>
      </c>
      <c r="D189" s="10" t="s">
        <v>141</v>
      </c>
      <c r="E189" s="10">
        <v>1678</v>
      </c>
      <c r="F189" s="11"/>
      <c r="G189" s="11"/>
      <c r="H189" s="12"/>
      <c r="I189" s="50"/>
      <c r="J189" s="11"/>
      <c r="K189" s="6"/>
      <c r="L189" s="217"/>
    </row>
    <row r="190" spans="1:12" s="236" customFormat="1" ht="24">
      <c r="A190" s="17">
        <v>8</v>
      </c>
      <c r="B190" s="47" t="s">
        <v>142</v>
      </c>
      <c r="C190" s="10" t="s">
        <v>129</v>
      </c>
      <c r="D190" s="10" t="s">
        <v>143</v>
      </c>
      <c r="E190" s="10">
        <v>2</v>
      </c>
      <c r="F190" s="11"/>
      <c r="G190" s="11"/>
      <c r="H190" s="12"/>
      <c r="I190" s="50"/>
      <c r="J190" s="11"/>
      <c r="K190" s="6"/>
      <c r="L190" s="217"/>
    </row>
    <row r="191" spans="1:12" s="236" customFormat="1" ht="24">
      <c r="A191" s="17">
        <v>9</v>
      </c>
      <c r="B191" s="47" t="s">
        <v>142</v>
      </c>
      <c r="C191" s="10" t="s">
        <v>129</v>
      </c>
      <c r="D191" s="10" t="s">
        <v>144</v>
      </c>
      <c r="E191" s="10">
        <v>2</v>
      </c>
      <c r="F191" s="11"/>
      <c r="G191" s="11"/>
      <c r="H191" s="20"/>
      <c r="I191" s="76"/>
      <c r="J191" s="19"/>
      <c r="K191" s="6"/>
      <c r="L191" s="217"/>
    </row>
    <row r="192" spans="1:12" s="236" customFormat="1" ht="24">
      <c r="A192" s="10">
        <v>10</v>
      </c>
      <c r="B192" s="47" t="s">
        <v>145</v>
      </c>
      <c r="C192" s="10" t="s">
        <v>146</v>
      </c>
      <c r="D192" s="10" t="s">
        <v>147</v>
      </c>
      <c r="E192" s="10">
        <v>44</v>
      </c>
      <c r="F192" s="11"/>
      <c r="G192" s="11"/>
      <c r="H192" s="12"/>
      <c r="I192" s="11"/>
      <c r="J192" s="11"/>
      <c r="K192" s="6"/>
      <c r="L192" s="217"/>
    </row>
    <row r="193" spans="1:12" s="236" customFormat="1" ht="24">
      <c r="A193" s="10">
        <v>11</v>
      </c>
      <c r="B193" s="47" t="s">
        <v>145</v>
      </c>
      <c r="C193" s="10" t="s">
        <v>146</v>
      </c>
      <c r="D193" s="10" t="s">
        <v>148</v>
      </c>
      <c r="E193" s="10">
        <v>154</v>
      </c>
      <c r="F193" s="11"/>
      <c r="G193" s="11"/>
      <c r="H193" s="20"/>
      <c r="I193" s="19"/>
      <c r="J193" s="19"/>
      <c r="K193" s="6"/>
      <c r="L193" s="217"/>
    </row>
    <row r="194" spans="1:12" s="236" customFormat="1" ht="24">
      <c r="A194" s="10">
        <v>12</v>
      </c>
      <c r="B194" s="47" t="s">
        <v>149</v>
      </c>
      <c r="C194" s="10" t="s">
        <v>75</v>
      </c>
      <c r="D194" s="10" t="s">
        <v>150</v>
      </c>
      <c r="E194" s="10">
        <v>120</v>
      </c>
      <c r="F194" s="11"/>
      <c r="G194" s="11"/>
      <c r="H194" s="12"/>
      <c r="I194" s="48"/>
      <c r="J194" s="11"/>
      <c r="K194" s="3"/>
      <c r="L194" s="218"/>
    </row>
    <row r="195" spans="1:12" s="236" customFormat="1" ht="12">
      <c r="A195" s="10">
        <v>13</v>
      </c>
      <c r="B195" s="47" t="s">
        <v>151</v>
      </c>
      <c r="C195" s="10" t="s">
        <v>75</v>
      </c>
      <c r="D195" s="10" t="s">
        <v>152</v>
      </c>
      <c r="E195" s="10">
        <v>80</v>
      </c>
      <c r="F195" s="11"/>
      <c r="G195" s="11"/>
      <c r="H195" s="12"/>
      <c r="I195" s="50"/>
      <c r="J195" s="11"/>
      <c r="K195" s="6"/>
      <c r="L195" s="217"/>
    </row>
    <row r="196" spans="1:12" s="236" customFormat="1" ht="24">
      <c r="A196" s="10">
        <v>14</v>
      </c>
      <c r="B196" s="47" t="s">
        <v>151</v>
      </c>
      <c r="C196" s="10" t="s">
        <v>129</v>
      </c>
      <c r="D196" s="10" t="s">
        <v>153</v>
      </c>
      <c r="E196" s="10">
        <v>68</v>
      </c>
      <c r="F196" s="11"/>
      <c r="G196" s="11"/>
      <c r="H196" s="20"/>
      <c r="I196" s="76"/>
      <c r="J196" s="19"/>
      <c r="K196" s="6"/>
      <c r="L196" s="217"/>
    </row>
    <row r="197" spans="1:12" s="236" customFormat="1" ht="24">
      <c r="A197" s="10">
        <v>15</v>
      </c>
      <c r="B197" s="51" t="s">
        <v>154</v>
      </c>
      <c r="C197" s="25" t="s">
        <v>114</v>
      </c>
      <c r="D197" s="25" t="s">
        <v>155</v>
      </c>
      <c r="E197" s="10">
        <v>4</v>
      </c>
      <c r="F197" s="27"/>
      <c r="G197" s="27"/>
      <c r="H197" s="64"/>
      <c r="I197" s="65"/>
      <c r="J197" s="27"/>
      <c r="K197" s="59"/>
      <c r="L197" s="218"/>
    </row>
    <row r="198" spans="1:12" s="236" customFormat="1" ht="24">
      <c r="A198" s="10">
        <v>16</v>
      </c>
      <c r="B198" s="78" t="s">
        <v>154</v>
      </c>
      <c r="C198" s="79" t="s">
        <v>114</v>
      </c>
      <c r="D198" s="79" t="s">
        <v>156</v>
      </c>
      <c r="E198" s="74">
        <v>6</v>
      </c>
      <c r="F198" s="52"/>
      <c r="G198" s="52"/>
      <c r="H198" s="53"/>
      <c r="I198" s="54"/>
      <c r="J198" s="52"/>
      <c r="K198" s="80"/>
      <c r="L198" s="217"/>
    </row>
    <row r="199" spans="1:11" s="236" customFormat="1" ht="12">
      <c r="A199" s="278" t="s">
        <v>18</v>
      </c>
      <c r="B199" s="278"/>
      <c r="C199" s="278"/>
      <c r="D199" s="278"/>
      <c r="E199" s="278"/>
      <c r="F199" s="278"/>
      <c r="G199" s="41">
        <f>SUM('Część 1-33'!G183:G198)</f>
        <v>0</v>
      </c>
      <c r="H199" s="247" t="s">
        <v>19</v>
      </c>
      <c r="I199" s="248">
        <f>SUM(I183:I198)</f>
        <v>0</v>
      </c>
      <c r="J199" s="41">
        <f>SUM('Część 1-33'!J183:J198)</f>
        <v>0</v>
      </c>
      <c r="K199" s="18"/>
    </row>
    <row r="200" spans="1:11" s="236" customFormat="1" ht="12">
      <c r="A200" s="278" t="s">
        <v>20</v>
      </c>
      <c r="B200" s="278"/>
      <c r="C200" s="278"/>
      <c r="D200" s="278"/>
      <c r="E200" s="278"/>
      <c r="F200" s="278"/>
      <c r="G200" s="41">
        <f>G199*0.25</f>
        <v>0</v>
      </c>
      <c r="H200" s="247" t="s">
        <v>19</v>
      </c>
      <c r="I200" s="248">
        <f>I199*0.25</f>
        <v>0</v>
      </c>
      <c r="J200" s="41">
        <f>J199*0.25</f>
        <v>0</v>
      </c>
      <c r="K200" s="18"/>
    </row>
    <row r="201" spans="1:11" s="236" customFormat="1" ht="12">
      <c r="A201" s="278" t="s">
        <v>21</v>
      </c>
      <c r="B201" s="278"/>
      <c r="C201" s="278"/>
      <c r="D201" s="278"/>
      <c r="E201" s="278"/>
      <c r="F201" s="278"/>
      <c r="G201" s="248">
        <f>G199+G200</f>
        <v>0</v>
      </c>
      <c r="H201" s="247" t="s">
        <v>19</v>
      </c>
      <c r="I201" s="248">
        <f>I199+I200</f>
        <v>0</v>
      </c>
      <c r="J201" s="248">
        <f>J199+J200</f>
        <v>0</v>
      </c>
      <c r="K201" s="31"/>
    </row>
    <row r="202" spans="1:11" s="236" customFormat="1" ht="12">
      <c r="A202" s="29"/>
      <c r="B202" s="30"/>
      <c r="C202" s="31"/>
      <c r="D202" s="31"/>
      <c r="E202" s="31"/>
      <c r="F202" s="31"/>
      <c r="G202" s="31"/>
      <c r="H202" s="31"/>
      <c r="I202" s="32"/>
      <c r="J202" s="31"/>
      <c r="K202" s="31"/>
    </row>
    <row r="203" spans="1:11" s="236" customFormat="1" ht="12">
      <c r="A203" s="43"/>
      <c r="B203" s="234"/>
      <c r="C203" s="44"/>
      <c r="D203" s="44"/>
      <c r="E203" s="44"/>
      <c r="F203" s="44"/>
      <c r="G203" s="44"/>
      <c r="H203" s="44"/>
      <c r="I203" s="235"/>
      <c r="J203" s="44"/>
      <c r="K203" s="44"/>
    </row>
    <row r="204" spans="1:11" s="236" customFormat="1" ht="12">
      <c r="A204" s="29"/>
      <c r="B204" s="30"/>
      <c r="C204" s="31"/>
      <c r="D204" s="31"/>
      <c r="E204" s="31"/>
      <c r="F204" s="31"/>
      <c r="G204" s="31"/>
      <c r="H204" s="31"/>
      <c r="I204" s="32"/>
      <c r="J204" s="31"/>
      <c r="K204" s="31"/>
    </row>
    <row r="205" spans="1:11" s="236" customFormat="1" ht="12">
      <c r="A205" s="282" t="s">
        <v>157</v>
      </c>
      <c r="B205" s="282"/>
      <c r="C205" s="282"/>
      <c r="D205" s="282"/>
      <c r="E205" s="282"/>
      <c r="F205" s="282"/>
      <c r="G205" s="282"/>
      <c r="H205" s="282"/>
      <c r="I205" s="282"/>
      <c r="J205" s="282"/>
      <c r="K205" s="230"/>
    </row>
    <row r="206" spans="1:11" s="236" customFormat="1" ht="12">
      <c r="A206" s="29"/>
      <c r="B206" s="30"/>
      <c r="C206" s="31"/>
      <c r="D206" s="31"/>
      <c r="E206" s="31"/>
      <c r="F206" s="31"/>
      <c r="G206" s="31"/>
      <c r="H206" s="31"/>
      <c r="I206" s="32"/>
      <c r="J206" s="31"/>
      <c r="K206" s="31"/>
    </row>
    <row r="207" spans="1:12" s="236" customFormat="1" ht="24">
      <c r="A207" s="4" t="s">
        <v>2</v>
      </c>
      <c r="B207" s="4" t="s">
        <v>3</v>
      </c>
      <c r="C207" s="3" t="s">
        <v>4</v>
      </c>
      <c r="D207" s="3" t="s">
        <v>5</v>
      </c>
      <c r="E207" s="3" t="s">
        <v>6</v>
      </c>
      <c r="F207" s="3" t="s">
        <v>7</v>
      </c>
      <c r="G207" s="3" t="s">
        <v>23</v>
      </c>
      <c r="H207" s="3" t="s">
        <v>9</v>
      </c>
      <c r="I207" s="5" t="s">
        <v>10</v>
      </c>
      <c r="J207" s="3" t="s">
        <v>24</v>
      </c>
      <c r="K207" s="3" t="s">
        <v>12</v>
      </c>
      <c r="L207" s="3" t="s">
        <v>13</v>
      </c>
    </row>
    <row r="208" spans="1:12" s="236" customFormat="1" ht="12">
      <c r="A208" s="4">
        <v>1</v>
      </c>
      <c r="B208" s="4">
        <v>2</v>
      </c>
      <c r="C208" s="3">
        <v>3</v>
      </c>
      <c r="D208" s="3">
        <v>4</v>
      </c>
      <c r="E208" s="3">
        <v>5</v>
      </c>
      <c r="F208" s="3">
        <v>6</v>
      </c>
      <c r="G208" s="3">
        <v>7</v>
      </c>
      <c r="H208" s="3">
        <v>8</v>
      </c>
      <c r="I208" s="7">
        <v>9</v>
      </c>
      <c r="J208" s="3">
        <v>10</v>
      </c>
      <c r="K208" s="3">
        <v>11</v>
      </c>
      <c r="L208" s="3">
        <v>12</v>
      </c>
    </row>
    <row r="209" spans="1:12" s="236" customFormat="1" ht="24">
      <c r="A209" s="17">
        <v>1</v>
      </c>
      <c r="B209" s="38" t="s">
        <v>158</v>
      </c>
      <c r="C209" s="10" t="s">
        <v>129</v>
      </c>
      <c r="D209" s="10" t="s">
        <v>159</v>
      </c>
      <c r="E209" s="10">
        <v>102</v>
      </c>
      <c r="F209" s="11"/>
      <c r="G209" s="19"/>
      <c r="H209" s="20"/>
      <c r="I209" s="76"/>
      <c r="J209" s="19"/>
      <c r="K209" s="3"/>
      <c r="L209" s="218"/>
    </row>
    <row r="210" spans="1:11" s="227" customFormat="1" ht="12">
      <c r="A210" s="278" t="s">
        <v>18</v>
      </c>
      <c r="B210" s="278"/>
      <c r="C210" s="278"/>
      <c r="D210" s="278"/>
      <c r="E210" s="278"/>
      <c r="F210" s="278"/>
      <c r="G210" s="41">
        <f>SUM('Część 1-33'!G209:G209)</f>
        <v>0</v>
      </c>
      <c r="H210" s="247" t="s">
        <v>19</v>
      </c>
      <c r="I210" s="248">
        <f>SUM(I209:I209)</f>
        <v>0</v>
      </c>
      <c r="J210" s="41">
        <f>SUM('Część 1-33'!J209:J209)</f>
        <v>0</v>
      </c>
      <c r="K210" s="18"/>
    </row>
    <row r="211" spans="1:11" s="236" customFormat="1" ht="12">
      <c r="A211" s="278" t="s">
        <v>20</v>
      </c>
      <c r="B211" s="278"/>
      <c r="C211" s="278"/>
      <c r="D211" s="278"/>
      <c r="E211" s="278"/>
      <c r="F211" s="278"/>
      <c r="G211" s="41">
        <f>G210*0.25</f>
        <v>0</v>
      </c>
      <c r="H211" s="247" t="s">
        <v>19</v>
      </c>
      <c r="I211" s="248">
        <f>I210*0.25</f>
        <v>0</v>
      </c>
      <c r="J211" s="41">
        <f>J210*0.25</f>
        <v>0</v>
      </c>
      <c r="K211" s="18"/>
    </row>
    <row r="212" spans="1:11" ht="12">
      <c r="A212" s="278" t="s">
        <v>21</v>
      </c>
      <c r="B212" s="278"/>
      <c r="C212" s="278"/>
      <c r="D212" s="278"/>
      <c r="E212" s="278"/>
      <c r="F212" s="278"/>
      <c r="G212" s="41">
        <f>G210+G211</f>
        <v>0</v>
      </c>
      <c r="H212" s="247" t="s">
        <v>19</v>
      </c>
      <c r="I212" s="248">
        <f>I210+I211</f>
        <v>0</v>
      </c>
      <c r="J212" s="41">
        <f>J210+J211</f>
        <v>0</v>
      </c>
      <c r="K212" s="18"/>
    </row>
    <row r="213" spans="1:11" ht="12">
      <c r="A213" s="29"/>
      <c r="B213" s="30"/>
      <c r="C213" s="31"/>
      <c r="D213" s="31"/>
      <c r="E213" s="31"/>
      <c r="F213" s="31"/>
      <c r="G213" s="31"/>
      <c r="H213" s="31"/>
      <c r="I213" s="32"/>
      <c r="J213" s="31"/>
      <c r="K213" s="31"/>
    </row>
    <row r="214" spans="1:11" ht="12">
      <c r="A214" s="29"/>
      <c r="B214" s="30"/>
      <c r="C214" s="31"/>
      <c r="D214" s="31"/>
      <c r="E214" s="31"/>
      <c r="F214" s="31"/>
      <c r="G214" s="31"/>
      <c r="H214" s="31"/>
      <c r="I214" s="32"/>
      <c r="J214" s="31"/>
      <c r="K214" s="31"/>
    </row>
    <row r="215" spans="1:11" ht="12">
      <c r="A215" s="29"/>
      <c r="B215" s="30"/>
      <c r="C215" s="31"/>
      <c r="D215" s="31"/>
      <c r="E215" s="31"/>
      <c r="F215" s="31"/>
      <c r="G215" s="31"/>
      <c r="H215" s="31"/>
      <c r="I215" s="32"/>
      <c r="J215" s="31"/>
      <c r="K215" s="31"/>
    </row>
    <row r="216" spans="1:11" s="81" customFormat="1" ht="12">
      <c r="A216" s="282" t="s">
        <v>160</v>
      </c>
      <c r="B216" s="282"/>
      <c r="C216" s="282"/>
      <c r="D216" s="282"/>
      <c r="E216" s="282"/>
      <c r="F216" s="282"/>
      <c r="G216" s="282"/>
      <c r="H216" s="282"/>
      <c r="I216" s="282"/>
      <c r="J216" s="282"/>
      <c r="K216" s="230"/>
    </row>
    <row r="217" spans="1:11" s="81" customFormat="1" ht="12">
      <c r="A217" s="29"/>
      <c r="B217" s="30"/>
      <c r="C217" s="31"/>
      <c r="D217" s="31"/>
      <c r="E217" s="31"/>
      <c r="F217" s="31"/>
      <c r="G217" s="31"/>
      <c r="H217" s="31"/>
      <c r="I217" s="32"/>
      <c r="J217" s="31"/>
      <c r="K217" s="31"/>
    </row>
    <row r="218" spans="1:12" s="82" customFormat="1" ht="24">
      <c r="A218" s="4" t="s">
        <v>2</v>
      </c>
      <c r="B218" s="4" t="s">
        <v>3</v>
      </c>
      <c r="C218" s="3" t="s">
        <v>4</v>
      </c>
      <c r="D218" s="3" t="s">
        <v>5</v>
      </c>
      <c r="E218" s="3" t="s">
        <v>6</v>
      </c>
      <c r="F218" s="3" t="s">
        <v>7</v>
      </c>
      <c r="G218" s="3" t="s">
        <v>23</v>
      </c>
      <c r="H218" s="3" t="s">
        <v>9</v>
      </c>
      <c r="I218" s="5" t="s">
        <v>10</v>
      </c>
      <c r="J218" s="3" t="s">
        <v>24</v>
      </c>
      <c r="K218" s="3" t="s">
        <v>12</v>
      </c>
      <c r="L218" s="3" t="s">
        <v>13</v>
      </c>
    </row>
    <row r="219" spans="1:12" s="236" customFormat="1" ht="12">
      <c r="A219" s="4">
        <v>1</v>
      </c>
      <c r="B219" s="4">
        <v>2</v>
      </c>
      <c r="C219" s="3">
        <v>3</v>
      </c>
      <c r="D219" s="3">
        <v>4</v>
      </c>
      <c r="E219" s="3">
        <v>5</v>
      </c>
      <c r="F219" s="3">
        <v>6</v>
      </c>
      <c r="G219" s="3">
        <v>7</v>
      </c>
      <c r="H219" s="3">
        <v>8</v>
      </c>
      <c r="I219" s="7">
        <v>9</v>
      </c>
      <c r="J219" s="3">
        <v>10</v>
      </c>
      <c r="K219" s="3">
        <v>11</v>
      </c>
      <c r="L219" s="3">
        <v>12</v>
      </c>
    </row>
    <row r="220" spans="1:12" s="236" customFormat="1" ht="12">
      <c r="A220" s="17">
        <v>1</v>
      </c>
      <c r="B220" s="38" t="s">
        <v>161</v>
      </c>
      <c r="C220" s="10" t="s">
        <v>162</v>
      </c>
      <c r="D220" s="10" t="s">
        <v>163</v>
      </c>
      <c r="E220" s="10">
        <v>150</v>
      </c>
      <c r="F220" s="11"/>
      <c r="G220" s="19"/>
      <c r="H220" s="20"/>
      <c r="I220" s="76"/>
      <c r="J220" s="19"/>
      <c r="K220" s="3"/>
      <c r="L220" s="218"/>
    </row>
    <row r="221" spans="1:11" s="236" customFormat="1" ht="12">
      <c r="A221" s="278" t="s">
        <v>18</v>
      </c>
      <c r="B221" s="278"/>
      <c r="C221" s="278"/>
      <c r="D221" s="278"/>
      <c r="E221" s="278"/>
      <c r="F221" s="278"/>
      <c r="G221" s="252">
        <f>SUM('Część 1-33'!G220:G220)</f>
        <v>0</v>
      </c>
      <c r="H221" s="254" t="s">
        <v>19</v>
      </c>
      <c r="I221" s="253">
        <f>SUM(I220:I220)</f>
        <v>0</v>
      </c>
      <c r="J221" s="252">
        <f>SUM('Część 1-33'!J220:J220)</f>
        <v>0</v>
      </c>
      <c r="K221" s="57"/>
    </row>
    <row r="222" spans="1:11" s="236" customFormat="1" ht="12">
      <c r="A222" s="278" t="s">
        <v>20</v>
      </c>
      <c r="B222" s="278"/>
      <c r="C222" s="278"/>
      <c r="D222" s="278"/>
      <c r="E222" s="278"/>
      <c r="F222" s="278"/>
      <c r="G222" s="252">
        <f>G221*0.25</f>
        <v>0</v>
      </c>
      <c r="H222" s="254" t="s">
        <v>19</v>
      </c>
      <c r="I222" s="253">
        <f>I221*0.25</f>
        <v>0</v>
      </c>
      <c r="J222" s="252">
        <f>J221*0.25</f>
        <v>0</v>
      </c>
      <c r="K222" s="57"/>
    </row>
    <row r="223" spans="1:11" s="236" customFormat="1" ht="18" customHeight="1">
      <c r="A223" s="278" t="s">
        <v>21</v>
      </c>
      <c r="B223" s="278"/>
      <c r="C223" s="278"/>
      <c r="D223" s="278"/>
      <c r="E223" s="278"/>
      <c r="F223" s="278"/>
      <c r="G223" s="253">
        <f>G221+G222</f>
        <v>0</v>
      </c>
      <c r="H223" s="254" t="s">
        <v>19</v>
      </c>
      <c r="I223" s="253">
        <f>I221+I222</f>
        <v>0</v>
      </c>
      <c r="J223" s="253">
        <f>J221+J222</f>
        <v>0</v>
      </c>
      <c r="K223" s="44"/>
    </row>
    <row r="224" spans="1:11" s="236" customFormat="1" ht="12">
      <c r="A224" s="43"/>
      <c r="B224" s="234"/>
      <c r="C224" s="44"/>
      <c r="D224" s="44"/>
      <c r="E224" s="44"/>
      <c r="F224" s="31"/>
      <c r="G224" s="44"/>
      <c r="H224" s="44"/>
      <c r="I224" s="235"/>
      <c r="J224" s="44"/>
      <c r="K224" s="44"/>
    </row>
    <row r="225" spans="1:11" s="236" customFormat="1" ht="12">
      <c r="A225" s="268" t="s">
        <v>164</v>
      </c>
      <c r="B225" s="268"/>
      <c r="C225" s="268"/>
      <c r="D225" s="268"/>
      <c r="E225" s="268"/>
      <c r="F225" s="268"/>
      <c r="G225" s="268"/>
      <c r="H225" s="268"/>
      <c r="I225" s="268"/>
      <c r="J225" s="268"/>
      <c r="K225" s="230"/>
    </row>
    <row r="226" spans="1:11" s="236" customFormat="1" ht="12">
      <c r="A226" s="43"/>
      <c r="B226" s="234"/>
      <c r="C226" s="44"/>
      <c r="D226" s="44"/>
      <c r="E226" s="44"/>
      <c r="F226" s="44"/>
      <c r="G226" s="44"/>
      <c r="H226" s="44"/>
      <c r="I226" s="235"/>
      <c r="J226" s="44"/>
      <c r="K226" s="44"/>
    </row>
    <row r="227" spans="1:12" s="236" customFormat="1" ht="24">
      <c r="A227" s="58" t="s">
        <v>2</v>
      </c>
      <c r="B227" s="58" t="s">
        <v>3</v>
      </c>
      <c r="C227" s="59" t="s">
        <v>4</v>
      </c>
      <c r="D227" s="59" t="s">
        <v>5</v>
      </c>
      <c r="E227" s="59" t="s">
        <v>6</v>
      </c>
      <c r="F227" s="3" t="s">
        <v>7</v>
      </c>
      <c r="G227" s="59" t="s">
        <v>23</v>
      </c>
      <c r="H227" s="59" t="s">
        <v>9</v>
      </c>
      <c r="I227" s="56" t="s">
        <v>10</v>
      </c>
      <c r="J227" s="55" t="s">
        <v>24</v>
      </c>
      <c r="K227" s="59" t="s">
        <v>12</v>
      </c>
      <c r="L227" s="3" t="s">
        <v>13</v>
      </c>
    </row>
    <row r="228" spans="1:12" s="236" customFormat="1" ht="12">
      <c r="A228" s="58">
        <v>1</v>
      </c>
      <c r="B228" s="58">
        <v>2</v>
      </c>
      <c r="C228" s="59">
        <v>3</v>
      </c>
      <c r="D228" s="59">
        <v>4</v>
      </c>
      <c r="E228" s="59">
        <v>5</v>
      </c>
      <c r="F228" s="59">
        <v>6</v>
      </c>
      <c r="G228" s="59">
        <v>7</v>
      </c>
      <c r="H228" s="59">
        <v>8</v>
      </c>
      <c r="I228" s="60">
        <v>9</v>
      </c>
      <c r="J228" s="55">
        <v>10</v>
      </c>
      <c r="K228" s="59">
        <v>11</v>
      </c>
      <c r="L228" s="3">
        <v>12</v>
      </c>
    </row>
    <row r="229" spans="1:12" s="236" customFormat="1" ht="12">
      <c r="A229" s="24">
        <v>1</v>
      </c>
      <c r="B229" s="51" t="s">
        <v>165</v>
      </c>
      <c r="C229" s="25" t="s">
        <v>166</v>
      </c>
      <c r="D229" s="25" t="s">
        <v>167</v>
      </c>
      <c r="E229" s="10">
        <v>4</v>
      </c>
      <c r="F229" s="27"/>
      <c r="G229" s="27"/>
      <c r="H229" s="64"/>
      <c r="I229" s="65"/>
      <c r="J229" s="83"/>
      <c r="K229" s="59"/>
      <c r="L229" s="218"/>
    </row>
    <row r="230" spans="1:12" s="236" customFormat="1" ht="12">
      <c r="A230" s="24">
        <v>2</v>
      </c>
      <c r="B230" s="51" t="s">
        <v>165</v>
      </c>
      <c r="C230" s="25" t="s">
        <v>166</v>
      </c>
      <c r="D230" s="25" t="s">
        <v>168</v>
      </c>
      <c r="E230" s="25">
        <v>28</v>
      </c>
      <c r="F230" s="27"/>
      <c r="G230" s="27"/>
      <c r="H230" s="53"/>
      <c r="I230" s="54"/>
      <c r="J230" s="84"/>
      <c r="K230" s="55"/>
      <c r="L230" s="217"/>
    </row>
    <row r="231" spans="1:11" s="237" customFormat="1" ht="12">
      <c r="A231" s="278" t="s">
        <v>18</v>
      </c>
      <c r="B231" s="278"/>
      <c r="C231" s="278"/>
      <c r="D231" s="278"/>
      <c r="E231" s="278"/>
      <c r="F231" s="278"/>
      <c r="G231" s="252">
        <f>SUM('Część 1-33'!G229:G230)</f>
        <v>0</v>
      </c>
      <c r="H231" s="254" t="s">
        <v>19</v>
      </c>
      <c r="I231" s="253">
        <f>SUM(I229:I230)</f>
        <v>0</v>
      </c>
      <c r="J231" s="252">
        <f>SUM('Część 1-33'!J229:J230)</f>
        <v>0</v>
      </c>
      <c r="K231" s="57"/>
    </row>
    <row r="232" spans="1:11" s="238" customFormat="1" ht="12">
      <c r="A232" s="278" t="s">
        <v>20</v>
      </c>
      <c r="B232" s="278"/>
      <c r="C232" s="278"/>
      <c r="D232" s="278"/>
      <c r="E232" s="278"/>
      <c r="F232" s="278"/>
      <c r="G232" s="252">
        <f>G231*0.25</f>
        <v>0</v>
      </c>
      <c r="H232" s="254" t="s">
        <v>19</v>
      </c>
      <c r="I232" s="253">
        <f>I231*0.25</f>
        <v>0</v>
      </c>
      <c r="J232" s="252">
        <f>J231*0.25</f>
        <v>0</v>
      </c>
      <c r="K232" s="57"/>
    </row>
    <row r="233" spans="1:11" ht="12">
      <c r="A233" s="278" t="s">
        <v>21</v>
      </c>
      <c r="B233" s="278"/>
      <c r="C233" s="278"/>
      <c r="D233" s="278"/>
      <c r="E233" s="278"/>
      <c r="F233" s="278"/>
      <c r="G233" s="253">
        <f>G231+G232</f>
        <v>0</v>
      </c>
      <c r="H233" s="254" t="s">
        <v>19</v>
      </c>
      <c r="I233" s="253">
        <f>I231+I232</f>
        <v>0</v>
      </c>
      <c r="J233" s="253">
        <f>J231+J232</f>
        <v>0</v>
      </c>
      <c r="K233" s="44"/>
    </row>
    <row r="234" spans="1:11" ht="12">
      <c r="A234" s="43"/>
      <c r="B234" s="234"/>
      <c r="C234" s="44"/>
      <c r="D234" s="44"/>
      <c r="E234" s="44"/>
      <c r="F234" s="44"/>
      <c r="G234" s="44"/>
      <c r="H234" s="44"/>
      <c r="I234" s="235"/>
      <c r="J234" s="44"/>
      <c r="K234" s="44"/>
    </row>
    <row r="235" spans="1:11" s="236" customFormat="1" ht="12">
      <c r="A235" s="283" t="s">
        <v>169</v>
      </c>
      <c r="B235" s="283"/>
      <c r="C235" s="283"/>
      <c r="D235" s="283"/>
      <c r="E235" s="283"/>
      <c r="F235" s="283"/>
      <c r="G235" s="283"/>
      <c r="H235" s="283"/>
      <c r="I235" s="283"/>
      <c r="J235" s="283"/>
      <c r="K235" s="271"/>
    </row>
    <row r="236" spans="1:11" s="236" customFormat="1" ht="12">
      <c r="A236" s="239"/>
      <c r="B236" s="240"/>
      <c r="C236" s="241"/>
      <c r="D236" s="241"/>
      <c r="E236" s="241"/>
      <c r="F236" s="241"/>
      <c r="G236" s="241"/>
      <c r="H236" s="241"/>
      <c r="I236" s="242"/>
      <c r="J236" s="241"/>
      <c r="K236" s="241"/>
    </row>
    <row r="237" spans="1:12" s="236" customFormat="1" ht="24">
      <c r="A237" s="85" t="s">
        <v>2</v>
      </c>
      <c r="B237" s="85" t="s">
        <v>3</v>
      </c>
      <c r="C237" s="86" t="s">
        <v>4</v>
      </c>
      <c r="D237" s="86" t="s">
        <v>5</v>
      </c>
      <c r="E237" s="86" t="s">
        <v>6</v>
      </c>
      <c r="F237" s="3" t="s">
        <v>7</v>
      </c>
      <c r="G237" s="86" t="s">
        <v>8</v>
      </c>
      <c r="H237" s="86" t="s">
        <v>9</v>
      </c>
      <c r="I237" s="56" t="s">
        <v>10</v>
      </c>
      <c r="J237" s="87" t="s">
        <v>11</v>
      </c>
      <c r="K237" s="86" t="s">
        <v>12</v>
      </c>
      <c r="L237" s="3" t="s">
        <v>13</v>
      </c>
    </row>
    <row r="238" spans="1:12" s="236" customFormat="1" ht="12">
      <c r="A238" s="85">
        <v>1</v>
      </c>
      <c r="B238" s="85">
        <v>2</v>
      </c>
      <c r="C238" s="86">
        <v>3</v>
      </c>
      <c r="D238" s="86">
        <v>4</v>
      </c>
      <c r="E238" s="86">
        <v>5</v>
      </c>
      <c r="F238" s="86">
        <v>6</v>
      </c>
      <c r="G238" s="86">
        <v>7</v>
      </c>
      <c r="H238" s="86">
        <v>8</v>
      </c>
      <c r="I238" s="88">
        <v>9</v>
      </c>
      <c r="J238" s="87">
        <v>10</v>
      </c>
      <c r="K238" s="86">
        <v>11</v>
      </c>
      <c r="L238" s="3">
        <v>12</v>
      </c>
    </row>
    <row r="239" spans="1:12" s="236" customFormat="1" ht="12">
      <c r="A239" s="89">
        <v>1</v>
      </c>
      <c r="B239" s="90" t="s">
        <v>170</v>
      </c>
      <c r="C239" s="91" t="s">
        <v>36</v>
      </c>
      <c r="D239" s="91" t="s">
        <v>171</v>
      </c>
      <c r="E239" s="91">
        <v>180</v>
      </c>
      <c r="F239" s="92"/>
      <c r="G239" s="93"/>
      <c r="H239" s="94"/>
      <c r="I239" s="95"/>
      <c r="J239" s="96"/>
      <c r="K239" s="86"/>
      <c r="L239" s="218"/>
    </row>
    <row r="240" spans="1:11" s="236" customFormat="1" ht="12">
      <c r="A240" s="278" t="s">
        <v>18</v>
      </c>
      <c r="B240" s="278"/>
      <c r="C240" s="278"/>
      <c r="D240" s="278"/>
      <c r="E240" s="278"/>
      <c r="F240" s="278"/>
      <c r="G240" s="263">
        <f>SUM('Część 1-33'!G239:G239)</f>
        <v>0</v>
      </c>
      <c r="H240" s="264" t="s">
        <v>19</v>
      </c>
      <c r="I240" s="265">
        <f>SUM(I239:I239)</f>
        <v>0</v>
      </c>
      <c r="J240" s="263">
        <f>SUM('Część 1-33'!J239:J239)</f>
        <v>0</v>
      </c>
      <c r="K240" s="97"/>
    </row>
    <row r="241" spans="1:11" s="236" customFormat="1" ht="12">
      <c r="A241" s="278" t="s">
        <v>20</v>
      </c>
      <c r="B241" s="278"/>
      <c r="C241" s="278"/>
      <c r="D241" s="278"/>
      <c r="E241" s="278"/>
      <c r="F241" s="278"/>
      <c r="G241" s="263">
        <f>G240*0.25</f>
        <v>0</v>
      </c>
      <c r="H241" s="264" t="s">
        <v>19</v>
      </c>
      <c r="I241" s="265">
        <f>I240*0.25</f>
        <v>0</v>
      </c>
      <c r="J241" s="263">
        <f>J240*0.25</f>
        <v>0</v>
      </c>
      <c r="K241" s="97"/>
    </row>
    <row r="242" spans="1:11" s="236" customFormat="1" ht="12">
      <c r="A242" s="278" t="s">
        <v>21</v>
      </c>
      <c r="B242" s="278"/>
      <c r="C242" s="278"/>
      <c r="D242" s="278"/>
      <c r="E242" s="278"/>
      <c r="F242" s="278"/>
      <c r="G242" s="263">
        <f>G240+G241</f>
        <v>0</v>
      </c>
      <c r="H242" s="264" t="s">
        <v>19</v>
      </c>
      <c r="I242" s="265">
        <f>I240+I241</f>
        <v>0</v>
      </c>
      <c r="J242" s="263">
        <f>J240+J241</f>
        <v>0</v>
      </c>
      <c r="K242" s="97"/>
    </row>
    <row r="243" spans="1:11" s="236" customFormat="1" ht="12">
      <c r="A243" s="231"/>
      <c r="B243" s="229"/>
      <c r="C243" s="232"/>
      <c r="D243" s="232"/>
      <c r="E243" s="232"/>
      <c r="F243" s="232"/>
      <c r="G243" s="232"/>
      <c r="H243" s="232"/>
      <c r="I243" s="233"/>
      <c r="J243" s="232"/>
      <c r="K243" s="232"/>
    </row>
    <row r="244" spans="1:11" s="236" customFormat="1" ht="12">
      <c r="A244" s="282" t="s">
        <v>172</v>
      </c>
      <c r="B244" s="282"/>
      <c r="C244" s="282"/>
      <c r="D244" s="282"/>
      <c r="E244" s="282"/>
      <c r="F244" s="282"/>
      <c r="G244" s="282"/>
      <c r="H244" s="282"/>
      <c r="I244" s="282"/>
      <c r="J244" s="282"/>
      <c r="K244" s="230"/>
    </row>
    <row r="245" spans="1:11" s="236" customFormat="1" ht="12">
      <c r="A245" s="43"/>
      <c r="B245" s="234"/>
      <c r="C245" s="44"/>
      <c r="D245" s="44"/>
      <c r="E245" s="44"/>
      <c r="F245" s="44"/>
      <c r="G245" s="44"/>
      <c r="H245" s="44"/>
      <c r="I245" s="235"/>
      <c r="J245" s="44"/>
      <c r="K245" s="44"/>
    </row>
    <row r="246" spans="1:12" s="236" customFormat="1" ht="24">
      <c r="A246" s="58" t="s">
        <v>2</v>
      </c>
      <c r="B246" s="58" t="s">
        <v>3</v>
      </c>
      <c r="C246" s="59" t="s">
        <v>4</v>
      </c>
      <c r="D246" s="59" t="s">
        <v>5</v>
      </c>
      <c r="E246" s="59" t="s">
        <v>6</v>
      </c>
      <c r="F246" s="3" t="s">
        <v>7</v>
      </c>
      <c r="G246" s="59" t="s">
        <v>8</v>
      </c>
      <c r="H246" s="59" t="s">
        <v>9</v>
      </c>
      <c r="I246" s="56" t="s">
        <v>10</v>
      </c>
      <c r="J246" s="59" t="s">
        <v>11</v>
      </c>
      <c r="K246" s="98" t="s">
        <v>12</v>
      </c>
      <c r="L246" s="3" t="s">
        <v>13</v>
      </c>
    </row>
    <row r="247" spans="1:12" s="236" customFormat="1" ht="12">
      <c r="A247" s="58">
        <v>1</v>
      </c>
      <c r="B247" s="58">
        <v>2</v>
      </c>
      <c r="C247" s="59">
        <v>3</v>
      </c>
      <c r="D247" s="59">
        <v>4</v>
      </c>
      <c r="E247" s="59">
        <v>5</v>
      </c>
      <c r="F247" s="59">
        <v>6</v>
      </c>
      <c r="G247" s="59">
        <v>7</v>
      </c>
      <c r="H247" s="59">
        <v>8</v>
      </c>
      <c r="I247" s="60">
        <v>9</v>
      </c>
      <c r="J247" s="55">
        <v>10</v>
      </c>
      <c r="K247" s="59">
        <v>11</v>
      </c>
      <c r="L247" s="3">
        <v>12</v>
      </c>
    </row>
    <row r="248" spans="1:12" s="236" customFormat="1" ht="24">
      <c r="A248" s="24">
        <v>1</v>
      </c>
      <c r="B248" s="51" t="s">
        <v>173</v>
      </c>
      <c r="C248" s="25" t="s">
        <v>174</v>
      </c>
      <c r="D248" s="25" t="s">
        <v>175</v>
      </c>
      <c r="E248" s="25">
        <v>30</v>
      </c>
      <c r="F248" s="27"/>
      <c r="G248" s="52"/>
      <c r="H248" s="53"/>
      <c r="I248" s="61"/>
      <c r="J248" s="84"/>
      <c r="K248" s="59"/>
      <c r="L248" s="218"/>
    </row>
    <row r="249" spans="1:11" s="236" customFormat="1" ht="12">
      <c r="A249" s="278" t="s">
        <v>18</v>
      </c>
      <c r="B249" s="278"/>
      <c r="C249" s="278"/>
      <c r="D249" s="278"/>
      <c r="E249" s="278"/>
      <c r="F249" s="278"/>
      <c r="G249" s="252">
        <f>SUM('Część 1-33'!G248:G248)</f>
        <v>0</v>
      </c>
      <c r="H249" s="254" t="s">
        <v>19</v>
      </c>
      <c r="I249" s="253">
        <f>SUM(I248:I248)</f>
        <v>0</v>
      </c>
      <c r="J249" s="252">
        <f>SUM('Część 1-33'!J248:J248)</f>
        <v>0</v>
      </c>
      <c r="K249" s="57"/>
    </row>
    <row r="250" spans="1:11" s="236" customFormat="1" ht="12">
      <c r="A250" s="278" t="s">
        <v>20</v>
      </c>
      <c r="B250" s="278"/>
      <c r="C250" s="278"/>
      <c r="D250" s="278"/>
      <c r="E250" s="278"/>
      <c r="F250" s="278"/>
      <c r="G250" s="252">
        <f>G249*0.25</f>
        <v>0</v>
      </c>
      <c r="H250" s="254" t="s">
        <v>19</v>
      </c>
      <c r="I250" s="253">
        <f>I249*0.25</f>
        <v>0</v>
      </c>
      <c r="J250" s="252">
        <f>J249*0.25</f>
        <v>0</v>
      </c>
      <c r="K250" s="57"/>
    </row>
    <row r="251" spans="1:11" s="236" customFormat="1" ht="12">
      <c r="A251" s="278" t="s">
        <v>21</v>
      </c>
      <c r="B251" s="278"/>
      <c r="C251" s="278"/>
      <c r="D251" s="278"/>
      <c r="E251" s="278"/>
      <c r="F251" s="278"/>
      <c r="G251" s="253">
        <f>G249+G250</f>
        <v>0</v>
      </c>
      <c r="H251" s="254" t="s">
        <v>19</v>
      </c>
      <c r="I251" s="253">
        <f>I249+I250</f>
        <v>0</v>
      </c>
      <c r="J251" s="253">
        <f>J249+J250</f>
        <v>0</v>
      </c>
      <c r="K251" s="44"/>
    </row>
    <row r="252" spans="1:11" s="236" customFormat="1" ht="12">
      <c r="A252" s="43"/>
      <c r="B252" s="234"/>
      <c r="C252" s="44"/>
      <c r="D252" s="44"/>
      <c r="E252" s="44"/>
      <c r="F252" s="44"/>
      <c r="G252" s="44"/>
      <c r="H252" s="44"/>
      <c r="I252" s="235"/>
      <c r="J252" s="44"/>
      <c r="K252" s="44"/>
    </row>
    <row r="253" spans="1:11" s="236" customFormat="1" ht="12">
      <c r="A253" s="282" t="s">
        <v>176</v>
      </c>
      <c r="B253" s="282"/>
      <c r="C253" s="282"/>
      <c r="D253" s="282"/>
      <c r="E253" s="282"/>
      <c r="F253" s="282"/>
      <c r="G253" s="282"/>
      <c r="H253" s="282"/>
      <c r="I253" s="282"/>
      <c r="J253" s="282"/>
      <c r="K253" s="230"/>
    </row>
    <row r="254" spans="1:11" s="236" customFormat="1" ht="12">
      <c r="A254" s="43"/>
      <c r="B254" s="234"/>
      <c r="C254" s="44"/>
      <c r="D254" s="44"/>
      <c r="E254" s="44"/>
      <c r="F254" s="44"/>
      <c r="G254" s="44"/>
      <c r="H254" s="44"/>
      <c r="I254" s="235"/>
      <c r="J254" s="44"/>
      <c r="K254" s="44"/>
    </row>
    <row r="255" spans="1:12" s="236" customFormat="1" ht="24">
      <c r="A255" s="58" t="s">
        <v>2</v>
      </c>
      <c r="B255" s="58" t="s">
        <v>3</v>
      </c>
      <c r="C255" s="59" t="s">
        <v>4</v>
      </c>
      <c r="D255" s="59" t="s">
        <v>5</v>
      </c>
      <c r="E255" s="59" t="s">
        <v>6</v>
      </c>
      <c r="F255" s="3" t="s">
        <v>7</v>
      </c>
      <c r="G255" s="59" t="s">
        <v>8</v>
      </c>
      <c r="H255" s="59" t="s">
        <v>9</v>
      </c>
      <c r="I255" s="56" t="s">
        <v>10</v>
      </c>
      <c r="J255" s="55" t="s">
        <v>11</v>
      </c>
      <c r="K255" s="59" t="s">
        <v>12</v>
      </c>
      <c r="L255" s="3" t="s">
        <v>13</v>
      </c>
    </row>
    <row r="256" spans="1:12" s="236" customFormat="1" ht="12">
      <c r="A256" s="58">
        <v>1</v>
      </c>
      <c r="B256" s="58">
        <v>2</v>
      </c>
      <c r="C256" s="59">
        <v>3</v>
      </c>
      <c r="D256" s="59">
        <v>4</v>
      </c>
      <c r="E256" s="59">
        <v>5</v>
      </c>
      <c r="F256" s="59">
        <v>6</v>
      </c>
      <c r="G256" s="59">
        <v>7</v>
      </c>
      <c r="H256" s="59">
        <v>8</v>
      </c>
      <c r="I256" s="60">
        <v>9</v>
      </c>
      <c r="J256" s="55">
        <v>10</v>
      </c>
      <c r="K256" s="59">
        <v>11</v>
      </c>
      <c r="L256" s="3">
        <v>12</v>
      </c>
    </row>
    <row r="257" spans="1:12" s="236" customFormat="1" ht="12">
      <c r="A257" s="24">
        <v>1</v>
      </c>
      <c r="B257" s="51" t="s">
        <v>177</v>
      </c>
      <c r="C257" s="25" t="s">
        <v>178</v>
      </c>
      <c r="D257" s="62" t="s">
        <v>179</v>
      </c>
      <c r="E257" s="25">
        <v>70</v>
      </c>
      <c r="F257" s="27"/>
      <c r="G257" s="27"/>
      <c r="H257" s="64"/>
      <c r="I257" s="65"/>
      <c r="J257" s="83"/>
      <c r="K257" s="59"/>
      <c r="L257" s="218"/>
    </row>
    <row r="258" spans="1:12" ht="12">
      <c r="A258" s="24">
        <v>2</v>
      </c>
      <c r="B258" s="51" t="s">
        <v>177</v>
      </c>
      <c r="C258" s="25" t="s">
        <v>178</v>
      </c>
      <c r="D258" s="25" t="s">
        <v>180</v>
      </c>
      <c r="E258" s="25">
        <v>128</v>
      </c>
      <c r="F258" s="27"/>
      <c r="G258" s="27"/>
      <c r="H258" s="64"/>
      <c r="I258" s="99"/>
      <c r="J258" s="83"/>
      <c r="K258" s="59"/>
      <c r="L258" s="217"/>
    </row>
    <row r="259" spans="1:12" ht="12">
      <c r="A259" s="24">
        <v>3</v>
      </c>
      <c r="B259" s="51" t="s">
        <v>177</v>
      </c>
      <c r="C259" s="25" t="s">
        <v>178</v>
      </c>
      <c r="D259" s="25" t="s">
        <v>181</v>
      </c>
      <c r="E259" s="25">
        <v>108</v>
      </c>
      <c r="F259" s="27"/>
      <c r="G259" s="27"/>
      <c r="H259" s="53"/>
      <c r="I259" s="54"/>
      <c r="J259" s="84"/>
      <c r="K259" s="55"/>
      <c r="L259" s="218"/>
    </row>
    <row r="260" spans="1:11" s="227" customFormat="1" ht="12">
      <c r="A260" s="278" t="s">
        <v>18</v>
      </c>
      <c r="B260" s="278"/>
      <c r="C260" s="278"/>
      <c r="D260" s="278"/>
      <c r="E260" s="278"/>
      <c r="F260" s="278"/>
      <c r="G260" s="252">
        <f>SUM('Część 1-33'!G257:G259)</f>
        <v>0</v>
      </c>
      <c r="H260" s="254" t="s">
        <v>19</v>
      </c>
      <c r="I260" s="253">
        <f>SUM(I257:I259)</f>
        <v>0</v>
      </c>
      <c r="J260" s="252">
        <f>SUM('Część 1-33'!J257:J259)</f>
        <v>0</v>
      </c>
      <c r="K260" s="57"/>
    </row>
    <row r="261" spans="1:11" s="236" customFormat="1" ht="12">
      <c r="A261" s="278" t="s">
        <v>20</v>
      </c>
      <c r="B261" s="278"/>
      <c r="C261" s="278"/>
      <c r="D261" s="278"/>
      <c r="E261" s="278"/>
      <c r="F261" s="278"/>
      <c r="G261" s="252">
        <f>G260*0.25</f>
        <v>0</v>
      </c>
      <c r="H261" s="254" t="s">
        <v>19</v>
      </c>
      <c r="I261" s="253">
        <f>I260*0.25</f>
        <v>0</v>
      </c>
      <c r="J261" s="252">
        <f>J260*0.25</f>
        <v>0</v>
      </c>
      <c r="K261" s="57"/>
    </row>
    <row r="262" spans="1:11" ht="12">
      <c r="A262" s="278" t="s">
        <v>21</v>
      </c>
      <c r="B262" s="278"/>
      <c r="C262" s="278"/>
      <c r="D262" s="278"/>
      <c r="E262" s="278"/>
      <c r="F262" s="278"/>
      <c r="G262" s="253">
        <f>G260+G261</f>
        <v>0</v>
      </c>
      <c r="H262" s="254" t="s">
        <v>19</v>
      </c>
      <c r="I262" s="253">
        <f>I260+I261</f>
        <v>0</v>
      </c>
      <c r="J262" s="253">
        <f>J260+J261</f>
        <v>0</v>
      </c>
      <c r="K262" s="44"/>
    </row>
    <row r="263" spans="1:11" ht="12">
      <c r="A263" s="29"/>
      <c r="B263" s="30"/>
      <c r="C263" s="31"/>
      <c r="D263" s="31"/>
      <c r="E263" s="31"/>
      <c r="F263" s="31"/>
      <c r="G263" s="31"/>
      <c r="H263" s="31"/>
      <c r="I263" s="32"/>
      <c r="J263" s="31"/>
      <c r="K263" s="31"/>
    </row>
    <row r="264" spans="3:11" ht="12">
      <c r="C264" s="35"/>
      <c r="D264" s="35"/>
      <c r="E264" s="35"/>
      <c r="F264" s="35"/>
      <c r="G264" s="35"/>
      <c r="H264" s="35"/>
      <c r="I264" s="36"/>
      <c r="J264" s="35"/>
      <c r="K264" s="35"/>
    </row>
    <row r="265" spans="1:11" s="100" customFormat="1" ht="12">
      <c r="A265" s="282" t="s">
        <v>182</v>
      </c>
      <c r="B265" s="282"/>
      <c r="C265" s="282"/>
      <c r="D265" s="282"/>
      <c r="E265" s="282"/>
      <c r="F265" s="282"/>
      <c r="G265" s="282"/>
      <c r="H265" s="282"/>
      <c r="I265" s="282"/>
      <c r="J265" s="282"/>
      <c r="K265" s="230"/>
    </row>
    <row r="266" spans="1:11" s="82" customFormat="1" ht="12">
      <c r="A266" s="29"/>
      <c r="B266" s="30"/>
      <c r="C266" s="31"/>
      <c r="D266" s="31"/>
      <c r="E266" s="31"/>
      <c r="F266" s="31"/>
      <c r="G266" s="31"/>
      <c r="H266" s="31"/>
      <c r="I266" s="32"/>
      <c r="J266" s="31"/>
      <c r="K266" s="31"/>
    </row>
    <row r="267" spans="1:12" s="236" customFormat="1" ht="24">
      <c r="A267" s="4" t="s">
        <v>2</v>
      </c>
      <c r="B267" s="4" t="s">
        <v>3</v>
      </c>
      <c r="C267" s="3" t="s">
        <v>4</v>
      </c>
      <c r="D267" s="3" t="s">
        <v>5</v>
      </c>
      <c r="E267" s="3" t="s">
        <v>6</v>
      </c>
      <c r="F267" s="3" t="s">
        <v>7</v>
      </c>
      <c r="G267" s="3" t="s">
        <v>8</v>
      </c>
      <c r="H267" s="3" t="s">
        <v>9</v>
      </c>
      <c r="I267" s="5" t="s">
        <v>10</v>
      </c>
      <c r="J267" s="6" t="s">
        <v>11</v>
      </c>
      <c r="K267" s="3" t="s">
        <v>12</v>
      </c>
      <c r="L267" s="3" t="s">
        <v>13</v>
      </c>
    </row>
    <row r="268" spans="1:12" s="236" customFormat="1" ht="12">
      <c r="A268" s="4">
        <v>1</v>
      </c>
      <c r="B268" s="4">
        <v>2</v>
      </c>
      <c r="C268" s="3">
        <v>3</v>
      </c>
      <c r="D268" s="3">
        <v>4</v>
      </c>
      <c r="E268" s="3">
        <v>5</v>
      </c>
      <c r="F268" s="3">
        <v>6</v>
      </c>
      <c r="G268" s="3">
        <v>7</v>
      </c>
      <c r="H268" s="3">
        <v>8</v>
      </c>
      <c r="I268" s="7">
        <v>9</v>
      </c>
      <c r="J268" s="6">
        <v>10</v>
      </c>
      <c r="K268" s="3">
        <v>11</v>
      </c>
      <c r="L268" s="3">
        <v>12</v>
      </c>
    </row>
    <row r="269" spans="1:12" s="236" customFormat="1" ht="12">
      <c r="A269" s="17">
        <v>1</v>
      </c>
      <c r="B269" s="47" t="s">
        <v>183</v>
      </c>
      <c r="C269" s="10" t="s">
        <v>184</v>
      </c>
      <c r="D269" s="10" t="s">
        <v>185</v>
      </c>
      <c r="E269" s="10">
        <v>120</v>
      </c>
      <c r="F269" s="11"/>
      <c r="G269" s="19"/>
      <c r="H269" s="20"/>
      <c r="I269" s="28"/>
      <c r="J269" s="71"/>
      <c r="K269" s="3"/>
      <c r="L269" s="218"/>
    </row>
    <row r="270" spans="1:11" s="227" customFormat="1" ht="12">
      <c r="A270" s="278" t="s">
        <v>18</v>
      </c>
      <c r="B270" s="278"/>
      <c r="C270" s="278"/>
      <c r="D270" s="278"/>
      <c r="E270" s="278"/>
      <c r="F270" s="278"/>
      <c r="G270" s="41">
        <f>SUM('Część 1-33'!G269:G269)</f>
        <v>0</v>
      </c>
      <c r="H270" s="247" t="s">
        <v>19</v>
      </c>
      <c r="I270" s="248">
        <f>SUM(I269:I269)</f>
        <v>0</v>
      </c>
      <c r="J270" s="41">
        <f>SUM('Część 1-33'!J269:J269)</f>
        <v>0</v>
      </c>
      <c r="K270" s="18"/>
    </row>
    <row r="271" spans="1:11" s="236" customFormat="1" ht="12">
      <c r="A271" s="278" t="s">
        <v>20</v>
      </c>
      <c r="B271" s="278"/>
      <c r="C271" s="278"/>
      <c r="D271" s="278"/>
      <c r="E271" s="278"/>
      <c r="F271" s="278"/>
      <c r="G271" s="248">
        <f>G270*0.25</f>
        <v>0</v>
      </c>
      <c r="H271" s="247" t="s">
        <v>19</v>
      </c>
      <c r="I271" s="248">
        <f>I270*0.25</f>
        <v>0</v>
      </c>
      <c r="J271" s="266">
        <f>J270*0.25</f>
        <v>0</v>
      </c>
      <c r="K271" s="31"/>
    </row>
    <row r="272" spans="1:11" ht="12">
      <c r="A272" s="278" t="s">
        <v>21</v>
      </c>
      <c r="B272" s="278"/>
      <c r="C272" s="278"/>
      <c r="D272" s="278"/>
      <c r="E272" s="278"/>
      <c r="F272" s="278"/>
      <c r="G272" s="248">
        <f>G270+G271</f>
        <v>0</v>
      </c>
      <c r="H272" s="247" t="s">
        <v>19</v>
      </c>
      <c r="I272" s="248">
        <f>I270+I271</f>
        <v>0</v>
      </c>
      <c r="J272" s="248">
        <f>J270+J271</f>
        <v>0</v>
      </c>
      <c r="K272" s="31"/>
    </row>
    <row r="273" spans="1:11" ht="12">
      <c r="A273" s="29"/>
      <c r="B273" s="30"/>
      <c r="C273" s="31"/>
      <c r="D273" s="31"/>
      <c r="E273" s="31"/>
      <c r="F273" s="31"/>
      <c r="G273" s="31"/>
      <c r="H273" s="31"/>
      <c r="I273" s="32"/>
      <c r="J273" s="31"/>
      <c r="K273" s="31"/>
    </row>
    <row r="274" spans="1:11" ht="12">
      <c r="A274" s="29"/>
      <c r="B274" s="30"/>
      <c r="C274" s="31"/>
      <c r="D274" s="31"/>
      <c r="E274" s="31"/>
      <c r="F274" s="31"/>
      <c r="G274" s="31"/>
      <c r="H274" s="31"/>
      <c r="I274" s="32"/>
      <c r="J274" s="18"/>
      <c r="K274" s="31"/>
    </row>
    <row r="275" spans="1:11" ht="12">
      <c r="A275" s="282" t="s">
        <v>186</v>
      </c>
      <c r="B275" s="282"/>
      <c r="C275" s="282"/>
      <c r="D275" s="282"/>
      <c r="E275" s="282"/>
      <c r="F275" s="282"/>
      <c r="G275" s="282"/>
      <c r="H275" s="282"/>
      <c r="I275" s="282"/>
      <c r="J275" s="282"/>
      <c r="K275" s="230"/>
    </row>
    <row r="276" spans="1:11" ht="12">
      <c r="A276" s="29"/>
      <c r="B276" s="30"/>
      <c r="C276" s="31"/>
      <c r="D276" s="31"/>
      <c r="E276" s="31"/>
      <c r="F276" s="31"/>
      <c r="G276" s="31"/>
      <c r="H276" s="31"/>
      <c r="I276" s="32"/>
      <c r="J276" s="31"/>
      <c r="K276" s="31"/>
    </row>
    <row r="277" spans="1:12" ht="24">
      <c r="A277" s="4" t="s">
        <v>2</v>
      </c>
      <c r="B277" s="4" t="s">
        <v>3</v>
      </c>
      <c r="C277" s="3" t="s">
        <v>4</v>
      </c>
      <c r="D277" s="3" t="s">
        <v>5</v>
      </c>
      <c r="E277" s="3" t="s">
        <v>6</v>
      </c>
      <c r="F277" s="3" t="s">
        <v>7</v>
      </c>
      <c r="G277" s="3" t="s">
        <v>8</v>
      </c>
      <c r="H277" s="3" t="s">
        <v>9</v>
      </c>
      <c r="I277" s="5" t="s">
        <v>10</v>
      </c>
      <c r="J277" s="6" t="s">
        <v>11</v>
      </c>
      <c r="K277" s="3" t="s">
        <v>12</v>
      </c>
      <c r="L277" s="3" t="s">
        <v>13</v>
      </c>
    </row>
    <row r="278" spans="1:12" s="100" customFormat="1" ht="12">
      <c r="A278" s="4">
        <v>1</v>
      </c>
      <c r="B278" s="4">
        <v>2</v>
      </c>
      <c r="C278" s="3">
        <v>3</v>
      </c>
      <c r="D278" s="3">
        <v>4</v>
      </c>
      <c r="E278" s="3">
        <v>5</v>
      </c>
      <c r="F278" s="3">
        <v>6</v>
      </c>
      <c r="G278" s="3">
        <v>7</v>
      </c>
      <c r="H278" s="3">
        <v>8</v>
      </c>
      <c r="I278" s="7">
        <v>9</v>
      </c>
      <c r="J278" s="6">
        <v>10</v>
      </c>
      <c r="K278" s="3">
        <v>11</v>
      </c>
      <c r="L278" s="3">
        <v>12</v>
      </c>
    </row>
    <row r="279" spans="1:12" s="82" customFormat="1" ht="24">
      <c r="A279" s="17">
        <v>1</v>
      </c>
      <c r="B279" s="17" t="s">
        <v>187</v>
      </c>
      <c r="C279" s="10" t="s">
        <v>66</v>
      </c>
      <c r="D279" s="10" t="s">
        <v>188</v>
      </c>
      <c r="E279" s="10">
        <v>10</v>
      </c>
      <c r="F279" s="10"/>
      <c r="G279" s="11"/>
      <c r="H279" s="12"/>
      <c r="I279" s="48"/>
      <c r="J279" s="101"/>
      <c r="K279" s="10"/>
      <c r="L279" s="218"/>
    </row>
    <row r="280" spans="1:12" ht="24">
      <c r="A280" s="17">
        <v>2</v>
      </c>
      <c r="B280" s="17" t="s">
        <v>187</v>
      </c>
      <c r="C280" s="10" t="s">
        <v>66</v>
      </c>
      <c r="D280" s="10" t="s">
        <v>189</v>
      </c>
      <c r="E280" s="10">
        <v>20</v>
      </c>
      <c r="F280" s="11"/>
      <c r="G280" s="11"/>
      <c r="H280" s="20"/>
      <c r="I280" s="28"/>
      <c r="J280" s="71"/>
      <c r="K280" s="6"/>
      <c r="L280" s="218"/>
    </row>
    <row r="281" spans="1:12" ht="16.5" customHeight="1">
      <c r="A281" s="17">
        <v>3</v>
      </c>
      <c r="B281" s="17" t="s">
        <v>187</v>
      </c>
      <c r="C281" s="10" t="s">
        <v>190</v>
      </c>
      <c r="D281" s="10" t="s">
        <v>191</v>
      </c>
      <c r="E281" s="10">
        <v>20</v>
      </c>
      <c r="F281" s="11"/>
      <c r="G281" s="11"/>
      <c r="H281" s="20"/>
      <c r="I281" s="28"/>
      <c r="J281" s="71"/>
      <c r="K281" s="6"/>
      <c r="L281" s="218"/>
    </row>
    <row r="282" spans="1:11" ht="12">
      <c r="A282" s="278" t="s">
        <v>18</v>
      </c>
      <c r="B282" s="278"/>
      <c r="C282" s="278"/>
      <c r="D282" s="278"/>
      <c r="E282" s="278"/>
      <c r="F282" s="278"/>
      <c r="G282" s="41">
        <f>SUM('Część 1-33'!G279:G281)</f>
        <v>0</v>
      </c>
      <c r="H282" s="41" t="s">
        <v>19</v>
      </c>
      <c r="I282" s="41">
        <f>SUM('Część 1-33'!I279:I281)</f>
        <v>0</v>
      </c>
      <c r="J282" s="41">
        <f>SUM('Część 1-33'!J279:J281)</f>
        <v>0</v>
      </c>
      <c r="K282" s="18"/>
    </row>
    <row r="283" spans="1:11" ht="12">
      <c r="A283" s="278" t="s">
        <v>20</v>
      </c>
      <c r="B283" s="278"/>
      <c r="C283" s="278"/>
      <c r="D283" s="278"/>
      <c r="E283" s="278"/>
      <c r="F283" s="278"/>
      <c r="G283" s="41">
        <f>G282*0.25</f>
        <v>0</v>
      </c>
      <c r="H283" s="247" t="s">
        <v>19</v>
      </c>
      <c r="I283" s="248">
        <f>I282*0.25</f>
        <v>0</v>
      </c>
      <c r="J283" s="41">
        <f>J282*0.25</f>
        <v>0</v>
      </c>
      <c r="K283" s="18"/>
    </row>
    <row r="284" spans="1:10" ht="12">
      <c r="A284" s="278" t="s">
        <v>21</v>
      </c>
      <c r="B284" s="278"/>
      <c r="C284" s="278"/>
      <c r="D284" s="278"/>
      <c r="E284" s="278"/>
      <c r="F284" s="278"/>
      <c r="G284" s="267">
        <f>G282+G283</f>
        <v>0</v>
      </c>
      <c r="H284" s="224" t="s">
        <v>19</v>
      </c>
      <c r="I284" s="267">
        <f>I282+I283</f>
        <v>0</v>
      </c>
      <c r="J284" s="267">
        <f>J282+J283</f>
        <v>0</v>
      </c>
    </row>
    <row r="285" spans="1:11" s="227" customFormat="1" ht="12">
      <c r="A285" s="33"/>
      <c r="B285" s="34"/>
      <c r="C285" s="33"/>
      <c r="D285" s="33"/>
      <c r="E285" s="33"/>
      <c r="F285" s="33"/>
      <c r="G285" s="33"/>
      <c r="H285" s="33"/>
      <c r="I285" s="220"/>
      <c r="J285" s="33"/>
      <c r="K285" s="33"/>
    </row>
    <row r="286" spans="1:11" s="227" customFormat="1" ht="12">
      <c r="A286" s="282" t="s">
        <v>192</v>
      </c>
      <c r="B286" s="282"/>
      <c r="C286" s="282"/>
      <c r="D286" s="282"/>
      <c r="E286" s="282"/>
      <c r="F286" s="282"/>
      <c r="G286" s="282"/>
      <c r="H286" s="282"/>
      <c r="I286" s="282"/>
      <c r="J286" s="282"/>
      <c r="K286" s="230"/>
    </row>
    <row r="287" spans="1:11" s="236" customFormat="1" ht="12">
      <c r="A287" s="29"/>
      <c r="B287" s="30"/>
      <c r="C287" s="31"/>
      <c r="D287" s="31"/>
      <c r="E287" s="31"/>
      <c r="F287" s="31"/>
      <c r="G287" s="31"/>
      <c r="H287" s="31"/>
      <c r="I287" s="32"/>
      <c r="J287" s="31"/>
      <c r="K287" s="31"/>
    </row>
    <row r="288" spans="1:12" s="236" customFormat="1" ht="24">
      <c r="A288" s="4" t="s">
        <v>2</v>
      </c>
      <c r="B288" s="4" t="s">
        <v>3</v>
      </c>
      <c r="C288" s="3" t="s">
        <v>4</v>
      </c>
      <c r="D288" s="3" t="s">
        <v>5</v>
      </c>
      <c r="E288" s="3" t="s">
        <v>6</v>
      </c>
      <c r="F288" s="3" t="s">
        <v>7</v>
      </c>
      <c r="G288" s="3" t="s">
        <v>8</v>
      </c>
      <c r="H288" s="3" t="s">
        <v>9</v>
      </c>
      <c r="I288" s="5" t="s">
        <v>10</v>
      </c>
      <c r="J288" s="6" t="s">
        <v>11</v>
      </c>
      <c r="K288" s="3" t="s">
        <v>12</v>
      </c>
      <c r="L288" s="3" t="s">
        <v>13</v>
      </c>
    </row>
    <row r="289" spans="1:12" ht="12">
      <c r="A289" s="4">
        <v>1</v>
      </c>
      <c r="B289" s="4">
        <v>2</v>
      </c>
      <c r="C289" s="3">
        <v>3</v>
      </c>
      <c r="D289" s="3">
        <v>4</v>
      </c>
      <c r="E289" s="3">
        <v>5</v>
      </c>
      <c r="F289" s="3">
        <v>6</v>
      </c>
      <c r="G289" s="3">
        <v>7</v>
      </c>
      <c r="H289" s="3">
        <v>8</v>
      </c>
      <c r="I289" s="7">
        <v>9</v>
      </c>
      <c r="J289" s="6">
        <v>10</v>
      </c>
      <c r="K289" s="3">
        <v>11</v>
      </c>
      <c r="L289" s="3">
        <v>12</v>
      </c>
    </row>
    <row r="290" spans="1:12" ht="12">
      <c r="A290" s="17">
        <v>1</v>
      </c>
      <c r="B290" s="17" t="s">
        <v>193</v>
      </c>
      <c r="C290" s="10" t="s">
        <v>166</v>
      </c>
      <c r="D290" s="10" t="s">
        <v>194</v>
      </c>
      <c r="E290" s="10">
        <v>20</v>
      </c>
      <c r="F290" s="10"/>
      <c r="G290" s="11"/>
      <c r="H290" s="12"/>
      <c r="I290" s="48"/>
      <c r="J290" s="101"/>
      <c r="K290" s="10"/>
      <c r="L290" s="218"/>
    </row>
    <row r="291" spans="1:12" ht="12">
      <c r="A291" s="17" t="s">
        <v>195</v>
      </c>
      <c r="B291" s="17" t="s">
        <v>193</v>
      </c>
      <c r="C291" s="10" t="s">
        <v>166</v>
      </c>
      <c r="D291" s="10" t="s">
        <v>196</v>
      </c>
      <c r="E291" s="10">
        <v>20</v>
      </c>
      <c r="F291" s="11"/>
      <c r="G291" s="11"/>
      <c r="H291" s="12"/>
      <c r="I291" s="48"/>
      <c r="J291" s="101"/>
      <c r="K291" s="10"/>
      <c r="L291" s="218"/>
    </row>
    <row r="292" spans="1:12" ht="12">
      <c r="A292" s="17">
        <v>3</v>
      </c>
      <c r="B292" s="17" t="s">
        <v>193</v>
      </c>
      <c r="C292" s="10" t="s">
        <v>166</v>
      </c>
      <c r="D292" s="10" t="s">
        <v>197</v>
      </c>
      <c r="E292" s="10">
        <v>12320</v>
      </c>
      <c r="F292" s="11"/>
      <c r="G292" s="19"/>
      <c r="H292" s="20"/>
      <c r="I292" s="28"/>
      <c r="J292" s="71"/>
      <c r="K292" s="6"/>
      <c r="L292" s="218"/>
    </row>
    <row r="293" spans="1:11" s="100" customFormat="1" ht="12">
      <c r="A293" s="278" t="s">
        <v>18</v>
      </c>
      <c r="B293" s="278"/>
      <c r="C293" s="278"/>
      <c r="D293" s="278"/>
      <c r="E293" s="278"/>
      <c r="F293" s="278"/>
      <c r="G293" s="41">
        <f>SUM('Część 1-33'!G290:G292)</f>
        <v>0</v>
      </c>
      <c r="H293" s="247" t="s">
        <v>19</v>
      </c>
      <c r="I293" s="248">
        <f>SUM(I290:I292)</f>
        <v>0</v>
      </c>
      <c r="J293" s="41">
        <f>SUM('Część 1-33'!J290:J292)</f>
        <v>0</v>
      </c>
      <c r="K293" s="18"/>
    </row>
    <row r="294" spans="1:11" s="100" customFormat="1" ht="12">
      <c r="A294" s="278" t="s">
        <v>20</v>
      </c>
      <c r="B294" s="278"/>
      <c r="C294" s="278"/>
      <c r="D294" s="278"/>
      <c r="E294" s="278"/>
      <c r="F294" s="278"/>
      <c r="G294" s="41">
        <f>G293*0.25</f>
        <v>0</v>
      </c>
      <c r="H294" s="247" t="s">
        <v>19</v>
      </c>
      <c r="I294" s="248">
        <f>I293*0.25</f>
        <v>0</v>
      </c>
      <c r="J294" s="41">
        <f>J293*0.25</f>
        <v>0</v>
      </c>
      <c r="K294" s="18"/>
    </row>
    <row r="295" spans="1:11" s="33" customFormat="1" ht="12">
      <c r="A295" s="278" t="s">
        <v>21</v>
      </c>
      <c r="B295" s="278"/>
      <c r="C295" s="278"/>
      <c r="D295" s="278"/>
      <c r="E295" s="278"/>
      <c r="F295" s="278"/>
      <c r="G295" s="41">
        <f>G293+G294</f>
        <v>0</v>
      </c>
      <c r="H295" s="247" t="s">
        <v>19</v>
      </c>
      <c r="I295" s="248">
        <f>I293+I294</f>
        <v>0</v>
      </c>
      <c r="J295" s="41">
        <f>J293+J294</f>
        <v>0</v>
      </c>
      <c r="K295" s="18"/>
    </row>
    <row r="296" spans="1:9" s="33" customFormat="1" ht="12">
      <c r="A296" s="227"/>
      <c r="B296" s="34"/>
      <c r="I296" s="220"/>
    </row>
    <row r="297" spans="1:9" s="33" customFormat="1" ht="12">
      <c r="A297" s="33" t="s">
        <v>198</v>
      </c>
      <c r="B297" s="34"/>
      <c r="I297" s="220"/>
    </row>
    <row r="298" spans="2:9" s="33" customFormat="1" ht="12">
      <c r="B298" s="34"/>
      <c r="I298" s="220"/>
    </row>
    <row r="300" spans="1:11" ht="12">
      <c r="A300" s="281" t="s">
        <v>199</v>
      </c>
      <c r="B300" s="281"/>
      <c r="C300" s="281"/>
      <c r="D300" s="281"/>
      <c r="E300" s="281"/>
      <c r="F300" s="281"/>
      <c r="G300" s="281"/>
      <c r="H300" s="281"/>
      <c r="I300" s="281"/>
      <c r="J300" s="281"/>
      <c r="K300" s="230"/>
    </row>
    <row r="301" spans="1:11" s="236" customFormat="1" ht="12">
      <c r="A301" s="29"/>
      <c r="B301" s="30"/>
      <c r="C301" s="31"/>
      <c r="D301" s="31"/>
      <c r="E301" s="31"/>
      <c r="F301" s="31"/>
      <c r="G301" s="31"/>
      <c r="H301" s="31"/>
      <c r="I301" s="32"/>
      <c r="J301" s="31"/>
      <c r="K301" s="31"/>
    </row>
    <row r="302" spans="1:12" s="236" customFormat="1" ht="24">
      <c r="A302" s="4" t="s">
        <v>2</v>
      </c>
      <c r="B302" s="4" t="s">
        <v>3</v>
      </c>
      <c r="C302" s="3" t="s">
        <v>4</v>
      </c>
      <c r="D302" s="3" t="s">
        <v>5</v>
      </c>
      <c r="E302" s="3" t="s">
        <v>6</v>
      </c>
      <c r="F302" s="3" t="s">
        <v>7</v>
      </c>
      <c r="G302" s="3" t="s">
        <v>8</v>
      </c>
      <c r="H302" s="3" t="s">
        <v>9</v>
      </c>
      <c r="I302" s="5" t="s">
        <v>10</v>
      </c>
      <c r="J302" s="6" t="s">
        <v>11</v>
      </c>
      <c r="K302" s="3" t="s">
        <v>12</v>
      </c>
      <c r="L302" s="3" t="s">
        <v>13</v>
      </c>
    </row>
    <row r="303" spans="1:12" s="236" customFormat="1" ht="12">
      <c r="A303" s="4">
        <v>1</v>
      </c>
      <c r="B303" s="4">
        <v>2</v>
      </c>
      <c r="C303" s="3">
        <v>3</v>
      </c>
      <c r="D303" s="3">
        <v>4</v>
      </c>
      <c r="E303" s="3">
        <v>5</v>
      </c>
      <c r="F303" s="3">
        <v>6</v>
      </c>
      <c r="G303" s="3">
        <v>7</v>
      </c>
      <c r="H303" s="3">
        <v>8</v>
      </c>
      <c r="I303" s="7">
        <v>9</v>
      </c>
      <c r="J303" s="6">
        <v>10</v>
      </c>
      <c r="K303" s="3">
        <v>11</v>
      </c>
      <c r="L303" s="3">
        <v>12</v>
      </c>
    </row>
    <row r="304" spans="1:12" s="236" customFormat="1" ht="12">
      <c r="A304" s="104">
        <v>1</v>
      </c>
      <c r="B304" s="104" t="s">
        <v>200</v>
      </c>
      <c r="C304" s="74" t="s">
        <v>201</v>
      </c>
      <c r="D304" s="74" t="s">
        <v>202</v>
      </c>
      <c r="E304" s="74">
        <v>4200</v>
      </c>
      <c r="F304" s="74"/>
      <c r="G304" s="19"/>
      <c r="H304" s="20"/>
      <c r="I304" s="28"/>
      <c r="J304" s="71"/>
      <c r="K304" s="74"/>
      <c r="L304" s="218"/>
    </row>
    <row r="305" spans="1:12" s="236" customFormat="1" ht="12">
      <c r="A305" s="17">
        <v>2</v>
      </c>
      <c r="B305" s="17" t="s">
        <v>203</v>
      </c>
      <c r="C305" s="10" t="s">
        <v>201</v>
      </c>
      <c r="D305" s="10" t="s">
        <v>204</v>
      </c>
      <c r="E305" s="10">
        <v>38</v>
      </c>
      <c r="F305" s="105"/>
      <c r="G305" s="11"/>
      <c r="H305" s="12"/>
      <c r="I305" s="11"/>
      <c r="J305" s="11"/>
      <c r="K305" s="10"/>
      <c r="L305" s="218"/>
    </row>
    <row r="306" spans="1:11" s="236" customFormat="1" ht="12">
      <c r="A306" s="280" t="s">
        <v>18</v>
      </c>
      <c r="B306" s="280"/>
      <c r="C306" s="280"/>
      <c r="D306" s="280"/>
      <c r="E306" s="280"/>
      <c r="F306" s="280"/>
      <c r="G306" s="14">
        <f>SUM('Część 1-33'!G304:G305)</f>
        <v>0</v>
      </c>
      <c r="H306" s="261" t="s">
        <v>19</v>
      </c>
      <c r="I306" s="14">
        <f>SUM(I304:I305)</f>
        <v>0</v>
      </c>
      <c r="J306" s="14">
        <f>SUM(J304:J305)</f>
        <v>0</v>
      </c>
      <c r="K306" s="18"/>
    </row>
    <row r="307" spans="1:11" s="236" customFormat="1" ht="12">
      <c r="A307" s="278" t="s">
        <v>20</v>
      </c>
      <c r="B307" s="278"/>
      <c r="C307" s="278"/>
      <c r="D307" s="278"/>
      <c r="E307" s="278"/>
      <c r="F307" s="278"/>
      <c r="G307" s="224">
        <f>G306*0.25</f>
        <v>0</v>
      </c>
      <c r="H307" s="224" t="s">
        <v>19</v>
      </c>
      <c r="I307" s="267">
        <f>I306*0.25</f>
        <v>0</v>
      </c>
      <c r="J307" s="267">
        <f>J306*0.25</f>
        <v>0</v>
      </c>
      <c r="K307" s="33"/>
    </row>
    <row r="308" spans="1:11" s="236" customFormat="1" ht="12">
      <c r="A308" s="278" t="s">
        <v>21</v>
      </c>
      <c r="B308" s="278"/>
      <c r="C308" s="278"/>
      <c r="D308" s="278"/>
      <c r="E308" s="278"/>
      <c r="F308" s="278"/>
      <c r="G308" s="267">
        <f>G306+G307</f>
        <v>0</v>
      </c>
      <c r="H308" s="224" t="s">
        <v>19</v>
      </c>
      <c r="I308" s="267">
        <f>I306+I307</f>
        <v>0</v>
      </c>
      <c r="J308" s="267">
        <f>J306+J307</f>
        <v>0</v>
      </c>
      <c r="K308" s="33"/>
    </row>
    <row r="309" spans="1:11" s="236" customFormat="1" ht="12">
      <c r="A309" s="33"/>
      <c r="B309" s="34"/>
      <c r="C309" s="33"/>
      <c r="D309" s="33"/>
      <c r="E309" s="33"/>
      <c r="F309" s="33"/>
      <c r="G309" s="33"/>
      <c r="H309" s="33"/>
      <c r="I309" s="220"/>
      <c r="J309" s="33"/>
      <c r="K309" s="33"/>
    </row>
    <row r="310" ht="12">
      <c r="A310" s="33" t="s">
        <v>205</v>
      </c>
    </row>
    <row r="312" spans="1:11" ht="12">
      <c r="A312" s="282" t="s">
        <v>206</v>
      </c>
      <c r="B312" s="282"/>
      <c r="C312" s="282"/>
      <c r="D312" s="282"/>
      <c r="E312" s="282"/>
      <c r="F312" s="282"/>
      <c r="G312" s="282"/>
      <c r="H312" s="282"/>
      <c r="I312" s="282"/>
      <c r="J312" s="282"/>
      <c r="K312" s="230"/>
    </row>
    <row r="313" spans="1:11" ht="12">
      <c r="A313" s="29"/>
      <c r="B313" s="30"/>
      <c r="C313" s="31"/>
      <c r="D313" s="31"/>
      <c r="E313" s="31"/>
      <c r="F313" s="31"/>
      <c r="G313" s="31"/>
      <c r="H313" s="31"/>
      <c r="I313" s="32"/>
      <c r="J313" s="31"/>
      <c r="K313" s="31"/>
    </row>
    <row r="314" spans="1:12" ht="24">
      <c r="A314" s="4" t="s">
        <v>2</v>
      </c>
      <c r="B314" s="4" t="s">
        <v>3</v>
      </c>
      <c r="C314" s="3" t="s">
        <v>4</v>
      </c>
      <c r="D314" s="3" t="s">
        <v>5</v>
      </c>
      <c r="E314" s="3" t="s">
        <v>6</v>
      </c>
      <c r="F314" s="3" t="s">
        <v>7</v>
      </c>
      <c r="G314" s="3" t="s">
        <v>23</v>
      </c>
      <c r="H314" s="3" t="s">
        <v>9</v>
      </c>
      <c r="I314" s="5" t="s">
        <v>10</v>
      </c>
      <c r="J314" s="3" t="s">
        <v>24</v>
      </c>
      <c r="K314" s="3" t="s">
        <v>12</v>
      </c>
      <c r="L314" s="3" t="s">
        <v>13</v>
      </c>
    </row>
    <row r="315" spans="1:12" ht="12">
      <c r="A315" s="4">
        <v>1</v>
      </c>
      <c r="B315" s="4">
        <v>2</v>
      </c>
      <c r="C315" s="3">
        <v>3</v>
      </c>
      <c r="D315" s="3">
        <v>4</v>
      </c>
      <c r="E315" s="3">
        <v>5</v>
      </c>
      <c r="F315" s="3">
        <v>6</v>
      </c>
      <c r="G315" s="3">
        <v>7</v>
      </c>
      <c r="H315" s="3">
        <v>8</v>
      </c>
      <c r="I315" s="7">
        <v>9</v>
      </c>
      <c r="J315" s="3">
        <v>10</v>
      </c>
      <c r="K315" s="3">
        <v>11</v>
      </c>
      <c r="L315" s="3">
        <v>12</v>
      </c>
    </row>
    <row r="316" spans="1:12" ht="12">
      <c r="A316" s="17">
        <v>1</v>
      </c>
      <c r="B316" s="47" t="s">
        <v>207</v>
      </c>
      <c r="C316" s="10" t="s">
        <v>208</v>
      </c>
      <c r="D316" s="10" t="s">
        <v>209</v>
      </c>
      <c r="E316" s="10">
        <v>58</v>
      </c>
      <c r="F316" s="11"/>
      <c r="G316" s="11"/>
      <c r="H316" s="12"/>
      <c r="I316" s="50"/>
      <c r="J316" s="11"/>
      <c r="K316" s="3"/>
      <c r="L316" s="218"/>
    </row>
    <row r="317" spans="1:12" ht="24">
      <c r="A317" s="17">
        <v>2</v>
      </c>
      <c r="B317" s="47" t="s">
        <v>207</v>
      </c>
      <c r="C317" s="10" t="s">
        <v>75</v>
      </c>
      <c r="D317" s="10" t="s">
        <v>210</v>
      </c>
      <c r="E317" s="10">
        <v>20</v>
      </c>
      <c r="F317" s="11"/>
      <c r="G317" s="11"/>
      <c r="H317" s="12"/>
      <c r="I317" s="50"/>
      <c r="J317" s="11"/>
      <c r="K317" s="3"/>
      <c r="L317" s="218"/>
    </row>
    <row r="318" spans="1:12" ht="24">
      <c r="A318" s="17">
        <v>3</v>
      </c>
      <c r="B318" s="47" t="s">
        <v>207</v>
      </c>
      <c r="C318" s="10" t="s">
        <v>75</v>
      </c>
      <c r="D318" s="10" t="s">
        <v>211</v>
      </c>
      <c r="E318" s="10">
        <v>50</v>
      </c>
      <c r="F318" s="11"/>
      <c r="G318" s="11"/>
      <c r="H318" s="12"/>
      <c r="I318" s="50"/>
      <c r="J318" s="11"/>
      <c r="K318" s="6"/>
      <c r="L318" s="218"/>
    </row>
    <row r="319" spans="1:12" ht="24">
      <c r="A319" s="17">
        <v>4</v>
      </c>
      <c r="B319" s="47" t="s">
        <v>207</v>
      </c>
      <c r="C319" s="10" t="s">
        <v>75</v>
      </c>
      <c r="D319" s="10" t="s">
        <v>212</v>
      </c>
      <c r="E319" s="10">
        <v>1494</v>
      </c>
      <c r="F319" s="11"/>
      <c r="G319" s="11"/>
      <c r="H319" s="20"/>
      <c r="I319" s="76"/>
      <c r="J319" s="19"/>
      <c r="K319" s="6"/>
      <c r="L319" s="218"/>
    </row>
    <row r="320" spans="1:11" ht="12">
      <c r="A320" s="278" t="s">
        <v>18</v>
      </c>
      <c r="B320" s="278"/>
      <c r="C320" s="278"/>
      <c r="D320" s="278"/>
      <c r="E320" s="278"/>
      <c r="F320" s="278"/>
      <c r="G320" s="41">
        <f>SUM('Część 1-33'!G316:G319)</f>
        <v>0</v>
      </c>
      <c r="H320" s="247" t="s">
        <v>19</v>
      </c>
      <c r="I320" s="248">
        <f>SUM(I316:I319)</f>
        <v>0</v>
      </c>
      <c r="J320" s="41">
        <f>SUM('Część 1-33'!J316:J319)</f>
        <v>0</v>
      </c>
      <c r="K320" s="18"/>
    </row>
    <row r="321" spans="1:10" ht="12">
      <c r="A321" s="278" t="s">
        <v>20</v>
      </c>
      <c r="B321" s="278"/>
      <c r="C321" s="278"/>
      <c r="D321" s="278"/>
      <c r="E321" s="278"/>
      <c r="F321" s="278"/>
      <c r="G321" s="224">
        <f>G320*0.25</f>
        <v>0</v>
      </c>
      <c r="H321" s="224" t="s">
        <v>19</v>
      </c>
      <c r="I321" s="267">
        <f>I320*0.25</f>
        <v>0</v>
      </c>
      <c r="J321" s="224">
        <f>J320*0.25</f>
        <v>0</v>
      </c>
    </row>
    <row r="322" spans="1:10" ht="12">
      <c r="A322" s="278" t="s">
        <v>21</v>
      </c>
      <c r="B322" s="278"/>
      <c r="C322" s="278"/>
      <c r="D322" s="278"/>
      <c r="E322" s="278"/>
      <c r="F322" s="278"/>
      <c r="G322" s="267">
        <f>G320+G321</f>
        <v>0</v>
      </c>
      <c r="H322" s="224" t="s">
        <v>19</v>
      </c>
      <c r="I322" s="267">
        <f>I320+I321</f>
        <v>0</v>
      </c>
      <c r="J322" s="267">
        <f>J320+J321</f>
        <v>0</v>
      </c>
    </row>
    <row r="324" spans="1:10" ht="12">
      <c r="A324" s="279" t="s">
        <v>213</v>
      </c>
      <c r="B324" s="279"/>
      <c r="C324" s="279"/>
      <c r="D324" s="279"/>
      <c r="E324" s="279"/>
      <c r="F324" s="279"/>
      <c r="G324" s="279"/>
      <c r="H324" s="279"/>
      <c r="I324" s="279"/>
      <c r="J324" s="279"/>
    </row>
    <row r="326" spans="1:12" ht="24">
      <c r="A326" s="4" t="s">
        <v>2</v>
      </c>
      <c r="B326" s="4" t="s">
        <v>3</v>
      </c>
      <c r="C326" s="3" t="s">
        <v>4</v>
      </c>
      <c r="D326" s="3" t="s">
        <v>5</v>
      </c>
      <c r="E326" s="3" t="s">
        <v>6</v>
      </c>
      <c r="F326" s="3" t="s">
        <v>7</v>
      </c>
      <c r="G326" s="3" t="s">
        <v>23</v>
      </c>
      <c r="H326" s="3" t="s">
        <v>9</v>
      </c>
      <c r="I326" s="5" t="s">
        <v>10</v>
      </c>
      <c r="J326" s="3" t="s">
        <v>24</v>
      </c>
      <c r="K326" s="3" t="s">
        <v>12</v>
      </c>
      <c r="L326" s="3" t="s">
        <v>13</v>
      </c>
    </row>
    <row r="327" spans="1:12" ht="12">
      <c r="A327" s="4">
        <v>1</v>
      </c>
      <c r="B327" s="4">
        <v>2</v>
      </c>
      <c r="C327" s="3">
        <v>3</v>
      </c>
      <c r="D327" s="3">
        <v>4</v>
      </c>
      <c r="E327" s="3">
        <v>5</v>
      </c>
      <c r="F327" s="3">
        <v>6</v>
      </c>
      <c r="G327" s="3">
        <v>7</v>
      </c>
      <c r="H327" s="3">
        <v>8</v>
      </c>
      <c r="I327" s="7">
        <v>9</v>
      </c>
      <c r="J327" s="3">
        <v>10</v>
      </c>
      <c r="K327" s="3">
        <v>11</v>
      </c>
      <c r="L327" s="3">
        <v>12</v>
      </c>
    </row>
    <row r="328" spans="1:12" ht="12">
      <c r="A328" s="17">
        <v>1</v>
      </c>
      <c r="B328" s="47" t="s">
        <v>214</v>
      </c>
      <c r="C328" s="10" t="s">
        <v>166</v>
      </c>
      <c r="D328" s="10" t="s">
        <v>215</v>
      </c>
      <c r="E328" s="10">
        <v>1</v>
      </c>
      <c r="F328" s="11"/>
      <c r="G328" s="10"/>
      <c r="H328" s="12"/>
      <c r="I328" s="106"/>
      <c r="J328" s="11"/>
      <c r="K328" s="10"/>
      <c r="L328" s="218"/>
    </row>
    <row r="329" spans="1:12" ht="12">
      <c r="A329" s="17">
        <v>3</v>
      </c>
      <c r="B329" s="47" t="s">
        <v>214</v>
      </c>
      <c r="C329" s="10" t="s">
        <v>166</v>
      </c>
      <c r="D329" s="10" t="s">
        <v>216</v>
      </c>
      <c r="E329" s="10">
        <v>20</v>
      </c>
      <c r="F329" s="11"/>
      <c r="G329" s="11"/>
      <c r="H329" s="12"/>
      <c r="I329" s="50"/>
      <c r="J329" s="11"/>
      <c r="K329" s="3"/>
      <c r="L329" s="218"/>
    </row>
    <row r="330" spans="1:11" ht="12">
      <c r="A330" s="278" t="s">
        <v>18</v>
      </c>
      <c r="B330" s="278"/>
      <c r="C330" s="278"/>
      <c r="D330" s="278"/>
      <c r="E330" s="278"/>
      <c r="F330" s="278"/>
      <c r="G330" s="41">
        <f>SUM('Część 1-33'!G328:G329)</f>
        <v>0</v>
      </c>
      <c r="H330" s="247" t="s">
        <v>19</v>
      </c>
      <c r="I330" s="41">
        <f>SUM(I328:I329)</f>
        <v>0</v>
      </c>
      <c r="J330" s="41">
        <f>SUM('Część 1-33'!J328:J329)</f>
        <v>0</v>
      </c>
      <c r="K330" s="18"/>
    </row>
    <row r="331" spans="1:10" ht="12">
      <c r="A331" s="278" t="s">
        <v>20</v>
      </c>
      <c r="B331" s="278"/>
      <c r="C331" s="278"/>
      <c r="D331" s="278"/>
      <c r="E331" s="278"/>
      <c r="F331" s="278"/>
      <c r="G331" s="224">
        <f>G330*0.25</f>
        <v>0</v>
      </c>
      <c r="H331" s="224" t="s">
        <v>19</v>
      </c>
      <c r="I331" s="267">
        <f>I330*0.25</f>
        <v>0</v>
      </c>
      <c r="J331" s="224">
        <f>J330*0.25</f>
        <v>0</v>
      </c>
    </row>
    <row r="332" spans="1:10" ht="12">
      <c r="A332" s="278" t="s">
        <v>21</v>
      </c>
      <c r="B332" s="278"/>
      <c r="C332" s="278"/>
      <c r="D332" s="278"/>
      <c r="E332" s="278"/>
      <c r="F332" s="278"/>
      <c r="G332" s="267">
        <f>G330+G331</f>
        <v>0</v>
      </c>
      <c r="H332" s="224" t="s">
        <v>19</v>
      </c>
      <c r="I332" s="267">
        <f>I330+I331</f>
        <v>0</v>
      </c>
      <c r="J332" s="267">
        <f>J330+J331</f>
        <v>0</v>
      </c>
    </row>
    <row r="334" spans="1:10" ht="12">
      <c r="A334" s="279" t="s">
        <v>217</v>
      </c>
      <c r="B334" s="279"/>
      <c r="C334" s="279"/>
      <c r="D334" s="279"/>
      <c r="E334" s="279"/>
      <c r="F334" s="279"/>
      <c r="G334" s="279"/>
      <c r="H334" s="279"/>
      <c r="I334" s="279"/>
      <c r="J334" s="279"/>
    </row>
    <row r="336" spans="1:12" ht="24">
      <c r="A336" s="4" t="s">
        <v>2</v>
      </c>
      <c r="B336" s="4" t="s">
        <v>3</v>
      </c>
      <c r="C336" s="3" t="s">
        <v>4</v>
      </c>
      <c r="D336" s="3" t="s">
        <v>5</v>
      </c>
      <c r="E336" s="3" t="s">
        <v>6</v>
      </c>
      <c r="F336" s="3" t="s">
        <v>7</v>
      </c>
      <c r="G336" s="3" t="s">
        <v>23</v>
      </c>
      <c r="H336" s="3" t="s">
        <v>9</v>
      </c>
      <c r="I336" s="5" t="s">
        <v>10</v>
      </c>
      <c r="J336" s="3" t="s">
        <v>24</v>
      </c>
      <c r="K336" s="3" t="s">
        <v>12</v>
      </c>
      <c r="L336" s="3" t="s">
        <v>13</v>
      </c>
    </row>
    <row r="337" spans="1:12" ht="12">
      <c r="A337" s="4">
        <v>1</v>
      </c>
      <c r="B337" s="4">
        <v>2</v>
      </c>
      <c r="C337" s="3">
        <v>3</v>
      </c>
      <c r="D337" s="3">
        <v>4</v>
      </c>
      <c r="E337" s="3">
        <v>5</v>
      </c>
      <c r="F337" s="3">
        <v>6</v>
      </c>
      <c r="G337" s="3">
        <v>7</v>
      </c>
      <c r="H337" s="3">
        <v>8</v>
      </c>
      <c r="I337" s="7">
        <v>9</v>
      </c>
      <c r="J337" s="3">
        <v>10</v>
      </c>
      <c r="K337" s="3">
        <v>11</v>
      </c>
      <c r="L337" s="3">
        <v>12</v>
      </c>
    </row>
    <row r="338" spans="1:12" ht="12">
      <c r="A338" s="17">
        <v>1</v>
      </c>
      <c r="B338" s="47" t="s">
        <v>218</v>
      </c>
      <c r="C338" s="10" t="s">
        <v>219</v>
      </c>
      <c r="D338" s="10" t="s">
        <v>220</v>
      </c>
      <c r="E338" s="10">
        <v>3100</v>
      </c>
      <c r="F338" s="11"/>
      <c r="G338" s="11"/>
      <c r="H338" s="12"/>
      <c r="I338" s="48"/>
      <c r="J338" s="11"/>
      <c r="K338" s="59"/>
      <c r="L338" s="218"/>
    </row>
    <row r="339" spans="1:11" ht="12">
      <c r="A339" s="278" t="s">
        <v>18</v>
      </c>
      <c r="B339" s="278"/>
      <c r="C339" s="278"/>
      <c r="D339" s="278"/>
      <c r="E339" s="278"/>
      <c r="F339" s="278"/>
      <c r="G339" s="252">
        <f>SUM('Część 1-33'!G338:G338)</f>
        <v>0</v>
      </c>
      <c r="H339" s="254" t="s">
        <v>19</v>
      </c>
      <c r="I339" s="253">
        <f>SUM(I338:I338)</f>
        <v>0</v>
      </c>
      <c r="J339" s="252">
        <f>SUM('Część 1-33'!J338:J338)</f>
        <v>0</v>
      </c>
      <c r="K339" s="57"/>
    </row>
    <row r="340" spans="1:11" ht="12">
      <c r="A340" s="278" t="s">
        <v>20</v>
      </c>
      <c r="B340" s="278"/>
      <c r="C340" s="278"/>
      <c r="D340" s="278"/>
      <c r="E340" s="278"/>
      <c r="F340" s="278"/>
      <c r="G340" s="252">
        <f>G339*0.25</f>
        <v>0</v>
      </c>
      <c r="H340" s="254" t="s">
        <v>19</v>
      </c>
      <c r="I340" s="253">
        <f>I339*0.25</f>
        <v>0</v>
      </c>
      <c r="J340" s="252">
        <f>J339*0.25</f>
        <v>0</v>
      </c>
      <c r="K340" s="57"/>
    </row>
    <row r="341" spans="1:12" ht="12">
      <c r="A341" s="278" t="s">
        <v>21</v>
      </c>
      <c r="B341" s="278"/>
      <c r="C341" s="278"/>
      <c r="D341" s="278"/>
      <c r="E341" s="278"/>
      <c r="F341" s="278"/>
      <c r="G341" s="252">
        <f>G339+G340</f>
        <v>0</v>
      </c>
      <c r="H341" s="254" t="s">
        <v>19</v>
      </c>
      <c r="I341" s="253">
        <f>I339+I340</f>
        <v>0</v>
      </c>
      <c r="J341" s="252">
        <f>J339+J340</f>
        <v>0</v>
      </c>
      <c r="K341" s="57"/>
      <c r="L341" s="236"/>
    </row>
    <row r="343" spans="1:10" ht="12">
      <c r="A343" s="279" t="s">
        <v>221</v>
      </c>
      <c r="B343" s="279"/>
      <c r="C343" s="279"/>
      <c r="D343" s="279"/>
      <c r="E343" s="279"/>
      <c r="F343" s="279"/>
      <c r="G343" s="279"/>
      <c r="H343" s="279"/>
      <c r="I343" s="279"/>
      <c r="J343" s="279"/>
    </row>
    <row r="345" spans="1:12" ht="24">
      <c r="A345" s="4" t="s">
        <v>2</v>
      </c>
      <c r="B345" s="4" t="s">
        <v>3</v>
      </c>
      <c r="C345" s="3" t="s">
        <v>4</v>
      </c>
      <c r="D345" s="3" t="s">
        <v>5</v>
      </c>
      <c r="E345" s="3" t="s">
        <v>6</v>
      </c>
      <c r="F345" s="3" t="s">
        <v>7</v>
      </c>
      <c r="G345" s="3" t="s">
        <v>23</v>
      </c>
      <c r="H345" s="3" t="s">
        <v>9</v>
      </c>
      <c r="I345" s="5" t="s">
        <v>10</v>
      </c>
      <c r="J345" s="3" t="s">
        <v>24</v>
      </c>
      <c r="K345" s="3" t="s">
        <v>12</v>
      </c>
      <c r="L345" s="3" t="s">
        <v>13</v>
      </c>
    </row>
    <row r="346" spans="1:12" ht="12">
      <c r="A346" s="4">
        <v>1</v>
      </c>
      <c r="B346" s="4">
        <v>2</v>
      </c>
      <c r="C346" s="3">
        <v>3</v>
      </c>
      <c r="D346" s="3">
        <v>4</v>
      </c>
      <c r="E346" s="3">
        <v>5</v>
      </c>
      <c r="F346" s="3">
        <v>6</v>
      </c>
      <c r="G346" s="3">
        <v>7</v>
      </c>
      <c r="H346" s="3">
        <v>8</v>
      </c>
      <c r="I346" s="7">
        <v>9</v>
      </c>
      <c r="J346" s="3">
        <v>10</v>
      </c>
      <c r="K346" s="3">
        <v>11</v>
      </c>
      <c r="L346" s="3">
        <v>12</v>
      </c>
    </row>
    <row r="347" spans="1:12" ht="12">
      <c r="A347" s="17">
        <v>6</v>
      </c>
      <c r="B347" s="47" t="s">
        <v>222</v>
      </c>
      <c r="C347" s="10" t="s">
        <v>223</v>
      </c>
      <c r="D347" s="10" t="s">
        <v>224</v>
      </c>
      <c r="E347" s="10">
        <v>34</v>
      </c>
      <c r="F347" s="72"/>
      <c r="G347" s="11"/>
      <c r="H347" s="20"/>
      <c r="I347" s="76"/>
      <c r="J347" s="19"/>
      <c r="K347" s="59"/>
      <c r="L347" s="218"/>
    </row>
    <row r="348" spans="1:11" ht="12">
      <c r="A348" s="278" t="s">
        <v>18</v>
      </c>
      <c r="B348" s="278"/>
      <c r="C348" s="278"/>
      <c r="D348" s="278"/>
      <c r="E348" s="278"/>
      <c r="F348" s="278"/>
      <c r="G348" s="252">
        <f>SUM('Część 1-33'!G347:G347)</f>
        <v>0</v>
      </c>
      <c r="H348" s="254" t="s">
        <v>19</v>
      </c>
      <c r="I348" s="253">
        <f>SUM(I347:I347)</f>
        <v>0</v>
      </c>
      <c r="J348" s="252">
        <f>SUM('Część 1-33'!J347:J347)</f>
        <v>0</v>
      </c>
      <c r="K348" s="57"/>
    </row>
    <row r="349" spans="1:11" ht="12">
      <c r="A349" s="278" t="s">
        <v>20</v>
      </c>
      <c r="B349" s="278"/>
      <c r="C349" s="278"/>
      <c r="D349" s="278"/>
      <c r="E349" s="278"/>
      <c r="F349" s="278"/>
      <c r="G349" s="252">
        <f>G348*0.25</f>
        <v>0</v>
      </c>
      <c r="H349" s="254" t="s">
        <v>19</v>
      </c>
      <c r="I349" s="253">
        <f>I348*0.25</f>
        <v>0</v>
      </c>
      <c r="J349" s="252">
        <f>J348*0.25</f>
        <v>0</v>
      </c>
      <c r="K349" s="57"/>
    </row>
    <row r="350" spans="1:12" ht="12">
      <c r="A350" s="278" t="s">
        <v>21</v>
      </c>
      <c r="B350" s="278"/>
      <c r="C350" s="278"/>
      <c r="D350" s="278"/>
      <c r="E350" s="278"/>
      <c r="F350" s="278"/>
      <c r="G350" s="252">
        <f>G348+G349</f>
        <v>0</v>
      </c>
      <c r="H350" s="254" t="s">
        <v>19</v>
      </c>
      <c r="I350" s="253">
        <f>I348+I349</f>
        <v>0</v>
      </c>
      <c r="J350" s="252">
        <f>J348+J349</f>
        <v>0</v>
      </c>
      <c r="K350" s="57"/>
      <c r="L350" s="236"/>
    </row>
    <row r="352" spans="1:10" ht="12">
      <c r="A352" s="279" t="s">
        <v>225</v>
      </c>
      <c r="B352" s="279"/>
      <c r="C352" s="279"/>
      <c r="D352" s="279"/>
      <c r="E352" s="279"/>
      <c r="F352" s="279"/>
      <c r="G352" s="279"/>
      <c r="H352" s="279"/>
      <c r="I352" s="279"/>
      <c r="J352" s="279"/>
    </row>
    <row r="354" spans="1:12" ht="24">
      <c r="A354" s="4" t="s">
        <v>2</v>
      </c>
      <c r="B354" s="4" t="s">
        <v>3</v>
      </c>
      <c r="C354" s="3" t="s">
        <v>4</v>
      </c>
      <c r="D354" s="3" t="s">
        <v>5</v>
      </c>
      <c r="E354" s="3" t="s">
        <v>6</v>
      </c>
      <c r="F354" s="3" t="s">
        <v>7</v>
      </c>
      <c r="G354" s="3" t="s">
        <v>23</v>
      </c>
      <c r="H354" s="3" t="s">
        <v>9</v>
      </c>
      <c r="I354" s="5" t="s">
        <v>10</v>
      </c>
      <c r="J354" s="3" t="s">
        <v>24</v>
      </c>
      <c r="K354" s="3" t="s">
        <v>12</v>
      </c>
      <c r="L354" s="3" t="s">
        <v>13</v>
      </c>
    </row>
    <row r="355" spans="1:12" ht="12">
      <c r="A355" s="4">
        <v>1</v>
      </c>
      <c r="B355" s="4">
        <v>2</v>
      </c>
      <c r="C355" s="3">
        <v>3</v>
      </c>
      <c r="D355" s="3">
        <v>4</v>
      </c>
      <c r="E355" s="3">
        <v>5</v>
      </c>
      <c r="F355" s="3">
        <v>6</v>
      </c>
      <c r="G355" s="3">
        <v>7</v>
      </c>
      <c r="H355" s="3">
        <v>8</v>
      </c>
      <c r="I355" s="7">
        <v>9</v>
      </c>
      <c r="J355" s="3">
        <v>10</v>
      </c>
      <c r="K355" s="3">
        <v>11</v>
      </c>
      <c r="L355" s="3">
        <v>12</v>
      </c>
    </row>
    <row r="356" spans="1:12" ht="12">
      <c r="A356" s="107">
        <v>3</v>
      </c>
      <c r="B356" s="108" t="s">
        <v>226</v>
      </c>
      <c r="C356" s="74" t="s">
        <v>36</v>
      </c>
      <c r="D356" s="74" t="s">
        <v>227</v>
      </c>
      <c r="E356" s="74">
        <v>600</v>
      </c>
      <c r="F356" s="19"/>
      <c r="G356" s="11"/>
      <c r="H356" s="12"/>
      <c r="I356" s="11"/>
      <c r="J356" s="11"/>
      <c r="K356" s="59"/>
      <c r="L356" s="218"/>
    </row>
    <row r="357" spans="1:11" ht="12">
      <c r="A357" s="278" t="s">
        <v>18</v>
      </c>
      <c r="B357" s="278"/>
      <c r="C357" s="278"/>
      <c r="D357" s="278"/>
      <c r="E357" s="278"/>
      <c r="F357" s="278"/>
      <c r="G357" s="252">
        <f>SUM('Część 1-33'!G356:G356)</f>
        <v>0</v>
      </c>
      <c r="H357" s="254" t="s">
        <v>19</v>
      </c>
      <c r="I357" s="253">
        <f>SUM(I356:I356)</f>
        <v>0</v>
      </c>
      <c r="J357" s="252">
        <f>SUM('Część 1-33'!J356:J356)</f>
        <v>0</v>
      </c>
      <c r="K357" s="57"/>
    </row>
    <row r="358" spans="1:11" ht="12">
      <c r="A358" s="278" t="s">
        <v>20</v>
      </c>
      <c r="B358" s="278"/>
      <c r="C358" s="278"/>
      <c r="D358" s="278"/>
      <c r="E358" s="278"/>
      <c r="F358" s="278"/>
      <c r="G358" s="252">
        <f>G357*0.25</f>
        <v>0</v>
      </c>
      <c r="H358" s="254" t="s">
        <v>19</v>
      </c>
      <c r="I358" s="253">
        <f>I357*0.25</f>
        <v>0</v>
      </c>
      <c r="J358" s="252">
        <f>J357*0.25</f>
        <v>0</v>
      </c>
      <c r="K358" s="57"/>
    </row>
    <row r="359" spans="1:12" ht="12">
      <c r="A359" s="278" t="s">
        <v>21</v>
      </c>
      <c r="B359" s="278"/>
      <c r="C359" s="278"/>
      <c r="D359" s="278"/>
      <c r="E359" s="278"/>
      <c r="F359" s="278"/>
      <c r="G359" s="252">
        <f>G357+G358</f>
        <v>0</v>
      </c>
      <c r="H359" s="254" t="s">
        <v>19</v>
      </c>
      <c r="I359" s="253">
        <f>I357+I358</f>
        <v>0</v>
      </c>
      <c r="J359" s="252">
        <f>J357+J358</f>
        <v>0</v>
      </c>
      <c r="K359" s="57"/>
      <c r="L359" s="236"/>
    </row>
    <row r="361" spans="1:10" ht="12">
      <c r="A361" s="279" t="s">
        <v>228</v>
      </c>
      <c r="B361" s="279"/>
      <c r="C361" s="279"/>
      <c r="D361" s="279"/>
      <c r="E361" s="279"/>
      <c r="F361" s="279"/>
      <c r="G361" s="279"/>
      <c r="H361" s="279"/>
      <c r="I361" s="279"/>
      <c r="J361" s="279"/>
    </row>
    <row r="363" spans="1:12" ht="24">
      <c r="A363" s="4" t="s">
        <v>2</v>
      </c>
      <c r="B363" s="4" t="s">
        <v>3</v>
      </c>
      <c r="C363" s="3" t="s">
        <v>4</v>
      </c>
      <c r="D363" s="3" t="s">
        <v>5</v>
      </c>
      <c r="E363" s="3" t="s">
        <v>6</v>
      </c>
      <c r="F363" s="3" t="s">
        <v>7</v>
      </c>
      <c r="G363" s="3" t="s">
        <v>23</v>
      </c>
      <c r="H363" s="3" t="s">
        <v>9</v>
      </c>
      <c r="I363" s="5" t="s">
        <v>10</v>
      </c>
      <c r="J363" s="3" t="s">
        <v>24</v>
      </c>
      <c r="K363" s="3" t="s">
        <v>12</v>
      </c>
      <c r="L363" s="3" t="s">
        <v>13</v>
      </c>
    </row>
    <row r="364" spans="1:12" ht="12">
      <c r="A364" s="4">
        <v>1</v>
      </c>
      <c r="B364" s="4">
        <v>2</v>
      </c>
      <c r="C364" s="3">
        <v>3</v>
      </c>
      <c r="D364" s="3">
        <v>4</v>
      </c>
      <c r="E364" s="3">
        <v>5</v>
      </c>
      <c r="F364" s="3">
        <v>6</v>
      </c>
      <c r="G364" s="3">
        <v>7</v>
      </c>
      <c r="H364" s="3">
        <v>8</v>
      </c>
      <c r="I364" s="7">
        <v>9</v>
      </c>
      <c r="J364" s="3">
        <v>10</v>
      </c>
      <c r="K364" s="3">
        <v>11</v>
      </c>
      <c r="L364" s="3">
        <v>12</v>
      </c>
    </row>
    <row r="365" spans="1:12" ht="12">
      <c r="A365" s="107" t="s">
        <v>195</v>
      </c>
      <c r="B365" s="108" t="s">
        <v>229</v>
      </c>
      <c r="C365" s="74" t="s">
        <v>162</v>
      </c>
      <c r="D365" s="74" t="s">
        <v>230</v>
      </c>
      <c r="E365" s="74">
        <v>20</v>
      </c>
      <c r="F365" s="19"/>
      <c r="G365" s="11"/>
      <c r="H365" s="12"/>
      <c r="I365" s="11"/>
      <c r="J365" s="11"/>
      <c r="K365" s="59"/>
      <c r="L365" s="218"/>
    </row>
    <row r="366" spans="1:12" ht="12">
      <c r="A366" s="107">
        <v>3</v>
      </c>
      <c r="B366" s="108" t="s">
        <v>229</v>
      </c>
      <c r="C366" s="74" t="s">
        <v>162</v>
      </c>
      <c r="D366" s="74" t="s">
        <v>231</v>
      </c>
      <c r="E366" s="74">
        <v>10</v>
      </c>
      <c r="F366" s="19"/>
      <c r="G366" s="11"/>
      <c r="H366" s="12"/>
      <c r="I366" s="11"/>
      <c r="J366" s="11"/>
      <c r="K366" s="59"/>
      <c r="L366" s="218"/>
    </row>
    <row r="367" spans="1:11" ht="12">
      <c r="A367" s="278" t="s">
        <v>18</v>
      </c>
      <c r="B367" s="278"/>
      <c r="C367" s="278"/>
      <c r="D367" s="278"/>
      <c r="E367" s="278"/>
      <c r="F367" s="278"/>
      <c r="G367" s="252">
        <f>SUM('Część 1-33'!G365:G366)</f>
        <v>0</v>
      </c>
      <c r="H367" s="252" t="s">
        <v>19</v>
      </c>
      <c r="I367" s="252">
        <f>SUM('Część 1-33'!I365:I366)</f>
        <v>0</v>
      </c>
      <c r="J367" s="252">
        <f>SUM('Część 1-33'!J365:J366)</f>
        <v>0</v>
      </c>
      <c r="K367" s="57"/>
    </row>
    <row r="368" spans="1:11" ht="12">
      <c r="A368" s="278" t="s">
        <v>20</v>
      </c>
      <c r="B368" s="278"/>
      <c r="C368" s="278"/>
      <c r="D368" s="278"/>
      <c r="E368" s="278"/>
      <c r="F368" s="278"/>
      <c r="G368" s="252">
        <f>G367*0.25</f>
        <v>0</v>
      </c>
      <c r="H368" s="254" t="s">
        <v>19</v>
      </c>
      <c r="I368" s="253">
        <f>I367*0.25</f>
        <v>0</v>
      </c>
      <c r="J368" s="252">
        <f>J367*0.25</f>
        <v>0</v>
      </c>
      <c r="K368" s="57"/>
    </row>
    <row r="369" spans="1:12" ht="12">
      <c r="A369" s="278" t="s">
        <v>21</v>
      </c>
      <c r="B369" s="278"/>
      <c r="C369" s="278"/>
      <c r="D369" s="278"/>
      <c r="E369" s="278"/>
      <c r="F369" s="278"/>
      <c r="G369" s="252">
        <f>G367+G368</f>
        <v>0</v>
      </c>
      <c r="H369" s="254" t="s">
        <v>19</v>
      </c>
      <c r="I369" s="253">
        <f>I367+I368</f>
        <v>0</v>
      </c>
      <c r="J369" s="252">
        <f>J367+J368</f>
        <v>0</v>
      </c>
      <c r="K369" s="57"/>
      <c r="L369" s="236"/>
    </row>
    <row r="371" spans="1:10" ht="12">
      <c r="A371" s="279" t="s">
        <v>232</v>
      </c>
      <c r="B371" s="279"/>
      <c r="C371" s="279"/>
      <c r="D371" s="279"/>
      <c r="E371" s="279"/>
      <c r="F371" s="279"/>
      <c r="G371" s="279"/>
      <c r="H371" s="279"/>
      <c r="I371" s="279"/>
      <c r="J371" s="279"/>
    </row>
    <row r="373" spans="1:12" ht="24">
      <c r="A373" s="4" t="s">
        <v>2</v>
      </c>
      <c r="B373" s="4" t="s">
        <v>3</v>
      </c>
      <c r="C373" s="3" t="s">
        <v>4</v>
      </c>
      <c r="D373" s="3" t="s">
        <v>5</v>
      </c>
      <c r="E373" s="3" t="s">
        <v>6</v>
      </c>
      <c r="F373" s="3" t="s">
        <v>7</v>
      </c>
      <c r="G373" s="3" t="s">
        <v>23</v>
      </c>
      <c r="H373" s="3" t="s">
        <v>9</v>
      </c>
      <c r="I373" s="5" t="s">
        <v>10</v>
      </c>
      <c r="J373" s="3" t="s">
        <v>24</v>
      </c>
      <c r="K373" s="3" t="s">
        <v>12</v>
      </c>
      <c r="L373" s="3" t="s">
        <v>13</v>
      </c>
    </row>
    <row r="374" spans="1:12" ht="12">
      <c r="A374" s="4">
        <v>1</v>
      </c>
      <c r="B374" s="4">
        <v>2</v>
      </c>
      <c r="C374" s="3">
        <v>3</v>
      </c>
      <c r="D374" s="3">
        <v>4</v>
      </c>
      <c r="E374" s="3">
        <v>5</v>
      </c>
      <c r="F374" s="3">
        <v>6</v>
      </c>
      <c r="G374" s="3">
        <v>7</v>
      </c>
      <c r="H374" s="3">
        <v>8</v>
      </c>
      <c r="I374" s="7">
        <v>9</v>
      </c>
      <c r="J374" s="3">
        <v>10</v>
      </c>
      <c r="K374" s="3">
        <v>11</v>
      </c>
      <c r="L374" s="3">
        <v>12</v>
      </c>
    </row>
    <row r="375" spans="1:12" ht="12">
      <c r="A375" s="107" t="s">
        <v>195</v>
      </c>
      <c r="B375" s="108" t="s">
        <v>233</v>
      </c>
      <c r="C375" s="74" t="s">
        <v>162</v>
      </c>
      <c r="D375" s="74" t="s">
        <v>32</v>
      </c>
      <c r="E375" s="74">
        <f>140*6*2</f>
        <v>1680</v>
      </c>
      <c r="F375" s="19"/>
      <c r="G375" s="11"/>
      <c r="H375" s="12"/>
      <c r="I375" s="11"/>
      <c r="J375" s="11"/>
      <c r="K375" s="59"/>
      <c r="L375" s="218"/>
    </row>
    <row r="376" spans="1:11" ht="12">
      <c r="A376" s="278" t="s">
        <v>18</v>
      </c>
      <c r="B376" s="278"/>
      <c r="C376" s="278"/>
      <c r="D376" s="278"/>
      <c r="E376" s="278"/>
      <c r="F376" s="278"/>
      <c r="G376" s="252">
        <f>SUM('Część 1-33'!G375:G375)</f>
        <v>0</v>
      </c>
      <c r="H376" s="254" t="s">
        <v>19</v>
      </c>
      <c r="I376" s="253">
        <f>SUM(I375:I375)</f>
        <v>0</v>
      </c>
      <c r="J376" s="252">
        <f>SUM('Część 1-33'!J375:J375)</f>
        <v>0</v>
      </c>
      <c r="K376" s="57"/>
    </row>
    <row r="377" spans="1:11" ht="12">
      <c r="A377" s="278" t="s">
        <v>20</v>
      </c>
      <c r="B377" s="278"/>
      <c r="C377" s="278"/>
      <c r="D377" s="278"/>
      <c r="E377" s="278"/>
      <c r="F377" s="278"/>
      <c r="G377" s="252">
        <f>G376*0.25</f>
        <v>0</v>
      </c>
      <c r="H377" s="254" t="s">
        <v>19</v>
      </c>
      <c r="I377" s="253">
        <f>I376*0.25</f>
        <v>0</v>
      </c>
      <c r="J377" s="252">
        <f>J376*0.25</f>
        <v>0</v>
      </c>
      <c r="K377" s="57"/>
    </row>
    <row r="378" spans="1:12" ht="12">
      <c r="A378" s="278" t="s">
        <v>21</v>
      </c>
      <c r="B378" s="278"/>
      <c r="C378" s="278"/>
      <c r="D378" s="278"/>
      <c r="E378" s="278"/>
      <c r="F378" s="278"/>
      <c r="G378" s="252">
        <f>G376+G377</f>
        <v>0</v>
      </c>
      <c r="H378" s="254" t="s">
        <v>19</v>
      </c>
      <c r="I378" s="253">
        <f>I376+I377</f>
        <v>0</v>
      </c>
      <c r="J378" s="252">
        <f>J376+J377</f>
        <v>0</v>
      </c>
      <c r="K378" s="57"/>
      <c r="L378" s="236"/>
    </row>
    <row r="380" ht="12">
      <c r="A380" s="33" t="s">
        <v>234</v>
      </c>
    </row>
  </sheetData>
  <sheetProtection selectLockedCells="1" selectUnlockedCells="1"/>
  <mergeCells count="121">
    <mergeCell ref="A1:D1"/>
    <mergeCell ref="A59:D59"/>
    <mergeCell ref="A70:D70"/>
    <mergeCell ref="A205:J205"/>
    <mergeCell ref="A216:J216"/>
    <mergeCell ref="A9:F9"/>
    <mergeCell ref="A10:F10"/>
    <mergeCell ref="A11:F11"/>
    <mergeCell ref="A20:F20"/>
    <mergeCell ref="A21:F21"/>
    <mergeCell ref="A22:F22"/>
    <mergeCell ref="A29:F29"/>
    <mergeCell ref="A30:F30"/>
    <mergeCell ref="A31:F31"/>
    <mergeCell ref="A33:J33"/>
    <mergeCell ref="A35:B35"/>
    <mergeCell ref="A40:F40"/>
    <mergeCell ref="A41:F41"/>
    <mergeCell ref="A42:F42"/>
    <mergeCell ref="A48:D48"/>
    <mergeCell ref="A53:F53"/>
    <mergeCell ref="A54:F54"/>
    <mergeCell ref="A55:F55"/>
    <mergeCell ref="A64:F64"/>
    <mergeCell ref="A65:F65"/>
    <mergeCell ref="A66:F66"/>
    <mergeCell ref="A77:F77"/>
    <mergeCell ref="A78:F78"/>
    <mergeCell ref="A79:F79"/>
    <mergeCell ref="A86:F86"/>
    <mergeCell ref="A87:F87"/>
    <mergeCell ref="A88:F88"/>
    <mergeCell ref="A98:F98"/>
    <mergeCell ref="A99:F99"/>
    <mergeCell ref="A100:F100"/>
    <mergeCell ref="A108:F108"/>
    <mergeCell ref="A109:F109"/>
    <mergeCell ref="A110:F110"/>
    <mergeCell ref="A117:F117"/>
    <mergeCell ref="A118:F118"/>
    <mergeCell ref="A119:F119"/>
    <mergeCell ref="A127:F127"/>
    <mergeCell ref="A128:F128"/>
    <mergeCell ref="A129:F129"/>
    <mergeCell ref="A141:F141"/>
    <mergeCell ref="A142:F142"/>
    <mergeCell ref="A143:F143"/>
    <mergeCell ref="A162:F162"/>
    <mergeCell ref="A163:F163"/>
    <mergeCell ref="A164:F164"/>
    <mergeCell ref="A175:F175"/>
    <mergeCell ref="A176:F176"/>
    <mergeCell ref="A177:F177"/>
    <mergeCell ref="A199:F199"/>
    <mergeCell ref="A200:F200"/>
    <mergeCell ref="A201:F201"/>
    <mergeCell ref="A210:F210"/>
    <mergeCell ref="A211:F211"/>
    <mergeCell ref="A212:F212"/>
    <mergeCell ref="A221:F221"/>
    <mergeCell ref="A222:F222"/>
    <mergeCell ref="A223:F223"/>
    <mergeCell ref="A231:F231"/>
    <mergeCell ref="A232:F232"/>
    <mergeCell ref="A233:F233"/>
    <mergeCell ref="A240:F240"/>
    <mergeCell ref="A241:F241"/>
    <mergeCell ref="A235:J235"/>
    <mergeCell ref="A242:F242"/>
    <mergeCell ref="A249:F249"/>
    <mergeCell ref="A250:F250"/>
    <mergeCell ref="A251:F251"/>
    <mergeCell ref="A253:J253"/>
    <mergeCell ref="A244:J244"/>
    <mergeCell ref="A260:F260"/>
    <mergeCell ref="A261:F261"/>
    <mergeCell ref="A262:F262"/>
    <mergeCell ref="A270:F270"/>
    <mergeCell ref="A271:F271"/>
    <mergeCell ref="A265:J265"/>
    <mergeCell ref="A272:F272"/>
    <mergeCell ref="A282:F282"/>
    <mergeCell ref="A283:F283"/>
    <mergeCell ref="A284:F284"/>
    <mergeCell ref="A293:F293"/>
    <mergeCell ref="A286:J286"/>
    <mergeCell ref="A275:J275"/>
    <mergeCell ref="A294:F294"/>
    <mergeCell ref="A295:F295"/>
    <mergeCell ref="A306:F306"/>
    <mergeCell ref="A307:F307"/>
    <mergeCell ref="A308:F308"/>
    <mergeCell ref="A320:F320"/>
    <mergeCell ref="A300:J300"/>
    <mergeCell ref="A312:J312"/>
    <mergeCell ref="A321:F321"/>
    <mergeCell ref="A322:F322"/>
    <mergeCell ref="A330:F330"/>
    <mergeCell ref="A331:F331"/>
    <mergeCell ref="A332:F332"/>
    <mergeCell ref="A339:F339"/>
    <mergeCell ref="A324:J324"/>
    <mergeCell ref="A334:J334"/>
    <mergeCell ref="A340:F340"/>
    <mergeCell ref="A341:F341"/>
    <mergeCell ref="A348:F348"/>
    <mergeCell ref="A349:F349"/>
    <mergeCell ref="A350:F350"/>
    <mergeCell ref="A357:F357"/>
    <mergeCell ref="A343:J343"/>
    <mergeCell ref="A352:J352"/>
    <mergeCell ref="A377:F377"/>
    <mergeCell ref="A378:F378"/>
    <mergeCell ref="A358:F358"/>
    <mergeCell ref="A359:F359"/>
    <mergeCell ref="A367:F367"/>
    <mergeCell ref="A368:F368"/>
    <mergeCell ref="A369:F369"/>
    <mergeCell ref="A376:F376"/>
    <mergeCell ref="A361:J361"/>
    <mergeCell ref="A371:J371"/>
  </mergeCells>
  <printOptions/>
  <pageMargins left="0.7875" right="0.7875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82"/>
  <sheetViews>
    <sheetView tabSelected="1" view="pageBreakPreview" zoomScale="60" zoomScalePageLayoutView="0" workbookViewId="0" topLeftCell="A1">
      <selection activeCell="M78" sqref="M78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8.28125" style="0" customWidth="1"/>
    <col min="6" max="6" width="11.7109375" style="109" customWidth="1"/>
    <col min="7" max="7" width="8.421875" style="0" customWidth="1"/>
    <col min="8" max="8" width="11.00390625" style="109" customWidth="1"/>
    <col min="9" max="9" width="11.28125" style="0" customWidth="1"/>
    <col min="10" max="10" width="13.140625" style="0" customWidth="1"/>
  </cols>
  <sheetData>
    <row r="2" spans="1:9" ht="13.5">
      <c r="A2" s="273" t="s">
        <v>235</v>
      </c>
      <c r="B2" s="273"/>
      <c r="C2" s="110"/>
      <c r="D2" s="110"/>
      <c r="E2" s="110"/>
      <c r="F2" s="110"/>
      <c r="G2" s="110"/>
      <c r="H2" s="110"/>
      <c r="I2" s="110"/>
    </row>
    <row r="3" spans="1:11" s="33" customFormat="1" ht="36">
      <c r="A3" s="3" t="s">
        <v>2</v>
      </c>
      <c r="B3" s="3" t="s">
        <v>236</v>
      </c>
      <c r="C3" s="3" t="s">
        <v>237</v>
      </c>
      <c r="D3" s="3" t="s">
        <v>6</v>
      </c>
      <c r="E3" s="3" t="s">
        <v>238</v>
      </c>
      <c r="F3" s="3" t="s">
        <v>23</v>
      </c>
      <c r="G3" s="3" t="s">
        <v>9</v>
      </c>
      <c r="H3" s="111" t="s">
        <v>10</v>
      </c>
      <c r="I3" s="3" t="s">
        <v>24</v>
      </c>
      <c r="J3" s="3" t="s">
        <v>239</v>
      </c>
      <c r="K3" s="3" t="s">
        <v>13</v>
      </c>
    </row>
    <row r="4" spans="1:11" s="33" customFormat="1" ht="12">
      <c r="A4" s="3">
        <v>1</v>
      </c>
      <c r="B4" s="3">
        <v>2</v>
      </c>
      <c r="C4" s="112">
        <v>3</v>
      </c>
      <c r="D4" s="3">
        <v>4</v>
      </c>
      <c r="E4" s="3">
        <v>5</v>
      </c>
      <c r="F4" s="3">
        <v>6</v>
      </c>
      <c r="G4" s="3">
        <v>7</v>
      </c>
      <c r="H4" s="112">
        <v>8</v>
      </c>
      <c r="I4" s="3">
        <v>9</v>
      </c>
      <c r="J4" s="3">
        <v>10</v>
      </c>
      <c r="K4" s="3">
        <v>11</v>
      </c>
    </row>
    <row r="5" spans="1:11" ht="24">
      <c r="A5" s="113">
        <v>1</v>
      </c>
      <c r="B5" s="114" t="s">
        <v>240</v>
      </c>
      <c r="C5" s="63" t="s">
        <v>241</v>
      </c>
      <c r="D5" s="103">
        <v>700</v>
      </c>
      <c r="E5" s="103"/>
      <c r="F5" s="102"/>
      <c r="G5" s="115"/>
      <c r="H5" s="116"/>
      <c r="I5" s="102"/>
      <c r="J5" s="117"/>
      <c r="K5" s="13"/>
    </row>
    <row r="6" spans="1:11" ht="24">
      <c r="A6" s="118">
        <v>2</v>
      </c>
      <c r="B6" s="114" t="s">
        <v>242</v>
      </c>
      <c r="C6" s="63" t="s">
        <v>241</v>
      </c>
      <c r="D6" s="103">
        <v>3200</v>
      </c>
      <c r="E6" s="103"/>
      <c r="F6" s="102"/>
      <c r="G6" s="115"/>
      <c r="H6" s="116"/>
      <c r="I6" s="102"/>
      <c r="J6" s="117"/>
      <c r="K6" s="119"/>
    </row>
    <row r="7" spans="1:11" ht="96">
      <c r="A7" s="113">
        <v>3</v>
      </c>
      <c r="B7" s="114" t="s">
        <v>243</v>
      </c>
      <c r="C7" s="63" t="s">
        <v>241</v>
      </c>
      <c r="D7" s="103">
        <v>1000</v>
      </c>
      <c r="E7" s="120"/>
      <c r="F7" s="102"/>
      <c r="G7" s="115"/>
      <c r="H7" s="116"/>
      <c r="I7" s="102"/>
      <c r="J7" s="117"/>
      <c r="K7" s="119"/>
    </row>
    <row r="8" spans="1:11" ht="60">
      <c r="A8" s="118">
        <v>4</v>
      </c>
      <c r="B8" s="114" t="s">
        <v>244</v>
      </c>
      <c r="C8" s="63" t="s">
        <v>241</v>
      </c>
      <c r="D8" s="103">
        <v>3000</v>
      </c>
      <c r="E8" s="103"/>
      <c r="F8" s="102"/>
      <c r="G8" s="115"/>
      <c r="H8" s="116"/>
      <c r="I8" s="102"/>
      <c r="J8" s="117"/>
      <c r="K8" s="119"/>
    </row>
    <row r="9" spans="1:11" ht="24">
      <c r="A9" s="113">
        <v>5</v>
      </c>
      <c r="B9" s="114" t="s">
        <v>245</v>
      </c>
      <c r="C9" s="63" t="s">
        <v>241</v>
      </c>
      <c r="D9" s="103">
        <v>2500</v>
      </c>
      <c r="E9" s="103"/>
      <c r="F9" s="102"/>
      <c r="G9" s="121"/>
      <c r="H9" s="122"/>
      <c r="I9" s="123"/>
      <c r="J9" s="117"/>
      <c r="K9" s="119"/>
    </row>
    <row r="10" spans="1:9" ht="14.25">
      <c r="A10" s="288" t="s">
        <v>18</v>
      </c>
      <c r="B10" s="288"/>
      <c r="C10" s="288"/>
      <c r="D10" s="288"/>
      <c r="E10" s="288"/>
      <c r="F10" s="124">
        <f>SUM(F5:F9)</f>
        <v>0</v>
      </c>
      <c r="G10" s="125" t="s">
        <v>19</v>
      </c>
      <c r="H10" s="126">
        <f>SUM(H5:H9)</f>
        <v>0</v>
      </c>
      <c r="I10" s="116">
        <f>SUM(I5:I9)</f>
        <v>0</v>
      </c>
    </row>
    <row r="11" spans="1:9" ht="15" customHeight="1">
      <c r="A11" s="287" t="s">
        <v>20</v>
      </c>
      <c r="B11" s="287"/>
      <c r="C11" s="287"/>
      <c r="D11" s="287"/>
      <c r="E11" s="287"/>
      <c r="F11" s="116">
        <f>F10*0.25</f>
        <v>0</v>
      </c>
      <c r="G11" s="125" t="s">
        <v>19</v>
      </c>
      <c r="H11" s="116">
        <f>H10*0.25</f>
        <v>0</v>
      </c>
      <c r="I11" s="116">
        <f>I10*0.25</f>
        <v>0</v>
      </c>
    </row>
    <row r="12" spans="1:9" ht="15" customHeight="1">
      <c r="A12" s="287" t="s">
        <v>21</v>
      </c>
      <c r="B12" s="287"/>
      <c r="C12" s="287"/>
      <c r="D12" s="287"/>
      <c r="E12" s="287"/>
      <c r="F12" s="116">
        <f>F10+F11</f>
        <v>0</v>
      </c>
      <c r="G12" s="125" t="s">
        <v>19</v>
      </c>
      <c r="H12" s="116">
        <f>H10+H11</f>
        <v>0</v>
      </c>
      <c r="I12" s="116">
        <f>I10+I11</f>
        <v>0</v>
      </c>
    </row>
    <row r="13" spans="1:10" s="33" customFormat="1" ht="12.75">
      <c r="A13" s="127"/>
      <c r="B13" s="127"/>
      <c r="C13" s="128"/>
      <c r="D13" s="129"/>
      <c r="E13" s="129"/>
      <c r="F13" s="129"/>
      <c r="G13" s="130"/>
      <c r="H13" s="131"/>
      <c r="I13"/>
      <c r="J13"/>
    </row>
    <row r="14" spans="1:10" s="33" customFormat="1" ht="13.5">
      <c r="A14" s="273" t="s">
        <v>246</v>
      </c>
      <c r="B14" s="273"/>
      <c r="C14" s="110"/>
      <c r="D14" s="110"/>
      <c r="E14" s="110"/>
      <c r="F14" s="110"/>
      <c r="G14" s="110"/>
      <c r="H14" s="110"/>
      <c r="I14" s="110"/>
      <c r="J14"/>
    </row>
    <row r="15" spans="1:11" ht="36">
      <c r="A15" s="3" t="s">
        <v>2</v>
      </c>
      <c r="B15" s="3" t="s">
        <v>236</v>
      </c>
      <c r="C15" s="3" t="s">
        <v>237</v>
      </c>
      <c r="D15" s="3" t="s">
        <v>6</v>
      </c>
      <c r="E15" s="112" t="s">
        <v>238</v>
      </c>
      <c r="F15" s="112" t="s">
        <v>23</v>
      </c>
      <c r="G15" s="112" t="s">
        <v>9</v>
      </c>
      <c r="H15" s="111" t="s">
        <v>10</v>
      </c>
      <c r="I15" s="112" t="s">
        <v>24</v>
      </c>
      <c r="J15" s="112" t="s">
        <v>239</v>
      </c>
      <c r="K15" s="3" t="s">
        <v>13</v>
      </c>
    </row>
    <row r="16" spans="1:11" ht="12.75">
      <c r="A16" s="3">
        <v>1</v>
      </c>
      <c r="B16" s="3">
        <v>2</v>
      </c>
      <c r="C16" s="112">
        <v>3</v>
      </c>
      <c r="D16" s="6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13.5">
      <c r="A17" s="132">
        <v>1</v>
      </c>
      <c r="B17" s="133" t="s">
        <v>247</v>
      </c>
      <c r="C17" s="63" t="s">
        <v>241</v>
      </c>
      <c r="D17" s="134">
        <v>7000</v>
      </c>
      <c r="E17" s="103"/>
      <c r="F17" s="102"/>
      <c r="G17" s="135"/>
      <c r="H17" s="102"/>
      <c r="I17" s="102"/>
      <c r="J17" s="117"/>
      <c r="K17" s="13"/>
    </row>
    <row r="18" spans="1:11" ht="12.75">
      <c r="A18" s="132">
        <v>2</v>
      </c>
      <c r="B18" s="133" t="s">
        <v>248</v>
      </c>
      <c r="C18" s="63" t="s">
        <v>241</v>
      </c>
      <c r="D18" s="134">
        <v>2000</v>
      </c>
      <c r="E18" s="103"/>
      <c r="F18" s="102"/>
      <c r="G18" s="135"/>
      <c r="H18" s="102"/>
      <c r="I18" s="102"/>
      <c r="J18" s="117"/>
      <c r="K18" s="119"/>
    </row>
    <row r="19" spans="1:11" ht="12.75">
      <c r="A19" s="204">
        <v>3</v>
      </c>
      <c r="B19" s="205" t="s">
        <v>249</v>
      </c>
      <c r="C19" s="206" t="s">
        <v>241</v>
      </c>
      <c r="D19" s="207">
        <v>800</v>
      </c>
      <c r="E19" s="141"/>
      <c r="F19" s="123"/>
      <c r="G19" s="208"/>
      <c r="H19" s="123"/>
      <c r="I19" s="123"/>
      <c r="J19" s="209"/>
      <c r="K19" s="210"/>
    </row>
    <row r="20" spans="1:11" ht="22.5" customHeight="1">
      <c r="A20" s="289" t="s">
        <v>335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1"/>
    </row>
    <row r="21" spans="1:9" ht="15" customHeight="1">
      <c r="A21" s="293" t="s">
        <v>18</v>
      </c>
      <c r="B21" s="293"/>
      <c r="C21" s="293"/>
      <c r="D21" s="293"/>
      <c r="E21" s="293"/>
      <c r="F21" s="211">
        <f>SUM(F17:F19)</f>
        <v>0</v>
      </c>
      <c r="G21" s="212" t="s">
        <v>19</v>
      </c>
      <c r="H21" s="211">
        <f>SUM(H17:H19)</f>
        <v>0</v>
      </c>
      <c r="I21" s="211">
        <f>SUM(I17:I19)</f>
        <v>0</v>
      </c>
    </row>
    <row r="22" spans="1:9" ht="15" customHeight="1">
      <c r="A22" s="287" t="s">
        <v>20</v>
      </c>
      <c r="B22" s="287"/>
      <c r="C22" s="287"/>
      <c r="D22" s="287"/>
      <c r="E22" s="287"/>
      <c r="F22" s="116">
        <f>F21*0.25</f>
        <v>0</v>
      </c>
      <c r="G22" s="125" t="s">
        <v>19</v>
      </c>
      <c r="H22" s="116">
        <f>H21*0.25</f>
        <v>0</v>
      </c>
      <c r="I22" s="125">
        <f>I21*0.25</f>
        <v>0</v>
      </c>
    </row>
    <row r="23" spans="1:253" ht="15" customHeight="1">
      <c r="A23" s="287" t="s">
        <v>21</v>
      </c>
      <c r="B23" s="287"/>
      <c r="C23" s="287"/>
      <c r="D23" s="287"/>
      <c r="E23" s="287"/>
      <c r="F23" s="116">
        <f>F21+F22</f>
        <v>0</v>
      </c>
      <c r="G23" s="125" t="s">
        <v>19</v>
      </c>
      <c r="H23" s="116">
        <f>H21+H22</f>
        <v>0</v>
      </c>
      <c r="I23" s="116">
        <f>I21+I22</f>
        <v>0</v>
      </c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</row>
    <row r="24" spans="242:253" ht="12.75"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</row>
    <row r="25" spans="1:253" s="33" customFormat="1" ht="15" customHeight="1">
      <c r="A25" s="274" t="s">
        <v>250</v>
      </c>
      <c r="B25" s="274"/>
      <c r="C25" s="136"/>
      <c r="D25" s="136"/>
      <c r="E25" s="136"/>
      <c r="F25" s="136"/>
      <c r="G25" s="136"/>
      <c r="H25" s="136"/>
      <c r="I25" s="136"/>
      <c r="J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33" customFormat="1" ht="36">
      <c r="A26" s="3" t="s">
        <v>2</v>
      </c>
      <c r="B26" s="3" t="s">
        <v>236</v>
      </c>
      <c r="C26" s="112" t="s">
        <v>237</v>
      </c>
      <c r="D26" s="3" t="s">
        <v>6</v>
      </c>
      <c r="E26" s="3" t="s">
        <v>238</v>
      </c>
      <c r="F26" s="3" t="s">
        <v>23</v>
      </c>
      <c r="G26" s="3" t="s">
        <v>9</v>
      </c>
      <c r="H26" s="111" t="s">
        <v>10</v>
      </c>
      <c r="I26" s="3" t="s">
        <v>24</v>
      </c>
      <c r="J26" s="3" t="s">
        <v>239</v>
      </c>
      <c r="K26" s="3" t="s">
        <v>13</v>
      </c>
      <c r="IH26"/>
      <c r="II26"/>
      <c r="IJ26"/>
      <c r="IK26"/>
      <c r="IL26"/>
      <c r="IM26"/>
      <c r="IN26"/>
      <c r="IO26"/>
      <c r="IP26"/>
      <c r="IQ26"/>
      <c r="IR26"/>
      <c r="IS26"/>
    </row>
    <row r="27" spans="1:11" ht="12.75">
      <c r="A27" s="3">
        <v>1</v>
      </c>
      <c r="B27" s="6">
        <v>2</v>
      </c>
      <c r="C27" s="3">
        <v>3</v>
      </c>
      <c r="D27" s="137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</row>
    <row r="28" spans="1:11" ht="39" customHeight="1">
      <c r="A28" s="292" t="s">
        <v>251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</row>
    <row r="29" spans="1:11" ht="112.5" customHeight="1">
      <c r="A29" s="138">
        <v>1</v>
      </c>
      <c r="B29" s="139" t="s">
        <v>252</v>
      </c>
      <c r="C29" s="10" t="s">
        <v>241</v>
      </c>
      <c r="D29" s="103">
        <v>700</v>
      </c>
      <c r="E29" s="103"/>
      <c r="F29" s="102"/>
      <c r="G29" s="135"/>
      <c r="H29" s="102"/>
      <c r="I29" s="116"/>
      <c r="J29" s="140"/>
      <c r="K29" s="119"/>
    </row>
    <row r="30" spans="1:11" ht="120">
      <c r="A30" s="141">
        <v>2</v>
      </c>
      <c r="B30" s="142" t="s">
        <v>253</v>
      </c>
      <c r="C30" s="10" t="s">
        <v>241</v>
      </c>
      <c r="D30" s="103">
        <v>1700</v>
      </c>
      <c r="E30" s="103"/>
      <c r="F30" s="102"/>
      <c r="G30" s="135"/>
      <c r="H30" s="102"/>
      <c r="I30" s="116"/>
      <c r="J30" s="143"/>
      <c r="K30" s="119"/>
    </row>
    <row r="31" spans="1:11" ht="132">
      <c r="A31" s="141">
        <v>3</v>
      </c>
      <c r="B31" s="144" t="s">
        <v>254</v>
      </c>
      <c r="C31" s="10" t="s">
        <v>241</v>
      </c>
      <c r="D31" s="103">
        <v>1400</v>
      </c>
      <c r="E31" s="103"/>
      <c r="F31" s="102"/>
      <c r="G31" s="135"/>
      <c r="H31" s="116"/>
      <c r="I31" s="102"/>
      <c r="J31" s="145"/>
      <c r="K31" s="119"/>
    </row>
    <row r="32" spans="1:9" ht="15" customHeight="1">
      <c r="A32" s="288" t="s">
        <v>18</v>
      </c>
      <c r="B32" s="288"/>
      <c r="C32" s="288"/>
      <c r="D32" s="288"/>
      <c r="E32" s="288"/>
      <c r="F32" s="15">
        <f>SUM(F29:F31)</f>
        <v>0</v>
      </c>
      <c r="G32" s="146" t="s">
        <v>19</v>
      </c>
      <c r="H32" s="116">
        <f>SUM(H29:H31)</f>
        <v>0</v>
      </c>
      <c r="I32" s="15">
        <f>SUM(I29:I31)</f>
        <v>0</v>
      </c>
    </row>
    <row r="33" spans="1:9" ht="15" customHeight="1">
      <c r="A33" s="287" t="s">
        <v>20</v>
      </c>
      <c r="B33" s="287"/>
      <c r="C33" s="287"/>
      <c r="D33" s="287"/>
      <c r="E33" s="287"/>
      <c r="F33" s="116">
        <f>F32*0.25</f>
        <v>0</v>
      </c>
      <c r="G33" s="125" t="s">
        <v>19</v>
      </c>
      <c r="H33" s="116">
        <f>H32*0.25</f>
        <v>0</v>
      </c>
      <c r="I33" s="125">
        <f>I32*0.25</f>
        <v>0</v>
      </c>
    </row>
    <row r="34" spans="1:10" s="66" customFormat="1" ht="15" customHeight="1">
      <c r="A34" s="287" t="s">
        <v>21</v>
      </c>
      <c r="B34" s="287"/>
      <c r="C34" s="287"/>
      <c r="D34" s="287"/>
      <c r="E34" s="287"/>
      <c r="F34" s="116">
        <f>F32+F33</f>
        <v>0</v>
      </c>
      <c r="G34" s="125" t="s">
        <v>19</v>
      </c>
      <c r="H34" s="116">
        <f>H32+H33</f>
        <v>0</v>
      </c>
      <c r="I34" s="116">
        <f>I32+I33</f>
        <v>0</v>
      </c>
      <c r="J34"/>
    </row>
    <row r="35" spans="1:10" s="66" customFormat="1" ht="14.25">
      <c r="A35"/>
      <c r="B35"/>
      <c r="C35"/>
      <c r="D35"/>
      <c r="E35"/>
      <c r="F35" s="109"/>
      <c r="G35"/>
      <c r="H35" s="109"/>
      <c r="I35"/>
      <c r="J35"/>
    </row>
    <row r="36" spans="1:10" s="66" customFormat="1" ht="15">
      <c r="A36" s="275" t="s">
        <v>255</v>
      </c>
      <c r="B36" s="276"/>
      <c r="C36" s="277"/>
      <c r="D36" s="277"/>
      <c r="E36" s="277"/>
      <c r="F36" s="16"/>
      <c r="G36" s="16"/>
      <c r="H36" s="16"/>
      <c r="I36" s="16"/>
      <c r="J36" s="16"/>
    </row>
    <row r="37" spans="1:10" s="66" customFormat="1" ht="14.25">
      <c r="A37" s="1"/>
      <c r="B37" s="2"/>
      <c r="C37" s="16"/>
      <c r="D37" s="16"/>
      <c r="E37" s="16"/>
      <c r="F37" s="16"/>
      <c r="G37" s="16"/>
      <c r="H37" s="16"/>
      <c r="I37" s="16"/>
      <c r="J37" s="16"/>
    </row>
    <row r="38" spans="1:11" s="66" customFormat="1" ht="36">
      <c r="A38" s="3" t="s">
        <v>2</v>
      </c>
      <c r="B38" s="3" t="s">
        <v>236</v>
      </c>
      <c r="C38" s="3" t="s">
        <v>237</v>
      </c>
      <c r="D38" s="3" t="s">
        <v>6</v>
      </c>
      <c r="E38" s="3" t="s">
        <v>238</v>
      </c>
      <c r="F38" s="3" t="s">
        <v>23</v>
      </c>
      <c r="G38" s="3" t="s">
        <v>9</v>
      </c>
      <c r="H38" s="111" t="s">
        <v>10</v>
      </c>
      <c r="I38" s="3" t="s">
        <v>24</v>
      </c>
      <c r="J38" s="3" t="s">
        <v>239</v>
      </c>
      <c r="K38" s="3" t="s">
        <v>13</v>
      </c>
    </row>
    <row r="39" spans="1:11" s="66" customFormat="1" ht="14.25">
      <c r="A39" s="3">
        <v>1</v>
      </c>
      <c r="B39" s="112">
        <v>2</v>
      </c>
      <c r="C39" s="112">
        <v>3</v>
      </c>
      <c r="D39" s="112">
        <v>4</v>
      </c>
      <c r="E39" s="112">
        <v>5</v>
      </c>
      <c r="F39" s="112">
        <v>6</v>
      </c>
      <c r="G39" s="112">
        <v>7</v>
      </c>
      <c r="H39" s="112">
        <v>8</v>
      </c>
      <c r="I39" s="112">
        <v>9</v>
      </c>
      <c r="J39" s="112">
        <v>10</v>
      </c>
      <c r="K39" s="3">
        <v>11</v>
      </c>
    </row>
    <row r="40" spans="1:11" s="66" customFormat="1" ht="84">
      <c r="A40" s="147">
        <v>1</v>
      </c>
      <c r="B40" s="139" t="s">
        <v>256</v>
      </c>
      <c r="C40" s="219" t="s">
        <v>257</v>
      </c>
      <c r="D40" s="10">
        <v>2000</v>
      </c>
      <c r="E40" s="3"/>
      <c r="F40" s="11"/>
      <c r="G40" s="148"/>
      <c r="H40" s="11"/>
      <c r="I40" s="11"/>
      <c r="J40" s="217"/>
      <c r="K40" s="218"/>
    </row>
    <row r="41" spans="1:10" s="66" customFormat="1" ht="14.25">
      <c r="A41" s="288" t="s">
        <v>18</v>
      </c>
      <c r="B41" s="288"/>
      <c r="C41" s="288"/>
      <c r="D41" s="288"/>
      <c r="E41" s="288"/>
      <c r="F41" s="5">
        <f>SUM('Część 34-38'!F40:F40)</f>
        <v>0</v>
      </c>
      <c r="G41" s="149" t="s">
        <v>19</v>
      </c>
      <c r="H41" s="11">
        <f>SUM(H40)</f>
        <v>0</v>
      </c>
      <c r="I41" s="11">
        <f>SUM(I40)</f>
        <v>0</v>
      </c>
      <c r="J41" s="150"/>
    </row>
    <row r="42" spans="1:10" s="66" customFormat="1" ht="15" customHeight="1">
      <c r="A42" s="287" t="s">
        <v>20</v>
      </c>
      <c r="B42" s="287"/>
      <c r="C42" s="287"/>
      <c r="D42" s="287"/>
      <c r="E42" s="287"/>
      <c r="F42" s="11">
        <f>F41*0.25</f>
        <v>0</v>
      </c>
      <c r="G42" s="151" t="s">
        <v>19</v>
      </c>
      <c r="H42" s="11">
        <f>H41*0.25</f>
        <v>0</v>
      </c>
      <c r="I42" s="11">
        <f>I41*0.25</f>
        <v>0</v>
      </c>
      <c r="J42" s="21"/>
    </row>
    <row r="43" spans="1:10" s="66" customFormat="1" ht="15" customHeight="1">
      <c r="A43" s="287" t="s">
        <v>21</v>
      </c>
      <c r="B43" s="287"/>
      <c r="C43" s="287"/>
      <c r="D43" s="287"/>
      <c r="E43" s="287"/>
      <c r="F43" s="11">
        <f>F41+F42</f>
        <v>0</v>
      </c>
      <c r="G43" s="151" t="s">
        <v>19</v>
      </c>
      <c r="H43" s="11">
        <f>H41+H42</f>
        <v>0</v>
      </c>
      <c r="I43" s="11">
        <f>I41+I42</f>
        <v>0</v>
      </c>
      <c r="J43" s="21"/>
    </row>
    <row r="44" spans="1:10" s="66" customFormat="1" ht="14.25">
      <c r="A44" s="152"/>
      <c r="B44" s="152"/>
      <c r="C44" s="18"/>
      <c r="D44" s="153"/>
      <c r="E44" s="22"/>
      <c r="F44" s="23"/>
      <c r="G44" s="21"/>
      <c r="H44" s="22"/>
      <c r="I44" s="23"/>
      <c r="J44" s="21"/>
    </row>
    <row r="45" spans="1:8" ht="13.5">
      <c r="A45" s="274" t="s">
        <v>336</v>
      </c>
      <c r="B45" s="274"/>
      <c r="C45" s="274"/>
      <c r="D45" s="274"/>
      <c r="E45" s="274"/>
      <c r="F45" s="136"/>
      <c r="G45" s="136"/>
      <c r="H45" s="136"/>
    </row>
    <row r="46" spans="1:8" ht="13.5">
      <c r="A46" s="154"/>
      <c r="B46" s="154"/>
      <c r="C46" s="154"/>
      <c r="D46" s="154"/>
      <c r="E46" s="155"/>
      <c r="F46" s="154"/>
      <c r="G46" s="155"/>
      <c r="H46" s="154"/>
    </row>
    <row r="47" spans="1:11" ht="36">
      <c r="A47" s="3" t="s">
        <v>2</v>
      </c>
      <c r="B47" s="3" t="s">
        <v>236</v>
      </c>
      <c r="C47" s="3" t="s">
        <v>237</v>
      </c>
      <c r="D47" s="3" t="s">
        <v>6</v>
      </c>
      <c r="E47" s="3" t="s">
        <v>238</v>
      </c>
      <c r="F47" s="3" t="s">
        <v>23</v>
      </c>
      <c r="G47" s="3" t="s">
        <v>9</v>
      </c>
      <c r="H47" s="111" t="s">
        <v>10</v>
      </c>
      <c r="I47" s="3" t="s">
        <v>24</v>
      </c>
      <c r="J47" s="3" t="s">
        <v>239</v>
      </c>
      <c r="K47" s="3" t="s">
        <v>13</v>
      </c>
    </row>
    <row r="48" spans="1:11" ht="12.75">
      <c r="A48" s="3">
        <v>1</v>
      </c>
      <c r="B48" s="3">
        <v>2</v>
      </c>
      <c r="C48" s="112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</row>
    <row r="49" spans="1:11" ht="48">
      <c r="A49" s="125">
        <v>1</v>
      </c>
      <c r="B49" s="156" t="s">
        <v>258</v>
      </c>
      <c r="C49" s="125" t="s">
        <v>259</v>
      </c>
      <c r="D49" s="125">
        <v>1750</v>
      </c>
      <c r="E49" s="116"/>
      <c r="F49" s="116"/>
      <c r="G49" s="157"/>
      <c r="H49" s="158"/>
      <c r="I49" s="159"/>
      <c r="J49" s="119"/>
      <c r="K49" s="13"/>
    </row>
    <row r="50" spans="1:11" ht="24">
      <c r="A50" s="125">
        <v>2</v>
      </c>
      <c r="B50" s="156" t="s">
        <v>260</v>
      </c>
      <c r="C50" s="125" t="s">
        <v>259</v>
      </c>
      <c r="D50" s="160">
        <v>900</v>
      </c>
      <c r="E50" s="161"/>
      <c r="F50" s="116"/>
      <c r="G50" s="157"/>
      <c r="H50" s="158"/>
      <c r="I50" s="159"/>
      <c r="J50" s="119"/>
      <c r="K50" s="119"/>
    </row>
    <row r="51" spans="1:11" ht="36">
      <c r="A51" s="125">
        <v>3</v>
      </c>
      <c r="B51" s="156" t="s">
        <v>261</v>
      </c>
      <c r="C51" s="125" t="s">
        <v>259</v>
      </c>
      <c r="D51" s="125">
        <v>100</v>
      </c>
      <c r="E51" s="158"/>
      <c r="F51" s="116"/>
      <c r="G51" s="157"/>
      <c r="H51" s="158"/>
      <c r="I51" s="159"/>
      <c r="J51" s="119"/>
      <c r="K51" s="119"/>
    </row>
    <row r="52" spans="1:11" ht="204">
      <c r="A52" s="125">
        <v>4</v>
      </c>
      <c r="B52" s="162" t="s">
        <v>262</v>
      </c>
      <c r="C52" s="125" t="s">
        <v>259</v>
      </c>
      <c r="D52" s="103">
        <v>100</v>
      </c>
      <c r="E52" s="158"/>
      <c r="F52" s="116"/>
      <c r="G52" s="157"/>
      <c r="H52" s="158"/>
      <c r="I52" s="159"/>
      <c r="J52" s="119"/>
      <c r="K52" s="119"/>
    </row>
    <row r="53" spans="1:11" ht="204">
      <c r="A53" s="125">
        <v>5</v>
      </c>
      <c r="B53" s="162" t="s">
        <v>263</v>
      </c>
      <c r="C53" s="125" t="s">
        <v>259</v>
      </c>
      <c r="D53" s="103">
        <v>100</v>
      </c>
      <c r="E53" s="120"/>
      <c r="F53" s="116"/>
      <c r="G53" s="157"/>
      <c r="H53" s="158"/>
      <c r="I53" s="159"/>
      <c r="J53" s="119"/>
      <c r="K53" s="119"/>
    </row>
    <row r="54" spans="1:11" ht="96">
      <c r="A54" s="125">
        <v>6</v>
      </c>
      <c r="B54" s="163" t="s">
        <v>264</v>
      </c>
      <c r="C54" s="125" t="s">
        <v>259</v>
      </c>
      <c r="D54" s="164">
        <v>200</v>
      </c>
      <c r="E54" s="165"/>
      <c r="F54" s="116"/>
      <c r="G54" s="166"/>
      <c r="H54" s="158"/>
      <c r="I54" s="167"/>
      <c r="J54" s="119"/>
      <c r="K54" s="119"/>
    </row>
    <row r="55" spans="1:11" ht="60">
      <c r="A55" s="125">
        <v>7</v>
      </c>
      <c r="B55" s="168" t="s">
        <v>265</v>
      </c>
      <c r="C55" s="125" t="s">
        <v>259</v>
      </c>
      <c r="D55" s="103">
        <v>100</v>
      </c>
      <c r="E55" s="158"/>
      <c r="F55" s="116"/>
      <c r="G55" s="157"/>
      <c r="H55" s="158"/>
      <c r="I55" s="159"/>
      <c r="J55" s="119"/>
      <c r="K55" s="119"/>
    </row>
    <row r="56" spans="1:11" ht="48">
      <c r="A56" s="125">
        <v>8</v>
      </c>
      <c r="B56" s="168" t="s">
        <v>266</v>
      </c>
      <c r="C56" s="125" t="s">
        <v>259</v>
      </c>
      <c r="D56" s="125">
        <v>4000</v>
      </c>
      <c r="E56" s="158"/>
      <c r="F56" s="116"/>
      <c r="G56" s="157"/>
      <c r="H56" s="158"/>
      <c r="I56" s="159"/>
      <c r="J56" s="119"/>
      <c r="K56" s="119"/>
    </row>
    <row r="57" spans="1:11" ht="24">
      <c r="A57" s="125">
        <v>9</v>
      </c>
      <c r="B57" s="213" t="s">
        <v>267</v>
      </c>
      <c r="C57" s="125" t="s">
        <v>259</v>
      </c>
      <c r="D57" s="103">
        <v>60</v>
      </c>
      <c r="E57" s="116"/>
      <c r="F57" s="116"/>
      <c r="G57" s="157"/>
      <c r="H57" s="158"/>
      <c r="I57" s="159"/>
      <c r="J57" s="119"/>
      <c r="K57" s="119"/>
    </row>
    <row r="58" spans="1:11" ht="48">
      <c r="A58" s="125">
        <v>10</v>
      </c>
      <c r="B58" s="169" t="s">
        <v>268</v>
      </c>
      <c r="C58" s="125" t="s">
        <v>259</v>
      </c>
      <c r="D58" s="125">
        <v>7800</v>
      </c>
      <c r="E58" s="116"/>
      <c r="F58" s="116"/>
      <c r="G58" s="157"/>
      <c r="H58" s="158"/>
      <c r="I58" s="159"/>
      <c r="J58" s="119"/>
      <c r="K58" s="119"/>
    </row>
    <row r="59" spans="1:11" ht="12.75">
      <c r="A59" s="125">
        <v>11</v>
      </c>
      <c r="B59" s="145" t="s">
        <v>269</v>
      </c>
      <c r="C59" s="125" t="s">
        <v>259</v>
      </c>
      <c r="D59" s="125">
        <v>900</v>
      </c>
      <c r="E59" s="116"/>
      <c r="F59" s="116"/>
      <c r="G59" s="157"/>
      <c r="H59" s="158"/>
      <c r="I59" s="159"/>
      <c r="J59" s="119"/>
      <c r="K59" s="119"/>
    </row>
    <row r="60" spans="1:11" ht="12.75">
      <c r="A60" s="125">
        <v>12</v>
      </c>
      <c r="B60" s="145" t="s">
        <v>270</v>
      </c>
      <c r="C60" s="125" t="s">
        <v>271</v>
      </c>
      <c r="D60" s="125">
        <v>1</v>
      </c>
      <c r="E60" s="116"/>
      <c r="F60" s="116"/>
      <c r="G60" s="157"/>
      <c r="H60" s="158"/>
      <c r="I60" s="159"/>
      <c r="J60" s="119"/>
      <c r="K60" s="119"/>
    </row>
    <row r="61" spans="1:11" ht="12.75">
      <c r="A61" s="125">
        <v>13</v>
      </c>
      <c r="B61" s="145" t="s">
        <v>272</v>
      </c>
      <c r="C61" s="125" t="s">
        <v>259</v>
      </c>
      <c r="D61" s="125">
        <v>300</v>
      </c>
      <c r="E61" s="116"/>
      <c r="F61" s="116"/>
      <c r="G61" s="157"/>
      <c r="H61" s="158"/>
      <c r="I61" s="159"/>
      <c r="J61" s="119"/>
      <c r="K61" s="119"/>
    </row>
    <row r="62" spans="1:11" ht="168">
      <c r="A62" s="125">
        <v>15</v>
      </c>
      <c r="B62" s="170" t="s">
        <v>273</v>
      </c>
      <c r="C62" s="125" t="s">
        <v>259</v>
      </c>
      <c r="D62" s="103">
        <v>200</v>
      </c>
      <c r="E62" s="116"/>
      <c r="F62" s="116"/>
      <c r="G62" s="171"/>
      <c r="H62" s="158"/>
      <c r="I62" s="158"/>
      <c r="J62" s="119"/>
      <c r="K62" s="119"/>
    </row>
    <row r="63" spans="1:11" ht="172.5" customHeight="1">
      <c r="A63" s="125">
        <v>16</v>
      </c>
      <c r="B63" s="172" t="s">
        <v>274</v>
      </c>
      <c r="C63" s="125" t="s">
        <v>259</v>
      </c>
      <c r="D63" s="103">
        <v>5600</v>
      </c>
      <c r="E63" s="116"/>
      <c r="F63" s="116"/>
      <c r="G63" s="171"/>
      <c r="H63" s="158"/>
      <c r="I63" s="158"/>
      <c r="J63" s="119"/>
      <c r="K63" s="119"/>
    </row>
    <row r="64" spans="1:11" ht="24.75" customHeight="1">
      <c r="A64" s="125">
        <v>17</v>
      </c>
      <c r="B64" s="170" t="s">
        <v>275</v>
      </c>
      <c r="C64" s="125" t="s">
        <v>259</v>
      </c>
      <c r="D64" s="103">
        <v>17000</v>
      </c>
      <c r="E64" s="116"/>
      <c r="F64" s="116"/>
      <c r="G64" s="171"/>
      <c r="H64" s="158"/>
      <c r="I64" s="158"/>
      <c r="J64" s="119"/>
      <c r="K64" s="119"/>
    </row>
    <row r="65" spans="1:11" ht="84">
      <c r="A65" s="125">
        <v>18</v>
      </c>
      <c r="B65" s="173" t="s">
        <v>276</v>
      </c>
      <c r="C65" s="125" t="s">
        <v>259</v>
      </c>
      <c r="D65" s="103">
        <v>1650</v>
      </c>
      <c r="E65" s="116"/>
      <c r="F65" s="116"/>
      <c r="G65" s="171"/>
      <c r="H65" s="158"/>
      <c r="I65" s="158"/>
      <c r="J65" s="119"/>
      <c r="K65" s="119"/>
    </row>
    <row r="66" spans="1:11" ht="51" customHeight="1">
      <c r="A66" s="125">
        <v>19</v>
      </c>
      <c r="B66" s="174" t="s">
        <v>277</v>
      </c>
      <c r="C66" s="125" t="s">
        <v>278</v>
      </c>
      <c r="D66" s="103">
        <v>4</v>
      </c>
      <c r="E66" s="175"/>
      <c r="F66" s="116"/>
      <c r="G66" s="171"/>
      <c r="H66" s="158"/>
      <c r="I66" s="158"/>
      <c r="J66" s="119"/>
      <c r="K66" s="119"/>
    </row>
    <row r="67" spans="1:11" ht="50.25" customHeight="1">
      <c r="A67" s="125">
        <v>20</v>
      </c>
      <c r="B67" s="173" t="s">
        <v>279</v>
      </c>
      <c r="C67" s="125" t="s">
        <v>280</v>
      </c>
      <c r="D67" s="103">
        <v>4</v>
      </c>
      <c r="E67" s="175"/>
      <c r="F67" s="116"/>
      <c r="G67" s="171"/>
      <c r="H67" s="158"/>
      <c r="I67" s="158"/>
      <c r="J67" s="119"/>
      <c r="K67" s="119"/>
    </row>
    <row r="68" spans="1:11" ht="53.25" customHeight="1">
      <c r="A68" s="125">
        <v>21</v>
      </c>
      <c r="B68" s="173" t="s">
        <v>281</v>
      </c>
      <c r="C68" s="103" t="s">
        <v>278</v>
      </c>
      <c r="D68" s="103">
        <v>4</v>
      </c>
      <c r="E68" s="175"/>
      <c r="F68" s="116"/>
      <c r="G68" s="171"/>
      <c r="H68" s="158"/>
      <c r="I68" s="158"/>
      <c r="J68" s="119"/>
      <c r="K68" s="119"/>
    </row>
    <row r="69" spans="1:11" ht="72.75" customHeight="1">
      <c r="A69" s="125">
        <v>22</v>
      </c>
      <c r="B69" s="173" t="s">
        <v>282</v>
      </c>
      <c r="C69" s="103" t="s">
        <v>259</v>
      </c>
      <c r="D69" s="103">
        <v>3200</v>
      </c>
      <c r="E69" s="175"/>
      <c r="F69" s="116"/>
      <c r="G69" s="171"/>
      <c r="H69" s="158"/>
      <c r="I69" s="158"/>
      <c r="J69" s="119"/>
      <c r="K69" s="119"/>
    </row>
    <row r="70" spans="1:11" ht="51" customHeight="1">
      <c r="A70" s="125">
        <v>23</v>
      </c>
      <c r="B70" s="173" t="s">
        <v>283</v>
      </c>
      <c r="C70" s="103" t="s">
        <v>278</v>
      </c>
      <c r="D70" s="103">
        <v>18</v>
      </c>
      <c r="E70" s="175"/>
      <c r="F70" s="116"/>
      <c r="G70" s="171"/>
      <c r="H70" s="158"/>
      <c r="I70" s="158"/>
      <c r="J70" s="119"/>
      <c r="K70" s="119"/>
    </row>
    <row r="71" spans="1:11" ht="50.25" customHeight="1">
      <c r="A71" s="125">
        <v>24</v>
      </c>
      <c r="B71" s="173" t="s">
        <v>284</v>
      </c>
      <c r="C71" s="103" t="s">
        <v>278</v>
      </c>
      <c r="D71" s="103">
        <v>40</v>
      </c>
      <c r="E71" s="175"/>
      <c r="F71" s="116"/>
      <c r="G71" s="171"/>
      <c r="H71" s="158"/>
      <c r="I71" s="158"/>
      <c r="J71" s="119"/>
      <c r="K71" s="119"/>
    </row>
    <row r="72" spans="1:9" ht="14.25">
      <c r="A72" s="288" t="s">
        <v>18</v>
      </c>
      <c r="B72" s="288"/>
      <c r="C72" s="288"/>
      <c r="D72" s="288"/>
      <c r="E72" s="288"/>
      <c r="F72" s="126">
        <f>SUM(F49:F71)</f>
        <v>0</v>
      </c>
      <c r="G72" s="116" t="s">
        <v>19</v>
      </c>
      <c r="H72" s="126">
        <f>SUM(H49:H71)</f>
        <v>0</v>
      </c>
      <c r="I72" s="126">
        <f>SUM(I49:I71)</f>
        <v>0</v>
      </c>
    </row>
    <row r="73" spans="1:9" ht="15" customHeight="1">
      <c r="A73" s="287" t="s">
        <v>20</v>
      </c>
      <c r="B73" s="287"/>
      <c r="C73" s="287"/>
      <c r="D73" s="287"/>
      <c r="E73" s="287"/>
      <c r="F73" s="126">
        <f>F72*0.25</f>
        <v>0</v>
      </c>
      <c r="G73" s="116" t="s">
        <v>19</v>
      </c>
      <c r="H73" s="126">
        <f>H72*0.25</f>
        <v>0</v>
      </c>
      <c r="I73" s="126">
        <f>I72*0.25</f>
        <v>0</v>
      </c>
    </row>
    <row r="74" spans="1:9" ht="15" customHeight="1">
      <c r="A74" s="287" t="s">
        <v>21</v>
      </c>
      <c r="B74" s="287"/>
      <c r="C74" s="287"/>
      <c r="D74" s="287"/>
      <c r="E74" s="287"/>
      <c r="F74" s="126">
        <f>F72+F73</f>
        <v>0</v>
      </c>
      <c r="G74" s="116" t="s">
        <v>19</v>
      </c>
      <c r="H74" s="126">
        <f>H72+H73</f>
        <v>0</v>
      </c>
      <c r="I74" s="126">
        <f>I72+I73</f>
        <v>0</v>
      </c>
    </row>
    <row r="75" spans="5:8" ht="12.75">
      <c r="E75" s="109"/>
      <c r="F75"/>
      <c r="G75" s="109"/>
      <c r="H75"/>
    </row>
    <row r="76" spans="1:8" ht="12.75">
      <c r="A76" s="176" t="s">
        <v>285</v>
      </c>
      <c r="B76" s="176"/>
      <c r="E76" s="109"/>
      <c r="F76"/>
      <c r="G76" s="109"/>
      <c r="H76"/>
    </row>
    <row r="82" ht="12.75">
      <c r="B82" s="176"/>
    </row>
  </sheetData>
  <sheetProtection selectLockedCells="1" selectUnlockedCells="1"/>
  <mergeCells count="17">
    <mergeCell ref="A42:E42"/>
    <mergeCell ref="A10:E10"/>
    <mergeCell ref="A11:E11"/>
    <mergeCell ref="A12:E12"/>
    <mergeCell ref="A21:E21"/>
    <mergeCell ref="A22:E22"/>
    <mergeCell ref="A23:E23"/>
    <mergeCell ref="A43:E43"/>
    <mergeCell ref="A72:E72"/>
    <mergeCell ref="A73:E73"/>
    <mergeCell ref="A74:E74"/>
    <mergeCell ref="A20:K20"/>
    <mergeCell ref="A28:K28"/>
    <mergeCell ref="A32:E32"/>
    <mergeCell ref="A33:E33"/>
    <mergeCell ref="A34:E34"/>
    <mergeCell ref="A41:E41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X17" sqref="X17"/>
    </sheetView>
  </sheetViews>
  <sheetFormatPr defaultColWidth="11.57421875" defaultRowHeight="12.75"/>
  <cols>
    <col min="1" max="1" width="4.57421875" style="177" customWidth="1"/>
    <col min="2" max="2" width="32.8515625" style="177" customWidth="1"/>
    <col min="3" max="4" width="11.140625" style="178" hidden="1" customWidth="1"/>
    <col min="5" max="5" width="11.421875" style="178" hidden="1" customWidth="1"/>
    <col min="6" max="6" width="11.00390625" style="177" hidden="1" customWidth="1"/>
    <col min="7" max="7" width="11.28125" style="177" hidden="1" customWidth="1"/>
    <col min="8" max="8" width="11.140625" style="177" hidden="1" customWidth="1"/>
    <col min="9" max="9" width="11.28125" style="177" hidden="1" customWidth="1"/>
    <col min="10" max="10" width="11.140625" style="177" hidden="1" customWidth="1"/>
    <col min="11" max="11" width="11.00390625" style="177" hidden="1" customWidth="1"/>
    <col min="12" max="13" width="11.28125" style="177" hidden="1" customWidth="1"/>
    <col min="14" max="14" width="11.140625" style="177" hidden="1" customWidth="1"/>
    <col min="15" max="15" width="34.28125" style="177" customWidth="1"/>
    <col min="16" max="18" width="11.57421875" style="177" customWidth="1"/>
    <col min="19" max="19" width="13.421875" style="177" customWidth="1"/>
    <col min="20" max="16384" width="11.57421875" style="177" customWidth="1"/>
  </cols>
  <sheetData>
    <row r="1" spans="3:14" ht="12">
      <c r="C1" s="294" t="s">
        <v>286</v>
      </c>
      <c r="D1" s="294"/>
      <c r="E1" s="294"/>
      <c r="F1" s="294"/>
      <c r="G1" s="294" t="s">
        <v>287</v>
      </c>
      <c r="H1" s="294"/>
      <c r="I1" s="294"/>
      <c r="J1" s="294"/>
      <c r="K1" s="294" t="s">
        <v>288</v>
      </c>
      <c r="L1" s="294"/>
      <c r="M1" s="294"/>
      <c r="N1" s="294"/>
    </row>
    <row r="2" spans="1:21" ht="12">
      <c r="A2" s="4" t="s">
        <v>289</v>
      </c>
      <c r="B2" s="179" t="s">
        <v>290</v>
      </c>
      <c r="C2" s="4" t="s">
        <v>291</v>
      </c>
      <c r="D2" s="4" t="s">
        <v>292</v>
      </c>
      <c r="E2" s="4" t="s">
        <v>293</v>
      </c>
      <c r="F2" s="180" t="s">
        <v>294</v>
      </c>
      <c r="G2" s="4" t="s">
        <v>291</v>
      </c>
      <c r="H2" s="4" t="s">
        <v>292</v>
      </c>
      <c r="I2" s="4" t="s">
        <v>293</v>
      </c>
      <c r="J2" s="180" t="s">
        <v>294</v>
      </c>
      <c r="K2" s="4" t="s">
        <v>291</v>
      </c>
      <c r="L2" s="4" t="s">
        <v>292</v>
      </c>
      <c r="M2" s="4" t="s">
        <v>293</v>
      </c>
      <c r="N2" s="180" t="s">
        <v>294</v>
      </c>
      <c r="O2" s="181" t="s">
        <v>295</v>
      </c>
      <c r="Q2" s="182"/>
      <c r="R2" s="182"/>
      <c r="S2" s="182"/>
      <c r="U2" s="183"/>
    </row>
    <row r="3" spans="1:21" ht="12.75" customHeight="1">
      <c r="A3" s="17" t="s">
        <v>296</v>
      </c>
      <c r="B3" s="139" t="str">
        <f>'Część 1-33'!A3</f>
        <v>Część nr 1 – Dasatynib</v>
      </c>
      <c r="C3" s="184">
        <f>'Część 1-33'!G9</f>
        <v>0</v>
      </c>
      <c r="D3" s="184">
        <f>E3-C3</f>
        <v>0</v>
      </c>
      <c r="E3" s="184">
        <f>C3*1.08</f>
        <v>0</v>
      </c>
      <c r="F3" s="185">
        <f>C3/4.4536</f>
        <v>0</v>
      </c>
      <c r="G3" s="185">
        <f>C3*0.25</f>
        <v>0</v>
      </c>
      <c r="H3" s="185">
        <f>I3-G3</f>
        <v>0</v>
      </c>
      <c r="I3" s="185">
        <f>E3*0.25</f>
        <v>0</v>
      </c>
      <c r="J3" s="185">
        <f>F3*0.25</f>
        <v>0</v>
      </c>
      <c r="K3" s="185">
        <f>C3+G3</f>
        <v>0</v>
      </c>
      <c r="L3" s="185">
        <f>M3-K3</f>
        <v>0</v>
      </c>
      <c r="M3" s="185">
        <f>E3+I3</f>
        <v>0</v>
      </c>
      <c r="N3" s="185">
        <f>F3+J3</f>
        <v>0</v>
      </c>
      <c r="O3" s="185" t="s">
        <v>297</v>
      </c>
      <c r="Q3" s="186"/>
      <c r="R3" s="186"/>
      <c r="S3" s="186"/>
      <c r="U3" s="187"/>
    </row>
    <row r="4" spans="1:21" ht="12.75" customHeight="1">
      <c r="A4" s="17" t="s">
        <v>195</v>
      </c>
      <c r="B4" s="139" t="str">
        <f>'Część 1-33'!A14</f>
        <v>Część nr 2 – Imatynib</v>
      </c>
      <c r="C4" s="188">
        <f>'Część 1-33'!G20</f>
        <v>0</v>
      </c>
      <c r="D4" s="184">
        <f aca="true" t="shared" si="0" ref="D4:D40">E4-C4</f>
        <v>0</v>
      </c>
      <c r="E4" s="184">
        <f aca="true" t="shared" si="1" ref="E4:E40">C4*1.08</f>
        <v>0</v>
      </c>
      <c r="F4" s="185">
        <f aca="true" t="shared" si="2" ref="F4:F40">C4/4.4536</f>
        <v>0</v>
      </c>
      <c r="G4" s="185">
        <f aca="true" t="shared" si="3" ref="G4:G40">C4*0.25</f>
        <v>0</v>
      </c>
      <c r="H4" s="185">
        <f aca="true" t="shared" si="4" ref="H4:H40">I4-G4</f>
        <v>0</v>
      </c>
      <c r="I4" s="185">
        <f aca="true" t="shared" si="5" ref="I4:I40">E4*0.25</f>
        <v>0</v>
      </c>
      <c r="J4" s="185">
        <f aca="true" t="shared" si="6" ref="J4:J40">F4*0.25</f>
        <v>0</v>
      </c>
      <c r="K4" s="185">
        <f aca="true" t="shared" si="7" ref="K4:K40">C4+G4</f>
        <v>0</v>
      </c>
      <c r="L4" s="185">
        <f aca="true" t="shared" si="8" ref="L4:L40">M4-K4</f>
        <v>0</v>
      </c>
      <c r="M4" s="185">
        <f aca="true" t="shared" si="9" ref="M4:M40">E4+I4</f>
        <v>0</v>
      </c>
      <c r="N4" s="185">
        <f aca="true" t="shared" si="10" ref="N4:N40">F4+J4</f>
        <v>0</v>
      </c>
      <c r="O4" s="185" t="s">
        <v>297</v>
      </c>
      <c r="Q4" s="186"/>
      <c r="R4" s="186"/>
      <c r="S4" s="186"/>
      <c r="T4" s="189"/>
      <c r="U4" s="187"/>
    </row>
    <row r="5" spans="1:21" ht="12.75" customHeight="1">
      <c r="A5" s="17" t="s">
        <v>298</v>
      </c>
      <c r="B5" s="139" t="str">
        <f>'Część 1-33'!A24</f>
        <v>Część nr 3 - Bortezomib</v>
      </c>
      <c r="C5" s="188">
        <f>'Część 1-33'!G29</f>
        <v>0</v>
      </c>
      <c r="D5" s="184">
        <f t="shared" si="0"/>
        <v>0</v>
      </c>
      <c r="E5" s="184">
        <f t="shared" si="1"/>
        <v>0</v>
      </c>
      <c r="F5" s="185">
        <f t="shared" si="2"/>
        <v>0</v>
      </c>
      <c r="G5" s="185">
        <f t="shared" si="3"/>
        <v>0</v>
      </c>
      <c r="H5" s="185">
        <f t="shared" si="4"/>
        <v>0</v>
      </c>
      <c r="I5" s="185">
        <f t="shared" si="5"/>
        <v>0</v>
      </c>
      <c r="J5" s="185">
        <f t="shared" si="6"/>
        <v>0</v>
      </c>
      <c r="K5" s="185">
        <f t="shared" si="7"/>
        <v>0</v>
      </c>
      <c r="L5" s="185">
        <f t="shared" si="8"/>
        <v>0</v>
      </c>
      <c r="M5" s="185">
        <f t="shared" si="9"/>
        <v>0</v>
      </c>
      <c r="N5" s="185">
        <f t="shared" si="10"/>
        <v>0</v>
      </c>
      <c r="O5" s="185" t="s">
        <v>297</v>
      </c>
      <c r="Q5" s="186"/>
      <c r="R5" s="186"/>
      <c r="S5" s="186"/>
      <c r="U5" s="187"/>
    </row>
    <row r="6" spans="1:21" ht="12.75" customHeight="1">
      <c r="A6" s="17" t="s">
        <v>299</v>
      </c>
      <c r="B6" s="139" t="str">
        <f>'Część 1-33'!A35</f>
        <v>Część nr 4 - Anagrelid</v>
      </c>
      <c r="C6" s="184">
        <f>'Część 1-33'!G40</f>
        <v>0</v>
      </c>
      <c r="D6" s="184">
        <f t="shared" si="0"/>
        <v>0</v>
      </c>
      <c r="E6" s="184">
        <f t="shared" si="1"/>
        <v>0</v>
      </c>
      <c r="F6" s="185">
        <f t="shared" si="2"/>
        <v>0</v>
      </c>
      <c r="G6" s="185">
        <f t="shared" si="3"/>
        <v>0</v>
      </c>
      <c r="H6" s="185">
        <f t="shared" si="4"/>
        <v>0</v>
      </c>
      <c r="I6" s="185">
        <f t="shared" si="5"/>
        <v>0</v>
      </c>
      <c r="J6" s="185">
        <f t="shared" si="6"/>
        <v>0</v>
      </c>
      <c r="K6" s="185">
        <f t="shared" si="7"/>
        <v>0</v>
      </c>
      <c r="L6" s="185">
        <f t="shared" si="8"/>
        <v>0</v>
      </c>
      <c r="M6" s="185">
        <f t="shared" si="9"/>
        <v>0</v>
      </c>
      <c r="N6" s="185">
        <f t="shared" si="10"/>
        <v>0</v>
      </c>
      <c r="O6" s="185" t="s">
        <v>297</v>
      </c>
      <c r="Q6" s="186"/>
      <c r="R6" s="186"/>
      <c r="S6" s="186"/>
      <c r="U6" s="187"/>
    </row>
    <row r="7" spans="1:21" ht="12">
      <c r="A7" s="17" t="s">
        <v>300</v>
      </c>
      <c r="B7" s="139" t="str">
        <f>'Część 1-33'!A48</f>
        <v>Część nr 5 - Daunorubicinum - import</v>
      </c>
      <c r="C7" s="184">
        <f>'Część 1-33'!G53</f>
        <v>0</v>
      </c>
      <c r="D7" s="184">
        <f t="shared" si="0"/>
        <v>0</v>
      </c>
      <c r="E7" s="184">
        <f t="shared" si="1"/>
        <v>0</v>
      </c>
      <c r="F7" s="185">
        <f t="shared" si="2"/>
        <v>0</v>
      </c>
      <c r="G7" s="185">
        <f t="shared" si="3"/>
        <v>0</v>
      </c>
      <c r="H7" s="185">
        <f t="shared" si="4"/>
        <v>0</v>
      </c>
      <c r="I7" s="185">
        <f t="shared" si="5"/>
        <v>0</v>
      </c>
      <c r="J7" s="185">
        <f t="shared" si="6"/>
        <v>0</v>
      </c>
      <c r="K7" s="185">
        <f t="shared" si="7"/>
        <v>0</v>
      </c>
      <c r="L7" s="185">
        <f t="shared" si="8"/>
        <v>0</v>
      </c>
      <c r="M7" s="185">
        <f t="shared" si="9"/>
        <v>0</v>
      </c>
      <c r="N7" s="185">
        <f t="shared" si="10"/>
        <v>0</v>
      </c>
      <c r="O7" s="185" t="s">
        <v>297</v>
      </c>
      <c r="Q7" s="186"/>
      <c r="R7" s="186"/>
      <c r="S7" s="186"/>
      <c r="U7" s="187"/>
    </row>
    <row r="8" spans="1:21" ht="12">
      <c r="A8" s="17" t="s">
        <v>301</v>
      </c>
      <c r="B8" s="139" t="str">
        <f>'Część 1-33'!A59</f>
        <v>Część nr 6 - Thalidomidum - import</v>
      </c>
      <c r="C8" s="184">
        <f>'Część 1-33'!G64</f>
        <v>0</v>
      </c>
      <c r="D8" s="184">
        <f t="shared" si="0"/>
        <v>0</v>
      </c>
      <c r="E8" s="184">
        <f t="shared" si="1"/>
        <v>0</v>
      </c>
      <c r="F8" s="185">
        <f t="shared" si="2"/>
        <v>0</v>
      </c>
      <c r="G8" s="185">
        <f t="shared" si="3"/>
        <v>0</v>
      </c>
      <c r="H8" s="185">
        <f t="shared" si="4"/>
        <v>0</v>
      </c>
      <c r="I8" s="185">
        <f t="shared" si="5"/>
        <v>0</v>
      </c>
      <c r="J8" s="185">
        <f t="shared" si="6"/>
        <v>0</v>
      </c>
      <c r="K8" s="185">
        <f t="shared" si="7"/>
        <v>0</v>
      </c>
      <c r="L8" s="185">
        <f t="shared" si="8"/>
        <v>0</v>
      </c>
      <c r="M8" s="185">
        <f t="shared" si="9"/>
        <v>0</v>
      </c>
      <c r="N8" s="185">
        <f t="shared" si="10"/>
        <v>0</v>
      </c>
      <c r="O8" s="185" t="s">
        <v>297</v>
      </c>
      <c r="Q8" s="186"/>
      <c r="R8" s="186"/>
      <c r="S8" s="186"/>
      <c r="U8" s="187"/>
    </row>
    <row r="9" spans="1:21" ht="12.75" customHeight="1">
      <c r="A9" s="17" t="s">
        <v>302</v>
      </c>
      <c r="B9" s="139" t="str">
        <f>'Część 1-33'!A70</f>
        <v>Część nr 7 - Interferon alfa 2 a</v>
      </c>
      <c r="C9" s="184">
        <f>'Część 1-33'!G77</f>
        <v>0</v>
      </c>
      <c r="D9" s="184">
        <f t="shared" si="0"/>
        <v>0</v>
      </c>
      <c r="E9" s="184">
        <f t="shared" si="1"/>
        <v>0</v>
      </c>
      <c r="F9" s="185">
        <f t="shared" si="2"/>
        <v>0</v>
      </c>
      <c r="G9" s="185">
        <f t="shared" si="3"/>
        <v>0</v>
      </c>
      <c r="H9" s="185">
        <f t="shared" si="4"/>
        <v>0</v>
      </c>
      <c r="I9" s="185">
        <f t="shared" si="5"/>
        <v>0</v>
      </c>
      <c r="J9" s="185">
        <f t="shared" si="6"/>
        <v>0</v>
      </c>
      <c r="K9" s="185">
        <f t="shared" si="7"/>
        <v>0</v>
      </c>
      <c r="L9" s="185">
        <f t="shared" si="8"/>
        <v>0</v>
      </c>
      <c r="M9" s="185">
        <f t="shared" si="9"/>
        <v>0</v>
      </c>
      <c r="N9" s="185">
        <f t="shared" si="10"/>
        <v>0</v>
      </c>
      <c r="O9" s="185" t="s">
        <v>297</v>
      </c>
      <c r="Q9" s="186"/>
      <c r="R9" s="190"/>
      <c r="S9" s="190"/>
      <c r="U9" s="187"/>
    </row>
    <row r="10" spans="1:21" ht="12.75" customHeight="1">
      <c r="A10" s="17" t="s">
        <v>303</v>
      </c>
      <c r="B10" s="139" t="str">
        <f>'Część 1-33'!A81</f>
        <v>Część nr 8 - Darbepoetinum alfa</v>
      </c>
      <c r="C10" s="184">
        <f>'Część 1-33'!G86</f>
        <v>0</v>
      </c>
      <c r="D10" s="184">
        <f t="shared" si="0"/>
        <v>0</v>
      </c>
      <c r="E10" s="184">
        <f t="shared" si="1"/>
        <v>0</v>
      </c>
      <c r="F10" s="185">
        <f t="shared" si="2"/>
        <v>0</v>
      </c>
      <c r="G10" s="185">
        <f t="shared" si="3"/>
        <v>0</v>
      </c>
      <c r="H10" s="185">
        <f t="shared" si="4"/>
        <v>0</v>
      </c>
      <c r="I10" s="185">
        <f t="shared" si="5"/>
        <v>0</v>
      </c>
      <c r="J10" s="185">
        <f t="shared" si="6"/>
        <v>0</v>
      </c>
      <c r="K10" s="185">
        <f t="shared" si="7"/>
        <v>0</v>
      </c>
      <c r="L10" s="185">
        <f t="shared" si="8"/>
        <v>0</v>
      </c>
      <c r="M10" s="185">
        <f t="shared" si="9"/>
        <v>0</v>
      </c>
      <c r="N10" s="185">
        <f t="shared" si="10"/>
        <v>0</v>
      </c>
      <c r="O10" s="185" t="s">
        <v>297</v>
      </c>
      <c r="Q10" s="186"/>
      <c r="R10" s="190"/>
      <c r="S10" s="190"/>
      <c r="U10" s="187"/>
    </row>
    <row r="11" spans="1:21" ht="12">
      <c r="A11" s="17" t="s">
        <v>304</v>
      </c>
      <c r="B11" s="139" t="str">
        <f>'Część 1-33'!A90</f>
        <v> Część nr 9 – Lenalidomid</v>
      </c>
      <c r="C11" s="184">
        <f>'Część 1-33'!G98</f>
        <v>0</v>
      </c>
      <c r="D11" s="184">
        <f t="shared" si="0"/>
        <v>0</v>
      </c>
      <c r="E11" s="184">
        <f t="shared" si="1"/>
        <v>0</v>
      </c>
      <c r="F11" s="185">
        <f t="shared" si="2"/>
        <v>0</v>
      </c>
      <c r="G11" s="185">
        <f t="shared" si="3"/>
        <v>0</v>
      </c>
      <c r="H11" s="185">
        <f t="shared" si="4"/>
        <v>0</v>
      </c>
      <c r="I11" s="185">
        <f t="shared" si="5"/>
        <v>0</v>
      </c>
      <c r="J11" s="185">
        <f t="shared" si="6"/>
        <v>0</v>
      </c>
      <c r="K11" s="185">
        <f t="shared" si="7"/>
        <v>0</v>
      </c>
      <c r="L11" s="185">
        <f t="shared" si="8"/>
        <v>0</v>
      </c>
      <c r="M11" s="185">
        <f t="shared" si="9"/>
        <v>0</v>
      </c>
      <c r="N11" s="185">
        <f t="shared" si="10"/>
        <v>0</v>
      </c>
      <c r="O11" s="185" t="s">
        <v>297</v>
      </c>
      <c r="P11" s="192"/>
      <c r="Q11" s="193"/>
      <c r="R11" s="193"/>
      <c r="S11" s="193"/>
      <c r="T11" s="192"/>
      <c r="U11" s="194"/>
    </row>
    <row r="12" spans="1:21" ht="12.75" customHeight="1">
      <c r="A12" s="17" t="s">
        <v>305</v>
      </c>
      <c r="B12" s="139" t="str">
        <f>'Część 1-33'!A102</f>
        <v>Część nr 10 - Rituximab i.v.</v>
      </c>
      <c r="C12" s="184">
        <f>'Część 1-33'!G108</f>
        <v>0</v>
      </c>
      <c r="D12" s="184">
        <f t="shared" si="0"/>
        <v>0</v>
      </c>
      <c r="E12" s="184">
        <f t="shared" si="1"/>
        <v>0</v>
      </c>
      <c r="F12" s="185">
        <f t="shared" si="2"/>
        <v>0</v>
      </c>
      <c r="G12" s="185">
        <f t="shared" si="3"/>
        <v>0</v>
      </c>
      <c r="H12" s="185">
        <f t="shared" si="4"/>
        <v>0</v>
      </c>
      <c r="I12" s="185">
        <f t="shared" si="5"/>
        <v>0</v>
      </c>
      <c r="J12" s="185">
        <f t="shared" si="6"/>
        <v>0</v>
      </c>
      <c r="K12" s="185">
        <f t="shared" si="7"/>
        <v>0</v>
      </c>
      <c r="L12" s="185">
        <f t="shared" si="8"/>
        <v>0</v>
      </c>
      <c r="M12" s="185">
        <f t="shared" si="9"/>
        <v>0</v>
      </c>
      <c r="N12" s="185">
        <f t="shared" si="10"/>
        <v>0</v>
      </c>
      <c r="O12" s="185" t="s">
        <v>297</v>
      </c>
      <c r="Q12" s="186"/>
      <c r="R12" s="186"/>
      <c r="S12" s="186"/>
      <c r="U12" s="187"/>
    </row>
    <row r="13" spans="1:21" ht="12.75" customHeight="1">
      <c r="A13" s="17" t="s">
        <v>306</v>
      </c>
      <c r="B13" s="139" t="str">
        <f>'Część 1-33'!A112</f>
        <v>Część nr 11 - Obinutuzumab</v>
      </c>
      <c r="C13" s="184">
        <f>'Część 1-33'!G117</f>
        <v>0</v>
      </c>
      <c r="D13" s="184">
        <f t="shared" si="0"/>
        <v>0</v>
      </c>
      <c r="E13" s="184">
        <f t="shared" si="1"/>
        <v>0</v>
      </c>
      <c r="F13" s="185">
        <f t="shared" si="2"/>
        <v>0</v>
      </c>
      <c r="G13" s="185">
        <f t="shared" si="3"/>
        <v>0</v>
      </c>
      <c r="H13" s="185">
        <f t="shared" si="4"/>
        <v>0</v>
      </c>
      <c r="I13" s="185">
        <f t="shared" si="5"/>
        <v>0</v>
      </c>
      <c r="J13" s="185">
        <f t="shared" si="6"/>
        <v>0</v>
      </c>
      <c r="K13" s="185">
        <f t="shared" si="7"/>
        <v>0</v>
      </c>
      <c r="L13" s="185">
        <f t="shared" si="8"/>
        <v>0</v>
      </c>
      <c r="M13" s="185">
        <f t="shared" si="9"/>
        <v>0</v>
      </c>
      <c r="N13" s="185">
        <f t="shared" si="10"/>
        <v>0</v>
      </c>
      <c r="O13" s="185" t="s">
        <v>297</v>
      </c>
      <c r="Q13" s="186"/>
      <c r="R13" s="186"/>
      <c r="S13" s="186"/>
      <c r="U13" s="187"/>
    </row>
    <row r="14" spans="1:21" ht="12.75" customHeight="1">
      <c r="A14" s="17" t="s">
        <v>307</v>
      </c>
      <c r="B14" s="139" t="str">
        <f>'Część 1-33'!A121</f>
        <v>Część nr 12 – Pegaspargasum + pixantron</v>
      </c>
      <c r="C14" s="184">
        <f>'Część 1-33'!G127</f>
        <v>0</v>
      </c>
      <c r="D14" s="184">
        <f t="shared" si="0"/>
        <v>0</v>
      </c>
      <c r="E14" s="184">
        <f t="shared" si="1"/>
        <v>0</v>
      </c>
      <c r="F14" s="185">
        <f t="shared" si="2"/>
        <v>0</v>
      </c>
      <c r="G14" s="185">
        <f t="shared" si="3"/>
        <v>0</v>
      </c>
      <c r="H14" s="185">
        <f t="shared" si="4"/>
        <v>0</v>
      </c>
      <c r="I14" s="185">
        <f t="shared" si="5"/>
        <v>0</v>
      </c>
      <c r="J14" s="185">
        <f t="shared" si="6"/>
        <v>0</v>
      </c>
      <c r="K14" s="185">
        <f t="shared" si="7"/>
        <v>0</v>
      </c>
      <c r="L14" s="185">
        <f t="shared" si="8"/>
        <v>0</v>
      </c>
      <c r="M14" s="185">
        <f t="shared" si="9"/>
        <v>0</v>
      </c>
      <c r="N14" s="185">
        <f t="shared" si="10"/>
        <v>0</v>
      </c>
      <c r="O14" s="185" t="s">
        <v>297</v>
      </c>
      <c r="Q14" s="186"/>
      <c r="R14" s="186"/>
      <c r="S14" s="186"/>
      <c r="U14" s="187"/>
    </row>
    <row r="15" spans="1:21" ht="25.5" customHeight="1">
      <c r="A15" s="17" t="s">
        <v>308</v>
      </c>
      <c r="B15" s="139" t="str">
        <f>'Część 1-33'!A131</f>
        <v>Część nr 13 – Leki wspomagajace chemioterapię</v>
      </c>
      <c r="C15" s="184">
        <f>'Część 1-33'!G141</f>
        <v>0</v>
      </c>
      <c r="D15" s="184">
        <f t="shared" si="0"/>
        <v>0</v>
      </c>
      <c r="E15" s="184">
        <f t="shared" si="1"/>
        <v>0</v>
      </c>
      <c r="F15" s="185">
        <f t="shared" si="2"/>
        <v>0</v>
      </c>
      <c r="G15" s="185">
        <f t="shared" si="3"/>
        <v>0</v>
      </c>
      <c r="H15" s="185">
        <f t="shared" si="4"/>
        <v>0</v>
      </c>
      <c r="I15" s="185">
        <f t="shared" si="5"/>
        <v>0</v>
      </c>
      <c r="J15" s="185">
        <f t="shared" si="6"/>
        <v>0</v>
      </c>
      <c r="K15" s="185">
        <f t="shared" si="7"/>
        <v>0</v>
      </c>
      <c r="L15" s="185">
        <f t="shared" si="8"/>
        <v>0</v>
      </c>
      <c r="M15" s="185">
        <f t="shared" si="9"/>
        <v>0</v>
      </c>
      <c r="N15" s="185">
        <f t="shared" si="10"/>
        <v>0</v>
      </c>
      <c r="O15" s="185" t="s">
        <v>297</v>
      </c>
      <c r="Q15" s="186"/>
      <c r="R15" s="186"/>
      <c r="S15" s="186"/>
      <c r="U15" s="187"/>
    </row>
    <row r="16" spans="1:21" ht="12.75" customHeight="1">
      <c r="A16" s="17" t="s">
        <v>309</v>
      </c>
      <c r="B16" s="139" t="str">
        <f>'Część 1-33'!A146</f>
        <v>Część nr 14 - chemioterapia I</v>
      </c>
      <c r="C16" s="184">
        <f>'Część 1-33'!G162</f>
        <v>0</v>
      </c>
      <c r="D16" s="184">
        <f t="shared" si="0"/>
        <v>0</v>
      </c>
      <c r="E16" s="184">
        <f t="shared" si="1"/>
        <v>0</v>
      </c>
      <c r="F16" s="185">
        <f t="shared" si="2"/>
        <v>0</v>
      </c>
      <c r="G16" s="185">
        <f t="shared" si="3"/>
        <v>0</v>
      </c>
      <c r="H16" s="185">
        <f t="shared" si="4"/>
        <v>0</v>
      </c>
      <c r="I16" s="185">
        <f t="shared" si="5"/>
        <v>0</v>
      </c>
      <c r="J16" s="185">
        <f t="shared" si="6"/>
        <v>0</v>
      </c>
      <c r="K16" s="185">
        <f t="shared" si="7"/>
        <v>0</v>
      </c>
      <c r="L16" s="185">
        <f t="shared" si="8"/>
        <v>0</v>
      </c>
      <c r="M16" s="185">
        <f t="shared" si="9"/>
        <v>0</v>
      </c>
      <c r="N16" s="185">
        <f t="shared" si="10"/>
        <v>0</v>
      </c>
      <c r="O16" s="185" t="s">
        <v>297</v>
      </c>
      <c r="Q16" s="186"/>
      <c r="R16" s="186"/>
      <c r="S16" s="186"/>
      <c r="U16" s="187"/>
    </row>
    <row r="17" spans="1:21" ht="12.75" customHeight="1">
      <c r="A17" s="17" t="s">
        <v>310</v>
      </c>
      <c r="B17" s="139" t="str">
        <f>'Część 1-33'!A166</f>
        <v>Część nr 15 – Chemioterapia II</v>
      </c>
      <c r="C17" s="184">
        <f>'Część 1-33'!G175</f>
        <v>0</v>
      </c>
      <c r="D17" s="184">
        <f t="shared" si="0"/>
        <v>0</v>
      </c>
      <c r="E17" s="184">
        <f t="shared" si="1"/>
        <v>0</v>
      </c>
      <c r="F17" s="185">
        <f t="shared" si="2"/>
        <v>0</v>
      </c>
      <c r="G17" s="185">
        <f t="shared" si="3"/>
        <v>0</v>
      </c>
      <c r="H17" s="185">
        <f t="shared" si="4"/>
        <v>0</v>
      </c>
      <c r="I17" s="185">
        <f t="shared" si="5"/>
        <v>0</v>
      </c>
      <c r="J17" s="185">
        <f t="shared" si="6"/>
        <v>0</v>
      </c>
      <c r="K17" s="185">
        <f t="shared" si="7"/>
        <v>0</v>
      </c>
      <c r="L17" s="185">
        <f t="shared" si="8"/>
        <v>0</v>
      </c>
      <c r="M17" s="185">
        <f t="shared" si="9"/>
        <v>0</v>
      </c>
      <c r="N17" s="185">
        <f t="shared" si="10"/>
        <v>0</v>
      </c>
      <c r="O17" s="185" t="s">
        <v>297</v>
      </c>
      <c r="Q17" s="186"/>
      <c r="R17" s="186"/>
      <c r="S17" s="186"/>
      <c r="U17" s="187"/>
    </row>
    <row r="18" spans="1:21" ht="12.75" customHeight="1">
      <c r="A18" s="17" t="s">
        <v>311</v>
      </c>
      <c r="B18" s="139" t="str">
        <f>'Część 1-33'!A179</f>
        <v>Część nr 16 – Chemioterapia III</v>
      </c>
      <c r="C18" s="184">
        <f>'Część 1-33'!G199</f>
        <v>0</v>
      </c>
      <c r="D18" s="184">
        <f t="shared" si="0"/>
        <v>0</v>
      </c>
      <c r="E18" s="184">
        <f t="shared" si="1"/>
        <v>0</v>
      </c>
      <c r="F18" s="185">
        <f t="shared" si="2"/>
        <v>0</v>
      </c>
      <c r="G18" s="185">
        <f t="shared" si="3"/>
        <v>0</v>
      </c>
      <c r="H18" s="185">
        <f t="shared" si="4"/>
        <v>0</v>
      </c>
      <c r="I18" s="185">
        <f t="shared" si="5"/>
        <v>0</v>
      </c>
      <c r="J18" s="185">
        <f t="shared" si="6"/>
        <v>0</v>
      </c>
      <c r="K18" s="185">
        <f t="shared" si="7"/>
        <v>0</v>
      </c>
      <c r="L18" s="185">
        <f t="shared" si="8"/>
        <v>0</v>
      </c>
      <c r="M18" s="185">
        <f t="shared" si="9"/>
        <v>0</v>
      </c>
      <c r="N18" s="185">
        <f t="shared" si="10"/>
        <v>0</v>
      </c>
      <c r="O18" s="185" t="s">
        <v>297</v>
      </c>
      <c r="Q18" s="186"/>
      <c r="R18" s="186"/>
      <c r="S18" s="186"/>
      <c r="U18" s="187"/>
    </row>
    <row r="19" spans="1:21" ht="12.75" customHeight="1">
      <c r="A19" s="17" t="s">
        <v>312</v>
      </c>
      <c r="B19" s="139" t="str">
        <f>'Część 1-33'!A205</f>
        <v>Część nr 17 - Mitoxantron - import</v>
      </c>
      <c r="C19" s="184">
        <f>'Część 1-33'!G210</f>
        <v>0</v>
      </c>
      <c r="D19" s="184">
        <f t="shared" si="0"/>
        <v>0</v>
      </c>
      <c r="E19" s="184">
        <f t="shared" si="1"/>
        <v>0</v>
      </c>
      <c r="F19" s="185">
        <f t="shared" si="2"/>
        <v>0</v>
      </c>
      <c r="G19" s="185">
        <f t="shared" si="3"/>
        <v>0</v>
      </c>
      <c r="H19" s="185">
        <f t="shared" si="4"/>
        <v>0</v>
      </c>
      <c r="I19" s="185">
        <f t="shared" si="5"/>
        <v>0</v>
      </c>
      <c r="J19" s="185">
        <f t="shared" si="6"/>
        <v>0</v>
      </c>
      <c r="K19" s="185">
        <f t="shared" si="7"/>
        <v>0</v>
      </c>
      <c r="L19" s="185">
        <f t="shared" si="8"/>
        <v>0</v>
      </c>
      <c r="M19" s="185">
        <f t="shared" si="9"/>
        <v>0</v>
      </c>
      <c r="N19" s="185">
        <f t="shared" si="10"/>
        <v>0</v>
      </c>
      <c r="O19" s="185" t="s">
        <v>297</v>
      </c>
      <c r="Q19" s="186"/>
      <c r="R19" s="186"/>
      <c r="S19" s="186"/>
      <c r="U19" s="187"/>
    </row>
    <row r="20" spans="1:21" ht="12.75" customHeight="1">
      <c r="A20" s="17" t="s">
        <v>313</v>
      </c>
      <c r="B20" s="139" t="str">
        <f>'Część 1-33'!A216</f>
        <v>Część nr 18 - Vinblastin - import</v>
      </c>
      <c r="C20" s="184">
        <f>'Część 1-33'!G221</f>
        <v>0</v>
      </c>
      <c r="D20" s="184">
        <f t="shared" si="0"/>
        <v>0</v>
      </c>
      <c r="E20" s="184">
        <f t="shared" si="1"/>
        <v>0</v>
      </c>
      <c r="F20" s="185">
        <f t="shared" si="2"/>
        <v>0</v>
      </c>
      <c r="G20" s="185">
        <f t="shared" si="3"/>
        <v>0</v>
      </c>
      <c r="H20" s="185">
        <f t="shared" si="4"/>
        <v>0</v>
      </c>
      <c r="I20" s="185">
        <f t="shared" si="5"/>
        <v>0</v>
      </c>
      <c r="J20" s="185">
        <f t="shared" si="6"/>
        <v>0</v>
      </c>
      <c r="K20" s="185">
        <f t="shared" si="7"/>
        <v>0</v>
      </c>
      <c r="L20" s="185">
        <f t="shared" si="8"/>
        <v>0</v>
      </c>
      <c r="M20" s="185">
        <f t="shared" si="9"/>
        <v>0</v>
      </c>
      <c r="N20" s="185">
        <f t="shared" si="10"/>
        <v>0</v>
      </c>
      <c r="O20" s="185" t="s">
        <v>297</v>
      </c>
      <c r="Q20" s="186"/>
      <c r="R20" s="186"/>
      <c r="S20" s="186"/>
      <c r="U20" s="187"/>
    </row>
    <row r="21" spans="1:21" ht="12.75" customHeight="1">
      <c r="A21" s="17" t="s">
        <v>314</v>
      </c>
      <c r="B21" s="195" t="str">
        <f>'Część 1-33'!A225</f>
        <v>Część nr 19 – Bosutynib</v>
      </c>
      <c r="C21" s="191">
        <f>'Część 1-33'!G231</f>
        <v>0</v>
      </c>
      <c r="D21" s="184">
        <f t="shared" si="0"/>
        <v>0</v>
      </c>
      <c r="E21" s="184">
        <f t="shared" si="1"/>
        <v>0</v>
      </c>
      <c r="F21" s="185">
        <f t="shared" si="2"/>
        <v>0</v>
      </c>
      <c r="G21" s="185">
        <f t="shared" si="3"/>
        <v>0</v>
      </c>
      <c r="H21" s="185">
        <f t="shared" si="4"/>
        <v>0</v>
      </c>
      <c r="I21" s="185">
        <f t="shared" si="5"/>
        <v>0</v>
      </c>
      <c r="J21" s="185">
        <f t="shared" si="6"/>
        <v>0</v>
      </c>
      <c r="K21" s="185">
        <f t="shared" si="7"/>
        <v>0</v>
      </c>
      <c r="L21" s="185">
        <f t="shared" si="8"/>
        <v>0</v>
      </c>
      <c r="M21" s="185">
        <f t="shared" si="9"/>
        <v>0</v>
      </c>
      <c r="N21" s="185">
        <f t="shared" si="10"/>
        <v>0</v>
      </c>
      <c r="O21" s="185" t="s">
        <v>297</v>
      </c>
      <c r="Q21" s="186"/>
      <c r="R21" s="186"/>
      <c r="S21" s="186"/>
      <c r="U21" s="187"/>
    </row>
    <row r="22" spans="1:21" ht="12.75" customHeight="1">
      <c r="A22" s="17" t="s">
        <v>315</v>
      </c>
      <c r="B22" s="139" t="str">
        <f>'Część 1-33'!A235</f>
        <v>Część nr 20 – Ibrutynib</v>
      </c>
      <c r="C22" s="184">
        <f>'Część 1-33'!G240</f>
        <v>0</v>
      </c>
      <c r="D22" s="184">
        <f t="shared" si="0"/>
        <v>0</v>
      </c>
      <c r="E22" s="184">
        <f t="shared" si="1"/>
        <v>0</v>
      </c>
      <c r="F22" s="185">
        <f t="shared" si="2"/>
        <v>0</v>
      </c>
      <c r="G22" s="185">
        <f t="shared" si="3"/>
        <v>0</v>
      </c>
      <c r="H22" s="185">
        <f t="shared" si="4"/>
        <v>0</v>
      </c>
      <c r="I22" s="185">
        <f t="shared" si="5"/>
        <v>0</v>
      </c>
      <c r="J22" s="185">
        <f t="shared" si="6"/>
        <v>0</v>
      </c>
      <c r="K22" s="185">
        <f t="shared" si="7"/>
        <v>0</v>
      </c>
      <c r="L22" s="185">
        <f t="shared" si="8"/>
        <v>0</v>
      </c>
      <c r="M22" s="185">
        <f t="shared" si="9"/>
        <v>0</v>
      </c>
      <c r="N22" s="185">
        <f t="shared" si="10"/>
        <v>0</v>
      </c>
      <c r="O22" s="185" t="s">
        <v>297</v>
      </c>
      <c r="Q22" s="186"/>
      <c r="R22" s="186"/>
      <c r="S22" s="186"/>
      <c r="U22" s="187"/>
    </row>
    <row r="23" spans="1:21" ht="12.75" customHeight="1">
      <c r="A23" s="17" t="s">
        <v>316</v>
      </c>
      <c r="B23" s="139" t="str">
        <f>'Część 1-33'!A244</f>
        <v>Część nr 21 - Brentuximab</v>
      </c>
      <c r="C23" s="184">
        <f>'Część 1-33'!G249</f>
        <v>0</v>
      </c>
      <c r="D23" s="184">
        <f t="shared" si="0"/>
        <v>0</v>
      </c>
      <c r="E23" s="184">
        <f t="shared" si="1"/>
        <v>0</v>
      </c>
      <c r="F23" s="185">
        <f t="shared" si="2"/>
        <v>0</v>
      </c>
      <c r="G23" s="185">
        <f t="shared" si="3"/>
        <v>0</v>
      </c>
      <c r="H23" s="185">
        <f t="shared" si="4"/>
        <v>0</v>
      </c>
      <c r="I23" s="185">
        <f t="shared" si="5"/>
        <v>0</v>
      </c>
      <c r="J23" s="185">
        <f t="shared" si="6"/>
        <v>0</v>
      </c>
      <c r="K23" s="185">
        <f t="shared" si="7"/>
        <v>0</v>
      </c>
      <c r="L23" s="185">
        <f t="shared" si="8"/>
        <v>0</v>
      </c>
      <c r="M23" s="185">
        <f t="shared" si="9"/>
        <v>0</v>
      </c>
      <c r="N23" s="185">
        <f t="shared" si="10"/>
        <v>0</v>
      </c>
      <c r="O23" s="185" t="s">
        <v>297</v>
      </c>
      <c r="Q23" s="186"/>
      <c r="R23" s="186"/>
      <c r="S23" s="186"/>
      <c r="U23" s="187"/>
    </row>
    <row r="24" spans="1:21" ht="12.75" customHeight="1">
      <c r="A24" s="17" t="s">
        <v>317</v>
      </c>
      <c r="B24" s="139" t="str">
        <f>'Część 1-33'!A253</f>
        <v>Część nr 22 - Ruksolitynib </v>
      </c>
      <c r="C24" s="184">
        <f>'Część 1-33'!G260</f>
        <v>0</v>
      </c>
      <c r="D24" s="184">
        <f t="shared" si="0"/>
        <v>0</v>
      </c>
      <c r="E24" s="184">
        <f t="shared" si="1"/>
        <v>0</v>
      </c>
      <c r="F24" s="185">
        <f t="shared" si="2"/>
        <v>0</v>
      </c>
      <c r="G24" s="185">
        <f t="shared" si="3"/>
        <v>0</v>
      </c>
      <c r="H24" s="185">
        <f t="shared" si="4"/>
        <v>0</v>
      </c>
      <c r="I24" s="185">
        <f t="shared" si="5"/>
        <v>0</v>
      </c>
      <c r="J24" s="185">
        <f t="shared" si="6"/>
        <v>0</v>
      </c>
      <c r="K24" s="185">
        <f t="shared" si="7"/>
        <v>0</v>
      </c>
      <c r="L24" s="185">
        <f t="shared" si="8"/>
        <v>0</v>
      </c>
      <c r="M24" s="185">
        <f t="shared" si="9"/>
        <v>0</v>
      </c>
      <c r="N24" s="185">
        <f t="shared" si="10"/>
        <v>0</v>
      </c>
      <c r="O24" s="185" t="s">
        <v>297</v>
      </c>
      <c r="Q24" s="186"/>
      <c r="R24" s="186"/>
      <c r="S24" s="186"/>
      <c r="U24" s="187"/>
    </row>
    <row r="25" spans="1:21" ht="12.75" customHeight="1">
      <c r="A25" s="17" t="s">
        <v>318</v>
      </c>
      <c r="B25" s="139" t="str">
        <f>'Część 1-33'!A265</f>
        <v>Część nr 23 - Fludarabinum</v>
      </c>
      <c r="C25" s="184">
        <f>'Część 1-33'!G270</f>
        <v>0</v>
      </c>
      <c r="D25" s="184">
        <f t="shared" si="0"/>
        <v>0</v>
      </c>
      <c r="E25" s="184">
        <f t="shared" si="1"/>
        <v>0</v>
      </c>
      <c r="F25" s="185">
        <f t="shared" si="2"/>
        <v>0</v>
      </c>
      <c r="G25" s="185">
        <f t="shared" si="3"/>
        <v>0</v>
      </c>
      <c r="H25" s="185">
        <f t="shared" si="4"/>
        <v>0</v>
      </c>
      <c r="I25" s="185">
        <f t="shared" si="5"/>
        <v>0</v>
      </c>
      <c r="J25" s="185">
        <f t="shared" si="6"/>
        <v>0</v>
      </c>
      <c r="K25" s="185">
        <f t="shared" si="7"/>
        <v>0</v>
      </c>
      <c r="L25" s="185">
        <f t="shared" si="8"/>
        <v>0</v>
      </c>
      <c r="M25" s="185">
        <f t="shared" si="9"/>
        <v>0</v>
      </c>
      <c r="N25" s="185">
        <f t="shared" si="10"/>
        <v>0</v>
      </c>
      <c r="O25" s="185" t="s">
        <v>297</v>
      </c>
      <c r="Q25" s="186"/>
      <c r="R25" s="186"/>
      <c r="S25" s="186"/>
      <c r="U25" s="187"/>
    </row>
    <row r="26" spans="1:21" ht="12.75" customHeight="1">
      <c r="A26" s="17" t="s">
        <v>319</v>
      </c>
      <c r="B26" s="196" t="str">
        <f>'Część 1-33'!A275</f>
        <v>Część nr 24 - Daratumumab</v>
      </c>
      <c r="C26" s="197">
        <f>'Część 1-33'!G282</f>
        <v>0</v>
      </c>
      <c r="D26" s="184">
        <f t="shared" si="0"/>
        <v>0</v>
      </c>
      <c r="E26" s="184">
        <f t="shared" si="1"/>
        <v>0</v>
      </c>
      <c r="F26" s="185">
        <f t="shared" si="2"/>
        <v>0</v>
      </c>
      <c r="G26" s="185">
        <f t="shared" si="3"/>
        <v>0</v>
      </c>
      <c r="H26" s="185">
        <f t="shared" si="4"/>
        <v>0</v>
      </c>
      <c r="I26" s="185">
        <f t="shared" si="5"/>
        <v>0</v>
      </c>
      <c r="J26" s="185">
        <f t="shared" si="6"/>
        <v>0</v>
      </c>
      <c r="K26" s="185">
        <f t="shared" si="7"/>
        <v>0</v>
      </c>
      <c r="L26" s="185">
        <f t="shared" si="8"/>
        <v>0</v>
      </c>
      <c r="M26" s="185">
        <f t="shared" si="9"/>
        <v>0</v>
      </c>
      <c r="N26" s="185">
        <f t="shared" si="10"/>
        <v>0</v>
      </c>
      <c r="O26" s="185" t="s">
        <v>297</v>
      </c>
      <c r="Q26" s="186"/>
      <c r="R26" s="186"/>
      <c r="S26" s="186"/>
      <c r="U26" s="187"/>
    </row>
    <row r="27" spans="1:21" ht="12.75" customHeight="1">
      <c r="A27" s="17" t="s">
        <v>320</v>
      </c>
      <c r="B27" s="196" t="str">
        <f>'Część 1-33'!A286</f>
        <v>Część nr 25 -  Venetoclax</v>
      </c>
      <c r="C27" s="197">
        <f>'Część 1-33'!G293</f>
        <v>0</v>
      </c>
      <c r="D27" s="184">
        <f t="shared" si="0"/>
        <v>0</v>
      </c>
      <c r="E27" s="184">
        <f t="shared" si="1"/>
        <v>0</v>
      </c>
      <c r="F27" s="185">
        <f t="shared" si="2"/>
        <v>0</v>
      </c>
      <c r="G27" s="185">
        <f t="shared" si="3"/>
        <v>0</v>
      </c>
      <c r="H27" s="185">
        <f t="shared" si="4"/>
        <v>0</v>
      </c>
      <c r="I27" s="185">
        <f t="shared" si="5"/>
        <v>0</v>
      </c>
      <c r="J27" s="185">
        <f t="shared" si="6"/>
        <v>0</v>
      </c>
      <c r="K27" s="185">
        <f t="shared" si="7"/>
        <v>0</v>
      </c>
      <c r="L27" s="185">
        <f t="shared" si="8"/>
        <v>0</v>
      </c>
      <c r="M27" s="185">
        <f t="shared" si="9"/>
        <v>0</v>
      </c>
      <c r="N27" s="185">
        <f t="shared" si="10"/>
        <v>0</v>
      </c>
      <c r="O27" s="185" t="s">
        <v>297</v>
      </c>
      <c r="Q27" s="186"/>
      <c r="R27" s="186"/>
      <c r="S27" s="186"/>
      <c r="U27" s="187"/>
    </row>
    <row r="28" spans="1:21" ht="12.75" customHeight="1">
      <c r="A28" s="17" t="s">
        <v>321</v>
      </c>
      <c r="B28" s="196" t="str">
        <f>'Część 1-33'!A300</f>
        <v>Część nr 26 -  Karfilzomib, Blinatumomab</v>
      </c>
      <c r="C28" s="197">
        <f>'Część 1-33'!G306</f>
        <v>0</v>
      </c>
      <c r="D28" s="184">
        <f t="shared" si="0"/>
        <v>0</v>
      </c>
      <c r="E28" s="184">
        <f t="shared" si="1"/>
        <v>0</v>
      </c>
      <c r="F28" s="185">
        <f t="shared" si="2"/>
        <v>0</v>
      </c>
      <c r="G28" s="185">
        <f t="shared" si="3"/>
        <v>0</v>
      </c>
      <c r="H28" s="185">
        <f t="shared" si="4"/>
        <v>0</v>
      </c>
      <c r="I28" s="185">
        <f t="shared" si="5"/>
        <v>0</v>
      </c>
      <c r="J28" s="185">
        <f t="shared" si="6"/>
        <v>0</v>
      </c>
      <c r="K28" s="185">
        <f t="shared" si="7"/>
        <v>0</v>
      </c>
      <c r="L28" s="185">
        <f t="shared" si="8"/>
        <v>0</v>
      </c>
      <c r="M28" s="185">
        <f t="shared" si="9"/>
        <v>0</v>
      </c>
      <c r="N28" s="185">
        <f t="shared" si="10"/>
        <v>0</v>
      </c>
      <c r="O28" s="185" t="s">
        <v>297</v>
      </c>
      <c r="Q28" s="186"/>
      <c r="R28" s="186"/>
      <c r="S28" s="186"/>
      <c r="U28" s="187"/>
    </row>
    <row r="29" spans="1:21" ht="12.75" customHeight="1">
      <c r="A29" s="17" t="s">
        <v>322</v>
      </c>
      <c r="B29" s="198" t="str">
        <f>'Część 1-33'!A312</f>
        <v>Część nr 27 – Cytarabina</v>
      </c>
      <c r="C29" s="197">
        <f>'Część 1-33'!G320</f>
        <v>0</v>
      </c>
      <c r="D29" s="184">
        <f t="shared" si="0"/>
        <v>0</v>
      </c>
      <c r="E29" s="184">
        <f t="shared" si="1"/>
        <v>0</v>
      </c>
      <c r="F29" s="185">
        <f t="shared" si="2"/>
        <v>0</v>
      </c>
      <c r="G29" s="185">
        <f t="shared" si="3"/>
        <v>0</v>
      </c>
      <c r="H29" s="185">
        <f t="shared" si="4"/>
        <v>0</v>
      </c>
      <c r="I29" s="185">
        <f t="shared" si="5"/>
        <v>0</v>
      </c>
      <c r="J29" s="185">
        <f t="shared" si="6"/>
        <v>0</v>
      </c>
      <c r="K29" s="185">
        <f t="shared" si="7"/>
        <v>0</v>
      </c>
      <c r="L29" s="185">
        <f t="shared" si="8"/>
        <v>0</v>
      </c>
      <c r="M29" s="185">
        <f t="shared" si="9"/>
        <v>0</v>
      </c>
      <c r="N29" s="185">
        <f t="shared" si="10"/>
        <v>0</v>
      </c>
      <c r="O29" s="185" t="s">
        <v>297</v>
      </c>
      <c r="Q29" s="186"/>
      <c r="R29" s="186"/>
      <c r="S29" s="186"/>
      <c r="U29" s="187"/>
    </row>
    <row r="30" spans="1:21" ht="12.75" customHeight="1">
      <c r="A30" s="17" t="s">
        <v>323</v>
      </c>
      <c r="B30" s="198" t="str">
        <f>'Część 1-33'!A324</f>
        <v>Część nr 28 - Ponatynib</v>
      </c>
      <c r="C30" s="197">
        <f>'Część 1-33'!G330</f>
        <v>0</v>
      </c>
      <c r="D30" s="184">
        <f t="shared" si="0"/>
        <v>0</v>
      </c>
      <c r="E30" s="184">
        <f t="shared" si="1"/>
        <v>0</v>
      </c>
      <c r="F30" s="185">
        <f t="shared" si="2"/>
        <v>0</v>
      </c>
      <c r="G30" s="185">
        <f t="shared" si="3"/>
        <v>0</v>
      </c>
      <c r="H30" s="185">
        <f t="shared" si="4"/>
        <v>0</v>
      </c>
      <c r="I30" s="185">
        <f t="shared" si="5"/>
        <v>0</v>
      </c>
      <c r="J30" s="185">
        <f t="shared" si="6"/>
        <v>0</v>
      </c>
      <c r="K30" s="185">
        <f t="shared" si="7"/>
        <v>0</v>
      </c>
      <c r="L30" s="185">
        <f t="shared" si="8"/>
        <v>0</v>
      </c>
      <c r="M30" s="185">
        <f t="shared" si="9"/>
        <v>0</v>
      </c>
      <c r="N30" s="185">
        <f t="shared" si="10"/>
        <v>0</v>
      </c>
      <c r="O30" s="185" t="s">
        <v>297</v>
      </c>
      <c r="Q30" s="186"/>
      <c r="R30" s="186"/>
      <c r="S30" s="186"/>
      <c r="U30" s="187"/>
    </row>
    <row r="31" spans="1:21" ht="12.75" customHeight="1">
      <c r="A31" s="17" t="s">
        <v>324</v>
      </c>
      <c r="B31" s="139" t="str">
        <f>'Część 1-33'!A334</f>
        <v>Część nr 29 – Azacytydyna</v>
      </c>
      <c r="C31" s="184">
        <f>'Część 1-33'!G339</f>
        <v>0</v>
      </c>
      <c r="D31" s="184">
        <f t="shared" si="0"/>
        <v>0</v>
      </c>
      <c r="E31" s="184">
        <f t="shared" si="1"/>
        <v>0</v>
      </c>
      <c r="F31" s="185">
        <f t="shared" si="2"/>
        <v>0</v>
      </c>
      <c r="G31" s="185">
        <f t="shared" si="3"/>
        <v>0</v>
      </c>
      <c r="H31" s="185">
        <f t="shared" si="4"/>
        <v>0</v>
      </c>
      <c r="I31" s="185">
        <f t="shared" si="5"/>
        <v>0</v>
      </c>
      <c r="J31" s="185">
        <f t="shared" si="6"/>
        <v>0</v>
      </c>
      <c r="K31" s="185">
        <f t="shared" si="7"/>
        <v>0</v>
      </c>
      <c r="L31" s="185">
        <f t="shared" si="8"/>
        <v>0</v>
      </c>
      <c r="M31" s="185">
        <f t="shared" si="9"/>
        <v>0</v>
      </c>
      <c r="N31" s="185">
        <f t="shared" si="10"/>
        <v>0</v>
      </c>
      <c r="O31" s="185" t="s">
        <v>297</v>
      </c>
      <c r="Q31" s="186"/>
      <c r="R31" s="186"/>
      <c r="S31" s="186"/>
      <c r="U31" s="187"/>
    </row>
    <row r="32" spans="1:21" ht="12.75" customHeight="1">
      <c r="A32" s="17" t="s">
        <v>325</v>
      </c>
      <c r="B32" s="196" t="str">
        <f>'Część 1-33'!A343</f>
        <v>Część  nr 30 – Pomalidomidum</v>
      </c>
      <c r="C32" s="197">
        <f>'Część 1-33'!G348</f>
        <v>0</v>
      </c>
      <c r="D32" s="184">
        <f t="shared" si="0"/>
        <v>0</v>
      </c>
      <c r="E32" s="184">
        <f t="shared" si="1"/>
        <v>0</v>
      </c>
      <c r="F32" s="185">
        <f t="shared" si="2"/>
        <v>0</v>
      </c>
      <c r="G32" s="185">
        <f t="shared" si="3"/>
        <v>0</v>
      </c>
      <c r="H32" s="185">
        <f t="shared" si="4"/>
        <v>0</v>
      </c>
      <c r="I32" s="185">
        <f t="shared" si="5"/>
        <v>0</v>
      </c>
      <c r="J32" s="185">
        <f t="shared" si="6"/>
        <v>0</v>
      </c>
      <c r="K32" s="185">
        <f t="shared" si="7"/>
        <v>0</v>
      </c>
      <c r="L32" s="185">
        <f t="shared" si="8"/>
        <v>0</v>
      </c>
      <c r="M32" s="185">
        <f t="shared" si="9"/>
        <v>0</v>
      </c>
      <c r="N32" s="185">
        <f t="shared" si="10"/>
        <v>0</v>
      </c>
      <c r="O32" s="185" t="s">
        <v>297</v>
      </c>
      <c r="Q32" s="186"/>
      <c r="R32" s="186"/>
      <c r="S32" s="186"/>
      <c r="U32" s="187"/>
    </row>
    <row r="33" spans="1:21" ht="12.75" customHeight="1">
      <c r="A33" s="17" t="s">
        <v>326</v>
      </c>
      <c r="B33" s="196" t="str">
        <f>'Część 1-33'!A352</f>
        <v>Część nr 31 – Nilotynib</v>
      </c>
      <c r="C33" s="197">
        <f>'Część 1-33'!G357</f>
        <v>0</v>
      </c>
      <c r="D33" s="184">
        <f t="shared" si="0"/>
        <v>0</v>
      </c>
      <c r="E33" s="184">
        <f t="shared" si="1"/>
        <v>0</v>
      </c>
      <c r="F33" s="185">
        <f t="shared" si="2"/>
        <v>0</v>
      </c>
      <c r="G33" s="185">
        <f t="shared" si="3"/>
        <v>0</v>
      </c>
      <c r="H33" s="185">
        <f t="shared" si="4"/>
        <v>0</v>
      </c>
      <c r="I33" s="185">
        <f t="shared" si="5"/>
        <v>0</v>
      </c>
      <c r="J33" s="185">
        <f t="shared" si="6"/>
        <v>0</v>
      </c>
      <c r="K33" s="185">
        <f t="shared" si="7"/>
        <v>0</v>
      </c>
      <c r="L33" s="185">
        <f t="shared" si="8"/>
        <v>0</v>
      </c>
      <c r="M33" s="185">
        <f t="shared" si="9"/>
        <v>0</v>
      </c>
      <c r="N33" s="185">
        <f t="shared" si="10"/>
        <v>0</v>
      </c>
      <c r="O33" s="185" t="s">
        <v>297</v>
      </c>
      <c r="Q33" s="186"/>
      <c r="R33" s="186"/>
      <c r="S33" s="186"/>
      <c r="U33" s="187"/>
    </row>
    <row r="34" spans="1:21" ht="12.75" customHeight="1">
      <c r="A34" s="17" t="s">
        <v>327</v>
      </c>
      <c r="B34" s="196" t="str">
        <f>'Część 1-33'!A361</f>
        <v>Część nr 32- Nivolumab</v>
      </c>
      <c r="C34" s="197">
        <f>'Część 1-33'!G367</f>
        <v>0</v>
      </c>
      <c r="D34" s="184">
        <f t="shared" si="0"/>
        <v>0</v>
      </c>
      <c r="E34" s="184">
        <f t="shared" si="1"/>
        <v>0</v>
      </c>
      <c r="F34" s="185">
        <f t="shared" si="2"/>
        <v>0</v>
      </c>
      <c r="G34" s="185">
        <f t="shared" si="3"/>
        <v>0</v>
      </c>
      <c r="H34" s="185">
        <f t="shared" si="4"/>
        <v>0</v>
      </c>
      <c r="I34" s="185">
        <f t="shared" si="5"/>
        <v>0</v>
      </c>
      <c r="J34" s="185">
        <f t="shared" si="6"/>
        <v>0</v>
      </c>
      <c r="K34" s="185">
        <f t="shared" si="7"/>
        <v>0</v>
      </c>
      <c r="L34" s="185">
        <f t="shared" si="8"/>
        <v>0</v>
      </c>
      <c r="M34" s="185">
        <f t="shared" si="9"/>
        <v>0</v>
      </c>
      <c r="N34" s="185">
        <f t="shared" si="10"/>
        <v>0</v>
      </c>
      <c r="O34" s="185" t="s">
        <v>297</v>
      </c>
      <c r="Q34" s="186"/>
      <c r="R34" s="186"/>
      <c r="S34" s="186"/>
      <c r="U34" s="187"/>
    </row>
    <row r="35" spans="1:21" ht="12.75" customHeight="1">
      <c r="A35" s="17" t="s">
        <v>328</v>
      </c>
      <c r="B35" s="196" t="str">
        <f>'Część 1-33'!A371</f>
        <v>Część nr 33 - polatuzumab</v>
      </c>
      <c r="C35" s="197">
        <f>'Część 1-33'!G376</f>
        <v>0</v>
      </c>
      <c r="D35" s="184">
        <f t="shared" si="0"/>
        <v>0</v>
      </c>
      <c r="E35" s="184">
        <f t="shared" si="1"/>
        <v>0</v>
      </c>
      <c r="F35" s="185">
        <f t="shared" si="2"/>
        <v>0</v>
      </c>
      <c r="G35" s="185">
        <f t="shared" si="3"/>
        <v>0</v>
      </c>
      <c r="H35" s="185">
        <f t="shared" si="4"/>
        <v>0</v>
      </c>
      <c r="I35" s="185">
        <f t="shared" si="5"/>
        <v>0</v>
      </c>
      <c r="J35" s="185">
        <f t="shared" si="6"/>
        <v>0</v>
      </c>
      <c r="K35" s="185">
        <f t="shared" si="7"/>
        <v>0</v>
      </c>
      <c r="L35" s="185">
        <f t="shared" si="8"/>
        <v>0</v>
      </c>
      <c r="M35" s="185">
        <f t="shared" si="9"/>
        <v>0</v>
      </c>
      <c r="N35" s="185">
        <f t="shared" si="10"/>
        <v>0</v>
      </c>
      <c r="O35" s="185" t="s">
        <v>297</v>
      </c>
      <c r="Q35" s="186"/>
      <c r="R35" s="186"/>
      <c r="S35" s="186"/>
      <c r="U35" s="187"/>
    </row>
    <row r="36" spans="1:21" ht="12.75" customHeight="1">
      <c r="A36" s="17" t="s">
        <v>329</v>
      </c>
      <c r="B36" s="198" t="str">
        <f>'Część 34-38'!A2</f>
        <v>Część nr 34 - Odzież ochronna</v>
      </c>
      <c r="C36" s="197">
        <f>'Część 34-38'!F10</f>
        <v>0</v>
      </c>
      <c r="D36" s="184">
        <f t="shared" si="0"/>
        <v>0</v>
      </c>
      <c r="E36" s="184">
        <f t="shared" si="1"/>
        <v>0</v>
      </c>
      <c r="F36" s="185">
        <f t="shared" si="2"/>
        <v>0</v>
      </c>
      <c r="G36" s="185">
        <f t="shared" si="3"/>
        <v>0</v>
      </c>
      <c r="H36" s="185">
        <f t="shared" si="4"/>
        <v>0</v>
      </c>
      <c r="I36" s="185">
        <f t="shared" si="5"/>
        <v>0</v>
      </c>
      <c r="J36" s="185">
        <f t="shared" si="6"/>
        <v>0</v>
      </c>
      <c r="K36" s="185">
        <f t="shared" si="7"/>
        <v>0</v>
      </c>
      <c r="L36" s="185">
        <f t="shared" si="8"/>
        <v>0</v>
      </c>
      <c r="M36" s="185">
        <f t="shared" si="9"/>
        <v>0</v>
      </c>
      <c r="N36" s="185">
        <f t="shared" si="10"/>
        <v>0</v>
      </c>
      <c r="O36" s="185" t="s">
        <v>297</v>
      </c>
      <c r="Q36" s="186"/>
      <c r="R36" s="186"/>
      <c r="S36" s="186"/>
      <c r="U36" s="187"/>
    </row>
    <row r="37" spans="1:21" ht="24" customHeight="1">
      <c r="A37" s="17" t="s">
        <v>330</v>
      </c>
      <c r="B37" s="199" t="str">
        <f>'Część 34-38'!A14</f>
        <v>Część nr 35 - Worki ochronne do leków światłoczułych</v>
      </c>
      <c r="C37" s="191">
        <f>'Część 34-38'!F21</f>
        <v>0</v>
      </c>
      <c r="D37" s="184">
        <f t="shared" si="0"/>
        <v>0</v>
      </c>
      <c r="E37" s="184">
        <f t="shared" si="1"/>
        <v>0</v>
      </c>
      <c r="F37" s="185">
        <f t="shared" si="2"/>
        <v>0</v>
      </c>
      <c r="G37" s="185">
        <f t="shared" si="3"/>
        <v>0</v>
      </c>
      <c r="H37" s="185">
        <f t="shared" si="4"/>
        <v>0</v>
      </c>
      <c r="I37" s="185">
        <f t="shared" si="5"/>
        <v>0</v>
      </c>
      <c r="J37" s="185">
        <f t="shared" si="6"/>
        <v>0</v>
      </c>
      <c r="K37" s="185">
        <f t="shared" si="7"/>
        <v>0</v>
      </c>
      <c r="L37" s="185">
        <f t="shared" si="8"/>
        <v>0</v>
      </c>
      <c r="M37" s="185">
        <f t="shared" si="9"/>
        <v>0</v>
      </c>
      <c r="N37" s="185">
        <f t="shared" si="10"/>
        <v>0</v>
      </c>
      <c r="O37" s="185" t="s">
        <v>297</v>
      </c>
      <c r="Q37" s="186"/>
      <c r="R37" s="186"/>
      <c r="S37" s="186"/>
      <c r="U37" s="187"/>
    </row>
    <row r="38" spans="1:21" ht="25.5" customHeight="1">
      <c r="A38" s="17" t="s">
        <v>331</v>
      </c>
      <c r="B38" s="199" t="str">
        <f>'Część 34-38'!A25</f>
        <v>Część nr 36 - Systemy zamknięte do przygotowywania leków</v>
      </c>
      <c r="C38" s="191">
        <f>'Część 34-38'!F32</f>
        <v>0</v>
      </c>
      <c r="D38" s="184">
        <f t="shared" si="0"/>
        <v>0</v>
      </c>
      <c r="E38" s="184">
        <f t="shared" si="1"/>
        <v>0</v>
      </c>
      <c r="F38" s="185">
        <f t="shared" si="2"/>
        <v>0</v>
      </c>
      <c r="G38" s="185">
        <f t="shared" si="3"/>
        <v>0</v>
      </c>
      <c r="H38" s="185">
        <f t="shared" si="4"/>
        <v>0</v>
      </c>
      <c r="I38" s="185">
        <f t="shared" si="5"/>
        <v>0</v>
      </c>
      <c r="J38" s="185">
        <f t="shared" si="6"/>
        <v>0</v>
      </c>
      <c r="K38" s="185">
        <f t="shared" si="7"/>
        <v>0</v>
      </c>
      <c r="L38" s="185">
        <f t="shared" si="8"/>
        <v>0</v>
      </c>
      <c r="M38" s="185">
        <f t="shared" si="9"/>
        <v>0</v>
      </c>
      <c r="N38" s="185">
        <f t="shared" si="10"/>
        <v>0</v>
      </c>
      <c r="O38" s="185" t="s">
        <v>297</v>
      </c>
      <c r="Q38" s="186"/>
      <c r="R38" s="186"/>
      <c r="S38" s="186"/>
      <c r="U38" s="187"/>
    </row>
    <row r="39" spans="1:21" ht="12.75" customHeight="1">
      <c r="A39" s="17" t="s">
        <v>332</v>
      </c>
      <c r="B39" s="139" t="str">
        <f>'Część 34-38'!A36</f>
        <v>Część nr 37 – Rękawice jałowe</v>
      </c>
      <c r="C39" s="184">
        <f>'Część 34-38'!F41</f>
        <v>0</v>
      </c>
      <c r="D39" s="184">
        <f t="shared" si="0"/>
        <v>0</v>
      </c>
      <c r="E39" s="184">
        <f t="shared" si="1"/>
        <v>0</v>
      </c>
      <c r="F39" s="185">
        <f t="shared" si="2"/>
        <v>0</v>
      </c>
      <c r="G39" s="185">
        <f t="shared" si="3"/>
        <v>0</v>
      </c>
      <c r="H39" s="185">
        <f t="shared" si="4"/>
        <v>0</v>
      </c>
      <c r="I39" s="185">
        <f t="shared" si="5"/>
        <v>0</v>
      </c>
      <c r="J39" s="185">
        <f t="shared" si="6"/>
        <v>0</v>
      </c>
      <c r="K39" s="185">
        <f t="shared" si="7"/>
        <v>0</v>
      </c>
      <c r="L39" s="185">
        <f t="shared" si="8"/>
        <v>0</v>
      </c>
      <c r="M39" s="185">
        <f t="shared" si="9"/>
        <v>0</v>
      </c>
      <c r="N39" s="185">
        <f t="shared" si="10"/>
        <v>0</v>
      </c>
      <c r="O39" s="185" t="s">
        <v>297</v>
      </c>
      <c r="Q39" s="186"/>
      <c r="R39" s="186"/>
      <c r="S39" s="186"/>
      <c r="U39" s="187"/>
    </row>
    <row r="40" spans="1:21" ht="12.75" customHeight="1">
      <c r="A40" s="17" t="s">
        <v>333</v>
      </c>
      <c r="B40" s="215" t="str">
        <f>'Część 34-38'!A45</f>
        <v>Część nr 38 - Sprzęt jednorazowy do sporządzania i podawania leków cytotoksycznych</v>
      </c>
      <c r="C40" s="197">
        <f>'Część 34-38'!F72</f>
        <v>0</v>
      </c>
      <c r="D40" s="184">
        <f t="shared" si="0"/>
        <v>0</v>
      </c>
      <c r="E40" s="184">
        <f t="shared" si="1"/>
        <v>0</v>
      </c>
      <c r="F40" s="185">
        <f t="shared" si="2"/>
        <v>0</v>
      </c>
      <c r="G40" s="185">
        <f t="shared" si="3"/>
        <v>0</v>
      </c>
      <c r="H40" s="185">
        <f t="shared" si="4"/>
        <v>0</v>
      </c>
      <c r="I40" s="185">
        <f t="shared" si="5"/>
        <v>0</v>
      </c>
      <c r="J40" s="185">
        <f t="shared" si="6"/>
        <v>0</v>
      </c>
      <c r="K40" s="185">
        <f t="shared" si="7"/>
        <v>0</v>
      </c>
      <c r="L40" s="185">
        <f t="shared" si="8"/>
        <v>0</v>
      </c>
      <c r="M40" s="185">
        <f t="shared" si="9"/>
        <v>0</v>
      </c>
      <c r="N40" s="185">
        <f t="shared" si="10"/>
        <v>0</v>
      </c>
      <c r="O40" s="185" t="s">
        <v>297</v>
      </c>
      <c r="Q40" s="186"/>
      <c r="R40" s="186"/>
      <c r="S40" s="186"/>
      <c r="U40" s="187"/>
    </row>
    <row r="41" spans="2:14" ht="12">
      <c r="B41" s="216" t="s">
        <v>334</v>
      </c>
      <c r="C41" s="214">
        <f>SUM(C3:C40)</f>
        <v>0</v>
      </c>
      <c r="D41" s="200">
        <f aca="true" t="shared" si="11" ref="D41:N41">SUM(D3:D40)</f>
        <v>0</v>
      </c>
      <c r="E41" s="200">
        <f t="shared" si="11"/>
        <v>0</v>
      </c>
      <c r="F41" s="200">
        <f t="shared" si="11"/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</row>
    <row r="42" spans="3:14" ht="12">
      <c r="C42" s="4" t="s">
        <v>291</v>
      </c>
      <c r="D42" s="4" t="s">
        <v>292</v>
      </c>
      <c r="E42" s="4" t="s">
        <v>293</v>
      </c>
      <c r="F42" s="180" t="s">
        <v>294</v>
      </c>
      <c r="G42" s="4" t="s">
        <v>291</v>
      </c>
      <c r="H42" s="4" t="s">
        <v>292</v>
      </c>
      <c r="I42" s="4" t="s">
        <v>293</v>
      </c>
      <c r="J42" s="180" t="s">
        <v>294</v>
      </c>
      <c r="K42" s="4" t="s">
        <v>291</v>
      </c>
      <c r="L42" s="4" t="s">
        <v>292</v>
      </c>
      <c r="M42" s="4" t="s">
        <v>293</v>
      </c>
      <c r="N42" s="180" t="s">
        <v>294</v>
      </c>
    </row>
    <row r="43" spans="2:14" ht="12" customHeight="1">
      <c r="B43" s="201"/>
      <c r="C43" s="294" t="s">
        <v>286</v>
      </c>
      <c r="D43" s="294"/>
      <c r="E43" s="294"/>
      <c r="F43" s="294"/>
      <c r="G43" s="294" t="s">
        <v>287</v>
      </c>
      <c r="H43" s="294"/>
      <c r="I43" s="294"/>
      <c r="J43" s="294"/>
      <c r="K43" s="294" t="s">
        <v>288</v>
      </c>
      <c r="L43" s="294"/>
      <c r="M43" s="294"/>
      <c r="N43" s="294"/>
    </row>
    <row r="44" spans="1:4" ht="12">
      <c r="A44" s="33"/>
      <c r="B44" s="202"/>
      <c r="C44" s="203"/>
      <c r="D44" s="203"/>
    </row>
  </sheetData>
  <sheetProtection selectLockedCells="1" selectUnlockedCells="1"/>
  <mergeCells count="6">
    <mergeCell ref="C1:F1"/>
    <mergeCell ref="G1:J1"/>
    <mergeCell ref="K1:N1"/>
    <mergeCell ref="C43:F43"/>
    <mergeCell ref="G43:J43"/>
    <mergeCell ref="K43:N43"/>
  </mergeCells>
  <printOptions/>
  <pageMargins left="0.7875" right="0.7875" top="1.023611111111111" bottom="1.023611111111111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Śmietańska</cp:lastModifiedBy>
  <dcterms:modified xsi:type="dcterms:W3CDTF">2023-02-28T07:23:39Z</dcterms:modified>
  <cp:category/>
  <cp:version/>
  <cp:contentType/>
  <cp:contentStatus/>
</cp:coreProperties>
</file>