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4\01_postępowania ustawowe\12_DW 551 Nawra + ścieżka\01_dokumenty postępowania\00_wersja robocza\po weryfikacji Ani\"/>
    </mc:Choice>
  </mc:AlternateContent>
  <xr:revisionPtr revIDLastSave="0" documentId="13_ncr:1_{0ABADB01-D479-4CF3-96A5-D7B99D4EF33F}" xr6:coauthVersionLast="47" xr6:coauthVersionMax="47" xr10:uidLastSave="{00000000-0000-0000-0000-000000000000}"/>
  <bookViews>
    <workbookView xWindow="-20610" yWindow="-120" windowWidth="20730" windowHeight="11040" xr2:uid="{00000000-000D-0000-FFFF-FFFF00000000}"/>
  </bookViews>
  <sheets>
    <sheet name="Sheet1" sheetId="1" r:id="rId1"/>
  </sheets>
  <definedNames>
    <definedName name="_xlnm._FilterDatabase" localSheetId="0" hidden="1">Sheet1!$A$6:$AL$180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G154" i="1"/>
  <c r="G155" i="1"/>
  <c r="E134" i="1"/>
  <c r="E135" i="1" s="1"/>
  <c r="E133" i="1"/>
  <c r="G133" i="1" s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6" i="1"/>
  <c r="G157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06" i="1"/>
  <c r="G104" i="1"/>
  <c r="G103" i="1"/>
  <c r="G101" i="1"/>
  <c r="G100" i="1"/>
  <c r="G99" i="1"/>
  <c r="G98" i="1"/>
  <c r="G97" i="1"/>
  <c r="G96" i="1"/>
  <c r="G95" i="1"/>
  <c r="G94" i="1"/>
  <c r="G93" i="1"/>
  <c r="G92" i="1"/>
  <c r="G91" i="1"/>
  <c r="G89" i="1"/>
  <c r="G88" i="1"/>
  <c r="G87" i="1"/>
  <c r="G86" i="1"/>
  <c r="G85" i="1"/>
  <c r="G84" i="1"/>
  <c r="G83" i="1"/>
  <c r="G81" i="1"/>
  <c r="G80" i="1"/>
  <c r="G79" i="1"/>
  <c r="G78" i="1"/>
  <c r="G77" i="1"/>
  <c r="G76" i="1"/>
  <c r="G75" i="1"/>
  <c r="G73" i="1"/>
  <c r="G72" i="1"/>
  <c r="G71" i="1"/>
  <c r="G70" i="1"/>
  <c r="G69" i="1"/>
  <c r="G68" i="1"/>
  <c r="G67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5" i="1"/>
  <c r="G44" i="1"/>
  <c r="G43" i="1"/>
  <c r="G42" i="1"/>
  <c r="G40" i="1"/>
  <c r="G39" i="1"/>
  <c r="G38" i="1"/>
  <c r="G37" i="1"/>
  <c r="G36" i="1"/>
  <c r="G35" i="1"/>
  <c r="G34" i="1"/>
  <c r="G33" i="1"/>
  <c r="G32" i="1"/>
  <c r="G31" i="1"/>
  <c r="G30" i="1"/>
  <c r="G29" i="1"/>
  <c r="G27" i="1"/>
  <c r="G26" i="1"/>
  <c r="G25" i="1"/>
  <c r="G24" i="1"/>
  <c r="G22" i="1"/>
  <c r="G21" i="1"/>
  <c r="G20" i="1"/>
  <c r="G19" i="1"/>
  <c r="G18" i="1"/>
  <c r="G17" i="1"/>
  <c r="G16" i="1"/>
  <c r="G15" i="1"/>
  <c r="G14" i="1"/>
  <c r="G13" i="1"/>
  <c r="G11" i="1"/>
  <c r="G9" i="1"/>
  <c r="G134" i="1" l="1"/>
  <c r="E136" i="1"/>
  <c r="G136" i="1" s="1"/>
  <c r="G135" i="1"/>
  <c r="H105" i="1"/>
  <c r="H177" i="1" l="1"/>
  <c r="F177" i="1" s="1"/>
  <c r="G177" i="1" s="1"/>
  <c r="G178" i="1" s="1"/>
  <c r="G179" i="1" s="1"/>
  <c r="G180" i="1" s="1"/>
</calcChain>
</file>

<file path=xl/sharedStrings.xml><?xml version="1.0" encoding="utf-8"?>
<sst xmlns="http://schemas.openxmlformats.org/spreadsheetml/2006/main" count="476" uniqueCount="222">
  <si>
    <t>na wykonanie robót pod nazwą :</t>
  </si>
  <si>
    <t>Symbol SST</t>
  </si>
  <si>
    <t>Element rozliczeniowy</t>
  </si>
  <si>
    <t>Ilość jedn.</t>
  </si>
  <si>
    <t>Wartość robót w zł</t>
  </si>
  <si>
    <t>Mg</t>
  </si>
  <si>
    <t>mb</t>
  </si>
  <si>
    <t>szt.</t>
  </si>
  <si>
    <t>Podatek VAT 23%</t>
  </si>
  <si>
    <t>Lp.</t>
  </si>
  <si>
    <t>Jm</t>
  </si>
  <si>
    <t>Cena jedn. w zł</t>
  </si>
  <si>
    <t>Roboty pomiarowe przy liniowych robotach ziemnych. Trasa dróg w terenie równinnym wraz z inwentaryzacją geodezyjną powykonawczą</t>
  </si>
  <si>
    <t>km</t>
  </si>
  <si>
    <t>D-01.02.04</t>
  </si>
  <si>
    <t>D-05.03.11</t>
  </si>
  <si>
    <t>D-01.01.01
D-01.12.01</t>
  </si>
  <si>
    <t>D-02.00.00
D-02.01.01</t>
  </si>
  <si>
    <t>D-04.01.01</t>
  </si>
  <si>
    <t>D-04.02.01</t>
  </si>
  <si>
    <t>D-04.03.01</t>
  </si>
  <si>
    <t>D-05.03.05b</t>
  </si>
  <si>
    <t>D-05.03.05a</t>
  </si>
  <si>
    <t>D-07.02.01</t>
  </si>
  <si>
    <t>D-07.02.02</t>
  </si>
  <si>
    <t>D-07.01.01</t>
  </si>
  <si>
    <t>Roboty ziemne wykonywane koparkami podsiębiernymi o poj. chwytaka 0,40 m3, z transportem urobku na odległ.  do 4km, samoch. samowyładowczymi  - odtworzenie rowów</t>
  </si>
  <si>
    <t xml:space="preserve">Znaki oraz montaż tablic i znaków </t>
  </si>
  <si>
    <t>D-06.03.01b</t>
  </si>
  <si>
    <t>Inne</t>
  </si>
  <si>
    <t>m2</t>
  </si>
  <si>
    <t>D-04.04.01</t>
  </si>
  <si>
    <t>Wartość robót</t>
  </si>
  <si>
    <t>Ogółem</t>
  </si>
  <si>
    <t xml:space="preserve">Roboty pomiarowe </t>
  </si>
  <si>
    <t xml:space="preserve">Roboty rozbiórkowe </t>
  </si>
  <si>
    <t xml:space="preserve">D-02.00.00
D-02.01.01
D-06.04.01
</t>
  </si>
  <si>
    <t>Nawierzchnie - jezdnia</t>
  </si>
  <si>
    <t>D- 04.03.01</t>
  </si>
  <si>
    <t xml:space="preserve"> D-05.03.13a</t>
  </si>
  <si>
    <t>D-01.02.01</t>
  </si>
  <si>
    <t>Słupki do znaków drogowych z rur stalowych ocynkowanych o śr. 50 mm długości do 5m</t>
  </si>
  <si>
    <t>Roboty ziemne wykonywane koparkami podsiębiernymi o poj. chwytaka 0,40 m3, z transportem urobku na odległ.  do 4km, samoch. samowyładowczymi – wykopy pod rury przy zjazdach</t>
  </si>
  <si>
    <t>Geosiatka do wzmocnienia warstw bitumicznych z włókien szklanych wstępnie powlekana asfaltem o wytrzymałości na rozciąganie 120 / 120 kN/m</t>
  </si>
  <si>
    <t>D-06.02.01a</t>
  </si>
  <si>
    <t>Przepusty rurowe pod zjazdami z rur PEHD Ø400mm
na podsypce z pospółki zagęszczonej mechanicznie gr. 20cm</t>
  </si>
  <si>
    <t>Ustawienie słupków prowadzących uchylnych U1a elastyczny</t>
  </si>
  <si>
    <t>Odtworzenie oznakowania poziomego - grubowarstwowe chemoutwardzalne</t>
  </si>
  <si>
    <t xml:space="preserve">D-02.01.01
</t>
  </si>
  <si>
    <t>D-04.02.02</t>
  </si>
  <si>
    <t>Podbudowa zasadnicza z AC 22P 50/70, gr. 7cm (obustronna odnowa krawędzi)</t>
  </si>
  <si>
    <t>D – 04.07.01a</t>
  </si>
  <si>
    <t xml:space="preserve">Mechaniczne profilowanie i zagęszczenie podłoża pod w-wy konstrukcyjne nawierzchni </t>
  </si>
  <si>
    <t xml:space="preserve">Warstwa odsączająca z piasku gr. 10cm </t>
  </si>
  <si>
    <t xml:space="preserve">Podbudowa zasadnicza z kruszywa kamiennego C90/3 0/31,5 gr. 20cm </t>
  </si>
  <si>
    <t>Oczyszczenie mechaniczne nawierzchni ulepszonej i skropienie nawierzchni emulsją asfaltową C60 BP3 ZM</t>
  </si>
  <si>
    <t>Warstwa wiążąca z betonu asfaltowego AC 16W 50/70 o grubości warstwy po zagęszczeniu 4 cm z transportem mieszanki</t>
  </si>
  <si>
    <t xml:space="preserve">Warstwa ścieralna z AC 11S 50/70 o grubości warstwy po zagęszczeniu 4 cm z transportem mieszanki </t>
  </si>
  <si>
    <t>Roboty ziemne</t>
  </si>
  <si>
    <t>Odtworzenie poboczy - utwardzenie pobocza z mieszanki kruszywa niezwiązanego C90/3 0/31,5 
z destruktem z frezowania w stosunku 50/50 – gr. 15cm  po zagęszczeniu i 0,50m zjazdy i droga gminna</t>
  </si>
  <si>
    <t>D-03.01.03</t>
  </si>
  <si>
    <t>Oczyszczenie z namułu przepustów rurowych do średnicy
 1,0 m i głębokości zamulenie przewodu: do1/4 wysokości</t>
  </si>
  <si>
    <t xml:space="preserve">Umocowanie wlotu przepustu  Ø1000mm,  Ø800mm,  Ø600mm, Ø400mm z kamienia zatopionego w betonie C8/10gr.10cm </t>
  </si>
  <si>
    <t>Drogi i skrzyżowania</t>
  </si>
  <si>
    <t>D-07.05.01</t>
  </si>
  <si>
    <t>Mocowanie słupków prowadzących U1b do barier ochronnych</t>
  </si>
  <si>
    <t xml:space="preserve">Oczyszczenie mechaniczne nawierzchni ulepszonej i skropienie nawierzchni emulsją asfaltową C60 BP3 ZM </t>
  </si>
  <si>
    <t>D-05.03.23</t>
  </si>
  <si>
    <t>Rozbiórka barier sprężystych z wywozem do 15km miejsce wskaże Zamawiający</t>
  </si>
  <si>
    <t>Podbudowa betonowa C16/20 gr. 24 cm</t>
  </si>
  <si>
    <t>D-04.06.01</t>
  </si>
  <si>
    <t>D-05.03.01</t>
  </si>
  <si>
    <t>Konstrukcja na łukach (zabruk)</t>
  </si>
  <si>
    <t>Roboty ziemne wykonywane koparkami podsiębiernymi o poj. chwytaka 0,40 m3, z transportem urobku na odległ.  do 5km, samoch. samowyładowczymi – jezdnia</t>
  </si>
  <si>
    <t>Regulacja istniejącego zjazdu z kostki betonowej</t>
  </si>
  <si>
    <t>D-05.03.05b              D-10.07.01</t>
  </si>
  <si>
    <t>D 01.02.04</t>
  </si>
  <si>
    <t>D-08.01.01b</t>
  </si>
  <si>
    <t xml:space="preserve">D-01.02.02
D-06.03.01
</t>
  </si>
  <si>
    <t>Podbudowa pomocnicza z mieszanki kruszywa związanego spoiwem hydraulicznym C1,5/2 gr. 25 cm</t>
  </si>
  <si>
    <t>Zeleń drogowa</t>
  </si>
  <si>
    <t>D 01.02.01</t>
  </si>
  <si>
    <t>Usunięcie karpin - zasypanie i zagęszczenie</t>
  </si>
  <si>
    <t xml:space="preserve">Frezowanie nawierzchni bitumicznej jezdni śr. grubości do 4cm z wywozem materiału z rozbiórki nawierzchni na odległość do 10 km - jezdnia </t>
  </si>
  <si>
    <t>Frezowanie nawierzchni bitumicznej jezdni śr. grubości do 4cm z wywozem materiału z rozbiórki nawierzchni na odległość do 10 km – zjazdy, drogi i skrzyżowania</t>
  </si>
  <si>
    <t>Rozbiórka podbudowy tłuczniowej, gr. 16-25cm i transportem urobku na odległość do 5 km, samoch. samowyładowczymi - jezdnia</t>
  </si>
  <si>
    <t>Rozbiórka istniejących krawężników i oporników</t>
  </si>
  <si>
    <t xml:space="preserve">Rozbiórka tarcz znaków drogowych wraz z wywozem na składowisko Wykonawcy </t>
  </si>
  <si>
    <t xml:space="preserve">Rozbiórka słupków do znaków drogowych wraz z wywozem na składowisko Wykonawcy </t>
  </si>
  <si>
    <t>Usunięcie warstwy ziemi urodzajnej /humusu/ - ścinanie poboczy mechanicznie, grubości do 5·cm z transportem urobku samochodami samowyładowczymi na odległość do 5 km</t>
  </si>
  <si>
    <t xml:space="preserve">Frezowanie nawierzchni bitumicznej jezdni śr. grubości do 7cm z wywozem materiału z rozbiórki nawierzchni na odległość do 10 km - jezdnia </t>
  </si>
  <si>
    <t xml:space="preserve">Elementy zasilania solarno-wiatrowego oświetlenia przejść dla pieszych ze znakami aktywnymi z oświetleniem i konstrukcją wsporczą </t>
  </si>
  <si>
    <t>D-06.01.01</t>
  </si>
  <si>
    <t>D-08.02.01a</t>
  </si>
  <si>
    <t>Perony</t>
  </si>
  <si>
    <t>Mechaniczne profilowanie i zagęszczenie podłoża pod w-wy konstrukcyjne nawierzchni</t>
  </si>
  <si>
    <t>Ławy betonowe z oporem pod krawężniki i obrzeża C12/15</t>
  </si>
  <si>
    <t>D-08.03.01</t>
  </si>
  <si>
    <t>Zatoki autobusowe</t>
  </si>
  <si>
    <t>D-05.03.14a</t>
  </si>
  <si>
    <t xml:space="preserve">D.04.05.01 </t>
  </si>
  <si>
    <t>Warstwa poślizgowa z papy lub folii</t>
  </si>
  <si>
    <t xml:space="preserve">D – 05.03.14a </t>
  </si>
  <si>
    <t>Pobocza, skarpy</t>
  </si>
  <si>
    <t>Rozebranie istniejącej nawierzchni z korytowaniem śr. gr. 50cm i transportem urobku na odległość do 5 km, samoch. samowyładowczymi – wyspa, chodnik kostka brukowa</t>
  </si>
  <si>
    <t xml:space="preserve">Montaż kompletnych barier stalowych U-14a z rozstawem słupków co 4 m, N2W5A (słupkami h = 1 900 mm i elementami odblaskowymi), łata - typ B w km 29+650 strona prawa
</t>
  </si>
  <si>
    <t xml:space="preserve">Przełożenie barier stalowych U-14a z rozstawem słupków co 4 m, N2W5A w km 29+650 strona lewa
</t>
  </si>
  <si>
    <t>D-01.01.01b</t>
  </si>
  <si>
    <t xml:space="preserve">Stabilizację pasa drogowego znakami „PAS DROGOWY” </t>
  </si>
  <si>
    <t>Czyszczenie kanalizacji deszczowej</t>
  </si>
  <si>
    <t>Nawierzchnie z nowej kostki betonowej gr. 6 cm fazowej koloru szarego na podsypce cem. piaskowej gr. 5cm</t>
  </si>
  <si>
    <t>Zjazdy, chodniki, wyspa dzieląca</t>
  </si>
  <si>
    <t>Warstwa odsączająca z piasku gr. 10cm</t>
  </si>
  <si>
    <t xml:space="preserve">Warstwa wiążąca z betonu asfaltowego AC 16W 50/70 o grubości warstwy po zagęszczeniu 4 cm z transportem mieszanki </t>
  </si>
  <si>
    <t>Warstwa ścieralna z AC 11S 50/70 o grubości warstwy po zagęszczeniu 4 cm z transportem mieszanki</t>
  </si>
  <si>
    <t xml:space="preserve">Podbudowa pomocniczej z mieszanki niezwiązanej 0/31.5 gr. 20 cm </t>
  </si>
  <si>
    <t xml:space="preserve">Nawierzchnia z mieszanek mineralno-bitumicznych grysowo-żwirowych z transportem - warstwa wiążąca asfaltowa - grubość po zagęszczeniu 5 cm, AC16W z polimeroasfaltem PMB 25/55-60 </t>
  </si>
  <si>
    <t>D-05.03.26a1</t>
  </si>
  <si>
    <t xml:space="preserve">Nawierzchnia z mieszanek mineralno-bitumicznych SMA 8 PMB z transportem - warstwa ścieralna - grubość po zagęszczeniu 4 cm z polimeroasfaltem PMB 45/80-55 </t>
  </si>
  <si>
    <t>Plantowanie skarp i rowów - humusowanie na gr. 10 cm z obsianiem trawą</t>
  </si>
  <si>
    <t>Ustawienie  pylonów U5a ze znakiem C9</t>
  </si>
  <si>
    <t xml:space="preserve">Oczyszczenie z namułu kratek ściekowych, studni </t>
  </si>
  <si>
    <t>Rozebranie istniejącej nawierzchni - zjazdy, chodnik z kostki betonowej</t>
  </si>
  <si>
    <t>Podbudowa zasadnicza z kruszywa kamiennego C90/3 0/31,5 gr. 15cm</t>
  </si>
  <si>
    <t xml:space="preserve">Warstwa wyrównawcza z mieszanki mineralno-asfaltowej AC 16W 35/50 w ilości 100kg/m2, z transportem mieszanki - (jezdnia z odsadzką) </t>
  </si>
  <si>
    <t>Warstwa mrozoochronna, mieszanka niezwiązana lub gr. Niewysadzinowy gr. 22cm</t>
  </si>
  <si>
    <t>Podbudowa pomocnicza z mieszanki związanej cementem C5/6 			gr. 20 cm</t>
  </si>
  <si>
    <t>Fibrobeton C30/37 z włóknami polimerowymi 2kg/m³, gr.23cm</t>
  </si>
  <si>
    <t>Wykonanie nawierzchni - płytki ostrzegawcze i kierunkowe (rowkowane) symetryczne 30x30x8cm betonowych na podsypce cementowo-piaskowej 1:4 o grubości 5 cm</t>
  </si>
  <si>
    <t>Odnowa nawierzchni DW 551 odc. Nawra – Kończewice od km 26+185 do 30+810, dł. 4,625 km</t>
  </si>
  <si>
    <t>KOSZTORYS OFERTOWY</t>
  </si>
  <si>
    <t>D-07.06.02</t>
  </si>
  <si>
    <t xml:space="preserve">Bariera drogowa U-12a z poprzeczką (żółta) </t>
  </si>
  <si>
    <t>m</t>
  </si>
  <si>
    <t>Opornik betonowy wym. 12x25 na podsypce cementowo - piaskowej (ława w poz. 67)</t>
  </si>
  <si>
    <t>Nawierzchnie z nowej kostki betonowej gr. 8 cm fazowej koloru szarego na podsypce cem. piaskowej gr. 5cm</t>
  </si>
  <si>
    <t>BRANŻA DROGOWA</t>
  </si>
  <si>
    <t>Roboty pomiarowe przy liniowych robotach ziemnych - trasa dróg w terenie równinnym, wytyczenie obiektu, inwentaryzacja powykonawcza, wyznaczenie punktów granicznych</t>
  </si>
  <si>
    <t>Usunięcie warstwy ziemi urodzajnej (humusu) o grubości do 15 cm za pomocą spycharek ( docelowa grubość 50cm)</t>
  </si>
  <si>
    <t>Ścinanie drzew twardych o średnicy pnia 41-65 cm</t>
  </si>
  <si>
    <t>Ścinanie drzew twardych o średnicy pnia 80-100 cm</t>
  </si>
  <si>
    <t>Ścinanie drzew twardych o średnicy pnia 100-120 cm</t>
  </si>
  <si>
    <t>Roboty przygotowawcze</t>
  </si>
  <si>
    <t>m3</t>
  </si>
  <si>
    <t>Nasypy wykonywane koparkami zgarniakowymi z bezpośrednim przerzutem gruntu uzyskanego z ukopu; grunt kat. I-II</t>
  </si>
  <si>
    <t>Podbudowa</t>
  </si>
  <si>
    <t>Mechaniczne profilowanie i zagęszczenie podłoża pod warstwy konstrukcyjne nawierzchni w gruncie kat. I-IV</t>
  </si>
  <si>
    <t>Nawierchnie</t>
  </si>
  <si>
    <t>Roboty wykończewniowe</t>
  </si>
  <si>
    <t>ściank.</t>
  </si>
  <si>
    <t>Oznaczenie dróg i urządzenia bezpieczeństwa ruchu</t>
  </si>
  <si>
    <t>Pionowe znaki drogowe - słupki z rur stalowych</t>
  </si>
  <si>
    <t>Pionowe znaki drogowe - znaki zakazu, nakazu, ostrzegawcze i informacyjne o pow. ponad 0.3 m2</t>
  </si>
  <si>
    <t>Oznakowanie poziome grubowarstwowe - kolor czerwony</t>
  </si>
  <si>
    <t>Oznakowanie poziome jezdni farbą chlorokauczukową - linie segregacyjne i krawędziowe przerywane malowane mechanicznie</t>
  </si>
  <si>
    <t>Elemety ulic</t>
  </si>
  <si>
    <t>Nawierzchnie z kostki brukowej betonowej o grubości 8 cm na podsypce cementowo-piaskowej</t>
  </si>
  <si>
    <t>Branża elektryczna</t>
  </si>
  <si>
    <t>Montaż latarń oświetleniowych solarno-hybbrydowych z ustawieniem fundamentu prefabrykowanego</t>
  </si>
  <si>
    <t>kpl.</t>
  </si>
  <si>
    <t>Roboty pomiarowe przy liniowych robotach ziemnych, trasa rurociągu w terenie równinnym</t>
  </si>
  <si>
    <t>Budowa studni kablowych prefabrykowanych rozdzielczych SKR, typ SKR-1, grunt kategorii III</t>
  </si>
  <si>
    <t>Budowa studni kablowych prefabrykowanych rozdzielczych SKR, typ SKR-2, grunt kategorii III</t>
  </si>
  <si>
    <t>Montaż elementów mechanicznej ochrony przed ingerencją osób nieuprawnionych w istniejących studniach kablowych, pokrywa dodatkowa z prętami, rama ciężka lub lekka</t>
  </si>
  <si>
    <t>PA. Budowa kanału technologicznego KTu1 z rur z tworzyw sztucznych w wykopie wykonanym mechanicznie w gruncie kategorii III, 1xRO+3xRS+1xWMR</t>
  </si>
  <si>
    <t>Budowa obiektów podziemnych z rur PE pod drogami i ulicami w gruncie kategorii III, obiekt o 1-warstwie, 1-rura w warstwie, 1-rura w ciągu</t>
  </si>
  <si>
    <t>Wciąganie rur kanalizacji wtórnej sprzętem mechanicznym, otwór wolny, rury w zwojach, 4xFi·40·mm</t>
  </si>
  <si>
    <t>Badanie szczelności zmontowanych odcinków, do 2·km, rurociągi kablowe w ziemi, sprężarka, rury Fi·40·mm</t>
  </si>
  <si>
    <t>PA. Badanie szczelności zmontowanych odcinków, do 2·km, wiązka mikrorurek, rury Fi·7x12/8·mm</t>
  </si>
  <si>
    <t>PA. Uszczelnianie otworów kanalizacji pierwotnej DN 110 otwór wolny</t>
  </si>
  <si>
    <t>PA. Uszczelnianie otworów kanalizacji pierwotnej, DN 40 otwór wolny</t>
  </si>
  <si>
    <t>PA. Uszczelnianie otworów mikrorurek, 7x12/8 otwór wolny</t>
  </si>
  <si>
    <t>Wykonanie przepustów pod drogami i torami, prostoliniowo, przebiciem przy pomocy młota pneumatycznego poziomego, z wciąganiem rur przepustowych (kategoria gruntu III-IV), długość do 10·m, rura HDPE 140·mm, nakłady na 1 przepust</t>
  </si>
  <si>
    <t>Wykonanie przepustów pod drogami i torami, prostoliniowo, przebiciem przy pomocy młota pneumatycznego poziomego, z wciąganiem rur przepustowych (kategoria gruntu III-IV), dodatek za każdy 1·m długości ponad 10·m, rura HDPE 140·mm</t>
  </si>
  <si>
    <t>Wykonanie przepustów pod drogami i torami, prostoliniowo, przebiciem przy pomocy młota pneumatycznego poziomego, z wciąganiem rur przepustowych (kategoria gruntu III-IV), długość do 10·m, rura HDPE 110·mm, nakłady na 1 przepust</t>
  </si>
  <si>
    <t>Wykonanie przepustów pod drogami i torami, prostoliniowo, przebiciem przy pomocy młota pneumatycznego poziomego, z wciąganiem rur przepustowych (kategoria gruntu III-IV), dodatek za każdy 1·m długości ponad 10·m, rura HDPE 110·mm</t>
  </si>
  <si>
    <t>PA. Ręczne wciąganie rur kanalizacji wtórnej, otwór wolny, rury w zwojach, 3x40mm + 1x(7x12/8)</t>
  </si>
  <si>
    <t>szt</t>
  </si>
  <si>
    <t>odcinek</t>
  </si>
  <si>
    <t>otwór</t>
  </si>
  <si>
    <t>D. 01.03.04</t>
  </si>
  <si>
    <t>m²</t>
  </si>
  <si>
    <t>m³</t>
  </si>
  <si>
    <r>
      <t>m</t>
    </r>
    <r>
      <rPr>
        <vertAlign val="superscript"/>
        <sz val="8"/>
        <rFont val="Microsoft Sans Serif"/>
        <family val="2"/>
        <charset val="238"/>
      </rPr>
      <t>2</t>
    </r>
  </si>
  <si>
    <r>
      <t>m</t>
    </r>
    <r>
      <rPr>
        <vertAlign val="superscript"/>
        <sz val="8"/>
        <color theme="1"/>
        <rFont val="Microsoft Sans Serif"/>
        <family val="2"/>
        <charset val="238"/>
      </rPr>
      <t>2</t>
    </r>
  </si>
  <si>
    <r>
      <t xml:space="preserve">      </t>
    </r>
    <r>
      <rPr>
        <b/>
        <sz val="8"/>
        <rFont val="Microsoft Sans Serif"/>
        <family val="2"/>
        <charset val="238"/>
      </rPr>
      <t>Oznakowanie pionowe i poziome</t>
    </r>
  </si>
  <si>
    <r>
      <t xml:space="preserve">                 </t>
    </r>
    <r>
      <rPr>
        <b/>
        <sz val="8"/>
        <rFont val="Microsoft Sans Serif"/>
        <family val="2"/>
        <charset val="238"/>
      </rPr>
      <t xml:space="preserve">   Zieleń drogowa</t>
    </r>
  </si>
  <si>
    <t>D-03.01.03                 D-06.04.02</t>
  </si>
  <si>
    <t>D-02.01.01</t>
  </si>
  <si>
    <t>D-01.02.02                     D-06.03.01</t>
  </si>
  <si>
    <t>ŚCIEŻKA ROWEROWA w km 27+868 – 29+227</t>
  </si>
  <si>
    <t>Usunięcie karpin o średnicy pnia 41-65 cm - zasypanie i zagęszczenie</t>
  </si>
  <si>
    <t xml:space="preserve">Usunięcie karpin o średnicy pnia 80-100 cm - zasypanie i zagęszczenie </t>
  </si>
  <si>
    <t>Usunięcie karpin o średnicy pnia 100-120cm- zasypanie i zagęszczenie</t>
  </si>
  <si>
    <t xml:space="preserve">Kostka kamienna granitowa nieregularna 15/17 z wypełnieniem spoin piaskiem kwarcowym na bazie żywic epoksydowych dwuskładnikowych, bezrozpuszczalnikowych na podsypce cem.- piask. 1:4 gr. 5 cm </t>
  </si>
  <si>
    <t xml:space="preserve">Przepusty rurowe pod zjazdami z rur PEHD Ø400mm
na podsypce z pospółki zagęszczonej mechanicznie gr. 20cm </t>
  </si>
  <si>
    <t>Nawierzchnia z mieszanek mineralno-bitumicznych grysowych - warstwa wiążąca AC16W 50/70 - grubość po zagęszczeniu 5 cm  - zjazdy bitumiczne</t>
  </si>
  <si>
    <t xml:space="preserve">Nawierzchnia z mieszanek mineralno-bitumicznych grysowych - warstwa ścieralna asfaltowa AC8S 50/70 - grubość po zagęszczeniu 6 cm - ścieżka rowerowa </t>
  </si>
  <si>
    <t>Podbudowa zasadnicza z AC 22P 50/70 - gr. 10 cm  - zjazdy bitumiczne</t>
  </si>
  <si>
    <t>Podbudowa zasadnicza z kruszywa kamiennego C90/3 0/31,5 gr. 10 cm - ścieżka</t>
  </si>
  <si>
    <t>Podbudowa zasadnicza z kruszywa kamiennego C90/3 0/31,5 gr. 20 cm - zjazdy z kostki</t>
  </si>
  <si>
    <t>Podbudowa zasadnicza z kruszywa kamiennego C90/3 0/31,5 gr. 15 cm - zjazdy bitumiczne</t>
  </si>
  <si>
    <t>Nasadzenia drzew kasztanowiec czerwony</t>
  </si>
  <si>
    <t>Nasadzenia drzew - lipa drobnolistna, klon, jesion</t>
  </si>
  <si>
    <t>Monataż nowego ogrodzenie z siatki wys. do 1.5 m na słupkach stalowych z rur o rozstawie 2.4 m obsadzonych w cokole</t>
  </si>
  <si>
    <t>Demontaż ogrodzenia</t>
  </si>
  <si>
    <t>KANAŁ TECHNOLOGICZNY</t>
  </si>
  <si>
    <t>Podbudowa pomocnicza z mieszanki kruszywa związanego spoiwem hydraulicznym C1,5-2,0 gr.10 cm - ścieżka, zjazd z kostki</t>
  </si>
  <si>
    <t>Podbudowa pomocnicza z mieszanki kruszywa związanego spoiwem hydraulicznym C1,5-2,0 - gr.15 cm - zjazdy bitumiczne</t>
  </si>
  <si>
    <t>Oczyszczenie mechaniczne nawierzchni ulepszonej i skropienie nawierzchni emulsją asfaltową C60 BP3 ZM - warstwa ścieralna - ścieżka rowerowa, zjazdy bitumiczne</t>
  </si>
  <si>
    <t>Oczyszczenie mechaniczne nawierzchni ulepszonej i skropienie nawierzchni emulsją asfaltową C60 BP3 ZM - zjazdy bitumiczne</t>
  </si>
  <si>
    <t>Nawierzchnia z mieszanek mineralno-bitumicznych grysowych - warstwa ścieralna asfaltowa AC11S 50/70 - grubość po zagęszczeniu 4 cm - zjazdy bitumiczne</t>
  </si>
  <si>
    <t xml:space="preserve">Nasadzenia drzew lipa drobnolistna </t>
  </si>
  <si>
    <t>Opornik betonowy wym. 12x25 na podsypce cementowo - piaskowej (ława w poz. 123)</t>
  </si>
  <si>
    <t xml:space="preserve">Umocnienie skarpy oraz dna płytami ażurowymi z wypełnieniem zaprawą cementową  w km 29+620 </t>
  </si>
  <si>
    <t>Roboty nieprzewidziane od pozycji 1 do 145– 3%</t>
  </si>
  <si>
    <t>Krawężniki betonowe o wym. 15x22 cm. na podsypce cementowo - piaskowej (ława w poz. 68)</t>
  </si>
  <si>
    <t>Obrzeża betonowe o wym. 30x8 cm. na podsypce cementowo - piaskowej (ława w poz. 68)</t>
  </si>
  <si>
    <t>Krawężniki betonowe o wym. 15x30 cm. na podsypce cementowo - piaskowej (ława w poz. 124)</t>
  </si>
  <si>
    <t>Krawężniki betonowe o wym. 15x22 cm. na podsypce cementowo - piaskowej (ława w poz. 124)</t>
  </si>
  <si>
    <t>Obrzeża betonowe o wym. 30x8 cm. na podsypce cementowo - piaskowej (ława w poz. 124)</t>
  </si>
  <si>
    <t>(Kosztorys ofertowy należy opatrzyć podpisem kwalifikowanym lub podpisem zaufanym albo podpisem osobistym, osoby uprawnionej do reprezentowania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</si>
</sst>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0.000"/>
  </numFmts>
  <fonts count="18" x14ac:knownFonts="1">
    <font>
      <sz val="10"/>
      <name val="Arial"/>
    </font>
    <font>
      <b/>
      <sz val="1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Calibri"/>
      <family val="2"/>
      <charset val="238"/>
      <scheme val="minor"/>
    </font>
    <font>
      <sz val="8"/>
      <color rgb="FF000000"/>
      <name val="Microsoft Sans Serif"/>
      <family val="2"/>
      <charset val="238"/>
    </font>
    <font>
      <b/>
      <sz val="8"/>
      <name val="Microsoft Sans Serif"/>
      <family val="2"/>
      <charset val="238"/>
    </font>
    <font>
      <sz val="8"/>
      <name val="Microsoft Sans Serif"/>
      <family val="2"/>
      <charset val="238"/>
    </font>
    <font>
      <vertAlign val="superscript"/>
      <sz val="8"/>
      <name val="Microsoft Sans Serif"/>
      <family val="2"/>
      <charset val="238"/>
    </font>
    <font>
      <sz val="8"/>
      <color theme="1"/>
      <name val="Microsoft Sans Serif"/>
      <family val="2"/>
      <charset val="238"/>
    </font>
    <font>
      <vertAlign val="superscript"/>
      <sz val="8"/>
      <color theme="1"/>
      <name val="Microsoft Sans Serif"/>
      <family val="2"/>
      <charset val="238"/>
    </font>
    <font>
      <b/>
      <sz val="8"/>
      <color rgb="FFFF0000"/>
      <name val="Microsoft Sans Serif"/>
      <family val="2"/>
      <charset val="238"/>
    </font>
    <font>
      <sz val="8"/>
      <color indexed="8"/>
      <name val="Microsoft Sans Serif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44" fontId="8" fillId="0" borderId="0" applyFont="0" applyFill="0" applyBorder="0" applyAlignment="0" applyProtection="0"/>
  </cellStyleXfs>
  <cellXfs count="160">
    <xf numFmtId="0" fontId="0" fillId="0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vertical="center"/>
    </xf>
    <xf numFmtId="0" fontId="6" fillId="2" borderId="0" xfId="0" applyNumberFormat="1" applyFont="1" applyFill="1" applyBorder="1" applyAlignment="1" applyProtection="1">
      <alignment vertical="top"/>
    </xf>
    <xf numFmtId="0" fontId="6" fillId="2" borderId="1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164" fontId="9" fillId="2" borderId="0" xfId="0" applyNumberFormat="1" applyFont="1" applyFill="1" applyBorder="1" applyAlignment="1" applyProtection="1">
      <alignment vertical="center"/>
    </xf>
    <xf numFmtId="0" fontId="6" fillId="2" borderId="0" xfId="0" applyNumberFormat="1" applyFont="1" applyFill="1" applyBorder="1" applyAlignment="1" applyProtection="1">
      <alignment vertical="center"/>
    </xf>
    <xf numFmtId="44" fontId="6" fillId="2" borderId="0" xfId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 wrapText="1"/>
    </xf>
    <xf numFmtId="0" fontId="2" fillId="2" borderId="0" xfId="0" applyNumberFormat="1" applyFont="1" applyFill="1" applyBorder="1" applyAlignment="1" applyProtection="1">
      <alignment vertical="top"/>
    </xf>
    <xf numFmtId="49" fontId="10" fillId="0" borderId="11" xfId="0" applyNumberFormat="1" applyFont="1" applyBorder="1" applyAlignment="1">
      <alignment horizontal="left" vertical="top" wrapText="1" shrinkToFit="1" readingOrder="1"/>
    </xf>
    <xf numFmtId="49" fontId="10" fillId="0" borderId="11" xfId="0" applyNumberFormat="1" applyFont="1" applyBorder="1" applyAlignment="1">
      <alignment horizontal="center" vertical="center" wrapText="1" shrinkToFit="1" readingOrder="1"/>
    </xf>
    <xf numFmtId="49" fontId="10" fillId="0" borderId="11" xfId="0" applyNumberFormat="1" applyFont="1" applyBorder="1" applyAlignment="1">
      <alignment horizontal="center" vertical="top" wrapText="1" shrinkToFit="1" readingOrder="1"/>
    </xf>
    <xf numFmtId="49" fontId="10" fillId="0" borderId="12" xfId="0" applyNumberFormat="1" applyFont="1" applyBorder="1" applyAlignment="1">
      <alignment horizontal="left" vertical="top" wrapText="1" shrinkToFit="1" readingOrder="1"/>
    </xf>
    <xf numFmtId="49" fontId="10" fillId="0" borderId="12" xfId="0" applyNumberFormat="1" applyFont="1" applyBorder="1" applyAlignment="1">
      <alignment horizontal="center" vertical="top" wrapText="1" shrinkToFit="1" readingOrder="1"/>
    </xf>
    <xf numFmtId="49" fontId="10" fillId="0" borderId="10" xfId="0" applyNumberFormat="1" applyFont="1" applyBorder="1" applyAlignment="1">
      <alignment horizontal="left" vertical="top" wrapText="1" shrinkToFit="1" readingOrder="1"/>
    </xf>
    <xf numFmtId="49" fontId="10" fillId="0" borderId="10" xfId="0" applyNumberFormat="1" applyFont="1" applyBorder="1" applyAlignment="1">
      <alignment horizontal="center" vertical="top" wrapText="1" shrinkToFit="1" readingOrder="1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0" fontId="11" fillId="2" borderId="5" xfId="0" applyNumberFormat="1" applyFont="1" applyFill="1" applyBorder="1" applyAlignment="1" applyProtection="1">
      <alignment horizontal="center" vertical="center"/>
    </xf>
    <xf numFmtId="0" fontId="11" fillId="3" borderId="18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2" fillId="2" borderId="5" xfId="0" applyNumberFormat="1" applyFont="1" applyFill="1" applyBorder="1" applyAlignment="1" applyProtection="1">
      <alignment horizontal="left" vertical="center" wrapText="1"/>
    </xf>
    <xf numFmtId="0" fontId="12" fillId="2" borderId="5" xfId="0" applyNumberFormat="1" applyFont="1" applyFill="1" applyBorder="1" applyAlignment="1" applyProtection="1">
      <alignment horizontal="center" vertical="center"/>
    </xf>
    <xf numFmtId="2" fontId="12" fillId="2" borderId="5" xfId="0" applyNumberFormat="1" applyFont="1" applyFill="1" applyBorder="1" applyAlignment="1" applyProtection="1">
      <alignment vertical="center"/>
    </xf>
    <xf numFmtId="44" fontId="12" fillId="2" borderId="5" xfId="1" applyFont="1" applyFill="1" applyBorder="1" applyAlignment="1" applyProtection="1">
      <alignment vertical="center"/>
    </xf>
    <xf numFmtId="0" fontId="11" fillId="0" borderId="2" xfId="0" applyNumberFormat="1" applyFont="1" applyFill="1" applyBorder="1" applyAlignment="1" applyProtection="1">
      <alignment vertical="center"/>
    </xf>
    <xf numFmtId="0" fontId="11" fillId="0" borderId="3" xfId="0" applyNumberFormat="1" applyFont="1" applyFill="1" applyBorder="1" applyAlignment="1" applyProtection="1">
      <alignment vertical="center"/>
    </xf>
    <xf numFmtId="0" fontId="11" fillId="2" borderId="3" xfId="0" applyNumberFormat="1" applyFont="1" applyFill="1" applyBorder="1" applyAlignment="1" applyProtection="1">
      <alignment vertical="center"/>
    </xf>
    <xf numFmtId="2" fontId="11" fillId="2" borderId="3" xfId="0" applyNumberFormat="1" applyFont="1" applyFill="1" applyBorder="1" applyAlignment="1" applyProtection="1">
      <alignment vertical="center"/>
    </xf>
    <xf numFmtId="44" fontId="11" fillId="2" borderId="3" xfId="1" applyFont="1" applyFill="1" applyBorder="1" applyAlignment="1" applyProtection="1">
      <alignment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left" vertical="center" wrapText="1"/>
    </xf>
    <xf numFmtId="0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vertical="center"/>
    </xf>
    <xf numFmtId="44" fontId="12" fillId="2" borderId="1" xfId="1" applyFont="1" applyFill="1" applyBorder="1" applyAlignment="1" applyProtection="1">
      <alignment vertical="center"/>
    </xf>
    <xf numFmtId="0" fontId="11" fillId="2" borderId="3" xfId="0" applyNumberFormat="1" applyFont="1" applyFill="1" applyBorder="1" applyAlignment="1" applyProtection="1">
      <alignment vertical="center" wrapText="1"/>
    </xf>
    <xf numFmtId="2" fontId="11" fillId="2" borderId="3" xfId="0" applyNumberFormat="1" applyFont="1" applyFill="1" applyBorder="1" applyAlignment="1" applyProtection="1">
      <alignment vertical="center" wrapText="1"/>
    </xf>
    <xf numFmtId="44" fontId="11" fillId="2" borderId="3" xfId="1" applyFont="1" applyFill="1" applyBorder="1" applyAlignment="1" applyProtection="1">
      <alignment vertical="center" wrapText="1"/>
    </xf>
    <xf numFmtId="0" fontId="12" fillId="0" borderId="6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2" borderId="6" xfId="0" applyNumberFormat="1" applyFont="1" applyFill="1" applyBorder="1" applyAlignment="1" applyProtection="1">
      <alignment vertical="center" wrapText="1"/>
    </xf>
    <xf numFmtId="0" fontId="12" fillId="2" borderId="6" xfId="0" applyNumberFormat="1" applyFont="1" applyFill="1" applyBorder="1" applyAlignment="1" applyProtection="1">
      <alignment horizontal="center" vertical="center"/>
    </xf>
    <xf numFmtId="2" fontId="12" fillId="2" borderId="6" xfId="0" applyNumberFormat="1" applyFont="1" applyFill="1" applyBorder="1" applyAlignment="1" applyProtection="1">
      <alignment vertical="center"/>
    </xf>
    <xf numFmtId="44" fontId="12" fillId="2" borderId="6" xfId="1" applyFont="1" applyFill="1" applyBorder="1" applyAlignment="1" applyProtection="1">
      <alignment vertical="center" wrapText="1"/>
    </xf>
    <xf numFmtId="0" fontId="12" fillId="2" borderId="1" xfId="0" applyNumberFormat="1" applyFont="1" applyFill="1" applyBorder="1" applyAlignment="1" applyProtection="1">
      <alignment vertical="center" wrapText="1"/>
    </xf>
    <xf numFmtId="44" fontId="12" fillId="2" borderId="1" xfId="1" applyFont="1" applyFill="1" applyBorder="1" applyAlignment="1" applyProtection="1">
      <alignment vertical="center" wrapText="1"/>
    </xf>
    <xf numFmtId="165" fontId="14" fillId="0" borderId="5" xfId="0" applyNumberFormat="1" applyFont="1" applyBorder="1" applyAlignment="1">
      <alignment horizontal="left" vertical="center" wrapText="1"/>
    </xf>
    <xf numFmtId="44" fontId="12" fillId="2" borderId="5" xfId="1" applyFont="1" applyFill="1" applyBorder="1" applyAlignment="1" applyProtection="1">
      <alignment vertical="center" wrapText="1"/>
    </xf>
    <xf numFmtId="0" fontId="12" fillId="0" borderId="7" xfId="0" applyNumberFormat="1" applyFont="1" applyFill="1" applyBorder="1" applyAlignment="1" applyProtection="1">
      <alignment horizontal="center" vertical="center"/>
    </xf>
    <xf numFmtId="2" fontId="14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left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2" borderId="6" xfId="0" applyNumberFormat="1" applyFont="1" applyFill="1" applyBorder="1" applyAlignment="1" applyProtection="1">
      <alignment horizontal="left" vertical="center" wrapText="1"/>
    </xf>
    <xf numFmtId="44" fontId="12" fillId="2" borderId="6" xfId="1" applyFont="1" applyFill="1" applyBorder="1" applyAlignment="1" applyProtection="1">
      <alignment vertical="center"/>
    </xf>
    <xf numFmtId="0" fontId="11" fillId="0" borderId="2" xfId="0" applyNumberFormat="1" applyFont="1" applyFill="1" applyBorder="1" applyAlignment="1" applyProtection="1">
      <alignment vertical="top"/>
    </xf>
    <xf numFmtId="0" fontId="11" fillId="2" borderId="3" xfId="0" applyNumberFormat="1" applyFont="1" applyFill="1" applyBorder="1" applyAlignment="1" applyProtection="1">
      <alignment vertical="top"/>
    </xf>
    <xf numFmtId="0" fontId="11" fillId="2" borderId="3" xfId="0" applyNumberFormat="1" applyFont="1" applyFill="1" applyBorder="1" applyAlignment="1" applyProtection="1">
      <alignment horizontal="left" vertical="center"/>
    </xf>
    <xf numFmtId="44" fontId="12" fillId="2" borderId="3" xfId="1" applyFont="1" applyFill="1" applyBorder="1" applyAlignment="1" applyProtection="1">
      <alignment vertical="center"/>
    </xf>
    <xf numFmtId="2" fontId="14" fillId="0" borderId="6" xfId="0" applyNumberFormat="1" applyFont="1" applyFill="1" applyBorder="1" applyAlignment="1">
      <alignment horizontal="center" vertical="center" wrapText="1"/>
    </xf>
    <xf numFmtId="165" fontId="14" fillId="0" borderId="6" xfId="0" applyNumberFormat="1" applyFont="1" applyBorder="1" applyAlignment="1">
      <alignment horizontal="left" vertical="center" wrapText="1"/>
    </xf>
    <xf numFmtId="2" fontId="14" fillId="0" borderId="6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left" vertical="center" wrapText="1"/>
    </xf>
    <xf numFmtId="0" fontId="12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vertical="center"/>
    </xf>
    <xf numFmtId="44" fontId="12" fillId="2" borderId="0" xfId="1" applyFont="1" applyFill="1" applyBorder="1" applyAlignment="1" applyProtection="1">
      <alignment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1" fillId="2" borderId="3" xfId="0" applyNumberFormat="1" applyFont="1" applyFill="1" applyBorder="1" applyAlignment="1" applyProtection="1">
      <alignment horizontal="center" vertical="center"/>
    </xf>
    <xf numFmtId="2" fontId="12" fillId="2" borderId="6" xfId="0" applyNumberFormat="1" applyFont="1" applyFill="1" applyBorder="1" applyAlignment="1" applyProtection="1">
      <alignment vertical="center" wrapText="1"/>
    </xf>
    <xf numFmtId="2" fontId="12" fillId="2" borderId="1" xfId="0" applyNumberFormat="1" applyFont="1" applyFill="1" applyBorder="1" applyAlignment="1" applyProtection="1">
      <alignment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2" fontId="12" fillId="0" borderId="1" xfId="0" applyNumberFormat="1" applyFont="1" applyFill="1" applyBorder="1" applyAlignment="1" applyProtection="1">
      <alignment vertical="center"/>
    </xf>
    <xf numFmtId="44" fontId="12" fillId="0" borderId="1" xfId="1" applyFont="1" applyFill="1" applyBorder="1" applyAlignment="1" applyProtection="1">
      <alignment vertical="center"/>
    </xf>
    <xf numFmtId="44" fontId="12" fillId="0" borderId="5" xfId="1" applyFont="1" applyFill="1" applyBorder="1" applyAlignment="1" applyProtection="1">
      <alignment vertical="center"/>
    </xf>
    <xf numFmtId="0" fontId="12" fillId="2" borderId="8" xfId="0" applyNumberFormat="1" applyFont="1" applyFill="1" applyBorder="1" applyAlignment="1" applyProtection="1">
      <alignment horizontal="left" vertical="center" wrapText="1"/>
    </xf>
    <xf numFmtId="2" fontId="12" fillId="0" borderId="1" xfId="0" applyNumberFormat="1" applyFont="1" applyBorder="1" applyAlignment="1">
      <alignment vertical="center" wrapText="1"/>
    </xf>
    <xf numFmtId="44" fontId="12" fillId="0" borderId="1" xfId="1" applyFont="1" applyBorder="1" applyAlignment="1">
      <alignment vertical="center"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2" fillId="2" borderId="4" xfId="0" applyNumberFormat="1" applyFont="1" applyFill="1" applyBorder="1" applyAlignment="1" applyProtection="1">
      <alignment vertical="center" wrapText="1"/>
    </xf>
    <xf numFmtId="0" fontId="12" fillId="2" borderId="4" xfId="0" applyNumberFormat="1" applyFont="1" applyFill="1" applyBorder="1" applyAlignment="1" applyProtection="1">
      <alignment horizontal="center" vertical="center"/>
    </xf>
    <xf numFmtId="2" fontId="14" fillId="0" borderId="1" xfId="0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left" vertical="center"/>
    </xf>
    <xf numFmtId="0" fontId="16" fillId="2" borderId="3" xfId="0" applyNumberFormat="1" applyFont="1" applyFill="1" applyBorder="1" applyAlignment="1" applyProtection="1">
      <alignment horizontal="left" vertical="center"/>
    </xf>
    <xf numFmtId="2" fontId="16" fillId="2" borderId="3" xfId="0" applyNumberFormat="1" applyFont="1" applyFill="1" applyBorder="1" applyAlignment="1" applyProtection="1">
      <alignment vertical="center"/>
    </xf>
    <xf numFmtId="2" fontId="14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2" borderId="3" xfId="0" applyNumberFormat="1" applyFont="1" applyFill="1" applyBorder="1" applyAlignment="1" applyProtection="1">
      <alignment horizontal="left" vertical="center" wrapText="1"/>
    </xf>
    <xf numFmtId="2" fontId="12" fillId="2" borderId="3" xfId="0" applyNumberFormat="1" applyFont="1" applyFill="1" applyBorder="1" applyAlignment="1" applyProtection="1">
      <alignment vertical="center" wrapText="1"/>
    </xf>
    <xf numFmtId="44" fontId="12" fillId="2" borderId="3" xfId="1" applyFont="1" applyFill="1" applyBorder="1" applyAlignment="1" applyProtection="1">
      <alignment vertical="center" wrapText="1"/>
    </xf>
    <xf numFmtId="2" fontId="14" fillId="0" borderId="5" xfId="0" applyNumberFormat="1" applyFont="1" applyBorder="1" applyAlignment="1">
      <alignment horizontal="left" vertical="center" wrapText="1"/>
    </xf>
    <xf numFmtId="0" fontId="12" fillId="0" borderId="0" xfId="0" applyNumberFormat="1" applyFont="1" applyFill="1" applyBorder="1" applyAlignment="1" applyProtection="1">
      <alignment vertical="top"/>
    </xf>
    <xf numFmtId="1" fontId="12" fillId="0" borderId="4" xfId="0" quotePrefix="1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44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left" vertical="center" wrapText="1"/>
    </xf>
    <xf numFmtId="0" fontId="12" fillId="2" borderId="2" xfId="0" applyNumberFormat="1" applyFont="1" applyFill="1" applyBorder="1" applyAlignment="1" applyProtection="1">
      <alignment horizontal="center" vertical="center"/>
    </xf>
    <xf numFmtId="44" fontId="12" fillId="3" borderId="15" xfId="1" applyFont="1" applyFill="1" applyBorder="1" applyAlignment="1" applyProtection="1">
      <alignment vertical="center"/>
    </xf>
    <xf numFmtId="44" fontId="12" fillId="3" borderId="16" xfId="1" applyFont="1" applyFill="1" applyBorder="1" applyAlignment="1" applyProtection="1">
      <alignment vertical="center"/>
    </xf>
    <xf numFmtId="0" fontId="11" fillId="2" borderId="9" xfId="0" applyNumberFormat="1" applyFont="1" applyFill="1" applyBorder="1" applyAlignment="1" applyProtection="1">
      <alignment horizontal="left" vertical="center"/>
    </xf>
    <xf numFmtId="0" fontId="11" fillId="2" borderId="10" xfId="0" applyNumberFormat="1" applyFont="1" applyFill="1" applyBorder="1" applyAlignment="1" applyProtection="1">
      <alignment horizontal="left" vertical="center"/>
    </xf>
    <xf numFmtId="0" fontId="11" fillId="2" borderId="0" xfId="0" applyNumberFormat="1" applyFont="1" applyFill="1" applyBorder="1" applyAlignment="1" applyProtection="1">
      <alignment horizontal="left" vertical="center"/>
    </xf>
    <xf numFmtId="0" fontId="12" fillId="2" borderId="0" xfId="0" applyNumberFormat="1" applyFont="1" applyFill="1" applyBorder="1" applyAlignment="1" applyProtection="1">
      <alignment horizontal="center" vertical="center"/>
    </xf>
    <xf numFmtId="2" fontId="12" fillId="2" borderId="10" xfId="0" applyNumberFormat="1" applyFont="1" applyFill="1" applyBorder="1" applyAlignment="1" applyProtection="1">
      <alignment vertical="center"/>
    </xf>
    <xf numFmtId="44" fontId="12" fillId="2" borderId="10" xfId="1" applyFont="1" applyFill="1" applyBorder="1" applyAlignment="1" applyProtection="1">
      <alignment vertical="center"/>
    </xf>
    <xf numFmtId="44" fontId="12" fillId="2" borderId="13" xfId="1" applyFont="1" applyFill="1" applyBorder="1" applyAlignment="1" applyProtection="1">
      <alignment vertical="center"/>
    </xf>
    <xf numFmtId="0" fontId="11" fillId="2" borderId="9" xfId="0" applyNumberFormat="1" applyFont="1" applyFill="1" applyBorder="1" applyAlignment="1" applyProtection="1">
      <alignment vertical="center"/>
    </xf>
    <xf numFmtId="0" fontId="11" fillId="2" borderId="10" xfId="0" applyNumberFormat="1" applyFont="1" applyFill="1" applyBorder="1" applyAlignment="1" applyProtection="1">
      <alignment vertical="center"/>
    </xf>
    <xf numFmtId="0" fontId="11" fillId="2" borderId="2" xfId="0" applyNumberFormat="1" applyFont="1" applyFill="1" applyBorder="1" applyAlignment="1" applyProtection="1">
      <alignment horizontal="left" vertical="center"/>
    </xf>
    <xf numFmtId="2" fontId="12" fillId="2" borderId="13" xfId="0" applyNumberFormat="1" applyFont="1" applyFill="1" applyBorder="1" applyAlignment="1" applyProtection="1">
      <alignment vertical="center"/>
    </xf>
    <xf numFmtId="0" fontId="11" fillId="3" borderId="15" xfId="0" applyNumberFormat="1" applyFont="1" applyFill="1" applyBorder="1" applyAlignment="1" applyProtection="1">
      <alignment vertical="center"/>
    </xf>
    <xf numFmtId="0" fontId="11" fillId="2" borderId="6" xfId="0" applyNumberFormat="1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>
      <alignment vertical="top" wrapText="1"/>
    </xf>
    <xf numFmtId="0" fontId="17" fillId="0" borderId="6" xfId="0" applyFont="1" applyFill="1" applyBorder="1" applyAlignment="1">
      <alignment horizontal="center" vertical="center" wrapText="1"/>
    </xf>
    <xf numFmtId="2" fontId="17" fillId="0" borderId="6" xfId="0" applyNumberFormat="1" applyFont="1" applyFill="1" applyBorder="1" applyAlignment="1">
      <alignment horizontal="right" vertical="center"/>
    </xf>
    <xf numFmtId="0" fontId="11" fillId="2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right" vertical="center"/>
    </xf>
    <xf numFmtId="2" fontId="12" fillId="2" borderId="3" xfId="0" applyNumberFormat="1" applyFont="1" applyFill="1" applyBorder="1" applyAlignment="1" applyProtection="1">
      <alignment horizontal="right" vertical="center"/>
    </xf>
    <xf numFmtId="44" fontId="12" fillId="2" borderId="3" xfId="1" applyFont="1" applyFill="1" applyBorder="1" applyAlignment="1" applyProtection="1">
      <alignment horizontal="right" vertical="center"/>
    </xf>
    <xf numFmtId="44" fontId="12" fillId="2" borderId="4" xfId="1" applyFont="1" applyFill="1" applyBorder="1" applyAlignment="1" applyProtection="1">
      <alignment horizontal="right" vertical="center"/>
    </xf>
    <xf numFmtId="2" fontId="12" fillId="2" borderId="6" xfId="0" applyNumberFormat="1" applyFont="1" applyFill="1" applyBorder="1" applyAlignment="1" applyProtection="1">
      <alignment horizontal="right" vertical="center"/>
    </xf>
    <xf numFmtId="44" fontId="12" fillId="2" borderId="6" xfId="1" applyFont="1" applyFill="1" applyBorder="1" applyAlignment="1" applyProtection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12" fillId="2" borderId="13" xfId="0" applyNumberFormat="1" applyFont="1" applyFill="1" applyBorder="1" applyAlignment="1" applyProtection="1">
      <alignment horizontal="center" vertical="center"/>
    </xf>
    <xf numFmtId="44" fontId="9" fillId="2" borderId="0" xfId="0" applyNumberFormat="1" applyFont="1" applyFill="1" applyBorder="1" applyAlignment="1" applyProtection="1">
      <alignment vertical="center"/>
    </xf>
    <xf numFmtId="49" fontId="12" fillId="2" borderId="11" xfId="0" applyNumberFormat="1" applyFont="1" applyFill="1" applyBorder="1" applyAlignment="1">
      <alignment horizontal="center" vertical="top" wrapText="1" shrinkToFit="1" readingOrder="1"/>
    </xf>
    <xf numFmtId="49" fontId="10" fillId="2" borderId="11" xfId="0" applyNumberFormat="1" applyFont="1" applyFill="1" applyBorder="1" applyAlignment="1">
      <alignment horizontal="left" vertical="top" wrapText="1" shrinkToFit="1" readingOrder="1"/>
    </xf>
    <xf numFmtId="49" fontId="10" fillId="2" borderId="12" xfId="0" applyNumberFormat="1" applyFont="1" applyFill="1" applyBorder="1" applyAlignment="1">
      <alignment horizontal="left" vertical="top" wrapText="1" shrinkToFit="1" readingOrder="1"/>
    </xf>
    <xf numFmtId="0" fontId="12" fillId="2" borderId="6" xfId="0" applyNumberFormat="1" applyFont="1" applyFill="1" applyBorder="1" applyAlignment="1" applyProtection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top" wrapText="1" shrinkToFit="1" readingOrder="1"/>
    </xf>
    <xf numFmtId="0" fontId="11" fillId="3" borderId="17" xfId="0" applyNumberFormat="1" applyFont="1" applyFill="1" applyBorder="1" applyAlignment="1" applyProtection="1">
      <alignment vertical="center" wrapText="1"/>
    </xf>
    <xf numFmtId="44" fontId="11" fillId="2" borderId="1" xfId="1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right" vertical="center"/>
    </xf>
    <xf numFmtId="0" fontId="5" fillId="2" borderId="3" xfId="0" applyNumberFormat="1" applyFont="1" applyFill="1" applyBorder="1" applyAlignment="1" applyProtection="1">
      <alignment horizontal="right" vertical="center"/>
    </xf>
    <xf numFmtId="0" fontId="5" fillId="2" borderId="4" xfId="0" applyNumberFormat="1" applyFont="1" applyFill="1" applyBorder="1" applyAlignment="1" applyProtection="1">
      <alignment horizontal="right"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2" borderId="2" xfId="0" applyNumberFormat="1" applyFont="1" applyFill="1" applyBorder="1" applyAlignment="1" applyProtection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11" fillId="3" borderId="14" xfId="0" applyNumberFormat="1" applyFont="1" applyFill="1" applyBorder="1" applyAlignment="1" applyProtection="1">
      <alignment horizontal="center" vertical="center"/>
    </xf>
    <xf numFmtId="0" fontId="11" fillId="3" borderId="15" xfId="0" applyNumberFormat="1" applyFont="1" applyFill="1" applyBorder="1" applyAlignment="1" applyProtection="1">
      <alignment horizontal="center" vertical="center"/>
    </xf>
    <xf numFmtId="0" fontId="11" fillId="3" borderId="14" xfId="0" applyNumberFormat="1" applyFont="1" applyFill="1" applyBorder="1" applyAlignment="1" applyProtection="1">
      <alignment horizontal="center" vertical="center" wrapText="1"/>
    </xf>
    <xf numFmtId="0" fontId="11" fillId="3" borderId="15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89"/>
  <sheetViews>
    <sheetView tabSelected="1" topLeftCell="A174" zoomScaleNormal="100" workbookViewId="0">
      <selection activeCell="F182" sqref="F182"/>
    </sheetView>
  </sheetViews>
  <sheetFormatPr defaultColWidth="9.140625" defaultRowHeight="12.75" x14ac:dyDescent="0.2"/>
  <cols>
    <col min="1" max="1" width="4.85546875" style="2" customWidth="1"/>
    <col min="2" max="2" width="14" style="1" customWidth="1"/>
    <col min="3" max="3" width="48.5703125" style="1" customWidth="1"/>
    <col min="4" max="4" width="6.28515625" style="2" customWidth="1"/>
    <col min="5" max="5" width="11.140625" style="2" customWidth="1"/>
    <col min="6" max="6" width="12.85546875" style="2" customWidth="1"/>
    <col min="7" max="7" width="18.7109375" style="1" customWidth="1"/>
    <col min="8" max="8" width="54.140625" style="1" customWidth="1"/>
    <col min="9" max="9" width="21.5703125" style="1" customWidth="1"/>
    <col min="10" max="10" width="14.140625" style="1" bestFit="1" customWidth="1"/>
    <col min="11" max="16384" width="9.140625" style="1"/>
  </cols>
  <sheetData>
    <row r="1" spans="1:7" ht="24.75" x14ac:dyDescent="0.2">
      <c r="A1" s="148" t="s">
        <v>130</v>
      </c>
      <c r="B1" s="148"/>
      <c r="C1" s="148"/>
      <c r="D1" s="148"/>
      <c r="E1" s="148"/>
      <c r="F1" s="148"/>
      <c r="G1" s="148"/>
    </row>
    <row r="3" spans="1:7" ht="15.75" x14ac:dyDescent="0.2">
      <c r="A3" s="149" t="s">
        <v>0</v>
      </c>
      <c r="B3" s="149"/>
      <c r="C3" s="149"/>
      <c r="D3" s="149"/>
      <c r="E3" s="149"/>
      <c r="F3" s="149"/>
      <c r="G3" s="149"/>
    </row>
    <row r="4" spans="1:7" ht="36.75" customHeight="1" x14ac:dyDescent="0.2">
      <c r="A4" s="150" t="s">
        <v>129</v>
      </c>
      <c r="B4" s="150"/>
      <c r="C4" s="150"/>
      <c r="D4" s="150"/>
      <c r="E4" s="150"/>
      <c r="F4" s="150"/>
      <c r="G4" s="150"/>
    </row>
    <row r="6" spans="1:7" ht="27" customHeight="1" thickBot="1" x14ac:dyDescent="0.25">
      <c r="A6" s="20" t="s">
        <v>9</v>
      </c>
      <c r="B6" s="21" t="s">
        <v>1</v>
      </c>
      <c r="C6" s="21" t="s">
        <v>2</v>
      </c>
      <c r="D6" s="20" t="s">
        <v>10</v>
      </c>
      <c r="E6" s="20" t="s">
        <v>3</v>
      </c>
      <c r="F6" s="20" t="s">
        <v>11</v>
      </c>
      <c r="G6" s="20" t="s">
        <v>4</v>
      </c>
    </row>
    <row r="7" spans="1:7" ht="14.45" customHeight="1" thickBot="1" x14ac:dyDescent="0.25">
      <c r="A7" s="157" t="s">
        <v>136</v>
      </c>
      <c r="B7" s="158"/>
      <c r="C7" s="158"/>
      <c r="D7" s="158"/>
      <c r="E7" s="158"/>
      <c r="F7" s="143"/>
      <c r="G7" s="22"/>
    </row>
    <row r="8" spans="1:7" x14ac:dyDescent="0.2">
      <c r="A8" s="23" t="s">
        <v>34</v>
      </c>
      <c r="B8" s="23"/>
      <c r="C8" s="23"/>
      <c r="D8" s="23"/>
      <c r="E8" s="23"/>
      <c r="F8" s="23"/>
      <c r="G8" s="23"/>
    </row>
    <row r="9" spans="1:7" ht="31.5" x14ac:dyDescent="0.2">
      <c r="A9" s="24">
        <v>1</v>
      </c>
      <c r="B9" s="25" t="s">
        <v>16</v>
      </c>
      <c r="C9" s="26" t="s">
        <v>12</v>
      </c>
      <c r="D9" s="27" t="s">
        <v>13</v>
      </c>
      <c r="E9" s="28">
        <v>4.63</v>
      </c>
      <c r="F9" s="29"/>
      <c r="G9" s="29">
        <f>ROUND(E9*F9,2)</f>
        <v>0</v>
      </c>
    </row>
    <row r="10" spans="1:7" x14ac:dyDescent="0.2">
      <c r="A10" s="30" t="s">
        <v>80</v>
      </c>
      <c r="B10" s="31"/>
      <c r="C10" s="32"/>
      <c r="D10" s="32"/>
      <c r="E10" s="33"/>
      <c r="F10" s="34"/>
      <c r="G10" s="29"/>
    </row>
    <row r="11" spans="1:7" x14ac:dyDescent="0.2">
      <c r="A11" s="35">
        <v>2</v>
      </c>
      <c r="B11" s="36" t="s">
        <v>81</v>
      </c>
      <c r="C11" s="37" t="s">
        <v>82</v>
      </c>
      <c r="D11" s="38" t="s">
        <v>7</v>
      </c>
      <c r="E11" s="39">
        <v>115</v>
      </c>
      <c r="F11" s="40"/>
      <c r="G11" s="29">
        <f t="shared" ref="G11:G84" si="0">ROUND(E11*F11,2)</f>
        <v>0</v>
      </c>
    </row>
    <row r="12" spans="1:7" ht="13.9" customHeight="1" x14ac:dyDescent="0.2">
      <c r="A12" s="151" t="s">
        <v>35</v>
      </c>
      <c r="B12" s="152"/>
      <c r="C12" s="41"/>
      <c r="D12" s="41"/>
      <c r="E12" s="42"/>
      <c r="F12" s="43"/>
      <c r="G12" s="29"/>
    </row>
    <row r="13" spans="1:7" ht="31.5" x14ac:dyDescent="0.2">
      <c r="A13" s="44">
        <v>3</v>
      </c>
      <c r="B13" s="45" t="s">
        <v>15</v>
      </c>
      <c r="C13" s="46" t="s">
        <v>83</v>
      </c>
      <c r="D13" s="47" t="s">
        <v>183</v>
      </c>
      <c r="E13" s="48">
        <v>21593</v>
      </c>
      <c r="F13" s="49"/>
      <c r="G13" s="29">
        <f t="shared" si="0"/>
        <v>0</v>
      </c>
    </row>
    <row r="14" spans="1:7" ht="31.5" x14ac:dyDescent="0.2">
      <c r="A14" s="44">
        <v>4</v>
      </c>
      <c r="B14" s="45" t="s">
        <v>15</v>
      </c>
      <c r="C14" s="46" t="s">
        <v>90</v>
      </c>
      <c r="D14" s="47" t="s">
        <v>183</v>
      </c>
      <c r="E14" s="48">
        <v>6360</v>
      </c>
      <c r="F14" s="49"/>
      <c r="G14" s="29">
        <f t="shared" si="0"/>
        <v>0</v>
      </c>
    </row>
    <row r="15" spans="1:7" ht="31.5" x14ac:dyDescent="0.2">
      <c r="A15" s="35">
        <v>5</v>
      </c>
      <c r="B15" s="36" t="s">
        <v>15</v>
      </c>
      <c r="C15" s="50" t="s">
        <v>84</v>
      </c>
      <c r="D15" s="38" t="s">
        <v>183</v>
      </c>
      <c r="E15" s="39">
        <v>2597.5</v>
      </c>
      <c r="F15" s="51"/>
      <c r="G15" s="29">
        <f t="shared" si="0"/>
        <v>0</v>
      </c>
    </row>
    <row r="16" spans="1:7" ht="46.9" customHeight="1" x14ac:dyDescent="0.2">
      <c r="A16" s="35">
        <v>6</v>
      </c>
      <c r="B16" s="36" t="s">
        <v>14</v>
      </c>
      <c r="C16" s="50" t="s">
        <v>104</v>
      </c>
      <c r="D16" s="38" t="s">
        <v>181</v>
      </c>
      <c r="E16" s="39">
        <v>865</v>
      </c>
      <c r="F16" s="51"/>
      <c r="G16" s="29">
        <f t="shared" si="0"/>
        <v>0</v>
      </c>
    </row>
    <row r="17" spans="1:38" ht="21" x14ac:dyDescent="0.2">
      <c r="A17" s="24">
        <v>7</v>
      </c>
      <c r="B17" s="25" t="s">
        <v>14</v>
      </c>
      <c r="C17" s="52" t="s">
        <v>85</v>
      </c>
      <c r="D17" s="27" t="s">
        <v>181</v>
      </c>
      <c r="E17" s="28">
        <v>10438</v>
      </c>
      <c r="F17" s="53"/>
      <c r="G17" s="29">
        <f t="shared" si="0"/>
        <v>0</v>
      </c>
      <c r="J17" s="11"/>
    </row>
    <row r="18" spans="1:38" ht="21" x14ac:dyDescent="0.2">
      <c r="A18" s="54">
        <v>8</v>
      </c>
      <c r="B18" s="55" t="s">
        <v>76</v>
      </c>
      <c r="C18" s="56" t="s">
        <v>122</v>
      </c>
      <c r="D18" s="57" t="s">
        <v>184</v>
      </c>
      <c r="E18" s="28">
        <v>865</v>
      </c>
      <c r="F18" s="53"/>
      <c r="G18" s="29">
        <f t="shared" si="0"/>
        <v>0</v>
      </c>
      <c r="J18" s="11"/>
    </row>
    <row r="19" spans="1:38" ht="24" customHeight="1" x14ac:dyDescent="0.2">
      <c r="A19" s="54">
        <v>9</v>
      </c>
      <c r="B19" s="58" t="s">
        <v>76</v>
      </c>
      <c r="C19" s="59" t="s">
        <v>86</v>
      </c>
      <c r="D19" s="60" t="s">
        <v>6</v>
      </c>
      <c r="E19" s="28">
        <v>1214</v>
      </c>
      <c r="F19" s="53"/>
      <c r="G19" s="29">
        <f t="shared" si="0"/>
        <v>0</v>
      </c>
      <c r="J19" s="11"/>
    </row>
    <row r="20" spans="1:38" ht="21" x14ac:dyDescent="0.2">
      <c r="A20" s="54">
        <v>10</v>
      </c>
      <c r="B20" s="55" t="s">
        <v>76</v>
      </c>
      <c r="C20" s="56" t="s">
        <v>87</v>
      </c>
      <c r="D20" s="60" t="s">
        <v>7</v>
      </c>
      <c r="E20" s="28">
        <v>105</v>
      </c>
      <c r="F20" s="53"/>
      <c r="G20" s="29">
        <f t="shared" si="0"/>
        <v>0</v>
      </c>
    </row>
    <row r="21" spans="1:38" ht="21" x14ac:dyDescent="0.2">
      <c r="A21" s="54">
        <v>11</v>
      </c>
      <c r="B21" s="55" t="s">
        <v>76</v>
      </c>
      <c r="C21" s="56" t="s">
        <v>88</v>
      </c>
      <c r="D21" s="60" t="s">
        <v>7</v>
      </c>
      <c r="E21" s="28">
        <v>85</v>
      </c>
      <c r="F21" s="53"/>
      <c r="G21" s="29">
        <f t="shared" si="0"/>
        <v>0</v>
      </c>
    </row>
    <row r="22" spans="1:38" ht="21" x14ac:dyDescent="0.2">
      <c r="A22" s="54">
        <v>12</v>
      </c>
      <c r="B22" s="61" t="s">
        <v>14</v>
      </c>
      <c r="C22" s="50" t="s">
        <v>68</v>
      </c>
      <c r="D22" s="38" t="s">
        <v>6</v>
      </c>
      <c r="E22" s="39">
        <v>260</v>
      </c>
      <c r="F22" s="51"/>
      <c r="G22" s="29">
        <f t="shared" si="0"/>
        <v>0</v>
      </c>
    </row>
    <row r="23" spans="1:38" x14ac:dyDescent="0.2">
      <c r="A23" s="30" t="s">
        <v>58</v>
      </c>
      <c r="B23" s="31"/>
      <c r="C23" s="32"/>
      <c r="D23" s="32"/>
      <c r="E23" s="33"/>
      <c r="F23" s="34"/>
      <c r="G23" s="29"/>
    </row>
    <row r="24" spans="1:38" ht="31.5" x14ac:dyDescent="0.2">
      <c r="A24" s="35">
        <v>13</v>
      </c>
      <c r="B24" s="36" t="s">
        <v>78</v>
      </c>
      <c r="C24" s="37" t="s">
        <v>89</v>
      </c>
      <c r="D24" s="38" t="s">
        <v>183</v>
      </c>
      <c r="E24" s="39">
        <v>6628</v>
      </c>
      <c r="F24" s="40"/>
      <c r="G24" s="29">
        <f t="shared" si="0"/>
        <v>0</v>
      </c>
    </row>
    <row r="25" spans="1:38" ht="31.5" x14ac:dyDescent="0.2">
      <c r="A25" s="44">
        <v>14</v>
      </c>
      <c r="B25" s="45" t="s">
        <v>48</v>
      </c>
      <c r="C25" s="62" t="s">
        <v>73</v>
      </c>
      <c r="D25" s="47" t="s">
        <v>182</v>
      </c>
      <c r="E25" s="48">
        <v>4714</v>
      </c>
      <c r="F25" s="63"/>
      <c r="G25" s="29">
        <f t="shared" si="0"/>
        <v>0</v>
      </c>
    </row>
    <row r="26" spans="1:38" ht="42" x14ac:dyDescent="0.2">
      <c r="A26" s="35">
        <v>15</v>
      </c>
      <c r="B26" s="36" t="s">
        <v>36</v>
      </c>
      <c r="C26" s="37" t="s">
        <v>26</v>
      </c>
      <c r="D26" s="38" t="s">
        <v>6</v>
      </c>
      <c r="E26" s="39">
        <v>6760</v>
      </c>
      <c r="F26" s="40"/>
      <c r="G26" s="29">
        <f t="shared" si="0"/>
        <v>0</v>
      </c>
    </row>
    <row r="27" spans="1:38" ht="31.5" x14ac:dyDescent="0.2">
      <c r="A27" s="35">
        <v>16</v>
      </c>
      <c r="B27" s="25" t="s">
        <v>17</v>
      </c>
      <c r="C27" s="26" t="s">
        <v>42</v>
      </c>
      <c r="D27" s="27" t="s">
        <v>182</v>
      </c>
      <c r="E27" s="28">
        <v>81</v>
      </c>
      <c r="F27" s="29"/>
      <c r="G27" s="29">
        <f t="shared" si="0"/>
        <v>0</v>
      </c>
    </row>
    <row r="28" spans="1:38" x14ac:dyDescent="0.2">
      <c r="A28" s="64" t="s">
        <v>37</v>
      </c>
      <c r="B28" s="64"/>
      <c r="C28" s="65"/>
      <c r="D28" s="66"/>
      <c r="E28" s="33"/>
      <c r="F28" s="67"/>
      <c r="G28" s="29"/>
    </row>
    <row r="29" spans="1:38" s="6" customFormat="1" ht="21" x14ac:dyDescent="0.2">
      <c r="A29" s="35">
        <v>17</v>
      </c>
      <c r="B29" s="68" t="s">
        <v>18</v>
      </c>
      <c r="C29" s="69" t="s">
        <v>52</v>
      </c>
      <c r="D29" s="70" t="s">
        <v>184</v>
      </c>
      <c r="E29" s="48">
        <v>10475</v>
      </c>
      <c r="F29" s="63"/>
      <c r="G29" s="29">
        <f t="shared" si="0"/>
        <v>0</v>
      </c>
      <c r="H29" s="1"/>
      <c r="I29" s="1"/>
      <c r="J29" s="1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s="5" customFormat="1" ht="21" x14ac:dyDescent="0.2">
      <c r="A30" s="35">
        <v>18</v>
      </c>
      <c r="B30" s="55" t="s">
        <v>49</v>
      </c>
      <c r="C30" s="71" t="s">
        <v>79</v>
      </c>
      <c r="D30" s="57" t="s">
        <v>184</v>
      </c>
      <c r="E30" s="39">
        <v>10475</v>
      </c>
      <c r="F30" s="40"/>
      <c r="G30" s="29">
        <f t="shared" si="0"/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s="4" customFormat="1" x14ac:dyDescent="0.2">
      <c r="A31" s="35">
        <v>19</v>
      </c>
      <c r="B31" s="55" t="s">
        <v>31</v>
      </c>
      <c r="C31" s="71" t="s">
        <v>115</v>
      </c>
      <c r="D31" s="57" t="s">
        <v>184</v>
      </c>
      <c r="E31" s="39">
        <v>10475</v>
      </c>
      <c r="F31" s="40"/>
      <c r="G31" s="29">
        <f t="shared" si="0"/>
        <v>0</v>
      </c>
    </row>
    <row r="32" spans="1:38" s="4" customFormat="1" ht="21" x14ac:dyDescent="0.2">
      <c r="A32" s="35">
        <v>20</v>
      </c>
      <c r="B32" s="36" t="s">
        <v>20</v>
      </c>
      <c r="C32" s="37" t="s">
        <v>55</v>
      </c>
      <c r="D32" s="38" t="s">
        <v>183</v>
      </c>
      <c r="E32" s="39">
        <v>10475</v>
      </c>
      <c r="F32" s="40"/>
      <c r="G32" s="29">
        <f t="shared" si="0"/>
        <v>0</v>
      </c>
    </row>
    <row r="33" spans="1:9" s="4" customFormat="1" ht="21" x14ac:dyDescent="0.2">
      <c r="A33" s="35">
        <v>21</v>
      </c>
      <c r="B33" s="55" t="s">
        <v>51</v>
      </c>
      <c r="C33" s="71" t="s">
        <v>50</v>
      </c>
      <c r="D33" s="57" t="s">
        <v>184</v>
      </c>
      <c r="E33" s="39">
        <v>9637</v>
      </c>
      <c r="F33" s="40"/>
      <c r="G33" s="29">
        <f t="shared" si="0"/>
        <v>0</v>
      </c>
      <c r="H33" s="12"/>
    </row>
    <row r="34" spans="1:9" s="4" customFormat="1" ht="21" x14ac:dyDescent="0.2">
      <c r="A34" s="35">
        <v>22</v>
      </c>
      <c r="B34" s="36" t="s">
        <v>20</v>
      </c>
      <c r="C34" s="37" t="s">
        <v>55</v>
      </c>
      <c r="D34" s="38" t="s">
        <v>183</v>
      </c>
      <c r="E34" s="39">
        <v>9637</v>
      </c>
      <c r="F34" s="40"/>
      <c r="G34" s="29">
        <f t="shared" si="0"/>
        <v>0</v>
      </c>
    </row>
    <row r="35" spans="1:9" ht="31.5" x14ac:dyDescent="0.2">
      <c r="A35" s="35">
        <v>23</v>
      </c>
      <c r="B35" s="36" t="s">
        <v>21</v>
      </c>
      <c r="C35" s="37" t="s">
        <v>124</v>
      </c>
      <c r="D35" s="38" t="s">
        <v>5</v>
      </c>
      <c r="E35" s="39">
        <v>2217</v>
      </c>
      <c r="F35" s="40"/>
      <c r="G35" s="29">
        <f t="shared" si="0"/>
        <v>0</v>
      </c>
    </row>
    <row r="36" spans="1:9" ht="31.5" x14ac:dyDescent="0.2">
      <c r="A36" s="35">
        <v>24</v>
      </c>
      <c r="B36" s="36" t="s">
        <v>117</v>
      </c>
      <c r="C36" s="37" t="s">
        <v>43</v>
      </c>
      <c r="D36" s="38" t="s">
        <v>183</v>
      </c>
      <c r="E36" s="39">
        <v>12852</v>
      </c>
      <c r="F36" s="40"/>
      <c r="G36" s="29">
        <f t="shared" si="0"/>
        <v>0</v>
      </c>
    </row>
    <row r="37" spans="1:9" ht="21" x14ac:dyDescent="0.2">
      <c r="A37" s="35">
        <v>25</v>
      </c>
      <c r="B37" s="36" t="s">
        <v>20</v>
      </c>
      <c r="C37" s="37" t="s">
        <v>55</v>
      </c>
      <c r="D37" s="38" t="s">
        <v>183</v>
      </c>
      <c r="E37" s="39">
        <v>29357</v>
      </c>
      <c r="F37" s="40"/>
      <c r="G37" s="29">
        <f t="shared" si="0"/>
        <v>0</v>
      </c>
    </row>
    <row r="38" spans="1:9" ht="31.5" x14ac:dyDescent="0.2">
      <c r="A38" s="35">
        <v>26</v>
      </c>
      <c r="B38" s="36" t="s">
        <v>21</v>
      </c>
      <c r="C38" s="37" t="s">
        <v>116</v>
      </c>
      <c r="D38" s="38" t="s">
        <v>183</v>
      </c>
      <c r="E38" s="39">
        <v>28884</v>
      </c>
      <c r="F38" s="40"/>
      <c r="G38" s="29">
        <f t="shared" si="0"/>
        <v>0</v>
      </c>
    </row>
    <row r="39" spans="1:9" ht="21" x14ac:dyDescent="0.2">
      <c r="A39" s="35">
        <v>27</v>
      </c>
      <c r="B39" s="36" t="s">
        <v>38</v>
      </c>
      <c r="C39" s="37" t="s">
        <v>66</v>
      </c>
      <c r="D39" s="38" t="s">
        <v>183</v>
      </c>
      <c r="E39" s="39">
        <v>28884</v>
      </c>
      <c r="F39" s="40"/>
      <c r="G39" s="29">
        <f t="shared" si="0"/>
        <v>0</v>
      </c>
    </row>
    <row r="40" spans="1:9" ht="31.5" x14ac:dyDescent="0.2">
      <c r="A40" s="35">
        <v>28</v>
      </c>
      <c r="B40" s="36" t="s">
        <v>39</v>
      </c>
      <c r="C40" s="37" t="s">
        <v>118</v>
      </c>
      <c r="D40" s="38" t="s">
        <v>183</v>
      </c>
      <c r="E40" s="39">
        <v>28410</v>
      </c>
      <c r="F40" s="40"/>
      <c r="G40" s="29">
        <f t="shared" si="0"/>
        <v>0</v>
      </c>
    </row>
    <row r="41" spans="1:9" x14ac:dyDescent="0.2">
      <c r="A41" s="30" t="s">
        <v>72</v>
      </c>
      <c r="B41" s="31"/>
      <c r="C41" s="32"/>
      <c r="D41" s="72"/>
      <c r="E41" s="73"/>
      <c r="F41" s="74"/>
      <c r="G41" s="29"/>
    </row>
    <row r="42" spans="1:9" x14ac:dyDescent="0.2">
      <c r="A42" s="75">
        <v>29</v>
      </c>
      <c r="B42" s="36" t="s">
        <v>70</v>
      </c>
      <c r="C42" s="37" t="s">
        <v>69</v>
      </c>
      <c r="D42" s="38" t="s">
        <v>30</v>
      </c>
      <c r="E42" s="39">
        <v>72</v>
      </c>
      <c r="F42" s="40"/>
      <c r="G42" s="29">
        <f t="shared" si="0"/>
        <v>0</v>
      </c>
      <c r="I42" s="11"/>
    </row>
    <row r="43" spans="1:9" ht="21" x14ac:dyDescent="0.2">
      <c r="A43" s="75">
        <v>30</v>
      </c>
      <c r="B43" s="55" t="s">
        <v>77</v>
      </c>
      <c r="C43" s="71" t="s">
        <v>216</v>
      </c>
      <c r="D43" s="57" t="s">
        <v>6</v>
      </c>
      <c r="E43" s="39">
        <v>54</v>
      </c>
      <c r="F43" s="40"/>
      <c r="G43" s="29">
        <f t="shared" si="0"/>
        <v>0</v>
      </c>
    </row>
    <row r="44" spans="1:9" ht="21" x14ac:dyDescent="0.2">
      <c r="A44" s="75">
        <v>31</v>
      </c>
      <c r="B44" s="55" t="s">
        <v>77</v>
      </c>
      <c r="C44" s="71" t="s">
        <v>134</v>
      </c>
      <c r="D44" s="57" t="s">
        <v>6</v>
      </c>
      <c r="E44" s="39">
        <v>54</v>
      </c>
      <c r="F44" s="40"/>
      <c r="G44" s="29">
        <f t="shared" si="0"/>
        <v>0</v>
      </c>
    </row>
    <row r="45" spans="1:9" ht="42" x14ac:dyDescent="0.2">
      <c r="A45" s="75">
        <v>32</v>
      </c>
      <c r="B45" s="36" t="s">
        <v>71</v>
      </c>
      <c r="C45" s="37" t="s">
        <v>194</v>
      </c>
      <c r="D45" s="38" t="s">
        <v>30</v>
      </c>
      <c r="E45" s="39">
        <v>72</v>
      </c>
      <c r="F45" s="40"/>
      <c r="G45" s="29">
        <f t="shared" si="0"/>
        <v>0</v>
      </c>
    </row>
    <row r="46" spans="1:9" x14ac:dyDescent="0.2">
      <c r="A46" s="30" t="s">
        <v>111</v>
      </c>
      <c r="B46" s="31"/>
      <c r="C46" s="76"/>
      <c r="D46" s="32"/>
      <c r="E46" s="33"/>
      <c r="F46" s="34"/>
      <c r="G46" s="29"/>
    </row>
    <row r="47" spans="1:9" ht="21" x14ac:dyDescent="0.2">
      <c r="A47" s="35">
        <v>33</v>
      </c>
      <c r="B47" s="35" t="s">
        <v>44</v>
      </c>
      <c r="C47" s="37" t="s">
        <v>214</v>
      </c>
      <c r="D47" s="38" t="s">
        <v>181</v>
      </c>
      <c r="E47" s="39">
        <v>160</v>
      </c>
      <c r="F47" s="144"/>
      <c r="G47" s="29">
        <f t="shared" si="0"/>
        <v>0</v>
      </c>
    </row>
    <row r="48" spans="1:9" ht="21" x14ac:dyDescent="0.2">
      <c r="A48" s="35">
        <v>34</v>
      </c>
      <c r="B48" s="36" t="s">
        <v>187</v>
      </c>
      <c r="C48" s="50" t="s">
        <v>61</v>
      </c>
      <c r="D48" s="38" t="s">
        <v>6</v>
      </c>
      <c r="E48" s="39">
        <v>140</v>
      </c>
      <c r="F48" s="40"/>
      <c r="G48" s="29">
        <f t="shared" si="0"/>
        <v>0</v>
      </c>
    </row>
    <row r="49" spans="1:7" x14ac:dyDescent="0.2">
      <c r="A49" s="44">
        <v>35</v>
      </c>
      <c r="B49" s="35" t="s">
        <v>60</v>
      </c>
      <c r="C49" s="50" t="s">
        <v>121</v>
      </c>
      <c r="D49" s="47" t="s">
        <v>7</v>
      </c>
      <c r="E49" s="48">
        <v>10</v>
      </c>
      <c r="F49" s="63"/>
      <c r="G49" s="29">
        <f t="shared" si="0"/>
        <v>0</v>
      </c>
    </row>
    <row r="50" spans="1:7" x14ac:dyDescent="0.2">
      <c r="A50" s="44">
        <v>36</v>
      </c>
      <c r="B50" s="35" t="s">
        <v>60</v>
      </c>
      <c r="C50" s="46" t="s">
        <v>109</v>
      </c>
      <c r="D50" s="47" t="s">
        <v>6</v>
      </c>
      <c r="E50" s="48">
        <v>450</v>
      </c>
      <c r="F50" s="63"/>
      <c r="G50" s="29">
        <f t="shared" si="0"/>
        <v>0</v>
      </c>
    </row>
    <row r="51" spans="1:7" ht="21" x14ac:dyDescent="0.2">
      <c r="A51" s="44">
        <v>37</v>
      </c>
      <c r="B51" s="44" t="s">
        <v>44</v>
      </c>
      <c r="C51" s="62" t="s">
        <v>45</v>
      </c>
      <c r="D51" s="47" t="s">
        <v>6</v>
      </c>
      <c r="E51" s="77">
        <v>211</v>
      </c>
      <c r="F51" s="63"/>
      <c r="G51" s="29">
        <f t="shared" si="0"/>
        <v>0</v>
      </c>
    </row>
    <row r="52" spans="1:7" ht="21" x14ac:dyDescent="0.2">
      <c r="A52" s="35">
        <v>38</v>
      </c>
      <c r="B52" s="35" t="s">
        <v>44</v>
      </c>
      <c r="C52" s="37" t="s">
        <v>62</v>
      </c>
      <c r="D52" s="38" t="s">
        <v>181</v>
      </c>
      <c r="E52" s="78">
        <v>84</v>
      </c>
      <c r="F52" s="40"/>
      <c r="G52" s="29">
        <f t="shared" si="0"/>
        <v>0</v>
      </c>
    </row>
    <row r="53" spans="1:7" ht="21" x14ac:dyDescent="0.2">
      <c r="A53" s="44">
        <v>39</v>
      </c>
      <c r="B53" s="36" t="s">
        <v>18</v>
      </c>
      <c r="C53" s="50" t="s">
        <v>52</v>
      </c>
      <c r="D53" s="38" t="s">
        <v>30</v>
      </c>
      <c r="E53" s="39">
        <v>3250</v>
      </c>
      <c r="F53" s="40"/>
      <c r="G53" s="29">
        <f t="shared" si="0"/>
        <v>0</v>
      </c>
    </row>
    <row r="54" spans="1:7" x14ac:dyDescent="0.2">
      <c r="A54" s="35">
        <v>40</v>
      </c>
      <c r="B54" s="36" t="s">
        <v>19</v>
      </c>
      <c r="C54" s="79" t="s">
        <v>53</v>
      </c>
      <c r="D54" s="35" t="s">
        <v>183</v>
      </c>
      <c r="E54" s="80">
        <v>2385</v>
      </c>
      <c r="F54" s="81"/>
      <c r="G54" s="82">
        <f t="shared" si="0"/>
        <v>0</v>
      </c>
    </row>
    <row r="55" spans="1:7" ht="21" x14ac:dyDescent="0.2">
      <c r="A55" s="44">
        <v>41</v>
      </c>
      <c r="B55" s="36" t="s">
        <v>31</v>
      </c>
      <c r="C55" s="37" t="s">
        <v>123</v>
      </c>
      <c r="D55" s="38" t="s">
        <v>183</v>
      </c>
      <c r="E55" s="39">
        <v>865</v>
      </c>
      <c r="F55" s="81"/>
      <c r="G55" s="29">
        <f t="shared" si="0"/>
        <v>0</v>
      </c>
    </row>
    <row r="56" spans="1:7" ht="21" x14ac:dyDescent="0.2">
      <c r="A56" s="44">
        <v>42</v>
      </c>
      <c r="B56" s="36" t="s">
        <v>31</v>
      </c>
      <c r="C56" s="37" t="s">
        <v>54</v>
      </c>
      <c r="D56" s="38" t="s">
        <v>183</v>
      </c>
      <c r="E56" s="39">
        <v>2385</v>
      </c>
      <c r="F56" s="40"/>
      <c r="G56" s="29">
        <f t="shared" si="0"/>
        <v>0</v>
      </c>
    </row>
    <row r="57" spans="1:7" ht="21" x14ac:dyDescent="0.2">
      <c r="A57" s="35">
        <v>43</v>
      </c>
      <c r="B57" s="36" t="s">
        <v>20</v>
      </c>
      <c r="C57" s="37" t="s">
        <v>55</v>
      </c>
      <c r="D57" s="38" t="s">
        <v>183</v>
      </c>
      <c r="E57" s="39">
        <v>3066</v>
      </c>
      <c r="F57" s="40"/>
      <c r="G57" s="29">
        <f t="shared" si="0"/>
        <v>0</v>
      </c>
    </row>
    <row r="58" spans="1:7" ht="21" x14ac:dyDescent="0.2">
      <c r="A58" s="44">
        <v>44</v>
      </c>
      <c r="B58" s="36" t="s">
        <v>75</v>
      </c>
      <c r="C58" s="37" t="s">
        <v>56</v>
      </c>
      <c r="D58" s="38" t="s">
        <v>183</v>
      </c>
      <c r="E58" s="39">
        <v>3066</v>
      </c>
      <c r="F58" s="40"/>
      <c r="G58" s="29">
        <f t="shared" si="0"/>
        <v>0</v>
      </c>
    </row>
    <row r="59" spans="1:7" ht="21" x14ac:dyDescent="0.2">
      <c r="A59" s="35">
        <v>45</v>
      </c>
      <c r="B59" s="36" t="s">
        <v>20</v>
      </c>
      <c r="C59" s="37" t="s">
        <v>55</v>
      </c>
      <c r="D59" s="38" t="s">
        <v>183</v>
      </c>
      <c r="E59" s="39">
        <v>3066</v>
      </c>
      <c r="F59" s="40"/>
      <c r="G59" s="29">
        <f t="shared" si="0"/>
        <v>0</v>
      </c>
    </row>
    <row r="60" spans="1:7" ht="21" x14ac:dyDescent="0.2">
      <c r="A60" s="44">
        <v>46</v>
      </c>
      <c r="B60" s="25" t="s">
        <v>22</v>
      </c>
      <c r="C60" s="26" t="s">
        <v>57</v>
      </c>
      <c r="D60" s="27" t="s">
        <v>183</v>
      </c>
      <c r="E60" s="28">
        <v>3066</v>
      </c>
      <c r="F60" s="29"/>
      <c r="G60" s="29">
        <f t="shared" si="0"/>
        <v>0</v>
      </c>
    </row>
    <row r="61" spans="1:7" x14ac:dyDescent="0.2">
      <c r="A61" s="24">
        <v>47</v>
      </c>
      <c r="B61" s="25" t="s">
        <v>67</v>
      </c>
      <c r="C61" s="83" t="s">
        <v>74</v>
      </c>
      <c r="D61" s="27" t="s">
        <v>181</v>
      </c>
      <c r="E61" s="28">
        <v>420</v>
      </c>
      <c r="F61" s="29"/>
      <c r="G61" s="29">
        <f t="shared" si="0"/>
        <v>0</v>
      </c>
    </row>
    <row r="62" spans="1:7" ht="21" x14ac:dyDescent="0.2">
      <c r="A62" s="54">
        <v>48</v>
      </c>
      <c r="B62" s="36" t="s">
        <v>67</v>
      </c>
      <c r="C62" s="37" t="s">
        <v>135</v>
      </c>
      <c r="D62" s="38" t="s">
        <v>183</v>
      </c>
      <c r="E62" s="84">
        <v>80</v>
      </c>
      <c r="F62" s="85"/>
      <c r="G62" s="29">
        <f t="shared" si="0"/>
        <v>0</v>
      </c>
    </row>
    <row r="63" spans="1:7" ht="21" x14ac:dyDescent="0.2">
      <c r="A63" s="54">
        <v>49</v>
      </c>
      <c r="B63" s="36" t="s">
        <v>67</v>
      </c>
      <c r="C63" s="37" t="s">
        <v>110</v>
      </c>
      <c r="D63" s="38" t="s">
        <v>183</v>
      </c>
      <c r="E63" s="84">
        <v>865</v>
      </c>
      <c r="F63" s="85"/>
      <c r="G63" s="29">
        <f t="shared" si="0"/>
        <v>0</v>
      </c>
    </row>
    <row r="64" spans="1:7" ht="21" x14ac:dyDescent="0.2">
      <c r="A64" s="54">
        <v>50</v>
      </c>
      <c r="B64" s="36" t="s">
        <v>97</v>
      </c>
      <c r="C64" s="37" t="s">
        <v>216</v>
      </c>
      <c r="D64" s="38" t="s">
        <v>6</v>
      </c>
      <c r="E64" s="84">
        <v>144</v>
      </c>
      <c r="F64" s="85"/>
      <c r="G64" s="29">
        <f t="shared" si="0"/>
        <v>0</v>
      </c>
    </row>
    <row r="65" spans="1:7" ht="21" x14ac:dyDescent="0.2">
      <c r="A65" s="54">
        <v>51</v>
      </c>
      <c r="B65" s="36" t="s">
        <v>97</v>
      </c>
      <c r="C65" s="37" t="s">
        <v>217</v>
      </c>
      <c r="D65" s="38" t="s">
        <v>6</v>
      </c>
      <c r="E65" s="39">
        <v>1160</v>
      </c>
      <c r="F65" s="85"/>
      <c r="G65" s="29">
        <f t="shared" si="0"/>
        <v>0</v>
      </c>
    </row>
    <row r="66" spans="1:7" x14ac:dyDescent="0.2">
      <c r="A66" s="30" t="s">
        <v>63</v>
      </c>
      <c r="B66" s="31"/>
      <c r="C66" s="32"/>
      <c r="D66" s="32"/>
      <c r="E66" s="33"/>
      <c r="F66" s="34"/>
      <c r="G66" s="29"/>
    </row>
    <row r="67" spans="1:7" ht="21" x14ac:dyDescent="0.2">
      <c r="A67" s="86">
        <v>52</v>
      </c>
      <c r="B67" s="36" t="s">
        <v>18</v>
      </c>
      <c r="C67" s="87" t="s">
        <v>95</v>
      </c>
      <c r="D67" s="88" t="s">
        <v>183</v>
      </c>
      <c r="E67" s="39">
        <v>420</v>
      </c>
      <c r="F67" s="40"/>
      <c r="G67" s="29">
        <f t="shared" si="0"/>
        <v>0</v>
      </c>
    </row>
    <row r="68" spans="1:7" x14ac:dyDescent="0.2">
      <c r="A68" s="86">
        <v>53</v>
      </c>
      <c r="B68" s="61" t="s">
        <v>19</v>
      </c>
      <c r="C68" s="50" t="s">
        <v>112</v>
      </c>
      <c r="D68" s="88" t="s">
        <v>183</v>
      </c>
      <c r="E68" s="39">
        <v>420</v>
      </c>
      <c r="F68" s="40"/>
      <c r="G68" s="29">
        <f t="shared" si="0"/>
        <v>0</v>
      </c>
    </row>
    <row r="69" spans="1:7" ht="21" x14ac:dyDescent="0.2">
      <c r="A69" s="35">
        <v>54</v>
      </c>
      <c r="B69" s="36" t="s">
        <v>31</v>
      </c>
      <c r="C69" s="50" t="s">
        <v>54</v>
      </c>
      <c r="D69" s="88" t="s">
        <v>183</v>
      </c>
      <c r="E69" s="39">
        <v>420</v>
      </c>
      <c r="F69" s="40"/>
      <c r="G69" s="29">
        <f t="shared" si="0"/>
        <v>0</v>
      </c>
    </row>
    <row r="70" spans="1:7" ht="21" x14ac:dyDescent="0.2">
      <c r="A70" s="44">
        <v>55</v>
      </c>
      <c r="B70" s="45" t="s">
        <v>20</v>
      </c>
      <c r="C70" s="46" t="s">
        <v>55</v>
      </c>
      <c r="D70" s="47" t="s">
        <v>183</v>
      </c>
      <c r="E70" s="48">
        <v>2445</v>
      </c>
      <c r="F70" s="63"/>
      <c r="G70" s="29">
        <f t="shared" si="0"/>
        <v>0</v>
      </c>
    </row>
    <row r="71" spans="1:7" ht="21" x14ac:dyDescent="0.2">
      <c r="A71" s="35">
        <v>56</v>
      </c>
      <c r="B71" s="36" t="s">
        <v>21</v>
      </c>
      <c r="C71" s="50" t="s">
        <v>113</v>
      </c>
      <c r="D71" s="38" t="s">
        <v>183</v>
      </c>
      <c r="E71" s="39">
        <v>2445</v>
      </c>
      <c r="F71" s="40"/>
      <c r="G71" s="29">
        <f t="shared" si="0"/>
        <v>0</v>
      </c>
    </row>
    <row r="72" spans="1:7" ht="21" x14ac:dyDescent="0.2">
      <c r="A72" s="44">
        <v>57</v>
      </c>
      <c r="B72" s="36" t="s">
        <v>20</v>
      </c>
      <c r="C72" s="50" t="s">
        <v>66</v>
      </c>
      <c r="D72" s="38" t="s">
        <v>183</v>
      </c>
      <c r="E72" s="39">
        <v>2445</v>
      </c>
      <c r="F72" s="40"/>
      <c r="G72" s="29">
        <f t="shared" si="0"/>
        <v>0</v>
      </c>
    </row>
    <row r="73" spans="1:7" ht="21" x14ac:dyDescent="0.2">
      <c r="A73" s="24">
        <v>58</v>
      </c>
      <c r="B73" s="25" t="s">
        <v>22</v>
      </c>
      <c r="C73" s="26" t="s">
        <v>114</v>
      </c>
      <c r="D73" s="27" t="s">
        <v>183</v>
      </c>
      <c r="E73" s="28">
        <v>2445</v>
      </c>
      <c r="F73" s="29"/>
      <c r="G73" s="29">
        <f t="shared" si="0"/>
        <v>0</v>
      </c>
    </row>
    <row r="74" spans="1:7" x14ac:dyDescent="0.2">
      <c r="A74" s="30" t="s">
        <v>98</v>
      </c>
      <c r="B74" s="31"/>
      <c r="C74" s="32"/>
      <c r="D74" s="72"/>
      <c r="E74" s="73"/>
      <c r="F74" s="67"/>
      <c r="G74" s="29"/>
    </row>
    <row r="75" spans="1:7" ht="21" x14ac:dyDescent="0.2">
      <c r="A75" s="35">
        <v>59</v>
      </c>
      <c r="B75" s="45" t="s">
        <v>18</v>
      </c>
      <c r="C75" s="62" t="s">
        <v>95</v>
      </c>
      <c r="D75" s="47" t="s">
        <v>181</v>
      </c>
      <c r="E75" s="39">
        <v>320</v>
      </c>
      <c r="F75" s="67"/>
      <c r="G75" s="29">
        <f t="shared" si="0"/>
        <v>0</v>
      </c>
    </row>
    <row r="76" spans="1:7" ht="21" x14ac:dyDescent="0.2">
      <c r="A76" s="35">
        <v>60</v>
      </c>
      <c r="B76" s="45" t="s">
        <v>49</v>
      </c>
      <c r="C76" s="62" t="s">
        <v>125</v>
      </c>
      <c r="D76" s="47" t="s">
        <v>181</v>
      </c>
      <c r="E76" s="39">
        <v>320</v>
      </c>
      <c r="F76" s="67"/>
      <c r="G76" s="29">
        <f t="shared" si="0"/>
        <v>0</v>
      </c>
    </row>
    <row r="77" spans="1:7" ht="21" x14ac:dyDescent="0.2">
      <c r="A77" s="35">
        <v>61</v>
      </c>
      <c r="B77" s="55" t="s">
        <v>100</v>
      </c>
      <c r="C77" s="71" t="s">
        <v>126</v>
      </c>
      <c r="D77" s="57" t="s">
        <v>184</v>
      </c>
      <c r="E77" s="89">
        <v>320</v>
      </c>
      <c r="F77" s="85"/>
      <c r="G77" s="29">
        <f t="shared" si="0"/>
        <v>0</v>
      </c>
    </row>
    <row r="78" spans="1:7" ht="21" x14ac:dyDescent="0.2">
      <c r="A78" s="35">
        <v>62</v>
      </c>
      <c r="B78" s="36" t="s">
        <v>97</v>
      </c>
      <c r="C78" s="37" t="s">
        <v>217</v>
      </c>
      <c r="D78" s="38" t="s">
        <v>6</v>
      </c>
      <c r="E78" s="39">
        <v>108</v>
      </c>
      <c r="F78" s="85"/>
      <c r="G78" s="29">
        <f t="shared" si="0"/>
        <v>0</v>
      </c>
    </row>
    <row r="79" spans="1:7" ht="21" x14ac:dyDescent="0.2">
      <c r="A79" s="35">
        <v>63</v>
      </c>
      <c r="B79" s="36" t="s">
        <v>77</v>
      </c>
      <c r="C79" s="37" t="s">
        <v>216</v>
      </c>
      <c r="D79" s="38" t="s">
        <v>6</v>
      </c>
      <c r="E79" s="39">
        <v>120</v>
      </c>
      <c r="F79" s="85"/>
      <c r="G79" s="29">
        <f t="shared" si="0"/>
        <v>0</v>
      </c>
    </row>
    <row r="80" spans="1:7" x14ac:dyDescent="0.2">
      <c r="A80" s="54">
        <v>64</v>
      </c>
      <c r="B80" s="90" t="s">
        <v>99</v>
      </c>
      <c r="C80" s="71" t="s">
        <v>101</v>
      </c>
      <c r="D80" s="57" t="s">
        <v>184</v>
      </c>
      <c r="E80" s="89">
        <v>320</v>
      </c>
      <c r="F80" s="85"/>
      <c r="G80" s="29">
        <f t="shared" si="0"/>
        <v>0</v>
      </c>
    </row>
    <row r="81" spans="1:7" x14ac:dyDescent="0.2">
      <c r="A81" s="54">
        <v>65</v>
      </c>
      <c r="B81" s="55" t="s">
        <v>102</v>
      </c>
      <c r="C81" s="71" t="s">
        <v>127</v>
      </c>
      <c r="D81" s="57" t="s">
        <v>184</v>
      </c>
      <c r="E81" s="89">
        <v>320</v>
      </c>
      <c r="F81" s="85"/>
      <c r="G81" s="29">
        <f t="shared" si="0"/>
        <v>0</v>
      </c>
    </row>
    <row r="82" spans="1:7" x14ac:dyDescent="0.2">
      <c r="A82" s="91" t="s">
        <v>94</v>
      </c>
      <c r="B82" s="91"/>
      <c r="C82" s="92"/>
      <c r="D82" s="92"/>
      <c r="E82" s="93"/>
      <c r="F82" s="67"/>
      <c r="G82" s="29"/>
    </row>
    <row r="83" spans="1:7" ht="21" x14ac:dyDescent="0.2">
      <c r="A83" s="35">
        <v>66</v>
      </c>
      <c r="B83" s="45" t="s">
        <v>18</v>
      </c>
      <c r="C83" s="62" t="s">
        <v>95</v>
      </c>
      <c r="D83" s="47" t="s">
        <v>181</v>
      </c>
      <c r="E83" s="48">
        <v>180</v>
      </c>
      <c r="F83" s="63"/>
      <c r="G83" s="29">
        <f t="shared" si="0"/>
        <v>0</v>
      </c>
    </row>
    <row r="84" spans="1:7" ht="21" x14ac:dyDescent="0.2">
      <c r="A84" s="35">
        <v>67</v>
      </c>
      <c r="B84" s="36" t="s">
        <v>31</v>
      </c>
      <c r="C84" s="37" t="s">
        <v>123</v>
      </c>
      <c r="D84" s="38" t="s">
        <v>181</v>
      </c>
      <c r="E84" s="39">
        <v>180</v>
      </c>
      <c r="F84" s="40"/>
      <c r="G84" s="29">
        <f t="shared" si="0"/>
        <v>0</v>
      </c>
    </row>
    <row r="85" spans="1:7" x14ac:dyDescent="0.2">
      <c r="A85" s="35">
        <v>68</v>
      </c>
      <c r="B85" s="36" t="s">
        <v>77</v>
      </c>
      <c r="C85" s="37" t="s">
        <v>96</v>
      </c>
      <c r="D85" s="38" t="s">
        <v>182</v>
      </c>
      <c r="E85" s="39">
        <v>69</v>
      </c>
      <c r="F85" s="40"/>
      <c r="G85" s="29">
        <f t="shared" ref="G85:G141" si="1">ROUND(E85*F85,2)</f>
        <v>0</v>
      </c>
    </row>
    <row r="86" spans="1:7" ht="21" x14ac:dyDescent="0.2">
      <c r="A86" s="35">
        <v>69</v>
      </c>
      <c r="B86" s="36" t="s">
        <v>77</v>
      </c>
      <c r="C86" s="37" t="s">
        <v>216</v>
      </c>
      <c r="D86" s="38" t="s">
        <v>6</v>
      </c>
      <c r="E86" s="39">
        <v>100</v>
      </c>
      <c r="F86" s="40"/>
      <c r="G86" s="29">
        <f t="shared" si="1"/>
        <v>0</v>
      </c>
    </row>
    <row r="87" spans="1:7" ht="21" x14ac:dyDescent="0.2">
      <c r="A87" s="35">
        <v>70</v>
      </c>
      <c r="B87" s="36" t="s">
        <v>97</v>
      </c>
      <c r="C87" s="37" t="s">
        <v>217</v>
      </c>
      <c r="D87" s="38" t="s">
        <v>6</v>
      </c>
      <c r="E87" s="39">
        <v>115</v>
      </c>
      <c r="F87" s="40"/>
      <c r="G87" s="29">
        <f t="shared" si="1"/>
        <v>0</v>
      </c>
    </row>
    <row r="88" spans="1:7" ht="21" x14ac:dyDescent="0.2">
      <c r="A88" s="35">
        <v>71</v>
      </c>
      <c r="B88" s="36" t="s">
        <v>67</v>
      </c>
      <c r="C88" s="37" t="s">
        <v>110</v>
      </c>
      <c r="D88" s="38" t="s">
        <v>183</v>
      </c>
      <c r="E88" s="39">
        <v>150</v>
      </c>
      <c r="F88" s="40"/>
      <c r="G88" s="29">
        <f t="shared" si="1"/>
        <v>0</v>
      </c>
    </row>
    <row r="89" spans="1:7" ht="31.5" x14ac:dyDescent="0.2">
      <c r="A89" s="35">
        <v>72</v>
      </c>
      <c r="B89" s="94" t="s">
        <v>93</v>
      </c>
      <c r="C89" s="95" t="s">
        <v>128</v>
      </c>
      <c r="D89" s="27" t="s">
        <v>181</v>
      </c>
      <c r="E89" s="28">
        <v>50</v>
      </c>
      <c r="F89" s="29"/>
      <c r="G89" s="29">
        <f t="shared" si="1"/>
        <v>0</v>
      </c>
    </row>
    <row r="90" spans="1:7" x14ac:dyDescent="0.2">
      <c r="A90" s="75"/>
      <c r="B90" s="75" t="s">
        <v>185</v>
      </c>
      <c r="C90" s="96"/>
      <c r="D90" s="96"/>
      <c r="E90" s="97"/>
      <c r="F90" s="98"/>
      <c r="G90" s="29"/>
    </row>
    <row r="91" spans="1:7" ht="21" x14ac:dyDescent="0.2">
      <c r="A91" s="35">
        <v>73</v>
      </c>
      <c r="B91" s="36" t="s">
        <v>23</v>
      </c>
      <c r="C91" s="37" t="s">
        <v>41</v>
      </c>
      <c r="D91" s="38" t="s">
        <v>7</v>
      </c>
      <c r="E91" s="39">
        <v>90</v>
      </c>
      <c r="F91" s="40"/>
      <c r="G91" s="29">
        <f t="shared" si="1"/>
        <v>0</v>
      </c>
    </row>
    <row r="92" spans="1:7" x14ac:dyDescent="0.2">
      <c r="A92" s="35">
        <v>74</v>
      </c>
      <c r="B92" s="36" t="s">
        <v>23</v>
      </c>
      <c r="C92" s="37" t="s">
        <v>27</v>
      </c>
      <c r="D92" s="38" t="s">
        <v>7</v>
      </c>
      <c r="E92" s="39">
        <v>110</v>
      </c>
      <c r="F92" s="40"/>
      <c r="G92" s="29">
        <f t="shared" si="1"/>
        <v>0</v>
      </c>
    </row>
    <row r="93" spans="1:7" ht="21" x14ac:dyDescent="0.2">
      <c r="A93" s="35">
        <v>75</v>
      </c>
      <c r="B93" s="36" t="s">
        <v>25</v>
      </c>
      <c r="C93" s="37" t="s">
        <v>47</v>
      </c>
      <c r="D93" s="38" t="s">
        <v>181</v>
      </c>
      <c r="E93" s="39">
        <v>2230</v>
      </c>
      <c r="F93" s="40"/>
      <c r="G93" s="29">
        <f t="shared" si="1"/>
        <v>0</v>
      </c>
    </row>
    <row r="94" spans="1:7" ht="31.5" x14ac:dyDescent="0.2">
      <c r="A94" s="35">
        <v>76</v>
      </c>
      <c r="B94" s="94" t="s">
        <v>23</v>
      </c>
      <c r="C94" s="99" t="s">
        <v>91</v>
      </c>
      <c r="D94" s="27" t="s">
        <v>7</v>
      </c>
      <c r="E94" s="39">
        <v>5</v>
      </c>
      <c r="F94" s="40"/>
      <c r="G94" s="29">
        <f t="shared" si="1"/>
        <v>0</v>
      </c>
    </row>
    <row r="95" spans="1:7" x14ac:dyDescent="0.2">
      <c r="A95" s="35">
        <v>77</v>
      </c>
      <c r="B95" s="36" t="s">
        <v>24</v>
      </c>
      <c r="C95" s="37" t="s">
        <v>46</v>
      </c>
      <c r="D95" s="38" t="s">
        <v>7</v>
      </c>
      <c r="E95" s="39">
        <v>92</v>
      </c>
      <c r="F95" s="40"/>
      <c r="G95" s="29">
        <f t="shared" si="1"/>
        <v>0</v>
      </c>
    </row>
    <row r="96" spans="1:7" x14ac:dyDescent="0.2">
      <c r="A96" s="35">
        <v>78</v>
      </c>
      <c r="B96" s="36" t="s">
        <v>24</v>
      </c>
      <c r="C96" s="37" t="s">
        <v>120</v>
      </c>
      <c r="D96" s="38" t="s">
        <v>7</v>
      </c>
      <c r="E96" s="39">
        <v>2</v>
      </c>
      <c r="F96" s="40"/>
      <c r="G96" s="29">
        <f t="shared" si="1"/>
        <v>0</v>
      </c>
    </row>
    <row r="97" spans="1:8" x14ac:dyDescent="0.2">
      <c r="A97" s="35">
        <v>79</v>
      </c>
      <c r="B97" s="36" t="s">
        <v>107</v>
      </c>
      <c r="C97" s="100" t="s">
        <v>108</v>
      </c>
      <c r="D97" s="38" t="s">
        <v>7</v>
      </c>
      <c r="E97" s="39">
        <v>105</v>
      </c>
      <c r="F97" s="40"/>
      <c r="G97" s="29">
        <f t="shared" si="1"/>
        <v>0</v>
      </c>
    </row>
    <row r="98" spans="1:8" ht="22.9" customHeight="1" x14ac:dyDescent="0.2">
      <c r="A98" s="35">
        <v>80</v>
      </c>
      <c r="B98" s="36" t="s">
        <v>24</v>
      </c>
      <c r="C98" s="37" t="s">
        <v>65</v>
      </c>
      <c r="D98" s="38" t="s">
        <v>7</v>
      </c>
      <c r="E98" s="39">
        <v>4</v>
      </c>
      <c r="F98" s="40"/>
      <c r="G98" s="29">
        <f t="shared" si="1"/>
        <v>0</v>
      </c>
    </row>
    <row r="99" spans="1:8" ht="38.450000000000003" customHeight="1" x14ac:dyDescent="0.2">
      <c r="A99" s="35">
        <v>81</v>
      </c>
      <c r="B99" s="36" t="s">
        <v>64</v>
      </c>
      <c r="C99" s="37" t="s">
        <v>105</v>
      </c>
      <c r="D99" s="38" t="s">
        <v>6</v>
      </c>
      <c r="E99" s="39">
        <v>352</v>
      </c>
      <c r="F99" s="40"/>
      <c r="G99" s="29">
        <f t="shared" si="1"/>
        <v>0</v>
      </c>
    </row>
    <row r="100" spans="1:8" x14ac:dyDescent="0.2">
      <c r="A100" s="35">
        <v>82</v>
      </c>
      <c r="B100" s="101" t="s">
        <v>131</v>
      </c>
      <c r="C100" s="102" t="s">
        <v>132</v>
      </c>
      <c r="D100" s="103" t="s">
        <v>133</v>
      </c>
      <c r="E100" s="104">
        <v>40</v>
      </c>
      <c r="F100" s="105"/>
      <c r="G100" s="29">
        <f t="shared" si="1"/>
        <v>0</v>
      </c>
    </row>
    <row r="101" spans="1:8" ht="31.5" x14ac:dyDescent="0.2">
      <c r="A101" s="35">
        <v>83</v>
      </c>
      <c r="B101" s="36" t="s">
        <v>64</v>
      </c>
      <c r="C101" s="37" t="s">
        <v>106</v>
      </c>
      <c r="D101" s="38" t="s">
        <v>6</v>
      </c>
      <c r="E101" s="39">
        <v>90</v>
      </c>
      <c r="F101" s="40"/>
      <c r="G101" s="40">
        <f t="shared" si="1"/>
        <v>0</v>
      </c>
    </row>
    <row r="102" spans="1:8" x14ac:dyDescent="0.2">
      <c r="A102" s="30" t="s">
        <v>103</v>
      </c>
      <c r="B102" s="31"/>
      <c r="C102" s="32"/>
      <c r="D102" s="72"/>
      <c r="E102" s="73"/>
      <c r="F102" s="67"/>
      <c r="G102" s="29"/>
    </row>
    <row r="103" spans="1:8" ht="42" x14ac:dyDescent="0.2">
      <c r="A103" s="44">
        <v>84</v>
      </c>
      <c r="B103" s="45" t="s">
        <v>28</v>
      </c>
      <c r="C103" s="62" t="s">
        <v>59</v>
      </c>
      <c r="D103" s="47" t="s">
        <v>181</v>
      </c>
      <c r="E103" s="48">
        <v>5753</v>
      </c>
      <c r="F103" s="63"/>
      <c r="G103" s="29">
        <f t="shared" si="1"/>
        <v>0</v>
      </c>
    </row>
    <row r="104" spans="1:8" ht="21" x14ac:dyDescent="0.2">
      <c r="A104" s="24">
        <v>85</v>
      </c>
      <c r="B104" s="55" t="s">
        <v>92</v>
      </c>
      <c r="C104" s="106" t="s">
        <v>119</v>
      </c>
      <c r="D104" s="57" t="s">
        <v>184</v>
      </c>
      <c r="E104" s="28">
        <v>5408</v>
      </c>
      <c r="F104" s="29"/>
      <c r="G104" s="29">
        <f t="shared" si="1"/>
        <v>0</v>
      </c>
      <c r="H104" s="3"/>
    </row>
    <row r="105" spans="1:8" x14ac:dyDescent="0.2">
      <c r="A105" s="107" t="s">
        <v>186</v>
      </c>
      <c r="B105" s="72"/>
      <c r="C105" s="72"/>
      <c r="D105" s="72"/>
      <c r="E105" s="73"/>
      <c r="F105" s="67"/>
      <c r="G105" s="29"/>
      <c r="H105" s="8">
        <f>SUM(G10:G105)</f>
        <v>0</v>
      </c>
    </row>
    <row r="106" spans="1:8" ht="13.5" thickBot="1" x14ac:dyDescent="0.25">
      <c r="A106" s="27">
        <v>86</v>
      </c>
      <c r="B106" s="27" t="s">
        <v>40</v>
      </c>
      <c r="C106" s="26" t="s">
        <v>203</v>
      </c>
      <c r="D106" s="27" t="s">
        <v>7</v>
      </c>
      <c r="E106" s="28">
        <v>30</v>
      </c>
      <c r="F106" s="29"/>
      <c r="G106" s="29">
        <f t="shared" si="1"/>
        <v>0</v>
      </c>
      <c r="H106" s="8"/>
    </row>
    <row r="107" spans="1:8" ht="13.5" thickBot="1" x14ac:dyDescent="0.25">
      <c r="A107" s="155" t="s">
        <v>190</v>
      </c>
      <c r="B107" s="156"/>
      <c r="C107" s="156"/>
      <c r="D107" s="156"/>
      <c r="E107" s="156"/>
      <c r="F107" s="108"/>
      <c r="G107" s="109"/>
      <c r="H107" s="8"/>
    </row>
    <row r="108" spans="1:8" x14ac:dyDescent="0.2">
      <c r="A108" s="110" t="s">
        <v>142</v>
      </c>
      <c r="B108" s="111"/>
      <c r="C108" s="112"/>
      <c r="D108" s="113"/>
      <c r="E108" s="114"/>
      <c r="F108" s="115"/>
      <c r="G108" s="116">
        <f t="shared" si="1"/>
        <v>0</v>
      </c>
      <c r="H108" s="8"/>
    </row>
    <row r="109" spans="1:8" ht="31.5" x14ac:dyDescent="0.2">
      <c r="A109" s="38">
        <v>87</v>
      </c>
      <c r="B109" s="135" t="s">
        <v>16</v>
      </c>
      <c r="C109" s="13" t="s">
        <v>137</v>
      </c>
      <c r="D109" s="14" t="s">
        <v>13</v>
      </c>
      <c r="E109" s="39">
        <v>1.36</v>
      </c>
      <c r="F109" s="40"/>
      <c r="G109" s="29">
        <f t="shared" si="1"/>
        <v>0</v>
      </c>
      <c r="H109" s="8"/>
    </row>
    <row r="110" spans="1:8" ht="21" x14ac:dyDescent="0.2">
      <c r="A110" s="38">
        <v>88</v>
      </c>
      <c r="B110" s="135" t="s">
        <v>189</v>
      </c>
      <c r="C110" s="13" t="s">
        <v>138</v>
      </c>
      <c r="D110" s="14" t="s">
        <v>30</v>
      </c>
      <c r="E110" s="39">
        <v>2193</v>
      </c>
      <c r="F110" s="40"/>
      <c r="G110" s="29">
        <f t="shared" si="1"/>
        <v>0</v>
      </c>
      <c r="H110" s="8"/>
    </row>
    <row r="111" spans="1:8" ht="31.5" x14ac:dyDescent="0.2">
      <c r="A111" s="38">
        <v>89</v>
      </c>
      <c r="B111" s="36" t="s">
        <v>78</v>
      </c>
      <c r="C111" s="37" t="s">
        <v>89</v>
      </c>
      <c r="D111" s="138" t="s">
        <v>30</v>
      </c>
      <c r="E111" s="39">
        <v>1359</v>
      </c>
      <c r="F111" s="40"/>
      <c r="G111" s="29">
        <f t="shared" si="1"/>
        <v>0</v>
      </c>
      <c r="H111" s="3"/>
    </row>
    <row r="112" spans="1:8" x14ac:dyDescent="0.2">
      <c r="A112" s="38">
        <v>90</v>
      </c>
      <c r="B112" s="38" t="s">
        <v>81</v>
      </c>
      <c r="C112" s="13" t="s">
        <v>139</v>
      </c>
      <c r="D112" s="15" t="s">
        <v>7</v>
      </c>
      <c r="E112" s="39">
        <v>8</v>
      </c>
      <c r="F112" s="40"/>
      <c r="G112" s="29">
        <f t="shared" si="1"/>
        <v>0</v>
      </c>
      <c r="H112" s="8"/>
    </row>
    <row r="113" spans="1:8" ht="21" x14ac:dyDescent="0.2">
      <c r="A113" s="38">
        <v>91</v>
      </c>
      <c r="B113" s="38" t="s">
        <v>40</v>
      </c>
      <c r="C113" s="139" t="s">
        <v>191</v>
      </c>
      <c r="D113" s="15" t="s">
        <v>7</v>
      </c>
      <c r="E113" s="39">
        <v>8</v>
      </c>
      <c r="F113" s="40"/>
      <c r="G113" s="29">
        <f t="shared" si="1"/>
        <v>0</v>
      </c>
      <c r="H113" s="8"/>
    </row>
    <row r="114" spans="1:8" x14ac:dyDescent="0.2">
      <c r="A114" s="38">
        <v>92</v>
      </c>
      <c r="B114" s="38" t="s">
        <v>81</v>
      </c>
      <c r="C114" s="139" t="s">
        <v>140</v>
      </c>
      <c r="D114" s="15" t="s">
        <v>7</v>
      </c>
      <c r="E114" s="39">
        <v>4</v>
      </c>
      <c r="F114" s="40"/>
      <c r="G114" s="29">
        <f t="shared" si="1"/>
        <v>0</v>
      </c>
      <c r="H114" s="8"/>
    </row>
    <row r="115" spans="1:8" ht="21" x14ac:dyDescent="0.2">
      <c r="A115" s="38">
        <v>93</v>
      </c>
      <c r="B115" s="38" t="s">
        <v>40</v>
      </c>
      <c r="C115" s="139" t="s">
        <v>192</v>
      </c>
      <c r="D115" s="15" t="s">
        <v>7</v>
      </c>
      <c r="E115" s="39">
        <v>8</v>
      </c>
      <c r="F115" s="40"/>
      <c r="G115" s="29">
        <f t="shared" si="1"/>
        <v>0</v>
      </c>
      <c r="H115" s="8"/>
    </row>
    <row r="116" spans="1:8" x14ac:dyDescent="0.2">
      <c r="A116" s="38">
        <v>94</v>
      </c>
      <c r="B116" s="38" t="s">
        <v>81</v>
      </c>
      <c r="C116" s="139" t="s">
        <v>141</v>
      </c>
      <c r="D116" s="15" t="s">
        <v>7</v>
      </c>
      <c r="E116" s="39">
        <v>25</v>
      </c>
      <c r="F116" s="40"/>
      <c r="G116" s="29">
        <f t="shared" si="1"/>
        <v>0</v>
      </c>
      <c r="H116" s="8"/>
    </row>
    <row r="117" spans="1:8" ht="21" x14ac:dyDescent="0.2">
      <c r="A117" s="38">
        <v>95</v>
      </c>
      <c r="B117" s="38" t="s">
        <v>40</v>
      </c>
      <c r="C117" s="139" t="s">
        <v>193</v>
      </c>
      <c r="D117" s="15" t="s">
        <v>7</v>
      </c>
      <c r="E117" s="39">
        <v>24</v>
      </c>
      <c r="F117" s="40"/>
      <c r="G117" s="29">
        <f t="shared" si="1"/>
        <v>0</v>
      </c>
      <c r="H117" s="8"/>
    </row>
    <row r="118" spans="1:8" x14ac:dyDescent="0.2">
      <c r="A118" s="38">
        <v>96</v>
      </c>
      <c r="B118" s="38" t="s">
        <v>76</v>
      </c>
      <c r="C118" s="139" t="s">
        <v>205</v>
      </c>
      <c r="D118" s="14" t="s">
        <v>133</v>
      </c>
      <c r="E118" s="39">
        <v>59</v>
      </c>
      <c r="F118" s="40"/>
      <c r="G118" s="29">
        <f t="shared" si="1"/>
        <v>0</v>
      </c>
      <c r="H118" s="8"/>
    </row>
    <row r="119" spans="1:8" ht="21" x14ac:dyDescent="0.2">
      <c r="A119" s="38">
        <v>97</v>
      </c>
      <c r="B119" s="38" t="s">
        <v>76</v>
      </c>
      <c r="C119" s="139" t="s">
        <v>204</v>
      </c>
      <c r="D119" s="14" t="s">
        <v>133</v>
      </c>
      <c r="E119" s="39">
        <v>59</v>
      </c>
      <c r="F119" s="40"/>
      <c r="G119" s="29">
        <f t="shared" si="1"/>
        <v>0</v>
      </c>
      <c r="H119" s="8"/>
    </row>
    <row r="120" spans="1:8" x14ac:dyDescent="0.2">
      <c r="A120" s="117" t="s">
        <v>58</v>
      </c>
      <c r="B120" s="118"/>
      <c r="C120" s="118"/>
      <c r="D120" s="118"/>
      <c r="E120" s="118"/>
      <c r="F120" s="118"/>
      <c r="G120" s="29">
        <f t="shared" si="1"/>
        <v>0</v>
      </c>
      <c r="H120" s="8"/>
    </row>
    <row r="121" spans="1:8" ht="31.5" x14ac:dyDescent="0.2">
      <c r="A121" s="38">
        <v>98</v>
      </c>
      <c r="B121" s="141" t="s">
        <v>48</v>
      </c>
      <c r="C121" s="62" t="s">
        <v>73</v>
      </c>
      <c r="D121" s="142" t="s">
        <v>143</v>
      </c>
      <c r="E121" s="39">
        <v>776</v>
      </c>
      <c r="F121" s="40"/>
      <c r="G121" s="29">
        <f t="shared" si="1"/>
        <v>0</v>
      </c>
      <c r="H121" s="8"/>
    </row>
    <row r="122" spans="1:8" ht="21" x14ac:dyDescent="0.2">
      <c r="A122" s="27">
        <v>99</v>
      </c>
      <c r="B122" s="27" t="s">
        <v>188</v>
      </c>
      <c r="C122" s="16" t="s">
        <v>144</v>
      </c>
      <c r="D122" s="17" t="s">
        <v>143</v>
      </c>
      <c r="E122" s="28">
        <v>1201</v>
      </c>
      <c r="F122" s="29"/>
      <c r="G122" s="29">
        <f t="shared" si="1"/>
        <v>0</v>
      </c>
      <c r="H122" s="8"/>
    </row>
    <row r="123" spans="1:8" x14ac:dyDescent="0.2">
      <c r="A123" s="119" t="s">
        <v>145</v>
      </c>
      <c r="B123" s="66"/>
      <c r="C123" s="66"/>
      <c r="D123" s="72"/>
      <c r="E123" s="73"/>
      <c r="F123" s="67"/>
      <c r="G123" s="29">
        <f t="shared" si="1"/>
        <v>0</v>
      </c>
      <c r="H123" s="8"/>
    </row>
    <row r="124" spans="1:8" ht="21" x14ac:dyDescent="0.2">
      <c r="A124" s="47">
        <v>100</v>
      </c>
      <c r="B124" s="47" t="s">
        <v>18</v>
      </c>
      <c r="C124" s="13" t="s">
        <v>146</v>
      </c>
      <c r="D124" s="15" t="s">
        <v>30</v>
      </c>
      <c r="E124" s="48">
        <v>3117</v>
      </c>
      <c r="F124" s="63"/>
      <c r="G124" s="29">
        <f t="shared" si="1"/>
        <v>0</v>
      </c>
      <c r="H124" s="8"/>
    </row>
    <row r="125" spans="1:8" ht="21" x14ac:dyDescent="0.2">
      <c r="A125" s="38">
        <v>101</v>
      </c>
      <c r="B125" s="38" t="s">
        <v>49</v>
      </c>
      <c r="C125" s="13" t="s">
        <v>207</v>
      </c>
      <c r="D125" s="15" t="s">
        <v>30</v>
      </c>
      <c r="E125" s="39">
        <v>2771</v>
      </c>
      <c r="F125" s="40"/>
      <c r="G125" s="29">
        <f t="shared" si="1"/>
        <v>0</v>
      </c>
      <c r="H125" s="8"/>
    </row>
    <row r="126" spans="1:8" ht="21" x14ac:dyDescent="0.2">
      <c r="A126" s="38">
        <v>102</v>
      </c>
      <c r="B126" s="38" t="s">
        <v>31</v>
      </c>
      <c r="C126" s="139" t="s">
        <v>199</v>
      </c>
      <c r="D126" s="15" t="s">
        <v>30</v>
      </c>
      <c r="E126" s="39">
        <v>2718</v>
      </c>
      <c r="F126" s="40"/>
      <c r="G126" s="29">
        <f t="shared" si="1"/>
        <v>0</v>
      </c>
      <c r="H126" s="8"/>
    </row>
    <row r="127" spans="1:8" ht="21" x14ac:dyDescent="0.2">
      <c r="A127" s="38">
        <v>103</v>
      </c>
      <c r="B127" s="38" t="s">
        <v>49</v>
      </c>
      <c r="C127" s="139" t="s">
        <v>208</v>
      </c>
      <c r="D127" s="15" t="s">
        <v>30</v>
      </c>
      <c r="E127" s="39">
        <v>346</v>
      </c>
      <c r="F127" s="40"/>
      <c r="G127" s="29">
        <f t="shared" si="1"/>
        <v>0</v>
      </c>
      <c r="H127" s="8"/>
    </row>
    <row r="128" spans="1:8" ht="21" x14ac:dyDescent="0.2">
      <c r="A128" s="38">
        <v>104</v>
      </c>
      <c r="B128" s="38" t="s">
        <v>31</v>
      </c>
      <c r="C128" s="139" t="s">
        <v>201</v>
      </c>
      <c r="D128" s="15" t="s">
        <v>30</v>
      </c>
      <c r="E128" s="39">
        <v>346</v>
      </c>
      <c r="F128" s="40"/>
      <c r="G128" s="29">
        <f t="shared" si="1"/>
        <v>0</v>
      </c>
      <c r="H128" s="8"/>
    </row>
    <row r="129" spans="1:8" ht="21" x14ac:dyDescent="0.2">
      <c r="A129" s="38">
        <v>105</v>
      </c>
      <c r="B129" s="38" t="s">
        <v>31</v>
      </c>
      <c r="C129" s="139" t="s">
        <v>200</v>
      </c>
      <c r="D129" s="15" t="s">
        <v>30</v>
      </c>
      <c r="E129" s="39">
        <v>53</v>
      </c>
      <c r="F129" s="40"/>
      <c r="G129" s="29">
        <f t="shared" si="1"/>
        <v>0</v>
      </c>
      <c r="H129" s="8"/>
    </row>
    <row r="130" spans="1:8" ht="21" x14ac:dyDescent="0.2">
      <c r="A130" s="38">
        <v>106</v>
      </c>
      <c r="B130" s="38" t="s">
        <v>51</v>
      </c>
      <c r="C130" s="139" t="s">
        <v>198</v>
      </c>
      <c r="D130" s="15" t="s">
        <v>30</v>
      </c>
      <c r="E130" s="39">
        <v>373</v>
      </c>
      <c r="F130" s="40"/>
      <c r="G130" s="29">
        <f t="shared" si="1"/>
        <v>0</v>
      </c>
      <c r="H130" s="8"/>
    </row>
    <row r="131" spans="1:8" x14ac:dyDescent="0.2">
      <c r="A131" s="119" t="s">
        <v>147</v>
      </c>
      <c r="B131" s="66"/>
      <c r="C131" s="66"/>
      <c r="D131" s="72"/>
      <c r="E131" s="73"/>
      <c r="F131" s="67"/>
      <c r="G131" s="29">
        <f t="shared" si="1"/>
        <v>0</v>
      </c>
      <c r="H131" s="8"/>
    </row>
    <row r="132" spans="1:8" ht="31.5" x14ac:dyDescent="0.2">
      <c r="A132" s="47">
        <v>107</v>
      </c>
      <c r="B132" s="47" t="s">
        <v>20</v>
      </c>
      <c r="C132" s="13" t="s">
        <v>209</v>
      </c>
      <c r="D132" s="15" t="s">
        <v>30</v>
      </c>
      <c r="E132" s="48">
        <v>3064</v>
      </c>
      <c r="F132" s="63"/>
      <c r="G132" s="29">
        <f t="shared" si="1"/>
        <v>0</v>
      </c>
      <c r="H132" s="8"/>
    </row>
    <row r="133" spans="1:8" ht="31.5" x14ac:dyDescent="0.2">
      <c r="A133" s="38">
        <v>108</v>
      </c>
      <c r="B133" s="38" t="s">
        <v>22</v>
      </c>
      <c r="C133" s="13" t="s">
        <v>197</v>
      </c>
      <c r="D133" s="15" t="s">
        <v>30</v>
      </c>
      <c r="E133" s="39">
        <f>2718-100.5</f>
        <v>2617.5</v>
      </c>
      <c r="F133" s="40"/>
      <c r="G133" s="29">
        <f t="shared" si="1"/>
        <v>0</v>
      </c>
      <c r="H133" s="8"/>
    </row>
    <row r="134" spans="1:8" ht="31.5" x14ac:dyDescent="0.2">
      <c r="A134" s="38">
        <v>109</v>
      </c>
      <c r="B134" s="38" t="s">
        <v>22</v>
      </c>
      <c r="C134" s="13" t="s">
        <v>211</v>
      </c>
      <c r="D134" s="15" t="s">
        <v>30</v>
      </c>
      <c r="E134" s="39">
        <f>373+100.5</f>
        <v>473.5</v>
      </c>
      <c r="F134" s="40"/>
      <c r="G134" s="29">
        <f t="shared" si="1"/>
        <v>0</v>
      </c>
      <c r="H134" s="8"/>
    </row>
    <row r="135" spans="1:8" ht="21" x14ac:dyDescent="0.2">
      <c r="A135" s="38">
        <v>110</v>
      </c>
      <c r="B135" s="38" t="s">
        <v>20</v>
      </c>
      <c r="C135" s="13" t="s">
        <v>210</v>
      </c>
      <c r="D135" s="15" t="s">
        <v>30</v>
      </c>
      <c r="E135" s="39">
        <f>E134</f>
        <v>473.5</v>
      </c>
      <c r="F135" s="40"/>
      <c r="G135" s="29">
        <f t="shared" si="1"/>
        <v>0</v>
      </c>
      <c r="H135" s="8"/>
    </row>
    <row r="136" spans="1:8" ht="31.5" x14ac:dyDescent="0.2">
      <c r="A136" s="38">
        <v>111</v>
      </c>
      <c r="B136" s="38" t="s">
        <v>21</v>
      </c>
      <c r="C136" s="13" t="s">
        <v>196</v>
      </c>
      <c r="D136" s="15" t="s">
        <v>30</v>
      </c>
      <c r="E136" s="39">
        <f>E135*1.02</f>
        <v>482.97</v>
      </c>
      <c r="F136" s="40"/>
      <c r="G136" s="29">
        <f t="shared" si="1"/>
        <v>0</v>
      </c>
      <c r="H136" s="8"/>
    </row>
    <row r="137" spans="1:8" x14ac:dyDescent="0.2">
      <c r="A137" s="119" t="s">
        <v>148</v>
      </c>
      <c r="B137" s="66"/>
      <c r="C137" s="66"/>
      <c r="D137" s="72"/>
      <c r="E137" s="73"/>
      <c r="F137" s="67"/>
      <c r="G137" s="29">
        <f t="shared" si="1"/>
        <v>0</v>
      </c>
      <c r="H137" s="8"/>
    </row>
    <row r="138" spans="1:8" ht="21" x14ac:dyDescent="0.2">
      <c r="A138" s="38">
        <v>112</v>
      </c>
      <c r="B138" s="38" t="s">
        <v>44</v>
      </c>
      <c r="C138" s="139" t="s">
        <v>195</v>
      </c>
      <c r="D138" s="15" t="s">
        <v>133</v>
      </c>
      <c r="E138" s="39">
        <v>95</v>
      </c>
      <c r="F138" s="40"/>
      <c r="G138" s="29">
        <f t="shared" si="1"/>
        <v>0</v>
      </c>
      <c r="H138" s="8"/>
    </row>
    <row r="139" spans="1:8" ht="21" x14ac:dyDescent="0.2">
      <c r="A139" s="38">
        <v>113</v>
      </c>
      <c r="B139" s="38" t="s">
        <v>44</v>
      </c>
      <c r="C139" s="139" t="s">
        <v>62</v>
      </c>
      <c r="D139" s="15" t="s">
        <v>149</v>
      </c>
      <c r="E139" s="39">
        <v>14</v>
      </c>
      <c r="F139" s="40"/>
      <c r="G139" s="29">
        <f t="shared" si="1"/>
        <v>0</v>
      </c>
      <c r="H139" s="8"/>
    </row>
    <row r="140" spans="1:8" ht="42" x14ac:dyDescent="0.2">
      <c r="A140" s="38">
        <v>114</v>
      </c>
      <c r="B140" s="38" t="s">
        <v>71</v>
      </c>
      <c r="C140" s="139" t="s">
        <v>194</v>
      </c>
      <c r="D140" s="15" t="s">
        <v>30</v>
      </c>
      <c r="E140" s="39">
        <v>72</v>
      </c>
      <c r="F140" s="40"/>
      <c r="G140" s="29">
        <f t="shared" si="1"/>
        <v>0</v>
      </c>
      <c r="H140" s="8"/>
    </row>
    <row r="141" spans="1:8" ht="21" x14ac:dyDescent="0.2">
      <c r="A141" s="27">
        <v>115</v>
      </c>
      <c r="B141" s="27" t="s">
        <v>92</v>
      </c>
      <c r="C141" s="140" t="s">
        <v>119</v>
      </c>
      <c r="D141" s="17" t="s">
        <v>30</v>
      </c>
      <c r="E141" s="28">
        <v>1313</v>
      </c>
      <c r="F141" s="29"/>
      <c r="G141" s="29">
        <f t="shared" si="1"/>
        <v>0</v>
      </c>
      <c r="H141" s="8"/>
    </row>
    <row r="142" spans="1:8" x14ac:dyDescent="0.2">
      <c r="A142" s="119" t="s">
        <v>150</v>
      </c>
      <c r="B142" s="66"/>
      <c r="C142" s="66"/>
      <c r="D142" s="72"/>
      <c r="E142" s="73"/>
      <c r="F142" s="67"/>
      <c r="G142" s="29">
        <f t="shared" ref="G142:G175" si="2">ROUND(E142*F142,2)</f>
        <v>0</v>
      </c>
      <c r="H142" s="8"/>
    </row>
    <row r="143" spans="1:8" x14ac:dyDescent="0.2">
      <c r="A143" s="47">
        <v>116</v>
      </c>
      <c r="B143" s="47" t="s">
        <v>23</v>
      </c>
      <c r="C143" s="13" t="s">
        <v>151</v>
      </c>
      <c r="D143" s="15" t="s">
        <v>7</v>
      </c>
      <c r="E143" s="48">
        <v>10</v>
      </c>
      <c r="F143" s="63"/>
      <c r="G143" s="29">
        <f t="shared" si="2"/>
        <v>0</v>
      </c>
      <c r="H143" s="8"/>
    </row>
    <row r="144" spans="1:8" ht="21" x14ac:dyDescent="0.2">
      <c r="A144" s="47">
        <v>117</v>
      </c>
      <c r="B144" s="47" t="s">
        <v>23</v>
      </c>
      <c r="C144" s="13" t="s">
        <v>152</v>
      </c>
      <c r="D144" s="15" t="s">
        <v>7</v>
      </c>
      <c r="E144" s="48">
        <v>10</v>
      </c>
      <c r="F144" s="63"/>
      <c r="G144" s="29">
        <f t="shared" si="2"/>
        <v>0</v>
      </c>
      <c r="H144" s="8"/>
    </row>
    <row r="145" spans="1:8" x14ac:dyDescent="0.2">
      <c r="A145" s="47">
        <v>118</v>
      </c>
      <c r="B145" s="47" t="s">
        <v>25</v>
      </c>
      <c r="C145" s="13" t="s">
        <v>153</v>
      </c>
      <c r="D145" s="15" t="s">
        <v>30</v>
      </c>
      <c r="E145" s="48">
        <v>10</v>
      </c>
      <c r="F145" s="63"/>
      <c r="G145" s="29">
        <f t="shared" si="2"/>
        <v>0</v>
      </c>
      <c r="H145" s="8"/>
    </row>
    <row r="146" spans="1:8" ht="21" x14ac:dyDescent="0.2">
      <c r="A146" s="136">
        <v>119</v>
      </c>
      <c r="B146" s="136" t="s">
        <v>25</v>
      </c>
      <c r="C146" s="16" t="s">
        <v>154</v>
      </c>
      <c r="D146" s="17" t="s">
        <v>30</v>
      </c>
      <c r="E146" s="120">
        <v>10</v>
      </c>
      <c r="F146" s="116"/>
      <c r="G146" s="29">
        <f t="shared" si="2"/>
        <v>0</v>
      </c>
      <c r="H146" s="8"/>
    </row>
    <row r="147" spans="1:8" x14ac:dyDescent="0.2">
      <c r="A147" s="119" t="s">
        <v>155</v>
      </c>
      <c r="B147" s="66"/>
      <c r="C147" s="66"/>
      <c r="D147" s="72"/>
      <c r="E147" s="73"/>
      <c r="F147" s="67"/>
      <c r="G147" s="29">
        <f t="shared" si="2"/>
        <v>0</v>
      </c>
      <c r="H147" s="8"/>
    </row>
    <row r="148" spans="1:8" ht="21" x14ac:dyDescent="0.2">
      <c r="A148" s="47">
        <v>120</v>
      </c>
      <c r="B148" s="47" t="s">
        <v>77</v>
      </c>
      <c r="C148" s="139" t="s">
        <v>218</v>
      </c>
      <c r="D148" s="15" t="s">
        <v>133</v>
      </c>
      <c r="E148" s="48">
        <v>54</v>
      </c>
      <c r="F148" s="63"/>
      <c r="G148" s="29">
        <f t="shared" si="2"/>
        <v>0</v>
      </c>
      <c r="H148" s="8"/>
    </row>
    <row r="149" spans="1:8" ht="21" x14ac:dyDescent="0.2">
      <c r="A149" s="38">
        <v>121</v>
      </c>
      <c r="B149" s="38" t="s">
        <v>77</v>
      </c>
      <c r="C149" s="139" t="s">
        <v>219</v>
      </c>
      <c r="D149" s="15" t="s">
        <v>133</v>
      </c>
      <c r="E149" s="39">
        <v>103</v>
      </c>
      <c r="F149" s="40"/>
      <c r="G149" s="29">
        <f t="shared" si="2"/>
        <v>0</v>
      </c>
      <c r="H149" s="8"/>
    </row>
    <row r="150" spans="1:8" ht="21" x14ac:dyDescent="0.2">
      <c r="A150" s="38">
        <v>122</v>
      </c>
      <c r="B150" s="27" t="s">
        <v>77</v>
      </c>
      <c r="C150" s="140" t="s">
        <v>213</v>
      </c>
      <c r="D150" s="17" t="s">
        <v>133</v>
      </c>
      <c r="E150" s="28">
        <v>299</v>
      </c>
      <c r="F150" s="40"/>
      <c r="G150" s="29">
        <f t="shared" si="2"/>
        <v>0</v>
      </c>
      <c r="H150" s="8"/>
    </row>
    <row r="151" spans="1:8" ht="21" x14ac:dyDescent="0.2">
      <c r="A151" s="38">
        <v>123</v>
      </c>
      <c r="B151" s="38" t="s">
        <v>97</v>
      </c>
      <c r="C151" s="139" t="s">
        <v>220</v>
      </c>
      <c r="D151" s="15" t="s">
        <v>133</v>
      </c>
      <c r="E151" s="39">
        <v>2661</v>
      </c>
      <c r="F151" s="40"/>
      <c r="G151" s="29">
        <f t="shared" si="2"/>
        <v>0</v>
      </c>
      <c r="H151" s="8"/>
    </row>
    <row r="152" spans="1:8" x14ac:dyDescent="0.2">
      <c r="A152" s="38">
        <v>124</v>
      </c>
      <c r="B152" s="38" t="s">
        <v>77</v>
      </c>
      <c r="C152" s="139" t="s">
        <v>96</v>
      </c>
      <c r="D152" s="15" t="s">
        <v>143</v>
      </c>
      <c r="E152" s="39">
        <v>60.35</v>
      </c>
      <c r="F152" s="40"/>
      <c r="G152" s="29">
        <f t="shared" si="2"/>
        <v>0</v>
      </c>
      <c r="H152" s="8"/>
    </row>
    <row r="153" spans="1:8" ht="21" x14ac:dyDescent="0.2">
      <c r="A153" s="38">
        <v>125</v>
      </c>
      <c r="B153" s="38" t="s">
        <v>67</v>
      </c>
      <c r="C153" s="13" t="s">
        <v>156</v>
      </c>
      <c r="D153" s="15" t="s">
        <v>30</v>
      </c>
      <c r="E153" s="39">
        <v>53</v>
      </c>
      <c r="F153" s="40"/>
      <c r="G153" s="29">
        <f t="shared" si="2"/>
        <v>0</v>
      </c>
      <c r="H153" s="8"/>
    </row>
    <row r="154" spans="1:8" x14ac:dyDescent="0.2">
      <c r="A154" s="38">
        <v>126</v>
      </c>
      <c r="B154" s="38" t="s">
        <v>40</v>
      </c>
      <c r="C154" s="37" t="s">
        <v>202</v>
      </c>
      <c r="D154" s="38" t="s">
        <v>7</v>
      </c>
      <c r="E154" s="39">
        <v>15</v>
      </c>
      <c r="F154" s="40"/>
      <c r="G154" s="40">
        <f t="shared" ref="G154" si="3">ROUND(E154*F154,2)</f>
        <v>0</v>
      </c>
      <c r="H154" s="8"/>
    </row>
    <row r="155" spans="1:8" x14ac:dyDescent="0.2">
      <c r="A155" s="38">
        <v>127</v>
      </c>
      <c r="B155" s="38" t="s">
        <v>40</v>
      </c>
      <c r="C155" s="37" t="s">
        <v>212</v>
      </c>
      <c r="D155" s="38" t="s">
        <v>7</v>
      </c>
      <c r="E155" s="39">
        <v>24</v>
      </c>
      <c r="F155" s="40"/>
      <c r="G155" s="40">
        <f t="shared" si="2"/>
        <v>0</v>
      </c>
      <c r="H155" s="8"/>
    </row>
    <row r="156" spans="1:8" x14ac:dyDescent="0.2">
      <c r="A156" s="110" t="s">
        <v>157</v>
      </c>
      <c r="B156" s="111"/>
      <c r="C156" s="18"/>
      <c r="D156" s="19"/>
      <c r="E156" s="114"/>
      <c r="F156" s="115"/>
      <c r="G156" s="116">
        <f t="shared" si="2"/>
        <v>0</v>
      </c>
      <c r="H156" s="8"/>
    </row>
    <row r="157" spans="1:8" ht="21.75" thickBot="1" x14ac:dyDescent="0.25">
      <c r="A157" s="136">
        <v>128</v>
      </c>
      <c r="B157" s="136" t="s">
        <v>23</v>
      </c>
      <c r="C157" s="16" t="s">
        <v>158</v>
      </c>
      <c r="D157" s="17" t="s">
        <v>159</v>
      </c>
      <c r="E157" s="120">
        <v>2</v>
      </c>
      <c r="F157" s="116"/>
      <c r="G157" s="29">
        <f t="shared" si="2"/>
        <v>0</v>
      </c>
      <c r="H157" s="8"/>
    </row>
    <row r="158" spans="1:8" ht="13.5" thickBot="1" x14ac:dyDescent="0.25">
      <c r="A158" s="155" t="s">
        <v>206</v>
      </c>
      <c r="B158" s="156"/>
      <c r="C158" s="156"/>
      <c r="D158" s="156"/>
      <c r="E158" s="156"/>
      <c r="F158" s="121"/>
      <c r="G158" s="109"/>
      <c r="H158" s="8"/>
    </row>
    <row r="159" spans="1:8" ht="21" x14ac:dyDescent="0.2">
      <c r="A159" s="47">
        <v>129</v>
      </c>
      <c r="B159" s="124" t="s">
        <v>180</v>
      </c>
      <c r="C159" s="123" t="s">
        <v>160</v>
      </c>
      <c r="D159" s="124" t="s">
        <v>13</v>
      </c>
      <c r="E159" s="125">
        <v>1.37</v>
      </c>
      <c r="F159" s="122"/>
      <c r="G159" s="116">
        <f t="shared" si="2"/>
        <v>0</v>
      </c>
      <c r="H159" s="8"/>
    </row>
    <row r="160" spans="1:8" ht="21" x14ac:dyDescent="0.2">
      <c r="A160" s="38">
        <v>130</v>
      </c>
      <c r="B160" s="128" t="s">
        <v>180</v>
      </c>
      <c r="C160" s="127" t="s">
        <v>161</v>
      </c>
      <c r="D160" s="128" t="s">
        <v>177</v>
      </c>
      <c r="E160" s="129">
        <v>7</v>
      </c>
      <c r="F160" s="126"/>
      <c r="G160" s="29">
        <f t="shared" si="2"/>
        <v>0</v>
      </c>
      <c r="H160" s="8"/>
    </row>
    <row r="161" spans="1:8" ht="21" x14ac:dyDescent="0.2">
      <c r="A161" s="38">
        <v>131</v>
      </c>
      <c r="B161" s="128" t="s">
        <v>180</v>
      </c>
      <c r="C161" s="127" t="s">
        <v>162</v>
      </c>
      <c r="D161" s="128" t="s">
        <v>177</v>
      </c>
      <c r="E161" s="129">
        <v>4</v>
      </c>
      <c r="F161" s="126"/>
      <c r="G161" s="29">
        <f t="shared" si="2"/>
        <v>0</v>
      </c>
      <c r="H161" s="8"/>
    </row>
    <row r="162" spans="1:8" ht="31.5" x14ac:dyDescent="0.2">
      <c r="A162" s="38">
        <v>132</v>
      </c>
      <c r="B162" s="128" t="s">
        <v>180</v>
      </c>
      <c r="C162" s="127" t="s">
        <v>163</v>
      </c>
      <c r="D162" s="128" t="s">
        <v>177</v>
      </c>
      <c r="E162" s="129">
        <v>11</v>
      </c>
      <c r="F162" s="126"/>
      <c r="G162" s="29">
        <f t="shared" si="2"/>
        <v>0</v>
      </c>
      <c r="H162" s="8"/>
    </row>
    <row r="163" spans="1:8" ht="31.5" x14ac:dyDescent="0.2">
      <c r="A163" s="38">
        <v>133</v>
      </c>
      <c r="B163" s="128" t="s">
        <v>180</v>
      </c>
      <c r="C163" s="127" t="s">
        <v>164</v>
      </c>
      <c r="D163" s="128" t="s">
        <v>133</v>
      </c>
      <c r="E163" s="129">
        <v>1330</v>
      </c>
      <c r="F163" s="126"/>
      <c r="G163" s="29">
        <f t="shared" si="2"/>
        <v>0</v>
      </c>
      <c r="H163" s="8"/>
    </row>
    <row r="164" spans="1:8" ht="31.5" x14ac:dyDescent="0.2">
      <c r="A164" s="38">
        <v>134</v>
      </c>
      <c r="B164" s="128" t="s">
        <v>180</v>
      </c>
      <c r="C164" s="127" t="s">
        <v>165</v>
      </c>
      <c r="D164" s="128" t="s">
        <v>133</v>
      </c>
      <c r="E164" s="129">
        <v>45</v>
      </c>
      <c r="F164" s="126"/>
      <c r="G164" s="29">
        <f t="shared" si="2"/>
        <v>0</v>
      </c>
      <c r="H164" s="8"/>
    </row>
    <row r="165" spans="1:8" ht="21" x14ac:dyDescent="0.2">
      <c r="A165" s="38">
        <v>135</v>
      </c>
      <c r="B165" s="128" t="s">
        <v>180</v>
      </c>
      <c r="C165" s="127" t="s">
        <v>166</v>
      </c>
      <c r="D165" s="128" t="s">
        <v>133</v>
      </c>
      <c r="E165" s="129">
        <v>45</v>
      </c>
      <c r="F165" s="126"/>
      <c r="G165" s="29">
        <f t="shared" si="2"/>
        <v>0</v>
      </c>
      <c r="H165" s="8"/>
    </row>
    <row r="166" spans="1:8" ht="21" x14ac:dyDescent="0.2">
      <c r="A166" s="38">
        <v>136</v>
      </c>
      <c r="B166" s="128" t="s">
        <v>180</v>
      </c>
      <c r="C166" s="127" t="s">
        <v>167</v>
      </c>
      <c r="D166" s="128" t="s">
        <v>178</v>
      </c>
      <c r="E166" s="129">
        <v>3</v>
      </c>
      <c r="F166" s="126"/>
      <c r="G166" s="29">
        <f t="shared" si="2"/>
        <v>0</v>
      </c>
      <c r="H166" s="8"/>
    </row>
    <row r="167" spans="1:8" ht="21" x14ac:dyDescent="0.2">
      <c r="A167" s="38">
        <v>137</v>
      </c>
      <c r="B167" s="128" t="s">
        <v>180</v>
      </c>
      <c r="C167" s="127" t="s">
        <v>168</v>
      </c>
      <c r="D167" s="128" t="s">
        <v>178</v>
      </c>
      <c r="E167" s="129">
        <v>7</v>
      </c>
      <c r="F167" s="126"/>
      <c r="G167" s="29">
        <f t="shared" si="2"/>
        <v>0</v>
      </c>
      <c r="H167" s="8"/>
    </row>
    <row r="168" spans="1:8" ht="21" x14ac:dyDescent="0.2">
      <c r="A168" s="38">
        <v>138</v>
      </c>
      <c r="B168" s="128" t="s">
        <v>180</v>
      </c>
      <c r="C168" s="127" t="s">
        <v>169</v>
      </c>
      <c r="D168" s="128" t="s">
        <v>179</v>
      </c>
      <c r="E168" s="129">
        <v>1</v>
      </c>
      <c r="F168" s="126"/>
      <c r="G168" s="29">
        <f t="shared" si="2"/>
        <v>0</v>
      </c>
      <c r="H168" s="8"/>
    </row>
    <row r="169" spans="1:8" ht="21" x14ac:dyDescent="0.2">
      <c r="A169" s="38">
        <v>139</v>
      </c>
      <c r="B169" s="128" t="s">
        <v>180</v>
      </c>
      <c r="C169" s="127" t="s">
        <v>170</v>
      </c>
      <c r="D169" s="128" t="s">
        <v>179</v>
      </c>
      <c r="E169" s="129">
        <v>3</v>
      </c>
      <c r="F169" s="126"/>
      <c r="G169" s="29">
        <f t="shared" si="2"/>
        <v>0</v>
      </c>
      <c r="H169" s="8"/>
    </row>
    <row r="170" spans="1:8" x14ac:dyDescent="0.2">
      <c r="A170" s="38">
        <v>140</v>
      </c>
      <c r="B170" s="128" t="s">
        <v>180</v>
      </c>
      <c r="C170" s="127" t="s">
        <v>171</v>
      </c>
      <c r="D170" s="128" t="s">
        <v>179</v>
      </c>
      <c r="E170" s="129">
        <v>7</v>
      </c>
      <c r="F170" s="126"/>
      <c r="G170" s="29">
        <f t="shared" si="2"/>
        <v>0</v>
      </c>
      <c r="H170" s="8"/>
    </row>
    <row r="171" spans="1:8" ht="42" x14ac:dyDescent="0.2">
      <c r="A171" s="38">
        <v>141</v>
      </c>
      <c r="B171" s="128" t="s">
        <v>180</v>
      </c>
      <c r="C171" s="127" t="s">
        <v>172</v>
      </c>
      <c r="D171" s="128" t="s">
        <v>177</v>
      </c>
      <c r="E171" s="129">
        <v>2</v>
      </c>
      <c r="F171" s="126"/>
      <c r="G171" s="29">
        <f t="shared" si="2"/>
        <v>0</v>
      </c>
      <c r="H171" s="8"/>
    </row>
    <row r="172" spans="1:8" ht="42" x14ac:dyDescent="0.2">
      <c r="A172" s="38">
        <v>142</v>
      </c>
      <c r="B172" s="128" t="s">
        <v>180</v>
      </c>
      <c r="C172" s="127" t="s">
        <v>173</v>
      </c>
      <c r="D172" s="128" t="s">
        <v>133</v>
      </c>
      <c r="E172" s="129">
        <v>15</v>
      </c>
      <c r="F172" s="126"/>
      <c r="G172" s="29">
        <f t="shared" si="2"/>
        <v>0</v>
      </c>
      <c r="H172" s="8"/>
    </row>
    <row r="173" spans="1:8" ht="42" x14ac:dyDescent="0.2">
      <c r="A173" s="38">
        <v>143</v>
      </c>
      <c r="B173" s="128" t="s">
        <v>180</v>
      </c>
      <c r="C173" s="127" t="s">
        <v>174</v>
      </c>
      <c r="D173" s="128" t="s">
        <v>177</v>
      </c>
      <c r="E173" s="129">
        <v>2</v>
      </c>
      <c r="F173" s="126"/>
      <c r="G173" s="29">
        <f t="shared" si="2"/>
        <v>0</v>
      </c>
      <c r="H173" s="8"/>
    </row>
    <row r="174" spans="1:8" ht="42" x14ac:dyDescent="0.2">
      <c r="A174" s="38">
        <v>144</v>
      </c>
      <c r="B174" s="128" t="s">
        <v>180</v>
      </c>
      <c r="C174" s="127" t="s">
        <v>175</v>
      </c>
      <c r="D174" s="128" t="s">
        <v>133</v>
      </c>
      <c r="E174" s="129">
        <v>15</v>
      </c>
      <c r="F174" s="126"/>
      <c r="G174" s="29">
        <f t="shared" si="2"/>
        <v>0</v>
      </c>
      <c r="H174" s="8"/>
    </row>
    <row r="175" spans="1:8" ht="21" x14ac:dyDescent="0.2">
      <c r="A175" s="38">
        <v>145</v>
      </c>
      <c r="B175" s="128" t="s">
        <v>180</v>
      </c>
      <c r="C175" s="127" t="s">
        <v>176</v>
      </c>
      <c r="D175" s="128" t="s">
        <v>133</v>
      </c>
      <c r="E175" s="129">
        <v>35</v>
      </c>
      <c r="F175" s="126"/>
      <c r="G175" s="29">
        <f t="shared" si="2"/>
        <v>0</v>
      </c>
      <c r="H175" s="8"/>
    </row>
    <row r="176" spans="1:8" x14ac:dyDescent="0.2">
      <c r="A176" s="153" t="s">
        <v>29</v>
      </c>
      <c r="B176" s="154"/>
      <c r="C176" s="96"/>
      <c r="D176" s="72"/>
      <c r="E176" s="130"/>
      <c r="F176" s="131"/>
      <c r="G176" s="132"/>
    </row>
    <row r="177" spans="1:9" x14ac:dyDescent="0.2">
      <c r="A177" s="47">
        <v>146</v>
      </c>
      <c r="B177" s="47"/>
      <c r="C177" s="62" t="s">
        <v>215</v>
      </c>
      <c r="D177" s="47" t="s">
        <v>7</v>
      </c>
      <c r="E177" s="133">
        <v>1</v>
      </c>
      <c r="F177" s="134">
        <f>SUM(H177*3%)</f>
        <v>0</v>
      </c>
      <c r="G177" s="134">
        <f>SUM(E177*F177)</f>
        <v>0</v>
      </c>
      <c r="H177" s="137">
        <f>SUM(G9:G175)</f>
        <v>0</v>
      </c>
    </row>
    <row r="178" spans="1:9" ht="15" x14ac:dyDescent="0.2">
      <c r="A178" s="145" t="s">
        <v>32</v>
      </c>
      <c r="B178" s="146"/>
      <c r="C178" s="146"/>
      <c r="D178" s="146"/>
      <c r="E178" s="146"/>
      <c r="F178" s="147"/>
      <c r="G178" s="7">
        <f>SUM(G9:G177)</f>
        <v>0</v>
      </c>
    </row>
    <row r="179" spans="1:9" ht="15" x14ac:dyDescent="0.2">
      <c r="A179" s="145" t="s">
        <v>8</v>
      </c>
      <c r="B179" s="146"/>
      <c r="C179" s="146"/>
      <c r="D179" s="146"/>
      <c r="E179" s="146"/>
      <c r="F179" s="147"/>
      <c r="G179" s="7">
        <f>ROUND((G178*23%),2)</f>
        <v>0</v>
      </c>
    </row>
    <row r="180" spans="1:9" ht="15" x14ac:dyDescent="0.2">
      <c r="A180" s="145" t="s">
        <v>33</v>
      </c>
      <c r="B180" s="146"/>
      <c r="C180" s="146"/>
      <c r="D180" s="146"/>
      <c r="E180" s="146"/>
      <c r="F180" s="147"/>
      <c r="G180" s="7">
        <f>SUM(G178:G179)</f>
        <v>0</v>
      </c>
      <c r="H180" s="10"/>
      <c r="I180" s="9"/>
    </row>
    <row r="181" spans="1:9" x14ac:dyDescent="0.2">
      <c r="H181" s="3"/>
    </row>
    <row r="185" spans="1:9" x14ac:dyDescent="0.2">
      <c r="F185" s="159" t="s">
        <v>221</v>
      </c>
      <c r="G185" s="159"/>
    </row>
    <row r="186" spans="1:9" x14ac:dyDescent="0.2">
      <c r="F186" s="159"/>
      <c r="G186" s="159"/>
    </row>
    <row r="187" spans="1:9" x14ac:dyDescent="0.2">
      <c r="F187" s="159"/>
      <c r="G187" s="159"/>
    </row>
    <row r="188" spans="1:9" x14ac:dyDescent="0.2">
      <c r="F188" s="159"/>
      <c r="G188" s="159"/>
    </row>
    <row r="189" spans="1:9" x14ac:dyDescent="0.2">
      <c r="F189" s="159"/>
      <c r="G189" s="159"/>
    </row>
  </sheetData>
  <mergeCells count="12">
    <mergeCell ref="F185:G189"/>
    <mergeCell ref="A180:F180"/>
    <mergeCell ref="A179:F179"/>
    <mergeCell ref="A178:F178"/>
    <mergeCell ref="A1:G1"/>
    <mergeCell ref="A3:G3"/>
    <mergeCell ref="A4:G4"/>
    <mergeCell ref="A12:B12"/>
    <mergeCell ref="A176:B176"/>
    <mergeCell ref="A158:E158"/>
    <mergeCell ref="A107:E107"/>
    <mergeCell ref="A7:E7"/>
  </mergeCells>
  <phoneticPr fontId="7" type="noConversion"/>
  <pageMargins left="3.937007874015748E-2" right="0" top="1.1417322834645669" bottom="0.74803149606299213" header="0.31496062992125984" footer="0.31496062992125984"/>
  <pageSetup paperSize="9" scale="2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yool</dc:creator>
  <cp:lastModifiedBy>Monika Konopka</cp:lastModifiedBy>
  <cp:lastPrinted>2024-02-21T12:20:15Z</cp:lastPrinted>
  <dcterms:created xsi:type="dcterms:W3CDTF">2020-03-09T06:02:28Z</dcterms:created>
  <dcterms:modified xsi:type="dcterms:W3CDTF">2024-02-28T08:28:12Z</dcterms:modified>
</cp:coreProperties>
</file>