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P:\Gryz_Kazimierz\272 przetargi\2024\6 obsługa banku\"/>
    </mc:Choice>
  </mc:AlternateContent>
  <xr:revisionPtr revIDLastSave="0" documentId="8_{BC3F6562-1EEF-4C6E-BC4D-BFAF2B2385A3}" xr6:coauthVersionLast="47" xr6:coauthVersionMax="47" xr10:uidLastSave="{00000000-0000-0000-0000-000000000000}"/>
  <bookViews>
    <workbookView xWindow="-120" yWindow="-120" windowWidth="29040" windowHeight="15720" xr2:uid="{B544EF14-3B58-4DB8-9ED2-A9A49FB3E946}"/>
  </bookViews>
  <sheets>
    <sheet name="Arkusz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9" i="1" l="1"/>
  <c r="H10" i="1"/>
  <c r="G16" i="1"/>
  <c r="H16" i="1" s="1"/>
  <c r="G15" i="1"/>
  <c r="H15" i="1" s="1"/>
  <c r="H12" i="1"/>
  <c r="H11" i="1"/>
  <c r="H13" i="1" l="1"/>
  <c r="H17" i="1"/>
  <c r="H19" i="1"/>
</calcChain>
</file>

<file path=xl/sharedStrings.xml><?xml version="1.0" encoding="utf-8"?>
<sst xmlns="http://schemas.openxmlformats.org/spreadsheetml/2006/main" count="35" uniqueCount="33">
  <si>
    <t>FORMULARZ CENOWY</t>
  </si>
  <si>
    <t>L.p.</t>
  </si>
  <si>
    <t>opis operacji</t>
  </si>
  <si>
    <t>Cena jednostkowa netto [zł]</t>
  </si>
  <si>
    <t xml:space="preserve">ilość            m-cy </t>
  </si>
  <si>
    <t>wartość</t>
  </si>
  <si>
    <t>A</t>
  </si>
  <si>
    <t>B</t>
  </si>
  <si>
    <t>C</t>
  </si>
  <si>
    <t>D</t>
  </si>
  <si>
    <t xml:space="preserve">E </t>
  </si>
  <si>
    <t>1.</t>
  </si>
  <si>
    <t>opłata miesięczna za prowadzenie rachunku bankowego (bieżącego, pomocniczego, depozytowego)</t>
  </si>
  <si>
    <t>2.</t>
  </si>
  <si>
    <t>opłata  za realizację przelewu zagranicznego</t>
  </si>
  <si>
    <t>X</t>
  </si>
  <si>
    <t>3.</t>
  </si>
  <si>
    <t>Opłata miesięczna za korzystanie z karty płatniczej</t>
  </si>
  <si>
    <t>4.</t>
  </si>
  <si>
    <t>5.</t>
  </si>
  <si>
    <r>
      <t xml:space="preserve">Opłata za usługę transportu gotówki </t>
    </r>
    <r>
      <rPr>
        <b/>
        <sz val="12"/>
        <color theme="1"/>
        <rFont val="Arial Narrow"/>
        <family val="2"/>
        <charset val="238"/>
      </rPr>
      <t xml:space="preserve"> </t>
    </r>
    <r>
      <rPr>
        <sz val="12"/>
        <color theme="1"/>
        <rFont val="Arial Narrow"/>
        <family val="2"/>
        <charset val="238"/>
      </rPr>
      <t>(jednostkowa opłata, przy założeniu 12 transportów w miesiącu)</t>
    </r>
  </si>
  <si>
    <t xml:space="preserve">marża/      poziom współczynnika korygującego oprocentowanie środków na rachunkach bankowych                                </t>
  </si>
  <si>
    <t>6.</t>
  </si>
  <si>
    <t>Łączna cena oferty</t>
  </si>
  <si>
    <t>Razem (1+2+3+4)</t>
  </si>
  <si>
    <t>Razem (5+6)</t>
  </si>
  <si>
    <t>wzór z kol. B z uwzględnieniem marży/współczynnika z kol. C</t>
  </si>
  <si>
    <t>średnia ilość szt. w miesiącu lub w okresie trwania umowy</t>
  </si>
  <si>
    <t xml:space="preserve">*Koszt odsetek od kredytu w rachunku bieżącym ustalony na podstawie stawki WIBOR 1 M z notowania na dzień 31.05.2024 r. (5,85) powiększonej o marżę "c".
Zaoferowana marża banku będzie stała przez cały okres trwania umowy.
Wyliczenie kosztu odsetek od kredytu przy założeniu wykorzystania tego kredytu na maksymalnym poziomie służy jedynie porównaniu ceny ofert. Rzeczywiste wykorzystanie kredytu może być znacznie niższe.
**Oprocentowanie środków na rachunkach bankowych – wyznaczone jako iloczyn współczynnika "d" i  stopy referencyjnej WIBID 1M ustalonej na dzień 31.05.2024 r. (5,65)
Kwota 2.000.000 zł jest szacunkową, przewidywaną średnią, dzienną kwotą tzw. „osadu” na rachunkach. Rzeczywisty poziom osadu może być wyższy lub niższy.
Zaoferowany współczynnik będzie stały przez cały okres trwania umowy.
</t>
  </si>
  <si>
    <r>
      <t xml:space="preserve">Koszt odsetek od kredytu w rachunku bieżącym wg wzoru:                                         </t>
    </r>
    <r>
      <rPr>
        <u/>
        <sz val="12"/>
        <color theme="1"/>
        <rFont val="Arial Narrow"/>
        <family val="2"/>
        <charset val="238"/>
      </rPr>
      <t>2 000 000 x(WIBOR 1M+c)*</t>
    </r>
    <r>
      <rPr>
        <sz val="12"/>
        <color theme="1"/>
        <rFont val="Arial Narrow"/>
        <family val="2"/>
        <charset val="238"/>
      </rPr>
      <t xml:space="preserve">                                                12</t>
    </r>
  </si>
  <si>
    <t>F= C x D x E</t>
  </si>
  <si>
    <r>
      <t>Oprocentowanie środków na rachunkach bankowych  obliczany wg wzoru:                                                         2</t>
    </r>
    <r>
      <rPr>
        <u/>
        <sz val="12"/>
        <color theme="1"/>
        <rFont val="Arial Narrow"/>
        <family val="2"/>
        <charset val="238"/>
      </rPr>
      <t xml:space="preserve"> 000 000 x(WIBID 1M x d)**</t>
    </r>
    <r>
      <rPr>
        <sz val="12"/>
        <color theme="1"/>
        <rFont val="Arial Narrow"/>
        <family val="2"/>
        <charset val="238"/>
      </rPr>
      <t xml:space="preserve">                                     12</t>
    </r>
  </si>
  <si>
    <t xml:space="preserve">  Załącznik do oferty: "Obsługa bankowa budżetu Powiatu Sulęcińskiego oraz podległych jednostek w okresie                      od 01.07.2024 r. do 30.06.2028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</si>
</sst>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 _z_ł_-;\-* #,##0.00\ _z_ł_-;_-* &quot;-&quot;??\ _z_ł_-;_-@_-"/>
  </numFmts>
  <fonts count="9" x14ac:knownFonts="1">
    <font>
      <sz val="11"/>
      <color theme="1"/>
      <name val="Calibri"/>
      <family val="2"/>
      <charset val="238"/>
      <scheme val="minor"/>
    </font>
    <font>
      <sz val="11"/>
      <color theme="1"/>
      <name val="Calibri"/>
      <family val="2"/>
      <charset val="238"/>
      <scheme val="minor"/>
    </font>
    <font>
      <sz val="11"/>
      <color theme="1"/>
      <name val="Arial Narrow"/>
      <family val="2"/>
      <charset val="238"/>
    </font>
    <font>
      <b/>
      <sz val="18"/>
      <color theme="1"/>
      <name val="Arial Narrow"/>
      <family val="2"/>
      <charset val="238"/>
    </font>
    <font>
      <b/>
      <sz val="12"/>
      <color theme="1"/>
      <name val="Arial Narrow"/>
      <family val="2"/>
      <charset val="238"/>
    </font>
    <font>
      <sz val="12"/>
      <color theme="1"/>
      <name val="Arial Narrow"/>
      <family val="2"/>
      <charset val="238"/>
    </font>
    <font>
      <b/>
      <sz val="11"/>
      <color theme="1"/>
      <name val="Arial Narrow"/>
      <family val="2"/>
      <charset val="238"/>
    </font>
    <font>
      <sz val="9"/>
      <color theme="1"/>
      <name val="Arial Narrow"/>
      <family val="2"/>
      <charset val="238"/>
    </font>
    <font>
      <u/>
      <sz val="12"/>
      <color theme="1"/>
      <name val="Arial Narrow"/>
      <family val="2"/>
      <charset val="23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49">
    <xf numFmtId="0" fontId="0" fillId="0" borderId="0" xfId="0"/>
    <xf numFmtId="0" fontId="2" fillId="0" borderId="0" xfId="0" applyFont="1"/>
    <xf numFmtId="0" fontId="5" fillId="0" borderId="0" xfId="0" applyFont="1"/>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2" xfId="0" applyFont="1" applyBorder="1" applyAlignment="1">
      <alignment vertical="center" wrapText="1"/>
    </xf>
    <xf numFmtId="0" fontId="5" fillId="0" borderId="1" xfId="0" applyFont="1" applyBorder="1" applyAlignment="1">
      <alignment wrapText="1"/>
    </xf>
    <xf numFmtId="0" fontId="2" fillId="0" borderId="1" xfId="0" applyFont="1" applyBorder="1"/>
    <xf numFmtId="0" fontId="5" fillId="0" borderId="2" xfId="0" applyFont="1" applyBorder="1" applyAlignment="1">
      <alignment vertical="center"/>
    </xf>
    <xf numFmtId="0" fontId="5" fillId="0" borderId="1" xfId="0" applyFont="1" applyBorder="1" applyAlignment="1">
      <alignment horizontal="left" vertical="top"/>
    </xf>
    <xf numFmtId="0" fontId="5" fillId="0" borderId="2" xfId="0" applyFont="1" applyBorder="1" applyAlignment="1" applyProtection="1">
      <alignment vertical="center" wrapText="1"/>
      <protection locked="0"/>
    </xf>
    <xf numFmtId="0" fontId="5" fillId="0" borderId="1" xfId="0" applyFont="1" applyBorder="1" applyAlignment="1">
      <alignment horizontal="center" wrapText="1"/>
    </xf>
    <xf numFmtId="0" fontId="5" fillId="2" borderId="2" xfId="0" applyFont="1" applyFill="1" applyBorder="1" applyAlignment="1" applyProtection="1">
      <alignment vertical="center" wrapText="1"/>
      <protection locked="0"/>
    </xf>
    <xf numFmtId="43" fontId="6" fillId="0" borderId="1" xfId="1" applyFont="1" applyBorder="1" applyAlignment="1">
      <alignment horizontal="center"/>
    </xf>
    <xf numFmtId="0" fontId="7" fillId="0" borderId="2" xfId="0" applyFont="1" applyBorder="1" applyAlignment="1">
      <alignment vertical="center" wrapText="1"/>
    </xf>
    <xf numFmtId="0" fontId="2" fillId="0" borderId="1" xfId="0" applyFont="1" applyBorder="1" applyAlignment="1">
      <alignment horizontal="center"/>
    </xf>
    <xf numFmtId="164" fontId="6" fillId="0" borderId="1" xfId="0" applyNumberFormat="1" applyFont="1" applyBorder="1" applyAlignment="1">
      <alignment horizontal="center"/>
    </xf>
    <xf numFmtId="0" fontId="5" fillId="0" borderId="0" xfId="0" applyFont="1" applyAlignment="1">
      <alignment vertical="center"/>
    </xf>
    <xf numFmtId="0" fontId="5" fillId="0" borderId="0" xfId="0" applyFont="1" applyAlignment="1">
      <alignment vertical="top"/>
    </xf>
    <xf numFmtId="0" fontId="4" fillId="3" borderId="1" xfId="0" applyFont="1" applyFill="1" applyBorder="1"/>
    <xf numFmtId="164" fontId="4" fillId="3" borderId="1" xfId="0" applyNumberFormat="1" applyFont="1" applyFill="1" applyBorder="1"/>
    <xf numFmtId="0" fontId="5" fillId="0" borderId="1" xfId="0" applyFont="1" applyBorder="1" applyAlignment="1">
      <alignment horizontal="center"/>
    </xf>
    <xf numFmtId="0" fontId="5" fillId="2" borderId="1" xfId="0" applyFont="1" applyFill="1" applyBorder="1" applyAlignment="1">
      <alignment horizontal="center" vertical="center" wrapText="1"/>
    </xf>
    <xf numFmtId="43" fontId="2" fillId="0" borderId="1" xfId="1" applyFont="1" applyBorder="1" applyAlignment="1">
      <alignment horizontal="center" vertical="center"/>
    </xf>
    <xf numFmtId="43" fontId="2" fillId="2" borderId="0" xfId="1" applyFont="1" applyFill="1" applyAlignment="1">
      <alignment vertical="center" wrapText="1"/>
    </xf>
    <xf numFmtId="43" fontId="2" fillId="2" borderId="1" xfId="1" applyFont="1" applyFill="1" applyBorder="1" applyAlignment="1">
      <alignment horizontal="center" vertical="center"/>
    </xf>
    <xf numFmtId="0" fontId="5" fillId="0" borderId="1" xfId="0" applyFont="1" applyBorder="1" applyAlignment="1">
      <alignment horizontal="center" vertical="center" wrapText="1"/>
    </xf>
    <xf numFmtId="43" fontId="5" fillId="2" borderId="1" xfId="1" applyFont="1" applyFill="1" applyBorder="1" applyAlignment="1">
      <alignment horizontal="center" vertical="center" wrapText="1"/>
    </xf>
    <xf numFmtId="0" fontId="5" fillId="2" borderId="2" xfId="0" applyFont="1" applyFill="1" applyBorder="1" applyAlignment="1">
      <alignment horizontal="center" vertical="top" wrapText="1"/>
    </xf>
    <xf numFmtId="0" fontId="5" fillId="2" borderId="3" xfId="0" applyFont="1" applyFill="1" applyBorder="1" applyAlignment="1">
      <alignment horizontal="center" vertical="top"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4" fillId="0" borderId="2" xfId="0" applyFont="1" applyBorder="1" applyAlignment="1">
      <alignment horizontal="left" vertical="top"/>
    </xf>
    <xf numFmtId="0" fontId="5" fillId="0" borderId="4" xfId="0" applyFont="1" applyBorder="1" applyAlignment="1">
      <alignment horizontal="left" vertical="top"/>
    </xf>
    <xf numFmtId="0" fontId="5" fillId="0" borderId="3" xfId="0" applyFont="1" applyBorder="1" applyAlignment="1">
      <alignment horizontal="left" vertical="top"/>
    </xf>
    <xf numFmtId="0" fontId="5" fillId="0" borderId="0" xfId="0" applyFont="1" applyAlignment="1">
      <alignment horizontal="left"/>
    </xf>
    <xf numFmtId="0" fontId="5" fillId="0" borderId="0" xfId="0" applyFont="1" applyAlignment="1">
      <alignment horizontal="left"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2" borderId="2" xfId="0" applyFont="1" applyFill="1" applyBorder="1" applyAlignment="1">
      <alignment horizontal="left" vertical="top" wrapText="1"/>
    </xf>
    <xf numFmtId="0" fontId="5" fillId="2" borderId="3" xfId="0" applyFont="1" applyFill="1" applyBorder="1" applyAlignment="1">
      <alignment horizontal="left" vertical="top" wrapText="1"/>
    </xf>
    <xf numFmtId="0" fontId="4" fillId="0" borderId="2" xfId="0" applyFont="1" applyBorder="1" applyAlignment="1">
      <alignment horizontal="left" vertical="top" wrapText="1"/>
    </xf>
    <xf numFmtId="0" fontId="4" fillId="0" borderId="4" xfId="0" applyFont="1" applyBorder="1" applyAlignment="1">
      <alignment horizontal="left" vertical="top" wrapText="1"/>
    </xf>
    <xf numFmtId="0" fontId="4" fillId="0" borderId="3" xfId="0" applyFont="1" applyBorder="1" applyAlignment="1">
      <alignment horizontal="left" vertical="top" wrapText="1"/>
    </xf>
    <xf numFmtId="0" fontId="3"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xf>
    <xf numFmtId="0" fontId="5" fillId="0" borderId="2" xfId="0" applyFont="1" applyBorder="1" applyAlignment="1">
      <alignment horizontal="center" vertical="center"/>
    </xf>
    <xf numFmtId="0" fontId="5" fillId="0" borderId="3" xfId="0" applyFont="1" applyBorder="1" applyAlignment="1">
      <alignment horizontal="center" vertical="center"/>
    </xf>
  </cellXfs>
  <cellStyles count="2">
    <cellStyle name="Dziesiętny" xfId="1" builtinId="3"/>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7</xdr:col>
      <xdr:colOff>276225</xdr:colOff>
      <xdr:row>11</xdr:row>
      <xdr:rowOff>204787</xdr:rowOff>
    </xdr:from>
    <xdr:ext cx="914400" cy="264560"/>
    <xdr:sp macro="" textlink="">
      <xdr:nvSpPr>
        <xdr:cNvPr id="2" name="pole tekstowe 1">
          <a:extLst>
            <a:ext uri="{FF2B5EF4-FFF2-40B4-BE49-F238E27FC236}">
              <a16:creationId xmlns:a16="http://schemas.microsoft.com/office/drawing/2014/main" id="{6CC3156B-912C-4827-B63A-52174C09B7B4}"/>
            </a:ext>
          </a:extLst>
        </xdr:cNvPr>
        <xdr:cNvSpPr txBox="1"/>
      </xdr:nvSpPr>
      <xdr:spPr>
        <a:xfrm>
          <a:off x="5438775" y="4376737"/>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sz="1100"/>
        </a:p>
      </xdr:txBody>
    </xdr:sp>
    <xdr:clientData/>
  </xdr:one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553FB-336F-4ECA-AF9B-8FC5F4C81597}">
  <dimension ref="A1:H27"/>
  <sheetViews>
    <sheetView tabSelected="1" view="pageBreakPreview" topLeftCell="A2" zoomScaleNormal="100" zoomScaleSheetLayoutView="100" workbookViewId="0">
      <selection activeCell="G9" sqref="G9"/>
    </sheetView>
  </sheetViews>
  <sheetFormatPr defaultRowHeight="15" x14ac:dyDescent="0.25"/>
  <cols>
    <col min="1" max="1" width="5" customWidth="1"/>
    <col min="2" max="2" width="5.42578125" customWidth="1"/>
    <col min="3" max="3" width="27.140625" customWidth="1"/>
    <col min="5" max="5" width="11.85546875" customWidth="1"/>
    <col min="7" max="7" width="22.28515625" bestFit="1" customWidth="1"/>
    <col min="8" max="8" width="17.28515625" customWidth="1"/>
  </cols>
  <sheetData>
    <row r="1" spans="1:8" ht="16.5" x14ac:dyDescent="0.3">
      <c r="A1" s="1"/>
      <c r="B1" s="1"/>
      <c r="C1" s="1"/>
      <c r="D1" s="1"/>
      <c r="E1" s="1"/>
      <c r="F1" s="1"/>
      <c r="G1" s="1"/>
      <c r="H1" s="1"/>
    </row>
    <row r="2" spans="1:8" ht="23.25" x14ac:dyDescent="0.3">
      <c r="A2" s="1"/>
      <c r="B2" s="44" t="s">
        <v>0</v>
      </c>
      <c r="C2" s="44"/>
      <c r="D2" s="44"/>
      <c r="E2" s="44"/>
      <c r="F2" s="44"/>
      <c r="G2" s="44"/>
      <c r="H2" s="44"/>
    </row>
    <row r="3" spans="1:8" ht="16.5" x14ac:dyDescent="0.3">
      <c r="A3" s="1"/>
      <c r="B3" s="1"/>
      <c r="C3" s="1"/>
      <c r="D3" s="1"/>
      <c r="E3" s="1"/>
      <c r="F3" s="1"/>
      <c r="G3" s="1"/>
      <c r="H3" s="1"/>
    </row>
    <row r="4" spans="1:8" ht="46.5" customHeight="1" x14ac:dyDescent="0.3">
      <c r="A4" s="1"/>
      <c r="B4" s="45" t="s">
        <v>32</v>
      </c>
      <c r="C4" s="45"/>
      <c r="D4" s="45"/>
      <c r="E4" s="45"/>
      <c r="F4" s="45"/>
      <c r="G4" s="45"/>
      <c r="H4" s="45"/>
    </row>
    <row r="5" spans="1:8" ht="16.5" x14ac:dyDescent="0.3">
      <c r="A5" s="1"/>
      <c r="B5" s="1"/>
      <c r="C5" s="46"/>
      <c r="D5" s="46"/>
      <c r="E5" s="46"/>
      <c r="F5" s="46"/>
      <c r="G5" s="46"/>
      <c r="H5" s="1"/>
    </row>
    <row r="6" spans="1:8" ht="5.25" customHeight="1" x14ac:dyDescent="0.3">
      <c r="A6" s="1"/>
      <c r="B6" s="2"/>
      <c r="C6" s="2"/>
      <c r="D6" s="2"/>
      <c r="E6" s="2"/>
      <c r="F6" s="2"/>
      <c r="G6" s="1"/>
      <c r="H6" s="2"/>
    </row>
    <row r="7" spans="1:8" ht="48" x14ac:dyDescent="0.3">
      <c r="B7" s="3" t="s">
        <v>1</v>
      </c>
      <c r="C7" s="47" t="s">
        <v>2</v>
      </c>
      <c r="D7" s="48"/>
      <c r="E7" s="5" t="s">
        <v>3</v>
      </c>
      <c r="F7" s="6" t="s">
        <v>4</v>
      </c>
      <c r="G7" s="6" t="s">
        <v>27</v>
      </c>
      <c r="H7" s="7" t="s">
        <v>5</v>
      </c>
    </row>
    <row r="8" spans="1:8" ht="16.5" x14ac:dyDescent="0.3">
      <c r="B8" s="3" t="s">
        <v>6</v>
      </c>
      <c r="C8" s="47" t="s">
        <v>7</v>
      </c>
      <c r="D8" s="48"/>
      <c r="E8" s="4" t="s">
        <v>8</v>
      </c>
      <c r="F8" s="21" t="s">
        <v>9</v>
      </c>
      <c r="G8" s="21" t="s">
        <v>10</v>
      </c>
      <c r="H8" s="15" t="s">
        <v>30</v>
      </c>
    </row>
    <row r="9" spans="1:8" ht="54.75" customHeight="1" x14ac:dyDescent="0.25">
      <c r="B9" s="9" t="s">
        <v>11</v>
      </c>
      <c r="C9" s="37" t="s">
        <v>12</v>
      </c>
      <c r="D9" s="38"/>
      <c r="E9" s="10"/>
      <c r="F9" s="26">
        <v>48</v>
      </c>
      <c r="G9" s="22">
        <v>50</v>
      </c>
      <c r="H9" s="23">
        <f>ROUND(SUM(E9*F9*G9),2)</f>
        <v>0</v>
      </c>
    </row>
    <row r="10" spans="1:8" ht="39.75" customHeight="1" x14ac:dyDescent="0.25">
      <c r="B10" s="9" t="s">
        <v>13</v>
      </c>
      <c r="C10" s="37" t="s">
        <v>14</v>
      </c>
      <c r="D10" s="38"/>
      <c r="E10" s="12"/>
      <c r="F10" s="26" t="s">
        <v>15</v>
      </c>
      <c r="G10" s="22">
        <v>16</v>
      </c>
      <c r="H10" s="23">
        <f>ROUND(SUM(E10*G10),2)</f>
        <v>0</v>
      </c>
    </row>
    <row r="11" spans="1:8" ht="33.75" customHeight="1" x14ac:dyDescent="0.25">
      <c r="B11" s="9" t="s">
        <v>16</v>
      </c>
      <c r="C11" s="37" t="s">
        <v>17</v>
      </c>
      <c r="D11" s="38"/>
      <c r="E11" s="12"/>
      <c r="F11" s="26">
        <v>48</v>
      </c>
      <c r="G11" s="22">
        <v>12</v>
      </c>
      <c r="H11" s="23">
        <f t="shared" ref="H11:H12" si="0">ROUND(SUM(E11*F11*G11),2)</f>
        <v>0</v>
      </c>
    </row>
    <row r="12" spans="1:8" ht="58.5" customHeight="1" x14ac:dyDescent="0.25">
      <c r="B12" s="9" t="s">
        <v>18</v>
      </c>
      <c r="C12" s="39" t="s">
        <v>20</v>
      </c>
      <c r="D12" s="40"/>
      <c r="E12" s="12"/>
      <c r="F12" s="26">
        <v>48</v>
      </c>
      <c r="G12" s="22">
        <v>12</v>
      </c>
      <c r="H12" s="23">
        <f t="shared" si="0"/>
        <v>0</v>
      </c>
    </row>
    <row r="13" spans="1:8" ht="16.5" x14ac:dyDescent="0.3">
      <c r="B13" s="41" t="s">
        <v>24</v>
      </c>
      <c r="C13" s="42"/>
      <c r="D13" s="42"/>
      <c r="E13" s="42"/>
      <c r="F13" s="42"/>
      <c r="G13" s="43"/>
      <c r="H13" s="13">
        <f>SUM(H9:H12)</f>
        <v>0</v>
      </c>
    </row>
    <row r="14" spans="1:8" ht="108.75" customHeight="1" x14ac:dyDescent="0.3">
      <c r="B14" s="9"/>
      <c r="C14" s="37"/>
      <c r="D14" s="38"/>
      <c r="E14" s="14" t="s">
        <v>21</v>
      </c>
      <c r="F14" s="11" t="s">
        <v>15</v>
      </c>
      <c r="G14" s="11" t="s">
        <v>26</v>
      </c>
      <c r="H14" s="7" t="s">
        <v>30</v>
      </c>
    </row>
    <row r="15" spans="1:8" ht="66" customHeight="1" x14ac:dyDescent="0.25">
      <c r="B15" s="9" t="s">
        <v>19</v>
      </c>
      <c r="C15" s="28" t="s">
        <v>29</v>
      </c>
      <c r="D15" s="29"/>
      <c r="E15" s="12"/>
      <c r="F15" s="22">
        <v>48</v>
      </c>
      <c r="G15" s="24">
        <f>IF(E15=0,0,ROUND((2000000*(5.85+E15)%/12),2))</f>
        <v>0</v>
      </c>
      <c r="H15" s="25">
        <f>ROUND((F15*G15),2)</f>
        <v>0</v>
      </c>
    </row>
    <row r="16" spans="1:8" ht="69.75" customHeight="1" x14ac:dyDescent="0.25">
      <c r="B16" s="9" t="s">
        <v>22</v>
      </c>
      <c r="C16" s="30" t="s">
        <v>31</v>
      </c>
      <c r="D16" s="31"/>
      <c r="E16" s="10"/>
      <c r="F16" s="26">
        <v>48</v>
      </c>
      <c r="G16" s="27">
        <f>ROUND((2000000*(5.65*E16)%/12),2)</f>
        <v>0</v>
      </c>
      <c r="H16" s="25">
        <f>ROUND((F16*G16),2)</f>
        <v>0</v>
      </c>
    </row>
    <row r="17" spans="2:8" ht="16.5" x14ac:dyDescent="0.3">
      <c r="B17" s="32" t="s">
        <v>25</v>
      </c>
      <c r="C17" s="33"/>
      <c r="D17" s="34"/>
      <c r="E17" s="8"/>
      <c r="F17" s="15"/>
      <c r="G17" s="15"/>
      <c r="H17" s="16">
        <f>H15-H16</f>
        <v>0</v>
      </c>
    </row>
    <row r="18" spans="2:8" ht="15.75" x14ac:dyDescent="0.25">
      <c r="B18" s="2"/>
      <c r="C18" s="2"/>
      <c r="D18" s="17"/>
      <c r="E18" s="17"/>
      <c r="F18" s="2"/>
      <c r="G18" s="2"/>
      <c r="H18" s="2"/>
    </row>
    <row r="19" spans="2:8" ht="15.75" x14ac:dyDescent="0.25">
      <c r="B19" s="2"/>
      <c r="C19" s="18"/>
      <c r="D19" s="18"/>
      <c r="E19" s="18"/>
      <c r="F19" s="19" t="s">
        <v>23</v>
      </c>
      <c r="G19" s="19"/>
      <c r="H19" s="20">
        <f>H17+H13</f>
        <v>0</v>
      </c>
    </row>
    <row r="20" spans="2:8" ht="15.75" x14ac:dyDescent="0.25">
      <c r="B20" s="2"/>
      <c r="C20" s="35"/>
      <c r="D20" s="35"/>
      <c r="E20" s="35"/>
      <c r="F20" s="2"/>
      <c r="G20" s="2"/>
      <c r="H20" s="2"/>
    </row>
    <row r="21" spans="2:8" x14ac:dyDescent="0.25">
      <c r="B21" s="36" t="s">
        <v>28</v>
      </c>
      <c r="C21" s="36"/>
      <c r="D21" s="36"/>
      <c r="E21" s="36"/>
      <c r="F21" s="36"/>
      <c r="G21" s="36"/>
      <c r="H21" s="36"/>
    </row>
    <row r="22" spans="2:8" x14ac:dyDescent="0.25">
      <c r="B22" s="36"/>
      <c r="C22" s="36"/>
      <c r="D22" s="36"/>
      <c r="E22" s="36"/>
      <c r="F22" s="36"/>
      <c r="G22" s="36"/>
      <c r="H22" s="36"/>
    </row>
    <row r="23" spans="2:8" x14ac:dyDescent="0.25">
      <c r="B23" s="36"/>
      <c r="C23" s="36"/>
      <c r="D23" s="36"/>
      <c r="E23" s="36"/>
      <c r="F23" s="36"/>
      <c r="G23" s="36"/>
      <c r="H23" s="36"/>
    </row>
    <row r="24" spans="2:8" x14ac:dyDescent="0.25">
      <c r="B24" s="36"/>
      <c r="C24" s="36"/>
      <c r="D24" s="36"/>
      <c r="E24" s="36"/>
      <c r="F24" s="36"/>
      <c r="G24" s="36"/>
      <c r="H24" s="36"/>
    </row>
    <row r="25" spans="2:8" ht="35.25" customHeight="1" x14ac:dyDescent="0.25">
      <c r="B25" s="36"/>
      <c r="C25" s="36"/>
      <c r="D25" s="36"/>
      <c r="E25" s="36"/>
      <c r="F25" s="36"/>
      <c r="G25" s="36"/>
      <c r="H25" s="36"/>
    </row>
    <row r="26" spans="2:8" ht="63" customHeight="1" x14ac:dyDescent="0.25">
      <c r="B26" s="36"/>
      <c r="C26" s="36"/>
      <c r="D26" s="36"/>
      <c r="E26" s="36"/>
      <c r="F26" s="36"/>
      <c r="G26" s="36"/>
      <c r="H26" s="36"/>
    </row>
    <row r="27" spans="2:8" ht="38.25" customHeight="1" x14ac:dyDescent="0.25">
      <c r="B27" s="36"/>
      <c r="C27" s="36"/>
      <c r="D27" s="36"/>
      <c r="E27" s="36"/>
      <c r="F27" s="36"/>
      <c r="G27" s="36"/>
      <c r="H27" s="36"/>
    </row>
  </sheetData>
  <sheetProtection algorithmName="SHA-512" hashValue="YAntm/sFxl75nBY8JPzq/0+3PtX2HnLn1S57NfOjTMMm9U3SDvJQKbzOG6aBintaBacMrTdC5R6CR0Q4a/vnAA==" saltValue="5r28WVArc5DVSH/mUcByZw==" spinCount="100000" sheet="1" objects="1" scenarios="1"/>
  <mergeCells count="16">
    <mergeCell ref="C9:D9"/>
    <mergeCell ref="B2:H2"/>
    <mergeCell ref="B4:H4"/>
    <mergeCell ref="C5:G5"/>
    <mergeCell ref="C7:D7"/>
    <mergeCell ref="C8:D8"/>
    <mergeCell ref="C10:D10"/>
    <mergeCell ref="C11:D11"/>
    <mergeCell ref="C12:D12"/>
    <mergeCell ref="B13:G13"/>
    <mergeCell ref="C14:D14"/>
    <mergeCell ref="C15:D15"/>
    <mergeCell ref="C16:D16"/>
    <mergeCell ref="B17:D17"/>
    <mergeCell ref="C20:E20"/>
    <mergeCell ref="B21:H27"/>
  </mergeCells>
  <pageMargins left="0.7" right="0.7" top="0.75" bottom="0.75" header="0.3" footer="0.3"/>
  <pageSetup paperSize="9" scale="8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Emilia Niewiarczuk</dc:creator>
  <cp:lastModifiedBy>Kazimierz Gryz</cp:lastModifiedBy>
  <cp:lastPrinted>2024-06-11T10:58:26Z</cp:lastPrinted>
  <dcterms:created xsi:type="dcterms:W3CDTF">2024-06-11T05:47:37Z</dcterms:created>
  <dcterms:modified xsi:type="dcterms:W3CDTF">2024-06-11T11:26:06Z</dcterms:modified>
</cp:coreProperties>
</file>