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workbookPr defaultThemeVersion="124226"/>
  <mc:AlternateContent xmlns:mc="http://schemas.openxmlformats.org/markup-compatibility/2006">
    <mc:Choice Requires="x15">
      <x15ac:absPath xmlns:x15ac="http://schemas.microsoft.com/office/spreadsheetml/2010/11/ac" url="https://pkprzetargi-my.sharepoint.com/personal/pk_pkprzetargi_onmicrosoft_com/Documents/Dokumenty/Zamawiający/Ostrzeszowskie Centrum Zdrowia/2024/11 opatrunki/postępowanie/"/>
    </mc:Choice>
  </mc:AlternateContent>
  <xr:revisionPtr revIDLastSave="15" documentId="11_BD847B170B70AC2B242133498448B962D5FE45A3" xr6:coauthVersionLast="47" xr6:coauthVersionMax="47" xr10:uidLastSave="{7EB27A5A-DB0C-4B99-AFEC-EF5F0FE5DBDE}"/>
  <bookViews>
    <workbookView xWindow="28680" yWindow="-120" windowWidth="29040" windowHeight="15720" activeTab="1" xr2:uid="{00000000-000D-0000-FFFF-FFFF00000000}"/>
  </bookViews>
  <sheets>
    <sheet name="Pakiet 1" sheetId="1" r:id="rId1"/>
    <sheet name="Pakiet 2" sheetId="2" r:id="rId2"/>
    <sheet name="Pakiet 3" sheetId="3" r:id="rId3"/>
  </sheets>
  <definedNames>
    <definedName name="_xlnm.Print_Area" localSheetId="0">'Pakiet 1'!$A$1:$L$51</definedName>
    <definedName name="_xlnm.Print_Titles" localSheetId="0">'Pakiet 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3" i="2" l="1"/>
  <c r="G43" i="2"/>
  <c r="J13" i="1"/>
  <c r="J17" i="1"/>
  <c r="J21" i="1"/>
  <c r="J25" i="1"/>
  <c r="J29" i="1"/>
  <c r="J33" i="1"/>
  <c r="J37" i="1"/>
  <c r="J41" i="1"/>
  <c r="G6" i="1"/>
  <c r="J6" i="1" s="1"/>
  <c r="G7" i="1"/>
  <c r="J7" i="1" s="1"/>
  <c r="G8" i="1"/>
  <c r="J8" i="1" s="1"/>
  <c r="G9" i="1"/>
  <c r="J9" i="1" s="1"/>
  <c r="G10" i="1"/>
  <c r="J10" i="1" s="1"/>
  <c r="G11" i="1"/>
  <c r="J11" i="1" s="1"/>
  <c r="G12" i="1"/>
  <c r="J12" i="1" s="1"/>
  <c r="G13" i="1"/>
  <c r="G14" i="1"/>
  <c r="J14" i="1" s="1"/>
  <c r="G15" i="1"/>
  <c r="J15" i="1" s="1"/>
  <c r="G16" i="1"/>
  <c r="J16" i="1" s="1"/>
  <c r="G17" i="1"/>
  <c r="G18" i="1"/>
  <c r="J18" i="1" s="1"/>
  <c r="G19" i="1"/>
  <c r="J19" i="1" s="1"/>
  <c r="G20" i="1"/>
  <c r="J20" i="1" s="1"/>
  <c r="G21" i="1"/>
  <c r="G22" i="1"/>
  <c r="J22" i="1" s="1"/>
  <c r="G23" i="1"/>
  <c r="J23" i="1" s="1"/>
  <c r="G24" i="1"/>
  <c r="J24" i="1" s="1"/>
  <c r="G25" i="1"/>
  <c r="G26" i="1"/>
  <c r="J26" i="1" s="1"/>
  <c r="G27" i="1"/>
  <c r="J27" i="1" s="1"/>
  <c r="G28" i="1"/>
  <c r="J28" i="1" s="1"/>
  <c r="G29" i="1"/>
  <c r="G30" i="1"/>
  <c r="J30" i="1" s="1"/>
  <c r="G31" i="1"/>
  <c r="J31" i="1" s="1"/>
  <c r="G32" i="1"/>
  <c r="J32" i="1" s="1"/>
  <c r="G33" i="1"/>
  <c r="G34" i="1"/>
  <c r="J34" i="1" s="1"/>
  <c r="G35" i="1"/>
  <c r="J35" i="1" s="1"/>
  <c r="G36" i="1"/>
  <c r="J36" i="1" s="1"/>
  <c r="G37" i="1"/>
  <c r="G38" i="1"/>
  <c r="J38" i="1" s="1"/>
  <c r="G39" i="1"/>
  <c r="J39" i="1" s="1"/>
  <c r="G40" i="1"/>
  <c r="J40" i="1" s="1"/>
  <c r="G41" i="1"/>
  <c r="G42" i="1"/>
  <c r="J42" i="1" s="1"/>
  <c r="G43" i="1"/>
  <c r="J43" i="1" s="1"/>
  <c r="G44" i="1"/>
  <c r="J44" i="1" s="1"/>
  <c r="G45" i="1"/>
  <c r="J45" i="1" s="1"/>
  <c r="G46" i="1"/>
  <c r="J46" i="1" s="1"/>
  <c r="G47" i="1"/>
  <c r="J47" i="1" s="1"/>
  <c r="G48" i="1"/>
  <c r="J48" i="1" s="1"/>
  <c r="G49" i="1"/>
  <c r="J49" i="1" s="1"/>
  <c r="G50" i="1"/>
  <c r="J50" i="1" s="1"/>
  <c r="I18" i="1"/>
  <c r="I17" i="1"/>
  <c r="I16" i="1"/>
  <c r="I13" i="1"/>
  <c r="G31" i="2"/>
  <c r="J31" i="2" s="1"/>
  <c r="G32" i="2"/>
  <c r="J32" i="2" s="1"/>
  <c r="G33" i="2"/>
  <c r="J33" i="2" s="1"/>
  <c r="G34" i="2"/>
  <c r="J34" i="2" s="1"/>
  <c r="G35" i="2"/>
  <c r="J35" i="2" s="1"/>
  <c r="G36" i="2"/>
  <c r="J36" i="2" s="1"/>
  <c r="G37" i="2"/>
  <c r="J37" i="2" s="1"/>
  <c r="G38" i="2"/>
  <c r="J38" i="2" s="1"/>
  <c r="G39" i="2"/>
  <c r="J39" i="2" s="1"/>
  <c r="G30" i="2"/>
  <c r="G24" i="2"/>
  <c r="J24" i="2" s="1"/>
  <c r="G25" i="2"/>
  <c r="J25" i="2" s="1"/>
  <c r="G26" i="2"/>
  <c r="J26" i="2" s="1"/>
  <c r="G27" i="2"/>
  <c r="J27" i="2" s="1"/>
  <c r="G23" i="2"/>
  <c r="G4" i="2"/>
  <c r="J4" i="2" s="1"/>
  <c r="G5" i="2"/>
  <c r="J5" i="2" s="1"/>
  <c r="G6" i="2"/>
  <c r="J6" i="2" s="1"/>
  <c r="G7" i="2"/>
  <c r="J7" i="2" s="1"/>
  <c r="G8" i="2"/>
  <c r="J8" i="2" s="1"/>
  <c r="G9" i="2"/>
  <c r="J9" i="2" s="1"/>
  <c r="G10" i="2"/>
  <c r="J10" i="2" s="1"/>
  <c r="G11" i="2"/>
  <c r="J11" i="2" s="1"/>
  <c r="G12" i="2"/>
  <c r="J12" i="2" s="1"/>
  <c r="G13" i="2"/>
  <c r="J13" i="2" s="1"/>
  <c r="G14" i="2"/>
  <c r="J14" i="2" s="1"/>
  <c r="G15" i="2"/>
  <c r="J15" i="2" s="1"/>
  <c r="G16" i="2"/>
  <c r="J16" i="2" s="1"/>
  <c r="G17" i="2"/>
  <c r="J17" i="2" s="1"/>
  <c r="G18" i="2"/>
  <c r="J18" i="2" s="1"/>
  <c r="G19" i="2"/>
  <c r="J19" i="2" s="1"/>
  <c r="G20" i="2"/>
  <c r="J20" i="2" s="1"/>
  <c r="G3" i="2"/>
  <c r="I20" i="2"/>
  <c r="I6" i="3" l="1"/>
  <c r="G6" i="3"/>
  <c r="J6" i="3" s="1"/>
  <c r="I5" i="3"/>
  <c r="G5" i="3"/>
  <c r="G7" i="3" s="1"/>
  <c r="I39" i="2"/>
  <c r="I38" i="2"/>
  <c r="I37" i="2"/>
  <c r="I36" i="2"/>
  <c r="I35" i="2"/>
  <c r="I34" i="2"/>
  <c r="I33" i="2"/>
  <c r="I32" i="2"/>
  <c r="I31" i="2"/>
  <c r="I30" i="2"/>
  <c r="I27" i="2"/>
  <c r="I26" i="2"/>
  <c r="I25" i="2"/>
  <c r="I24" i="2"/>
  <c r="G28" i="2"/>
  <c r="J23" i="2"/>
  <c r="I23" i="2"/>
  <c r="I19" i="2"/>
  <c r="I18" i="2"/>
  <c r="I17" i="2"/>
  <c r="I16" i="2"/>
  <c r="I15" i="2"/>
  <c r="I14" i="2"/>
  <c r="I13" i="2"/>
  <c r="I12" i="2"/>
  <c r="I11" i="2"/>
  <c r="I10" i="2"/>
  <c r="I9" i="2"/>
  <c r="I8" i="2"/>
  <c r="I7" i="2"/>
  <c r="I6" i="2"/>
  <c r="I5" i="2"/>
  <c r="I4" i="2"/>
  <c r="J3" i="2"/>
  <c r="I3" i="2"/>
  <c r="J21" i="2" l="1"/>
  <c r="G21" i="2"/>
  <c r="G40" i="2"/>
  <c r="J30" i="2"/>
  <c r="J40" i="2" s="1"/>
  <c r="J5" i="3"/>
  <c r="J7" i="3" s="1"/>
  <c r="J28" i="2"/>
  <c r="I6" i="1" l="1"/>
  <c r="I7" i="1"/>
  <c r="I8" i="1"/>
  <c r="I9" i="1"/>
  <c r="I10" i="1"/>
  <c r="I11" i="1"/>
  <c r="I12" i="1"/>
  <c r="I14" i="1"/>
  <c r="I15"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 i="1"/>
  <c r="G5" i="1"/>
  <c r="J5" i="1" s="1"/>
  <c r="G51" i="1" l="1"/>
  <c r="J51" i="1" l="1"/>
</calcChain>
</file>

<file path=xl/sharedStrings.xml><?xml version="1.0" encoding="utf-8"?>
<sst xmlns="http://schemas.openxmlformats.org/spreadsheetml/2006/main" count="204" uniqueCount="112">
  <si>
    <t>NR pakietu</t>
  </si>
  <si>
    <t>L.P.</t>
  </si>
  <si>
    <t>Nazwa  towaru</t>
  </si>
  <si>
    <t>Jednostka miary</t>
  </si>
  <si>
    <t>Ilość</t>
  </si>
  <si>
    <t>Cena netto</t>
  </si>
  <si>
    <t>Wartość netto</t>
  </si>
  <si>
    <t>Podatek VAT (%)</t>
  </si>
  <si>
    <t>Cena brutto</t>
  </si>
  <si>
    <t>Wartość brutto (zł)</t>
  </si>
  <si>
    <t>Nazwa handlowa</t>
  </si>
  <si>
    <t>Producent/kraj</t>
  </si>
  <si>
    <t>miary</t>
  </si>
  <si>
    <t>PAKIET NR 1  -  Opatrunki</t>
  </si>
  <si>
    <t>Chusta trójkątna bawełniana lub włókninowa</t>
  </si>
  <si>
    <t>op</t>
  </si>
  <si>
    <t>Gaza opatrunkowa, kopertowa, wyjałowiona 17 nitkowa o pow.1m x 1m ( kl.IIa,reguła 7)</t>
  </si>
  <si>
    <t>szt</t>
  </si>
  <si>
    <t>Kompresy gazowe z gazy 17nitkowej,  8 warstwowe, niewyjałowione,  o minimalnej wadze  4g,  10cm x 20cm x 100szt.(kl.IIa,reguła 7)</t>
  </si>
  <si>
    <t>Kompresy gazowe z gazy17 nitkowej, 16 warstwowe,niewyjałowione ,o minimalnej wadze 3,6g+ znacznik  Rtg,  10 cm x10 cm  x 100szt.(kl.IIa,reguła 7)</t>
  </si>
  <si>
    <t>Kompresy włókninowe, niewyjałowione o masie 40g/m2  10cm x 10cm x100szt. (kl.IIa,reguła 7)</t>
  </si>
  <si>
    <t>Kompresy włókninowe, niewyjałowione o masie 40g /m2  7,5cmx7,5cm  x 100szt.(kl.IIa,reguła 7)</t>
  </si>
  <si>
    <t>Kompresy włókninowe, niewyjałowione o masie 40g /m2    5 cmx 5 cm  x 100szt.(kl.IIa,reguła 7)</t>
  </si>
  <si>
    <t>Opaska dziana wiskozowa, podtrzymująca  5cm x 4m (pakowana pojedynczo)</t>
  </si>
  <si>
    <t>Opaska dziana wiskozowa, podtrzymująca 10cm x 4m (pakowana pojedynczo)</t>
  </si>
  <si>
    <t>Opaska dziana wiskozowa, podtrzymująca 15cm x 4m (pakowana pojedynczo)</t>
  </si>
  <si>
    <t>Opaska elastyczna uniwersalna o średniej rozciągliwości , wielorazowego użytku z zapinką,pakowana pojedynczo 12cm x 5m</t>
  </si>
  <si>
    <t>Opaska elastyczna uniwersalna o średniej rozciągliwości, wielorazowego użytku z zapinką,pakowana pojedynczo 15cm x 5m</t>
  </si>
  <si>
    <t>Plaster na tkaninie z opatrunkiem 1m x 6cm</t>
  </si>
  <si>
    <t>Podkłady ginekologiczne niesterylne (  9cm x 34cm) x 10sztuk  typu  "Absorgyn"</t>
  </si>
  <si>
    <t>Tupfery - kule z gazy 17-nitkowej, jałowe (15cm x 15cm)z nitką kontrastującą w promieniach RTG(kl.Iia,reguła 7)  x  5 sztuk</t>
  </si>
  <si>
    <t>Kompres włókninowy jałowy z rozcięciem Y (10 cmx 10cm) x 5szt.</t>
  </si>
  <si>
    <t>Kompresy włókninowe, niewyjałowione o masie 40g/m2  10cm x 20cm x100szt. (kl.IIa,reguła 7)</t>
  </si>
  <si>
    <t>PAKIET NR 2  -  Rękawice</t>
  </si>
  <si>
    <t>Diagnostyczne -lateksowe i nitrylowe</t>
  </si>
  <si>
    <r>
      <t>Rękawice diagnostyczne</t>
    </r>
    <r>
      <rPr>
        <b/>
        <sz val="8"/>
        <rFont val="Arial CE"/>
        <family val="2"/>
        <charset val="238"/>
      </rPr>
      <t xml:space="preserve"> LATEKSOWE ,</t>
    </r>
    <r>
      <rPr>
        <sz val="8"/>
        <rFont val="Arial CE"/>
        <family val="2"/>
        <charset val="238"/>
      </rPr>
      <t>niejałowe ,bezpudrowe z wewnętrzną powłoką polimerową ,zawartość protein lateksu poniżej 20ug/g, grubość na palcu pojedyncza ścianka minimum   0,14 mm,na dłoni munimum 0,11 mm ,na mankiecie minimum 0,09 mm. Długość minimum 240mm.Poziom AQL 1,0 (informacja fabryczna na opakowaniu). Siła zrywu przed starzeniem minimum 9N .Klasyfikowane i oznakowane fabrycznie jako wyrób medyczny klasy I i środek ochrony osobistej kategorii III. Opakowanie x 100szt.</t>
    </r>
    <r>
      <rPr>
        <b/>
        <sz val="8"/>
        <rFont val="Arial CE"/>
        <family val="2"/>
        <charset val="238"/>
      </rPr>
      <t xml:space="preserve"> Rozmiar S</t>
    </r>
  </si>
  <si>
    <r>
      <t>Rękawice diagnostyczne</t>
    </r>
    <r>
      <rPr>
        <b/>
        <sz val="8"/>
        <rFont val="Arial CE"/>
        <family val="2"/>
        <charset val="238"/>
      </rPr>
      <t xml:space="preserve"> LATEKSOWE ,</t>
    </r>
    <r>
      <rPr>
        <sz val="8"/>
        <rFont val="Arial CE"/>
        <family val="2"/>
        <charset val="238"/>
      </rPr>
      <t xml:space="preserve">niejałowe ,bezpudrowe z wewnętrzną powłoką polimerową ,zawartość protein lateksu poniżej 20ug/g, grubość na palcu pojedyncza ścianka minimum   0,14 mm,na dłoni munimum 0,11 mm ,na mankiecie minimum 0,09 mm. Długość minimum 240mm.Poziom AQL 1,0 (informacja fabryczna na opakowaniu). Siła zrywu przed starzeniem minimum 9N .Klasyfikowane i oznakowane fabrycznie jako wyrób medyczny klasy I i środek ochrony osobistej kategorii III. Opakowanie x 100szt. </t>
    </r>
    <r>
      <rPr>
        <b/>
        <sz val="8"/>
        <rFont val="Arial CE"/>
        <family val="2"/>
        <charset val="238"/>
      </rPr>
      <t>Rozmiar M</t>
    </r>
  </si>
  <si>
    <r>
      <t>Rękawice diagnostyczne</t>
    </r>
    <r>
      <rPr>
        <b/>
        <sz val="8"/>
        <rFont val="Arial CE"/>
        <family val="2"/>
        <charset val="238"/>
      </rPr>
      <t xml:space="preserve"> LATEKSOWE ,</t>
    </r>
    <r>
      <rPr>
        <sz val="8"/>
        <rFont val="Arial CE"/>
        <family val="2"/>
        <charset val="238"/>
      </rPr>
      <t xml:space="preserve">niejałowe ,bezpudrowe z wewnętrzną powłoką polimerową ,zawartość protein lateksu poniżej 20ug/g, grubość na palcu pojedyncza ścianka minimum   0,14 mm,na dłoni munimum 0,11 mm ,na mankiecie minimum 0,09 mm. Długość minimum 240mm.Poziom AQL 1,0 (informacja fabryczna na opakowaniu). Siła zrywu przed starzeniem minimum 9N .Klasyfikowane i oznakowane fabrycznie jako wyrób medyczny klasy I i środek ochrony osobistej kategorii III. Opakowanie x 100szt. </t>
    </r>
    <r>
      <rPr>
        <b/>
        <sz val="8"/>
        <rFont val="Arial CE"/>
        <family val="2"/>
        <charset val="238"/>
      </rPr>
      <t>Rozmiar L</t>
    </r>
  </si>
  <si>
    <r>
      <t>Rękawice diagnostyczne</t>
    </r>
    <r>
      <rPr>
        <b/>
        <sz val="8"/>
        <rFont val="Arial CE"/>
        <family val="2"/>
        <charset val="238"/>
      </rPr>
      <t xml:space="preserve"> NITRYLOWE </t>
    </r>
    <r>
      <rPr>
        <sz val="8"/>
        <rFont val="Arial CE"/>
        <family val="2"/>
        <charset val="238"/>
      </rPr>
      <t>bezpudrowe. Obustronnie polimeryzowane,wewnętrznie chlorowane.</t>
    </r>
    <r>
      <rPr>
        <b/>
        <sz val="8"/>
        <rFont val="Arial CE"/>
        <family val="2"/>
        <charset val="238"/>
      </rPr>
      <t xml:space="preserve"> Kolor czarny.</t>
    </r>
    <r>
      <rPr>
        <sz val="8"/>
        <rFont val="Arial CE"/>
        <family val="2"/>
        <charset val="238"/>
      </rPr>
      <t xml:space="preserve"> Mikroteksturowane z dodatkową tekstura na końcach palców. Grubości minimalne: na palcu 0,13-0,15 mm, na dłoni 0,09 mm oraz na mankiecie 0,07 mm. Długość minimum 240 mm. Poziom AQL 1,0. Siła zrywu przed starzeniem min. 8N. Klasyfikowane jako wyrób medyczny klasy I i środek ochrony indywidualnej kategorii III typ B. Odporne na bakterie, grzyby i wirusy, odporność chemiczna i na cytostatyki. Opakowanie x 100 szt. </t>
    </r>
    <r>
      <rPr>
        <b/>
        <sz val="8"/>
        <rFont val="Arial CE"/>
        <family val="2"/>
        <charset val="238"/>
      </rPr>
      <t>Rozmiar S</t>
    </r>
  </si>
  <si>
    <r>
      <t xml:space="preserve">Rękawice  diagnostyczne </t>
    </r>
    <r>
      <rPr>
        <b/>
        <sz val="8"/>
        <rFont val="Arial CE"/>
        <family val="2"/>
        <charset val="238"/>
      </rPr>
      <t>NITRYLOWE</t>
    </r>
    <r>
      <rPr>
        <sz val="8"/>
        <rFont val="Arial CE"/>
        <family val="2"/>
        <charset val="238"/>
      </rPr>
      <t xml:space="preserve"> bezpudrowe. Pokryte wewnątrz i na  zewnątrz polimerem. </t>
    </r>
    <r>
      <rPr>
        <b/>
        <sz val="8"/>
        <rFont val="Arial CE"/>
        <family val="2"/>
        <charset val="238"/>
      </rPr>
      <t>Kolor biały</t>
    </r>
    <r>
      <rPr>
        <sz val="8"/>
        <rFont val="Arial CE"/>
        <family val="2"/>
        <charset val="238"/>
      </rPr>
      <t xml:space="preserve">. Grubość na palcu pojedyncza ścianka minimum 0,11 mm, na dłoni minimum 0,08 mm, na mankiecie minimum 0,06 mm.Długośc minimum 240 mm.Poziom AQL 1,0 (informacja fabryczna na opakowaniu ).Siła zrywu przed starzeniem minimum 9 N.Klasyfikowane i oznakowane fabrycznie jako wyrób medyczny klasy I i środek ochrony osobistej kategorii III .Opakowanie x 50 szt. </t>
    </r>
    <r>
      <rPr>
        <b/>
        <sz val="8"/>
        <rFont val="Arial CE"/>
        <family val="2"/>
        <charset val="238"/>
      </rPr>
      <t>Rozmiar  S.</t>
    </r>
  </si>
  <si>
    <r>
      <t xml:space="preserve">Rękawice  diagnostyczne </t>
    </r>
    <r>
      <rPr>
        <b/>
        <sz val="8"/>
        <rFont val="Arial CE"/>
        <family val="2"/>
        <charset val="238"/>
      </rPr>
      <t>NITRYLOWE</t>
    </r>
    <r>
      <rPr>
        <sz val="8"/>
        <rFont val="Arial CE"/>
        <family val="2"/>
        <charset val="238"/>
      </rPr>
      <t xml:space="preserve"> bezpudrowe. Pokryte wewnątrz i na  zewnątrz polimerem. </t>
    </r>
    <r>
      <rPr>
        <b/>
        <sz val="8"/>
        <rFont val="Arial CE"/>
        <family val="2"/>
        <charset val="238"/>
      </rPr>
      <t>Kolor biały</t>
    </r>
    <r>
      <rPr>
        <sz val="8"/>
        <rFont val="Arial CE"/>
        <family val="2"/>
        <charset val="238"/>
      </rPr>
      <t xml:space="preserve">. Grubość na palcu pojedyncza ścianka minimum 0,11 mm, na dłoni minimum 0,08 mm, na mankiecie minimum 0,06 mm.Długośc minimum 240 mm.Poziom AQL 1,0 (informacja fabryczna na opakowaniu ).Siła zrywu przed starzeniem minimum 9 N.Klasyfikowane i oznakowane fabrycznie jako wyrób medyczny klasy I i środek ochrony osobistej kategorii III .Opakowanie x 50 szt. </t>
    </r>
    <r>
      <rPr>
        <b/>
        <sz val="8"/>
        <rFont val="Arial CE"/>
        <family val="2"/>
        <charset val="238"/>
      </rPr>
      <t>Rozmiar M.</t>
    </r>
  </si>
  <si>
    <r>
      <t xml:space="preserve">Rękawice diagnostyczne </t>
    </r>
    <r>
      <rPr>
        <b/>
        <sz val="8"/>
        <rFont val="Arial CE"/>
        <family val="2"/>
        <charset val="238"/>
      </rPr>
      <t>NITRYLOWE</t>
    </r>
    <r>
      <rPr>
        <sz val="8"/>
        <rFont val="Arial CE"/>
        <family val="2"/>
        <charset val="238"/>
      </rPr>
      <t xml:space="preserve"> bezpudrowe. Pokryte wewnątrz i na  zewnątrz polimerem.</t>
    </r>
    <r>
      <rPr>
        <b/>
        <sz val="8"/>
        <rFont val="Arial CE"/>
        <family val="2"/>
        <charset val="238"/>
      </rPr>
      <t xml:space="preserve"> Kolor biały</t>
    </r>
    <r>
      <rPr>
        <sz val="8"/>
        <rFont val="Arial CE"/>
        <family val="2"/>
        <charset val="238"/>
      </rPr>
      <t xml:space="preserve">. Grubość na palcu pojedyncza ścianka minimum 0,11 mm, na dłoni minimum 0,08 mm, na mankiecie minimum 0,06 mm.Długośc minimum 240 mm.Poziom AQL 1,0 (informacja fabryczna na opakowaniu ).Siła zrywu przed starzeniem minimum 9 N.Klasyfikowane i oznakowane fabrycznie jako wyrób medyczny klasy I i środek ochrony osobistej kategorii III . Opakowanie x 50 szt. </t>
    </r>
    <r>
      <rPr>
        <b/>
        <sz val="8"/>
        <rFont val="Arial CE"/>
        <family val="2"/>
        <charset val="238"/>
      </rPr>
      <t>Rozmiar  L.</t>
    </r>
  </si>
  <si>
    <t>Chirurgiczne pudrowane</t>
  </si>
  <si>
    <r>
      <t>Rękawice chirurgiczne jałowe,</t>
    </r>
    <r>
      <rPr>
        <b/>
        <sz val="8"/>
        <rFont val="Arial CE"/>
        <family val="2"/>
        <charset val="238"/>
      </rPr>
      <t xml:space="preserve"> LATEKSOWE</t>
    </r>
    <r>
      <rPr>
        <sz val="8"/>
        <rFont val="Arial CE"/>
        <family val="2"/>
        <charset val="238"/>
      </rPr>
      <t xml:space="preserve">  pudrowane , zawartość protein lateksu  poniżej 40 ug/g . Siła zrywu przed starzeniem minimum 15N,długość minimum 285 mm.,grubość na palcu pojedyncza ścianka 0,23 mm. Poziom AQL 0,65. Klasyfikowane i oznakowane fabrycznie jako wyrób medyczny klasy  Iia i środek ochrony osobistej kategorii  III . Rozmiar  6,5.</t>
    </r>
  </si>
  <si>
    <t>par</t>
  </si>
  <si>
    <r>
      <t>Rękawice chirurgiczne jałowe,</t>
    </r>
    <r>
      <rPr>
        <b/>
        <sz val="8"/>
        <rFont val="Arial CE"/>
        <family val="2"/>
        <charset val="238"/>
      </rPr>
      <t xml:space="preserve"> LATEKSOWE</t>
    </r>
    <r>
      <rPr>
        <sz val="8"/>
        <rFont val="Arial CE"/>
        <family val="2"/>
        <charset val="238"/>
      </rPr>
      <t xml:space="preserve">  pudrowane , zawartość protein lateksu  poniżej 40 ug/g . Siła zrywu przed starzeniem minimum 15N,długość minimum 285 mm.,grubość na palcu pojedyncza ścianka 0,23 mm. Poziom AQL 0,65. Klasyfikowane i oznakowane fabrycznie jako wyrób medyczny klasy  Iia i środek ochrony osobistej kategorii  III . Rozmiar  7,0.</t>
    </r>
  </si>
  <si>
    <r>
      <t>Rękawice chirurgiczne jałowe,</t>
    </r>
    <r>
      <rPr>
        <b/>
        <sz val="8"/>
        <rFont val="Arial CE"/>
        <family val="2"/>
        <charset val="238"/>
      </rPr>
      <t xml:space="preserve"> LATEKSOWE</t>
    </r>
    <r>
      <rPr>
        <sz val="8"/>
        <rFont val="Arial CE"/>
        <family val="2"/>
        <charset val="238"/>
      </rPr>
      <t xml:space="preserve">  pudrowane , zawartość protein lateksu  poniżej 40 ug/g . Siła zrywu przed starzeniem minimum 15N,długość minimum 285 mm.,grubość na palcu pojedyncza ścianka 0,23 mm. Poziom AQL 0,65. Klasyfikowane i oznakowane fabrycznie jako wyrób medyczny klasy  Iia i środek ochrony osobistej kategorii  III . Rozmiar  7,5.</t>
    </r>
  </si>
  <si>
    <r>
      <t>Rękawice chirurgiczne jałowe,</t>
    </r>
    <r>
      <rPr>
        <b/>
        <sz val="8"/>
        <rFont val="Arial CE"/>
        <family val="2"/>
        <charset val="238"/>
      </rPr>
      <t xml:space="preserve"> LATEKSOWE</t>
    </r>
    <r>
      <rPr>
        <sz val="8"/>
        <rFont val="Arial CE"/>
        <family val="2"/>
        <charset val="238"/>
      </rPr>
      <t xml:space="preserve">  pudrowane , zawartość protein lateksu  poniżej 40 ug/g . Siła zrywu przed starzeniem minimum 15N,długość minimum 285 mm.,grubość na palcu pojedyncza ścianka 0,23 mm. Poziom AQL 0,65. Klasyfikowane i oznakowane fabrycznie jako wyrób medyczny klasy  Iia i środek ochrony osobistej kategorii  III . Rozmiar  8,0.</t>
    </r>
  </si>
  <si>
    <r>
      <t>Rękawice chirurgiczne jałowe,</t>
    </r>
    <r>
      <rPr>
        <b/>
        <sz val="8"/>
        <rFont val="Arial CE"/>
        <family val="2"/>
        <charset val="238"/>
      </rPr>
      <t xml:space="preserve"> LATEKSOWE</t>
    </r>
    <r>
      <rPr>
        <sz val="8"/>
        <rFont val="Arial CE"/>
        <family val="2"/>
        <charset val="238"/>
      </rPr>
      <t xml:space="preserve">  pudrowane , zawartość protein lateksu  poniżej 40 ug/g . Siła zrywu przed starzeniem minimum 15N,długość minimum 285 mm.,grubość na palcu pojedyncza ścianka 0,23 mm. Poziom AQL 0,65. Klasyfikowane i oznakowane fabrycznie jako wyrób medyczny klasy  Iia i środek ochrony osobistej kategorii  III . Rozmiar  8,5.</t>
    </r>
  </si>
  <si>
    <t>Chirurgiczne bezpudrowe</t>
  </si>
  <si>
    <r>
      <t>Rękawice chirurgiczne jałowe ,</t>
    </r>
    <r>
      <rPr>
        <b/>
        <sz val="8"/>
        <rFont val="Arial CE"/>
        <family val="2"/>
        <charset val="238"/>
      </rPr>
      <t xml:space="preserve"> ORTOPEDYCZNE</t>
    </r>
    <r>
      <rPr>
        <sz val="8"/>
        <rFont val="Arial CE"/>
        <family val="2"/>
        <charset val="238"/>
      </rPr>
      <t xml:space="preserve"> ,bezpudrowe, mankiet rolowany z opaską samoprzylepną  , powierzchnia zewnętrzna  chlorowana i silikonowana , powierzchnia wewnętrzna pokryta  poliuretanem i silikonowana . Kolor  brązowy , długość minimum 295 mm.Grubość na palcu pojedyncza ścianka 0,33 mm.Poziom  AQL 1,0 . Klasyfikowane i oznakowane fabrycznie jako wyrób medyczny klasy Iia  i środek ochrony osobistej kategorii  III.Siła zrywu przed starzeniem minimum  27N.Rozmiar  7,5.</t>
    </r>
  </si>
  <si>
    <r>
      <t>Rękawice chirurgiczne jałowe ,</t>
    </r>
    <r>
      <rPr>
        <b/>
        <sz val="8"/>
        <rFont val="Arial CE"/>
        <family val="2"/>
        <charset val="238"/>
      </rPr>
      <t xml:space="preserve"> ORTOPEDYCZNE</t>
    </r>
    <r>
      <rPr>
        <sz val="8"/>
        <rFont val="Arial CE"/>
        <family val="2"/>
        <charset val="238"/>
      </rPr>
      <t xml:space="preserve"> ,bezpudrowe, mankiet rolowany z opaską samoprzylepną  , powierzchnia zewnętrzna  chlorowana i silikonowana , powierzchnia wewnętrzna pokryta  poliuretanem i silikonowana . Kolor  brązowy , długość minimum 295 mm.Grubość na palcu pojedyncza ścianka 0,33 mm.Poziom  AQL 1,0 . Klasyfikowane i oznakowane fabrycznie jako wyrób medyczny klasy Iia  i środek ochrony osobistej kategorii  III.Siła zrywu przed starzeniem minimum  27N.Rozmiar  8,0.</t>
    </r>
  </si>
  <si>
    <t/>
  </si>
  <si>
    <t/>
  </si>
  <si>
    <r>
      <t>Rękawice diagnostyczne</t>
    </r>
    <r>
      <rPr>
        <b/>
        <sz val="8"/>
        <rFont val="Arial CE"/>
        <family val="2"/>
        <charset val="238"/>
      </rPr>
      <t xml:space="preserve"> NITRYLOWE </t>
    </r>
    <r>
      <rPr>
        <sz val="8"/>
        <rFont val="Arial CE"/>
        <family val="2"/>
        <charset val="238"/>
      </rPr>
      <t>bezpudrowe. Obustronnie polimeryzowane,wewnętrznie chlorowane.</t>
    </r>
    <r>
      <rPr>
        <b/>
        <sz val="8"/>
        <rFont val="Arial CE"/>
        <family val="2"/>
        <charset val="238"/>
      </rPr>
      <t xml:space="preserve"> Kolor czarny.</t>
    </r>
    <r>
      <rPr>
        <sz val="8"/>
        <rFont val="Arial CE"/>
        <family val="2"/>
        <charset val="238"/>
      </rPr>
      <t xml:space="preserve"> Mikroteksturowane z dodatkową tekstura na końcach palców. Grubości minimalne: na palcu 0,13-0,15 mm, na dłoni 0,09 mm oraz na mankiecie 0,07 mm. Długość minimum 240 mm. Poziom AQL 1,0. Siła zrywu przed starzeniem min. 8N. Klasyfikowane jako wyrób medyczny klasy I i środek ochrony indywidualnej kategorii III typ B. Odporne na bakterie, grzyby i wirusy, odporność chemiczna i na cytostatyki. Opakowanie x 100 szt. </t>
    </r>
    <r>
      <rPr>
        <b/>
        <sz val="8"/>
        <rFont val="Arial CE"/>
        <family val="2"/>
        <charset val="238"/>
      </rPr>
      <t>Rozmiar M</t>
    </r>
  </si>
  <si>
    <r>
      <t>Rękawice diagnostyczne</t>
    </r>
    <r>
      <rPr>
        <b/>
        <sz val="8"/>
        <rFont val="Arial CE"/>
        <family val="2"/>
        <charset val="238"/>
      </rPr>
      <t xml:space="preserve"> NITRYLOWE </t>
    </r>
    <r>
      <rPr>
        <sz val="8"/>
        <rFont val="Arial CE"/>
        <family val="2"/>
        <charset val="238"/>
      </rPr>
      <t>bezpudrowe. Obustronnie polimeryzowane,wewnętrznie chlorowane.</t>
    </r>
    <r>
      <rPr>
        <b/>
        <sz val="8"/>
        <rFont val="Arial CE"/>
        <family val="2"/>
        <charset val="238"/>
      </rPr>
      <t xml:space="preserve"> Kolor czarny.</t>
    </r>
    <r>
      <rPr>
        <sz val="8"/>
        <rFont val="Arial CE"/>
        <family val="2"/>
        <charset val="238"/>
      </rPr>
      <t xml:space="preserve"> Mikroteksturowane z dodatkową tekstura na końcach palców. Grubości minimalne: na palcu 0,13-0,15 mm, na dłoni 0,09 mm oraz na mankiecie 0,07 mm. Długość minimum 240 mm. Poziom AQL 1,0. Siła zrywu przed starzeniem min. 8N. Klasyfikowane jako wyrób medyczny klasy I i środek ochrony indywidualnej kategorii III typ B. Odporne na bakterie, grzyby i wirusy, odporność chemiczna i na cytostatyki. Opakowanie x 100 szt. </t>
    </r>
    <r>
      <rPr>
        <b/>
        <sz val="8"/>
        <rFont val="Arial CE"/>
        <family val="2"/>
        <charset val="238"/>
      </rPr>
      <t>Rozmiar L</t>
    </r>
  </si>
  <si>
    <r>
      <t>Rękawice diagnostyczne</t>
    </r>
    <r>
      <rPr>
        <b/>
        <sz val="8"/>
        <rFont val="Arial CE"/>
        <family val="2"/>
        <charset val="238"/>
      </rPr>
      <t xml:space="preserve"> NITRYLOWE </t>
    </r>
    <r>
      <rPr>
        <sz val="8"/>
        <rFont val="Arial CE"/>
        <family val="2"/>
        <charset val="238"/>
      </rPr>
      <t>bezpudrowe. Obustronnie polimeryzowane,wewnętrznie chlorowane.</t>
    </r>
    <r>
      <rPr>
        <b/>
        <sz val="8"/>
        <rFont val="Arial CE"/>
        <family val="2"/>
        <charset val="238"/>
      </rPr>
      <t xml:space="preserve"> Kolor czarny.</t>
    </r>
    <r>
      <rPr>
        <sz val="8"/>
        <rFont val="Arial CE"/>
        <family val="2"/>
        <charset val="238"/>
      </rPr>
      <t xml:space="preserve"> Mikroteksturowane z dodatkową tekstura na końcach palców. Grubości minimalne: na palcu 0,13-0,15 mm, na dłoni 0,09 mm oraz na mankiecie 0,07 mm. Długość minimum 240 mm. Poziom AQL 1,0. Siła zrywu przed starzeniem min. 8N. Klasyfikowane jako wyrób medyczny klasy I i środek ochrony indywidualnej kategorii III typ B. Odporne na bakterie, grzyby i wirusy, odporność chemiczna i na cytostatyki. Opakowanie x 100 szt. </t>
    </r>
    <r>
      <rPr>
        <b/>
        <sz val="8"/>
        <rFont val="Arial CE"/>
        <family val="2"/>
        <charset val="238"/>
      </rPr>
      <t>Rozmiar XL</t>
    </r>
  </si>
  <si>
    <t>Kompresy NEUROCHIRURGICZNE jałowe wykonane z włókniny wiskozowo-poliestrowej z przymocowaną nitką kontrastową Rtg ,4 warst.,40gram. (25mm x 25mm)   A10 x 25 sztuk = 1 op</t>
  </si>
  <si>
    <t>Jałowy opatrunek z wkładem chłonnym na włókninie 8 x 15 cm a 50 szt.</t>
  </si>
  <si>
    <t>Jałowy opatrunek z wkładem chłonnym na włókninie 10 x 20 cm a 50 szt.</t>
  </si>
  <si>
    <t>Tupfery - kule z gazy 17-nitkowej, jałowe (20cm x 20cm)z nitką kontrastującą w promieniach RTG(kl.Iia,reguła 7)  x  5 sztuk</t>
  </si>
  <si>
    <t>Tupfery- kule z gazy 17-nitkowej, jałowe (30cm x 30 cm) z nitką kontrastującą w promieniach RTG (kl.Iia, reguła 7) x 5 sztuk</t>
  </si>
  <si>
    <t>Siatka o dużej elastyczności do mocowania opatrunków na biodro, brzuch -dlugość w stanie swobodnym 100cm,szerokość 5 - 6,5cm (typu Codofix  Nr 6)</t>
  </si>
  <si>
    <t>Siatka o dużej elastyczności do mocowania opatrunków na głowę, udo długości w stanie swobodnym 100cm szerokości 10 - 13,5cm (typu Codofix Nr 10)</t>
  </si>
  <si>
    <t>Siatka o dużej elastyczności do mocowania opatrunków na głowę, kolano,ramię,stopa,łokieć, długości w stanie swobodnym 100cm szerokości 7 - 9,5cm (typu Codofix Nr 8)</t>
  </si>
  <si>
    <t>Siatka o dużej elastyczności ,do mocowania opatrunków ,biodro, brzuch, długości w stanie swobodnym 100cm szerokości 3,5 – 4,5cm (typu Codofix Nr 4)</t>
  </si>
  <si>
    <t>Wata opatrunkowa 100% bawełniana dla celów medycznych, opakowanie 500g</t>
  </si>
  <si>
    <t>RAZEM</t>
  </si>
  <si>
    <t>op.</t>
  </si>
  <si>
    <t xml:space="preserve">RAZEM </t>
  </si>
  <si>
    <t>PAKIET NR 3</t>
  </si>
  <si>
    <t>Preparat do delikatnego oczyszczania ciała bez użycia wody 500ml</t>
  </si>
  <si>
    <t>Chusteczki nasączane umożliwiające szybkie i łatwe oczyszczanie ciała dorosłego, także w okolicach intymnych. Dzięki składnikom aktywnym minimalizują ryzyko wystąpienia podrażnień. Opakowanie x 80 szt.</t>
  </si>
  <si>
    <t>Opaska gipsowa szybkowiążąca (4-6 min.) 10cm x 3m (pakowane  pojedynczo lub po dwie szt.) na perforowanym trzpieniu z tworzywa sztucznego</t>
  </si>
  <si>
    <t>Opaska gipsowa szybkowiążąca (4-6 min.) 14-15cm x 3m (pakowane pojedynczo lub po dwie szt.) na perforowanym trzpieniu z tworzywa sztucznego</t>
  </si>
  <si>
    <t>Opaska gipsowa szybkowiążąca (4-6 min.) 12cm x 3m (pakowane pojedynczo lub po dwie szt.) na perforowanym trzpieniun z tworzywa sztucznego</t>
  </si>
  <si>
    <t>Wata celulozowa arkusze 40cm x 60cm ( pakowana po 5 kg), wyrób medyczny</t>
  </si>
  <si>
    <r>
      <t xml:space="preserve">Rękawice chirurgiczne jałowe </t>
    </r>
    <r>
      <rPr>
        <b/>
        <sz val="8"/>
        <rFont val="Arial CE"/>
        <charset val="238"/>
      </rPr>
      <t>NEOPRENOWE</t>
    </r>
    <r>
      <rPr>
        <sz val="8"/>
        <rFont val="Arial CE"/>
        <charset val="238"/>
      </rPr>
      <t>, bezpudrowe, mankiet rolowany z opaską samoprzylepną. Powierzchnia zewnętrzna chlorowana i silikonowana, powierzchnia wewnętrzna pokryta poliuretanem i silikonowana, kolor kremowy, długość minimum 10N, wydłużenie minimalne przed starzeniem 950%. Rozmiar 7,5</t>
    </r>
  </si>
  <si>
    <r>
      <t>Rękawice chirurgiczne jałowe</t>
    </r>
    <r>
      <rPr>
        <b/>
        <sz val="8"/>
        <rFont val="Arial CE"/>
        <charset val="238"/>
      </rPr>
      <t xml:space="preserve"> NEOPRENOWE</t>
    </r>
    <r>
      <rPr>
        <sz val="8"/>
        <rFont val="Arial CE"/>
        <charset val="238"/>
      </rPr>
      <t>,</t>
    </r>
    <r>
      <rPr>
        <sz val="8"/>
        <rFont val="Arial CE"/>
        <family val="2"/>
        <charset val="238"/>
      </rPr>
      <t xml:space="preserve"> bezpudrowe, mankiet rolowany z opaską samoprzylepną. Powierzchnia zewnętrzna chlorowana i silikonowana, powierzchnia wewnętrzna pokryta poliuretanem i silikonowana, kolor kremowy, długość minimum 10N, wydłużenie minimalne przed starzeniem 950%. Rozmiar 6,5</t>
    </r>
  </si>
  <si>
    <r>
      <t>Rękawice chirurgiczne jałowe,</t>
    </r>
    <r>
      <rPr>
        <b/>
        <sz val="8"/>
        <rFont val="Arial CE"/>
        <charset val="238"/>
      </rPr>
      <t xml:space="preserve"> LATEKSOWE</t>
    </r>
    <r>
      <rPr>
        <sz val="8"/>
        <rFont val="Arial CE"/>
        <family val="2"/>
        <charset val="238"/>
      </rPr>
      <t>, bezpudrowe, powierzchnia wewnętrzna i zewnętrzna pokryta polmerem, zawartość lateksu poniżej 20 mcg/g. Siła zrywu przed starzeniem min. 15N, długość rękawa min. 285mm, grubość na palcu pojedyncza scianka min. 0,23 mm. Poziom AQL 0,65. Klasyfikowane i oznakowane fabrycznie jako wyrób medyczny klasy IIa, środek ochrony osobistej kategorii III. Rozmiar 6,5</t>
    </r>
  </si>
  <si>
    <r>
      <t>Rękawice chirurgiczne jałowe,</t>
    </r>
    <r>
      <rPr>
        <b/>
        <sz val="8"/>
        <rFont val="Arial CE"/>
        <charset val="238"/>
      </rPr>
      <t xml:space="preserve"> LATEKSOWE</t>
    </r>
    <r>
      <rPr>
        <sz val="8"/>
        <rFont val="Arial CE"/>
        <family val="2"/>
        <charset val="238"/>
      </rPr>
      <t>, bezpudrowe, powierzchnia wewnętrzna i zewnętrzna pokryta polmerem, zawartość lateksu poniżej 20 mcg/g. Siła zrywu przed starzeniem min. 15N, długość rękawa min. 285mm, grubość na palcu pojedyncza scianka min. 0,23 mm. Poziom AQL 0,65. Klasyfikowane i oznakowane fabrycznie jako wyrób medyczny klasy IIa, środek ochrony osobistej kategorii III. Rozmiar 8,0</t>
    </r>
  </si>
  <si>
    <t>Jałowy opatrunek z wkładem chłonnym na włókninie 7,2  x 5 cm a 100 szt.</t>
  </si>
  <si>
    <t>Seton z gazy 17 nitkowej, 4 warstwowy, sterylny  - (2m x 7,5 cm) z nitką RTG x 1 sztuka</t>
  </si>
  <si>
    <t>Taśma samoprzylepna włókninowa   10cm x 10m   typu  "Plastofix"</t>
  </si>
  <si>
    <t>Taśma samoprzylepna włókninowa   20cm x 10m   typu  "Plastofix"</t>
  </si>
  <si>
    <t>Serweta operacyjna z gazy 17-nitkowej, 8 warstwowa z nitką z kontrastem rtg i taśmą, niewyjałowiona,45cm x 45cm (kl.IIa,reguła 7) x 25 szt</t>
  </si>
  <si>
    <r>
      <t>Rękawice chirurgiczne jałowe,</t>
    </r>
    <r>
      <rPr>
        <b/>
        <sz val="8"/>
        <rFont val="Arial CE"/>
        <charset val="238"/>
      </rPr>
      <t xml:space="preserve"> LATEKSOWE</t>
    </r>
    <r>
      <rPr>
        <sz val="8"/>
        <rFont val="Arial CE"/>
        <family val="2"/>
        <charset val="238"/>
      </rPr>
      <t>, bezpudrowe, powierzchnia wewnętrzna i zewnętrzna pokryta polmerem, zawartość lateksu poniżej 20 mcg/g. Siła zrywu przed starzeniem min. 15N, długość rękawa min. 285mm, grubość na palcu pojedyncza scianka min. 0,23 mm. Poziom AQL 0,65. Klasyfikowane i oznakowane fabrycznie jako wyrób medyczny klasy IIa, środek ochrony osobistej kategorii III. Rozmiar 7,0</t>
    </r>
  </si>
  <si>
    <r>
      <t xml:space="preserve">Rękawice chirurgiczne jałowe, </t>
    </r>
    <r>
      <rPr>
        <b/>
        <sz val="8"/>
        <rFont val="Arial CE"/>
        <charset val="238"/>
      </rPr>
      <t>LATEKSOWE</t>
    </r>
    <r>
      <rPr>
        <sz val="8"/>
        <rFont val="Arial CE"/>
        <family val="2"/>
        <charset val="238"/>
      </rPr>
      <t>, bezpudrowe, powierzchnia wewnętrzna i zewnętrzna pokryta polmerem, zawartość lateksu poniżej 20 mcg/g. Siła zrywu przed starzeniem min. 15N, długość rękawa min. 285mm, grubość na palcu pojedyncza scianka min. 0,23 mm. Poziom AQL 0,65. Klasyfikowane i oznakowane fabrycznie jako wyrób medyczny klasy IIa, środek ochrony osobistej kategorii III. Rozmiar 7,5</t>
    </r>
  </si>
  <si>
    <r>
      <t xml:space="preserve">Rękawice chirurgiczne jałowe </t>
    </r>
    <r>
      <rPr>
        <b/>
        <sz val="8"/>
        <rFont val="Arial CE"/>
        <charset val="238"/>
      </rPr>
      <t>NEOPRENOWE</t>
    </r>
    <r>
      <rPr>
        <sz val="8"/>
        <rFont val="Arial CE"/>
        <family val="2"/>
        <charset val="238"/>
      </rPr>
      <t>, bezpudrowe, mankiet rolowany z opaską samoprzylepną. Powierzchnia zewnętrzna chlorowana i silikonowana, powierzchnia wewnętrzna pokryta poliuretanem i silikonowana, kolor kremowy, długość minimum 10N, wydłużenie minimalne przed starzeniem 950%. Rozmiar 8,0</t>
    </r>
  </si>
  <si>
    <r>
      <t>Rękawice  diagnostyczne</t>
    </r>
    <r>
      <rPr>
        <b/>
        <sz val="8"/>
        <rFont val="Arial CE"/>
        <family val="2"/>
        <charset val="238"/>
      </rPr>
      <t xml:space="preserve"> NITRYLOWE </t>
    </r>
    <r>
      <rPr>
        <sz val="8"/>
        <rFont val="Arial CE"/>
        <family val="2"/>
        <charset val="238"/>
      </rPr>
      <t xml:space="preserve">bezpudrowe. Pokryte wewnątrz i na  zewnątrz polimerem. </t>
    </r>
    <r>
      <rPr>
        <b/>
        <sz val="9"/>
        <rFont val="Arial CE"/>
        <family val="2"/>
        <charset val="238"/>
      </rPr>
      <t>Kolor fioletowy</t>
    </r>
    <r>
      <rPr>
        <sz val="9"/>
        <rFont val="Arial CE"/>
        <family val="2"/>
        <charset val="238"/>
      </rPr>
      <t>.</t>
    </r>
    <r>
      <rPr>
        <sz val="8"/>
        <rFont val="Arial CE"/>
        <family val="2"/>
        <charset val="238"/>
      </rPr>
      <t xml:space="preserve"> Grubość na palcu pojedyncza ścianka minimum 0,10 mm, na dłoni minimum 0,08 mm. Na mankiecieminimum 0,06.Długośc minimum 265 mm.Poziom AQL 1,0 (informacja fabryczna na opakowaniu ).Siła zrywu przed starzeniem minimum 10 N.Klasyfikowane i oznakowane fabrycznie jako wyrób medyczny klasy I i środek ochrony osobistej kategorii III. Opakowanie x 100 szt</t>
    </r>
    <r>
      <rPr>
        <u/>
        <sz val="8"/>
        <rFont val="Arial CE"/>
        <charset val="238"/>
      </rPr>
      <t>.</t>
    </r>
    <r>
      <rPr>
        <b/>
        <sz val="8"/>
        <rFont val="Arial CE"/>
        <charset val="238"/>
      </rPr>
      <t>Rozmiar  XL</t>
    </r>
  </si>
  <si>
    <r>
      <t>Rękawice  diagnostyczne</t>
    </r>
    <r>
      <rPr>
        <b/>
        <sz val="8"/>
        <rFont val="Arial CE"/>
        <family val="2"/>
        <charset val="238"/>
      </rPr>
      <t xml:space="preserve"> NITRYLOWE</t>
    </r>
    <r>
      <rPr>
        <sz val="8"/>
        <rFont val="Arial CE"/>
        <family val="2"/>
        <charset val="238"/>
      </rPr>
      <t xml:space="preserve"> bezpudrowe. Pokryte wewnątrz i na  zewnątrz polimerem. </t>
    </r>
    <r>
      <rPr>
        <b/>
        <sz val="9"/>
        <rFont val="Arial CE"/>
        <family val="2"/>
        <charset val="238"/>
      </rPr>
      <t>Kolor fioletowy</t>
    </r>
    <r>
      <rPr>
        <b/>
        <sz val="8"/>
        <rFont val="Arial CE"/>
        <family val="2"/>
        <charset val="238"/>
      </rPr>
      <t xml:space="preserve">. </t>
    </r>
    <r>
      <rPr>
        <sz val="8"/>
        <rFont val="Arial CE"/>
        <family val="2"/>
        <charset val="238"/>
      </rPr>
      <t>Grubość na palcu pojedyncza ścianka minimum 0,10 mm, na dłoni minimum 0,08 mm. Na mankiecie minimum 0,06.Długośc minimum 265 mm.Poziom AQL 1,0 (informacja fabryczna na opakowaniu ).Siła zrywu przed starzeniem minimum 10 N.Klasyfikowane i oznakowane fabrycznie jako wyrób medyczny klasy I i środek ochrony osobistej kategorii III. Opakowanie x 100 szt.</t>
    </r>
    <r>
      <rPr>
        <b/>
        <sz val="8"/>
        <rFont val="Arial CE"/>
        <family val="2"/>
        <charset val="238"/>
      </rPr>
      <t>Rozmiar  L</t>
    </r>
  </si>
  <si>
    <r>
      <t>Rękawice  diagnostyczne</t>
    </r>
    <r>
      <rPr>
        <b/>
        <sz val="8"/>
        <rFont val="Arial CE"/>
        <family val="2"/>
        <charset val="238"/>
      </rPr>
      <t xml:space="preserve"> NITRYLOWE</t>
    </r>
    <r>
      <rPr>
        <sz val="8"/>
        <rFont val="Arial CE"/>
        <family val="2"/>
        <charset val="238"/>
      </rPr>
      <t xml:space="preserve"> bezpudrowe. Pokryte wewnątrz i na  zewnątrz polimerem. </t>
    </r>
    <r>
      <rPr>
        <b/>
        <sz val="9"/>
        <rFont val="Arial CE"/>
        <family val="2"/>
        <charset val="238"/>
      </rPr>
      <t>Kolor fioletowy</t>
    </r>
    <r>
      <rPr>
        <b/>
        <sz val="8"/>
        <rFont val="Arial CE"/>
        <family val="2"/>
        <charset val="238"/>
      </rPr>
      <t xml:space="preserve">. </t>
    </r>
    <r>
      <rPr>
        <sz val="8"/>
        <rFont val="Arial CE"/>
        <family val="2"/>
        <charset val="238"/>
      </rPr>
      <t>Grubość na palcu pojedyncza ścianka minimum 0,10 mm, na dłoni minimum 0,08 mm. Na mankiecie minimum 0,06.Długośc minimum 265 mm.Poziom AQL 1,0 (informacja fabryczna na opakowaniu ).Siła zrywu przed starzeniem minimum 10 N.Klasyfikowane i oznakowane fabrycznie jako wyrób medyczny klasy I i środek ochrony osobistej kategorii III.. Opakowanie x 100 szt.</t>
    </r>
    <r>
      <rPr>
        <b/>
        <sz val="8"/>
        <rFont val="Arial CE"/>
        <family val="2"/>
        <charset val="238"/>
      </rPr>
      <t>Rozmiar M</t>
    </r>
  </si>
  <si>
    <r>
      <t xml:space="preserve">Rękawice  diagnostyczne </t>
    </r>
    <r>
      <rPr>
        <b/>
        <sz val="8"/>
        <rFont val="Arial CE"/>
        <family val="2"/>
        <charset val="238"/>
      </rPr>
      <t>NITRYLOWE</t>
    </r>
    <r>
      <rPr>
        <sz val="8"/>
        <rFont val="Arial CE"/>
        <family val="2"/>
        <charset val="238"/>
      </rPr>
      <t xml:space="preserve"> bezpudrowe. Pokryte wewnątrz i na  zewnątrz polimerem.</t>
    </r>
    <r>
      <rPr>
        <b/>
        <sz val="9"/>
        <rFont val="Arial CE"/>
        <family val="2"/>
        <charset val="238"/>
      </rPr>
      <t xml:space="preserve"> Kolor fioletowy</t>
    </r>
    <r>
      <rPr>
        <sz val="9"/>
        <rFont val="Arial CE"/>
        <family val="2"/>
        <charset val="238"/>
      </rPr>
      <t>.</t>
    </r>
    <r>
      <rPr>
        <sz val="8"/>
        <rFont val="Arial CE"/>
        <family val="2"/>
        <charset val="238"/>
      </rPr>
      <t xml:space="preserve"> Grubość na palcu pojedyncza ścianka minimum 0,10 mm, na dłoni minimum 0,08 mm. Na mankiecie minimum 0,06.Długośc minimum 265 mm.Poziom AQL 1,0 (informacja fabryczna na opakowaniu ).Siła zrywu przed starzeniem minimum 10 N.Klasyfikowane i oznakowane fabrycznie jako wyrób medyczny klasy I i środek ochrony osobistej kategorii III. Opakowanie x 100 szt.</t>
    </r>
    <r>
      <rPr>
        <b/>
        <sz val="8"/>
        <rFont val="Arial CE"/>
        <family val="2"/>
        <charset val="238"/>
      </rPr>
      <t>Rozmiar  S</t>
    </r>
  </si>
  <si>
    <r>
      <t>Rękawice diagnostyczne</t>
    </r>
    <r>
      <rPr>
        <b/>
        <sz val="8"/>
        <rFont val="Arial CE"/>
        <family val="2"/>
        <charset val="238"/>
      </rPr>
      <t xml:space="preserve"> NITRYLOWE</t>
    </r>
    <r>
      <rPr>
        <sz val="8"/>
        <rFont val="Arial CE"/>
        <family val="2"/>
        <charset val="238"/>
      </rPr>
      <t xml:space="preserve"> bezpudrowe. Pokryte wewnątrz i na  zewnątrz polimerem. </t>
    </r>
    <r>
      <rPr>
        <b/>
        <sz val="8"/>
        <rFont val="Arial CE"/>
        <family val="2"/>
        <charset val="238"/>
      </rPr>
      <t>Kolor pomarańczowy</t>
    </r>
    <r>
      <rPr>
        <sz val="8"/>
        <rFont val="Arial CE"/>
        <family val="2"/>
        <charset val="238"/>
      </rPr>
      <t>. Grubość na palcu pojedyncza ścianka minimum 0,20 mm, na dłoni minimum 0,13 mm, na mankiecie minimum 0,09 mm.Długośc minimum 280 mm.Poziom AQL  1,5 (informacja fabryczna na opakowaniu ).Siła zrywu przed starzeniem minimum 13N .Klasyfikowane i oznakowane fabrycznie jako wyrób medyczny klasy I i środek ochrony osobistej kategorii III . Opakowanie x 100 szt.</t>
    </r>
    <r>
      <rPr>
        <b/>
        <sz val="8"/>
        <rFont val="Arial CE"/>
        <family val="2"/>
        <charset val="238"/>
      </rPr>
      <t xml:space="preserve"> Rozmiar  S</t>
    </r>
  </si>
  <si>
    <r>
      <t>Rękawice diagnostyczne</t>
    </r>
    <r>
      <rPr>
        <b/>
        <sz val="8"/>
        <rFont val="Arial CE"/>
        <family val="2"/>
        <charset val="238"/>
      </rPr>
      <t xml:space="preserve"> NITRYLOWE</t>
    </r>
    <r>
      <rPr>
        <sz val="8"/>
        <rFont val="Arial CE"/>
        <family val="2"/>
        <charset val="238"/>
      </rPr>
      <t xml:space="preserve"> bezpudrowe. Pokryte wewnątrz i na  zewnątrz polimerem. </t>
    </r>
    <r>
      <rPr>
        <b/>
        <sz val="8"/>
        <rFont val="Arial CE"/>
        <family val="2"/>
        <charset val="238"/>
      </rPr>
      <t>Kolor pomarańczowy</t>
    </r>
    <r>
      <rPr>
        <sz val="8"/>
        <rFont val="Arial CE"/>
        <family val="2"/>
        <charset val="238"/>
      </rPr>
      <t>. Grubość na palcu pojedyncza ścianka minimum 0,20 mm, na dłoni minimum 0,13 mm, na mankiecie minimum 0,09 mm.Długośc minimum 280 mm.Poziom AQL  1,5 (informacja fabryczna na opakowaniu ).Siła zrywu przed starzeniem minimum 13N .Klasyfikowane i oznakowane fabrycznie jako wyrób medyczny klasy I i środek ochrony osobistej kategorii III . Opakowanie x 100 szt.</t>
    </r>
    <r>
      <rPr>
        <b/>
        <sz val="8"/>
        <rFont val="Arial CE"/>
        <family val="2"/>
        <charset val="238"/>
      </rPr>
      <t xml:space="preserve"> Rozmiar  M</t>
    </r>
  </si>
  <si>
    <r>
      <t>Rękawice diagnostyczne</t>
    </r>
    <r>
      <rPr>
        <b/>
        <sz val="8"/>
        <rFont val="Arial CE"/>
        <family val="2"/>
        <charset val="238"/>
      </rPr>
      <t xml:space="preserve"> NITRYLOWE</t>
    </r>
    <r>
      <rPr>
        <sz val="8"/>
        <rFont val="Arial CE"/>
        <family val="2"/>
        <charset val="238"/>
      </rPr>
      <t xml:space="preserve"> bezpudrowe. Pokryte wewnątrz i na  zewnątrz polimerem. </t>
    </r>
    <r>
      <rPr>
        <b/>
        <sz val="8"/>
        <rFont val="Arial CE"/>
        <family val="2"/>
        <charset val="238"/>
      </rPr>
      <t>Kolor pomarańczowy.</t>
    </r>
    <r>
      <rPr>
        <sz val="8"/>
        <rFont val="Arial CE"/>
        <family val="2"/>
        <charset val="238"/>
      </rPr>
      <t xml:space="preserve"> Grubość na palcu pojedyncza ścianka minimum 0,20 mm, na dłoni minimum 0,13 mm, na mankiecie minimum 0,09 mm.Długośc minimum 280 mm.Poziom AQL  1,5 (informacja fabryczna na opakowaniu ).Siła zrywu przed starzeniem minimum 13N .Klasyfikowane i oznakowane fabrycznie jako wyrób medyczny klasy I i środek ochrony osobistej kategorii III . Opakowanie x 100 szt. </t>
    </r>
    <r>
      <rPr>
        <b/>
        <sz val="8"/>
        <rFont val="Arial CE"/>
        <family val="2"/>
        <charset val="238"/>
      </rPr>
      <t>Rozmiar  L</t>
    </r>
  </si>
  <si>
    <t>NR</t>
  </si>
  <si>
    <t>Uchwyt stalowy, malowany na biało,pojedynczy. Możliwość mocowania do ściany lub innych powierzchni płaskich.</t>
  </si>
  <si>
    <t>szt.</t>
  </si>
  <si>
    <r>
      <t xml:space="preserve">Rękawice chirurgiczne jałowe, </t>
    </r>
    <r>
      <rPr>
        <b/>
        <sz val="8"/>
        <rFont val="Arial CE"/>
        <charset val="238"/>
      </rPr>
      <t>LATEKSOWE</t>
    </r>
    <r>
      <rPr>
        <sz val="8"/>
        <rFont val="Arial CE"/>
        <family val="2"/>
        <charset val="238"/>
      </rPr>
      <t>, bezpudrowe, powierzchnia wewnętrzna i zewnętrzna pokryta polmerem, zawartość lateksu poniżej 20 mcg/g. Siła zrywu przed starzeniem min. 15N, długość rękawa min. 285mm, grubość na palcu pojedyncza scianka min. 0,23 mm. Poziom AQL 0,65. Klasyfikowane i oznakowane fabrycznie jako wyrób medyczny klasy IIa, środek ochrony osobistej kategorii III. Rozmiar 8,5</t>
    </r>
  </si>
  <si>
    <t>Kompresy NEUROCHIRURGICZNE jałowe wykonane z włókniny wiskozowo-poliestrowej z przymocowaną nitką kontrastową Rtg ,4 warst.,40gram. (15mm x 15mm)  A10 x 25 sztuk =  1 op (karta danych technicznych dołączona do oferty).</t>
  </si>
  <si>
    <t>Podkład pod gips syntetyczny 15 cm x 3m x 12 szt.</t>
  </si>
  <si>
    <t>Przylepiec FOLIOWY hypoalergiczny 2,5cm x 5m x 16 szt.</t>
  </si>
  <si>
    <t>Przylepiec TKANINOWY 5cm x 5m x 6 szt.</t>
  </si>
  <si>
    <t>Przylepiec WŁÓKNINOWY hypoalergiczny   2,5 cm x 5m x 22 szt.</t>
  </si>
  <si>
    <t>Przylepiec WŁÓKNINOWY hypoalergiczny  5 cm x 5m x 11 szt.</t>
  </si>
  <si>
    <t>Uwagi do pakietu: Wszystkie produkty gazowe, jałowe sterylizowane parą wodną.</t>
  </si>
  <si>
    <t>Kompresy gazowe z gazy17 nitkowej, 16 warstwowe,jałowe ,o minimalnej wadze 3,6g+ znacznik  Rtg,  10 cm x10 cm  x 5 szt.(kl.IIa,reguła 7)</t>
  </si>
  <si>
    <t>Kompresy włókninowe, jałowe o masie 40 g/m2, 5 cm x 5 cm pakowane po 5 szt.</t>
  </si>
  <si>
    <t>Kompresy włókninowe, jałowe o masie 40 g/m2, 7,5 cm x 7,5 cm pakowane po 5 szt.</t>
  </si>
  <si>
    <t>Kompresy włókninowe, jałowe o masie 40 g/m2, 10 cm x 10 cm pakowane po 5 szt.</t>
  </si>
  <si>
    <t>Łączna cena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</si>
</sst>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quot;     &quot;"/>
    <numFmt numFmtId="165" formatCode="#,##0.00&quot; zł&quot;"/>
    <numFmt numFmtId="166" formatCode="#,##0.00\ [$zł-415];[Red]\-#,##0.00\ [$zł-415]"/>
    <numFmt numFmtId="167" formatCode="#,##0.00\ _z_ł"/>
  </numFmts>
  <fonts count="23" x14ac:knownFonts="1">
    <font>
      <sz val="10"/>
      <name val="Arial CE"/>
      <family val="2"/>
      <charset val="238"/>
    </font>
    <font>
      <b/>
      <sz val="10"/>
      <name val="Arial"/>
      <family val="2"/>
      <charset val="238"/>
    </font>
    <font>
      <b/>
      <u/>
      <sz val="10"/>
      <name val="Arial CE"/>
      <family val="2"/>
      <charset val="238"/>
    </font>
    <font>
      <b/>
      <u/>
      <sz val="10"/>
      <color rgb="FF333300"/>
      <name val="Arial CE"/>
      <family val="2"/>
      <charset val="238"/>
    </font>
    <font>
      <b/>
      <u/>
      <sz val="10"/>
      <color rgb="FF800000"/>
      <name val="Arial CE"/>
      <family val="2"/>
      <charset val="238"/>
    </font>
    <font>
      <sz val="10"/>
      <color rgb="FF333300"/>
      <name val="Arial CE"/>
      <family val="2"/>
      <charset val="238"/>
    </font>
    <font>
      <sz val="10"/>
      <color rgb="FF800000"/>
      <name val="Arial CE"/>
      <family val="2"/>
      <charset val="238"/>
    </font>
    <font>
      <u/>
      <sz val="10"/>
      <name val="Arial CE"/>
      <family val="2"/>
      <charset val="238"/>
    </font>
    <font>
      <sz val="8"/>
      <name val="Arial CE"/>
      <family val="2"/>
      <charset val="238"/>
    </font>
    <font>
      <b/>
      <sz val="10"/>
      <name val="Arial CE"/>
      <family val="2"/>
      <charset val="238"/>
    </font>
    <font>
      <b/>
      <sz val="8"/>
      <name val="Arial CE"/>
      <family val="2"/>
      <charset val="238"/>
    </font>
    <font>
      <b/>
      <sz val="9"/>
      <name val="Arial CE"/>
      <family val="2"/>
      <charset val="238"/>
    </font>
    <font>
      <sz val="9"/>
      <name val="Arial CE"/>
      <family val="2"/>
      <charset val="238"/>
    </font>
    <font>
      <sz val="6"/>
      <name val="Arial CE"/>
      <family val="2"/>
      <charset val="238"/>
    </font>
    <font>
      <i/>
      <sz val="10"/>
      <name val="Arial CE"/>
      <family val="2"/>
      <charset val="238"/>
    </font>
    <font>
      <b/>
      <sz val="14"/>
      <name val="Arial CE"/>
      <charset val="238"/>
    </font>
    <font>
      <b/>
      <sz val="12"/>
      <name val="Arial CE"/>
      <charset val="238"/>
    </font>
    <font>
      <b/>
      <sz val="14"/>
      <name val="Arial"/>
      <family val="2"/>
      <charset val="238"/>
    </font>
    <font>
      <b/>
      <sz val="8"/>
      <name val="Arial CE"/>
      <charset val="238"/>
    </font>
    <font>
      <sz val="8"/>
      <name val="Arial CE"/>
      <charset val="238"/>
    </font>
    <font>
      <u/>
      <sz val="8"/>
      <name val="Arial CE"/>
      <charset val="238"/>
    </font>
    <font>
      <b/>
      <sz val="11"/>
      <name val="Arial CE"/>
      <charset val="238"/>
    </font>
    <font>
      <b/>
      <sz val="10"/>
      <color rgb="FFFF0000"/>
      <name val="Arial CE"/>
      <charset val="238"/>
    </font>
  </fonts>
  <fills count="11">
    <fill>
      <patternFill patternType="none"/>
    </fill>
    <fill>
      <patternFill patternType="gray125"/>
    </fill>
    <fill>
      <patternFill patternType="solid">
        <fgColor theme="0"/>
        <bgColor indexed="64"/>
      </patternFill>
    </fill>
    <fill>
      <patternFill patternType="solid">
        <fgColor theme="0"/>
        <bgColor rgb="FFFFFF00"/>
      </patternFill>
    </fill>
    <fill>
      <patternFill patternType="solid">
        <fgColor theme="0"/>
        <bgColor rgb="FFFFFF99"/>
      </patternFill>
    </fill>
    <fill>
      <patternFill patternType="solid">
        <fgColor theme="0"/>
        <bgColor rgb="FFFFFF66"/>
      </patternFill>
    </fill>
    <fill>
      <patternFill patternType="solid">
        <fgColor rgb="FFFFFF00"/>
        <bgColor indexed="64"/>
      </patternFill>
    </fill>
    <fill>
      <patternFill patternType="solid">
        <fgColor rgb="FFFFFF00"/>
        <bgColor rgb="FF33CCCC"/>
      </patternFill>
    </fill>
    <fill>
      <patternFill patternType="solid">
        <fgColor rgb="FFFFFF00"/>
        <bgColor rgb="FFFFFF00"/>
      </patternFill>
    </fill>
    <fill>
      <patternFill patternType="solid">
        <fgColor rgb="FFFFFF00"/>
        <bgColor rgb="FFFFFF99"/>
      </patternFill>
    </fill>
    <fill>
      <patternFill patternType="solid">
        <fgColor rgb="FFFF00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2">
    <xf numFmtId="0" fontId="0" fillId="0" borderId="0" xfId="0"/>
    <xf numFmtId="0" fontId="0" fillId="2" borderId="1" xfId="0" applyFill="1" applyBorder="1" applyAlignment="1">
      <alignment horizontal="center" wrapText="1"/>
    </xf>
    <xf numFmtId="0" fontId="0" fillId="2" borderId="1" xfId="0" applyFill="1" applyBorder="1" applyAlignment="1">
      <alignment horizontal="center"/>
    </xf>
    <xf numFmtId="0" fontId="17"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xf>
    <xf numFmtId="165" fontId="0" fillId="2" borderId="1" xfId="0" applyNumberFormat="1" applyFill="1" applyBorder="1" applyAlignment="1">
      <alignment horizontal="center" vertical="center" wrapText="1"/>
    </xf>
    <xf numFmtId="165" fontId="2" fillId="4"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0" fillId="2" borderId="1" xfId="0" applyFill="1" applyBorder="1"/>
    <xf numFmtId="0" fontId="8" fillId="2" borderId="1" xfId="0" applyFont="1" applyFill="1" applyBorder="1" applyAlignment="1">
      <alignment vertical="top" wrapText="1"/>
    </xf>
    <xf numFmtId="0" fontId="0" fillId="2" borderId="0" xfId="0" applyFill="1"/>
    <xf numFmtId="0" fontId="3" fillId="2" borderId="0" xfId="0" applyFont="1" applyFill="1" applyAlignment="1">
      <alignment horizontal="center" vertical="center" wrapText="1"/>
    </xf>
    <xf numFmtId="0" fontId="2" fillId="2" borderId="0" xfId="0" applyFont="1" applyFill="1" applyAlignment="1">
      <alignment horizontal="center" vertical="center" wrapText="1"/>
    </xf>
    <xf numFmtId="2" fontId="0" fillId="2" borderId="0" xfId="0" applyNumberFormat="1" applyFill="1"/>
    <xf numFmtId="0" fontId="4" fillId="2" borderId="0" xfId="0" applyFont="1" applyFill="1" applyAlignment="1">
      <alignment horizontal="center" vertical="center" wrapText="1"/>
    </xf>
    <xf numFmtId="0" fontId="5" fillId="2" borderId="0" xfId="0" applyFont="1" applyFill="1" applyAlignment="1">
      <alignment horizontal="center" vertical="center" wrapText="1"/>
    </xf>
    <xf numFmtId="0" fontId="0" fillId="2" borderId="0" xfId="0" applyFill="1" applyAlignment="1">
      <alignment horizontal="center" vertical="center" wrapText="1"/>
    </xf>
    <xf numFmtId="0" fontId="6" fillId="2" borderId="0" xfId="0" applyFont="1" applyFill="1" applyAlignment="1">
      <alignment horizontal="center" vertical="center" wrapText="1"/>
    </xf>
    <xf numFmtId="0" fontId="1" fillId="2" borderId="0" xfId="0" applyFont="1" applyFill="1" applyAlignment="1">
      <alignment horizontal="center"/>
    </xf>
    <xf numFmtId="0" fontId="0" fillId="2" borderId="0" xfId="0" applyFill="1" applyAlignment="1">
      <alignment vertical="center" wrapText="1"/>
    </xf>
    <xf numFmtId="0" fontId="16" fillId="2" borderId="1" xfId="0" applyFont="1" applyFill="1" applyBorder="1" applyAlignment="1">
      <alignment horizontal="center" wrapText="1"/>
    </xf>
    <xf numFmtId="0" fontId="0" fillId="2" borderId="1" xfId="0" applyFill="1" applyBorder="1" applyAlignment="1">
      <alignment horizontal="center" vertical="center"/>
    </xf>
    <xf numFmtId="0" fontId="0" fillId="4" borderId="1" xfId="0" applyFill="1" applyBorder="1" applyAlignment="1">
      <alignment horizontal="center" vertical="center"/>
    </xf>
    <xf numFmtId="165" fontId="0" fillId="2" borderId="1" xfId="0" applyNumberFormat="1" applyFill="1" applyBorder="1" applyAlignment="1">
      <alignment horizontal="center" vertical="center"/>
    </xf>
    <xf numFmtId="166" fontId="0" fillId="4" borderId="1" xfId="0" applyNumberFormat="1" applyFill="1" applyBorder="1" applyAlignment="1">
      <alignment horizontal="center" vertical="center"/>
    </xf>
    <xf numFmtId="0" fontId="0" fillId="3" borderId="1" xfId="0" applyFill="1" applyBorder="1" applyAlignment="1">
      <alignment horizontal="center" vertical="center"/>
    </xf>
    <xf numFmtId="0" fontId="0" fillId="5" borderId="1" xfId="0" applyFill="1" applyBorder="1" applyAlignment="1">
      <alignment horizontal="center" vertical="center"/>
    </xf>
    <xf numFmtId="166" fontId="0" fillId="5" borderId="1" xfId="0" applyNumberFormat="1" applyFill="1" applyBorder="1" applyAlignment="1">
      <alignment horizontal="center" vertical="center"/>
    </xf>
    <xf numFmtId="165" fontId="0" fillId="5" borderId="1" xfId="0" applyNumberFormat="1" applyFill="1" applyBorder="1" applyAlignment="1">
      <alignment horizontal="center" vertical="center"/>
    </xf>
    <xf numFmtId="0" fontId="2" fillId="2" borderId="0" xfId="0" applyFont="1" applyFill="1"/>
    <xf numFmtId="0" fontId="14" fillId="2" borderId="0" xfId="0" applyFont="1" applyFill="1"/>
    <xf numFmtId="0" fontId="0" fillId="2" borderId="0" xfId="0" applyFill="1" applyAlignment="1">
      <alignment horizontal="left" wrapText="1"/>
    </xf>
    <xf numFmtId="0" fontId="2" fillId="2" borderId="1" xfId="0" applyFont="1" applyFill="1" applyBorder="1" applyAlignment="1">
      <alignment horizontal="center" vertical="center" wrapText="1"/>
    </xf>
    <xf numFmtId="0" fontId="0" fillId="6" borderId="1" xfId="0" applyFill="1" applyBorder="1"/>
    <xf numFmtId="0" fontId="0" fillId="6" borderId="0" xfId="0" applyFill="1"/>
    <xf numFmtId="0" fontId="0" fillId="7" borderId="1" xfId="0" applyFill="1" applyBorder="1"/>
    <xf numFmtId="0" fontId="0" fillId="6" borderId="1" xfId="0" applyFill="1" applyBorder="1" applyAlignment="1">
      <alignment horizontal="center" vertical="center"/>
    </xf>
    <xf numFmtId="0" fontId="19" fillId="2" borderId="1" xfId="0" applyFont="1" applyFill="1" applyBorder="1" applyAlignment="1">
      <alignment vertical="top" wrapText="1"/>
    </xf>
    <xf numFmtId="164" fontId="0" fillId="2" borderId="0" xfId="0" applyNumberFormat="1" applyFill="1" applyAlignment="1">
      <alignment horizontal="center" vertical="center"/>
    </xf>
    <xf numFmtId="0" fontId="9" fillId="6" borderId="1" xfId="0" applyFont="1" applyFill="1" applyBorder="1"/>
    <xf numFmtId="0" fontId="9" fillId="6" borderId="1" xfId="0" applyFont="1" applyFill="1" applyBorder="1" applyAlignment="1">
      <alignment horizontal="center" vertical="center"/>
    </xf>
    <xf numFmtId="0" fontId="0" fillId="6" borderId="0" xfId="0" applyFill="1" applyAlignment="1">
      <alignment horizontal="center" vertical="center"/>
    </xf>
    <xf numFmtId="0" fontId="0" fillId="2" borderId="0" xfId="0" applyFill="1" applyAlignment="1">
      <alignment horizontal="center" vertical="center"/>
    </xf>
    <xf numFmtId="0" fontId="9" fillId="2" borderId="1" xfId="0" applyFont="1" applyFill="1" applyBorder="1" applyAlignment="1">
      <alignment horizontal="center" vertical="center"/>
    </xf>
    <xf numFmtId="0" fontId="13" fillId="2" borderId="1" xfId="0" applyFont="1" applyFill="1" applyBorder="1" applyAlignment="1">
      <alignment horizontal="center" vertical="center"/>
    </xf>
    <xf numFmtId="165" fontId="0" fillId="2" borderId="0" xfId="0" applyNumberFormat="1" applyFill="1" applyAlignment="1">
      <alignment horizontal="center" vertical="center"/>
    </xf>
    <xf numFmtId="0" fontId="21" fillId="6" borderId="1" xfId="0" applyFont="1" applyFill="1" applyBorder="1"/>
    <xf numFmtId="0" fontId="21" fillId="6" borderId="1" xfId="0" applyFont="1" applyFill="1" applyBorder="1" applyAlignment="1">
      <alignment vertical="top" wrapText="1"/>
    </xf>
    <xf numFmtId="0" fontId="21" fillId="6" borderId="1" xfId="0" applyFont="1" applyFill="1" applyBorder="1" applyAlignment="1">
      <alignment horizontal="center" vertical="center"/>
    </xf>
    <xf numFmtId="165" fontId="21" fillId="6" borderId="1" xfId="0" applyNumberFormat="1" applyFont="1" applyFill="1" applyBorder="1" applyAlignment="1">
      <alignment horizontal="center" vertical="center"/>
    </xf>
    <xf numFmtId="166" fontId="21" fillId="6" borderId="1" xfId="0" applyNumberFormat="1" applyFont="1" applyFill="1" applyBorder="1" applyAlignment="1">
      <alignment horizontal="center" vertical="center"/>
    </xf>
    <xf numFmtId="0" fontId="21" fillId="6" borderId="1" xfId="0" applyFont="1" applyFill="1" applyBorder="1" applyAlignment="1">
      <alignment horizontal="left" vertical="center"/>
    </xf>
    <xf numFmtId="164" fontId="21" fillId="6" borderId="1" xfId="0" applyNumberFormat="1" applyFont="1" applyFill="1" applyBorder="1" applyAlignment="1">
      <alignment horizontal="left" vertical="center"/>
    </xf>
    <xf numFmtId="0" fontId="21" fillId="6" borderId="1" xfId="0" applyFont="1" applyFill="1" applyBorder="1" applyAlignment="1">
      <alignment horizontal="left" vertical="top"/>
    </xf>
    <xf numFmtId="0" fontId="21" fillId="6" borderId="0" xfId="0" applyFont="1" applyFill="1"/>
    <xf numFmtId="0" fontId="21" fillId="6" borderId="0" xfId="0" applyFont="1" applyFill="1" applyAlignment="1">
      <alignment horizontal="center" vertical="center"/>
    </xf>
    <xf numFmtId="164" fontId="21" fillId="6" borderId="0" xfId="0" applyNumberFormat="1" applyFont="1" applyFill="1" applyAlignment="1">
      <alignment horizontal="center" vertical="center"/>
    </xf>
    <xf numFmtId="165" fontId="21" fillId="6" borderId="0" xfId="0" applyNumberFormat="1" applyFont="1" applyFill="1" applyAlignment="1">
      <alignment horizontal="center" vertical="center"/>
    </xf>
    <xf numFmtId="0" fontId="21" fillId="8" borderId="1" xfId="0" applyFont="1" applyFill="1" applyBorder="1" applyAlignment="1">
      <alignment horizontal="center" vertical="center"/>
    </xf>
    <xf numFmtId="0" fontId="15" fillId="6" borderId="1" xfId="0" applyFont="1" applyFill="1" applyBorder="1" applyAlignment="1">
      <alignment horizontal="center" wrapText="1"/>
    </xf>
    <xf numFmtId="165" fontId="0" fillId="6" borderId="1" xfId="0" applyNumberFormat="1" applyFill="1" applyBorder="1" applyAlignment="1">
      <alignment horizontal="center" vertical="center"/>
    </xf>
    <xf numFmtId="0" fontId="0" fillId="6" borderId="1" xfId="0" applyFill="1" applyBorder="1" applyAlignment="1">
      <alignment horizontal="center" wrapText="1"/>
    </xf>
    <xf numFmtId="0" fontId="0" fillId="6" borderId="1" xfId="0" applyFill="1" applyBorder="1" applyAlignment="1">
      <alignment horizontal="center"/>
    </xf>
    <xf numFmtId="0" fontId="17" fillId="6"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164" fontId="1" fillId="6" borderId="1" xfId="0" applyNumberFormat="1" applyFont="1" applyFill="1" applyBorder="1" applyAlignment="1">
      <alignment horizontal="center" vertical="center"/>
    </xf>
    <xf numFmtId="165" fontId="0" fillId="6" borderId="1" xfId="0" applyNumberFormat="1" applyFill="1" applyBorder="1" applyAlignment="1">
      <alignment horizontal="center" vertical="center" wrapText="1"/>
    </xf>
    <xf numFmtId="165" fontId="2" fillId="9" borderId="1" xfId="0" applyNumberFormat="1" applyFont="1" applyFill="1" applyBorder="1" applyAlignment="1">
      <alignment horizontal="center" vertical="center" wrapText="1"/>
    </xf>
    <xf numFmtId="0" fontId="7" fillId="6" borderId="1" xfId="0" applyFont="1" applyFill="1" applyBorder="1" applyAlignment="1">
      <alignment horizontal="center" vertical="center" wrapText="1"/>
    </xf>
    <xf numFmtId="0" fontId="0" fillId="2" borderId="1" xfId="0" applyFill="1" applyBorder="1" applyAlignment="1">
      <alignment horizontal="center" wrapText="1"/>
    </xf>
    <xf numFmtId="0" fontId="0" fillId="2" borderId="1" xfId="0" applyFill="1" applyBorder="1" applyAlignment="1">
      <alignment horizontal="center"/>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xf>
    <xf numFmtId="165" fontId="2" fillId="2" borderId="1" xfId="0" applyNumberFormat="1" applyFont="1" applyFill="1" applyBorder="1" applyAlignment="1">
      <alignment horizontal="center" vertical="center" wrapText="1"/>
    </xf>
    <xf numFmtId="0" fontId="3" fillId="2" borderId="0" xfId="0" applyFont="1" applyFill="1" applyAlignment="1">
      <alignment horizontal="center" vertical="center" wrapText="1"/>
    </xf>
    <xf numFmtId="0" fontId="2" fillId="2" borderId="0" xfId="0" applyFont="1" applyFill="1" applyAlignment="1">
      <alignment horizontal="center" vertical="center" wrapText="1"/>
    </xf>
    <xf numFmtId="0" fontId="22" fillId="0" borderId="0" xfId="0" applyFont="1" applyAlignment="1">
      <alignment horizontal="center" vertical="center"/>
    </xf>
    <xf numFmtId="167" fontId="0" fillId="10" borderId="0" xfId="0" applyNumberFormat="1" applyFill="1" applyAlignment="1">
      <alignment horizontal="center" vertical="center"/>
    </xf>
    <xf numFmtId="167" fontId="0" fillId="0" borderId="0" xfId="0" applyNumberFormat="1" applyAlignment="1">
      <alignment horizontal="center" vertical="center"/>
    </xf>
  </cellXfs>
  <cellStyles count="1">
    <cellStyle name="Normalny" xfId="0" builtinId="0"/>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66"/>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76200</xdr:colOff>
      <xdr:row>44</xdr:row>
      <xdr:rowOff>85725</xdr:rowOff>
    </xdr:from>
    <xdr:ext cx="184731" cy="264560"/>
    <xdr:sp macro="" textlink="">
      <xdr:nvSpPr>
        <xdr:cNvPr id="3" name="pole tekstowe 2">
          <a:extLst>
            <a:ext uri="{FF2B5EF4-FFF2-40B4-BE49-F238E27FC236}">
              <a16:creationId xmlns:a16="http://schemas.microsoft.com/office/drawing/2014/main" id="{00000000-0008-0000-0000-000003000000}"/>
            </a:ext>
          </a:extLst>
        </xdr:cNvPr>
        <xdr:cNvSpPr txBox="1"/>
      </xdr:nvSpPr>
      <xdr:spPr>
        <a:xfrm>
          <a:off x="76200" y="871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l-PL" sz="1100"/>
        </a:p>
      </xdr:txBody>
    </xdr:sp>
    <xdr:clientData/>
  </xdr:oneCellAnchor>
</xdr:wsDr>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1048525"/>
  <sheetViews>
    <sheetView zoomScale="90" zoomScaleNormal="90" workbookViewId="0">
      <selection activeCell="C4" sqref="C4"/>
    </sheetView>
  </sheetViews>
  <sheetFormatPr defaultColWidth="9.08984375" defaultRowHeight="12.5" x14ac:dyDescent="0.25"/>
  <cols>
    <col min="1" max="2" width="4.6328125" style="11"/>
    <col min="3" max="3" width="80.08984375" style="11" customWidth="1"/>
    <col min="4" max="4" width="7.453125" style="43"/>
    <col min="5" max="5" width="6.54296875" style="43" bestFit="1" customWidth="1"/>
    <col min="6" max="6" width="11.453125" style="39" bestFit="1" customWidth="1"/>
    <col min="7" max="7" width="13.453125" style="46" bestFit="1" customWidth="1"/>
    <col min="8" max="8" width="5.36328125" style="43"/>
    <col min="9" max="9" width="12.90625" style="46" bestFit="1" customWidth="1"/>
    <col min="10" max="10" width="13.36328125" style="43" bestFit="1" customWidth="1"/>
    <col min="11" max="11" width="16.90625" style="43"/>
    <col min="12" max="12" width="17.6328125" style="43" customWidth="1"/>
    <col min="13" max="16384" width="9.08984375" style="11"/>
  </cols>
  <sheetData>
    <row r="1" spans="1:30" ht="41.9" customHeight="1" x14ac:dyDescent="0.25">
      <c r="A1" s="71" t="s">
        <v>0</v>
      </c>
      <c r="B1" s="72" t="s">
        <v>1</v>
      </c>
      <c r="C1" s="73" t="s">
        <v>2</v>
      </c>
      <c r="D1" s="74" t="s">
        <v>3</v>
      </c>
      <c r="E1" s="74" t="s">
        <v>4</v>
      </c>
      <c r="F1" s="75" t="s">
        <v>5</v>
      </c>
      <c r="G1" s="76" t="s">
        <v>6</v>
      </c>
      <c r="H1" s="74" t="s">
        <v>7</v>
      </c>
      <c r="I1" s="76" t="s">
        <v>8</v>
      </c>
      <c r="J1" s="74" t="s">
        <v>9</v>
      </c>
      <c r="K1" s="74" t="s">
        <v>10</v>
      </c>
      <c r="L1" s="74" t="s">
        <v>11</v>
      </c>
      <c r="M1" s="77"/>
      <c r="N1" s="12"/>
      <c r="O1" s="12"/>
      <c r="P1" s="12"/>
      <c r="Q1" s="12"/>
      <c r="R1" s="78"/>
      <c r="S1" s="13"/>
      <c r="T1" s="78"/>
      <c r="U1" s="13"/>
      <c r="V1" s="14"/>
      <c r="X1" s="15"/>
      <c r="Y1" s="15"/>
      <c r="Z1" s="15"/>
      <c r="AA1" s="15"/>
      <c r="AB1" s="15"/>
      <c r="AC1" s="15"/>
    </row>
    <row r="2" spans="1:30" ht="12.75" customHeight="1" x14ac:dyDescent="0.25">
      <c r="A2" s="71"/>
      <c r="B2" s="72"/>
      <c r="C2" s="73"/>
      <c r="D2" s="74" t="s">
        <v>12</v>
      </c>
      <c r="E2" s="74"/>
      <c r="F2" s="75"/>
      <c r="G2" s="76"/>
      <c r="H2" s="74"/>
      <c r="I2" s="76"/>
      <c r="J2" s="74"/>
      <c r="K2" s="74"/>
      <c r="L2" s="74"/>
      <c r="M2" s="77"/>
      <c r="N2" s="16"/>
      <c r="O2" s="16"/>
      <c r="P2" s="16"/>
      <c r="Q2" s="16"/>
      <c r="R2" s="78"/>
      <c r="S2" s="17"/>
      <c r="T2" s="78"/>
      <c r="U2" s="13"/>
      <c r="V2" s="14"/>
      <c r="X2" s="18"/>
      <c r="Y2" s="18"/>
      <c r="Z2" s="18"/>
      <c r="AA2" s="18"/>
      <c r="AB2" s="18"/>
      <c r="AC2" s="18"/>
    </row>
    <row r="3" spans="1:30" ht="12.75" customHeight="1" x14ac:dyDescent="0.3">
      <c r="A3" s="71"/>
      <c r="B3" s="72"/>
      <c r="C3" s="73"/>
      <c r="D3" s="74"/>
      <c r="E3" s="74"/>
      <c r="F3" s="75"/>
      <c r="G3" s="76"/>
      <c r="H3" s="74"/>
      <c r="I3" s="76"/>
      <c r="J3" s="74"/>
      <c r="K3" s="74"/>
      <c r="L3" s="74"/>
      <c r="M3" s="77"/>
      <c r="N3" s="16"/>
      <c r="O3" s="16"/>
      <c r="P3" s="16"/>
      <c r="Q3" s="16"/>
      <c r="R3" s="78"/>
      <c r="S3" s="17"/>
      <c r="T3" s="19"/>
      <c r="U3" s="19"/>
      <c r="V3" s="14"/>
      <c r="X3" s="18"/>
      <c r="Y3" s="18"/>
      <c r="Z3" s="18"/>
      <c r="AA3" s="18"/>
      <c r="AB3" s="18"/>
      <c r="AC3" s="18"/>
      <c r="AD3" s="20"/>
    </row>
    <row r="4" spans="1:30" ht="24" customHeight="1" x14ac:dyDescent="0.3">
      <c r="A4" s="1"/>
      <c r="B4" s="2"/>
      <c r="C4" s="3" t="s">
        <v>13</v>
      </c>
      <c r="D4" s="33"/>
      <c r="E4" s="4"/>
      <c r="F4" s="5"/>
      <c r="G4" s="6"/>
      <c r="H4" s="33"/>
      <c r="I4" s="7"/>
      <c r="J4" s="33"/>
      <c r="K4" s="8"/>
      <c r="L4" s="33"/>
      <c r="M4" s="16"/>
      <c r="N4" s="16"/>
      <c r="O4" s="16"/>
      <c r="P4" s="16"/>
      <c r="Q4" s="16"/>
      <c r="R4" s="17"/>
      <c r="S4" s="17"/>
      <c r="T4" s="19"/>
      <c r="U4" s="19"/>
      <c r="V4" s="14"/>
      <c r="X4" s="18"/>
      <c r="Y4" s="18"/>
      <c r="Z4" s="18"/>
      <c r="AA4" s="18"/>
      <c r="AB4" s="18"/>
      <c r="AC4" s="18"/>
      <c r="AD4" s="20"/>
    </row>
    <row r="5" spans="1:30" x14ac:dyDescent="0.25">
      <c r="A5" s="9">
        <v>1</v>
      </c>
      <c r="B5" s="9">
        <v>1</v>
      </c>
      <c r="C5" s="10" t="s">
        <v>14</v>
      </c>
      <c r="D5" s="22" t="s">
        <v>15</v>
      </c>
      <c r="E5" s="26">
        <v>600</v>
      </c>
      <c r="F5" s="24">
        <v>0</v>
      </c>
      <c r="G5" s="24">
        <f>ROUND(E5*F5,2)</f>
        <v>0</v>
      </c>
      <c r="H5" s="22">
        <v>8</v>
      </c>
      <c r="I5" s="25">
        <f>ROUND(F5*1.08,2)</f>
        <v>0</v>
      </c>
      <c r="J5" s="24">
        <f>ROUND(G5+(G5*0.08),0)</f>
        <v>0</v>
      </c>
      <c r="K5" s="22"/>
      <c r="L5" s="22"/>
    </row>
    <row r="6" spans="1:30" x14ac:dyDescent="0.25">
      <c r="A6" s="9">
        <v>1</v>
      </c>
      <c r="B6" s="9">
        <v>2</v>
      </c>
      <c r="C6" s="10" t="s">
        <v>16</v>
      </c>
      <c r="D6" s="22" t="s">
        <v>15</v>
      </c>
      <c r="E6" s="26">
        <v>2500</v>
      </c>
      <c r="F6" s="24">
        <v>0</v>
      </c>
      <c r="G6" s="24">
        <f t="shared" ref="G6:G50" si="0">ROUND(E6*F6,2)</f>
        <v>0</v>
      </c>
      <c r="H6" s="22">
        <v>8</v>
      </c>
      <c r="I6" s="25">
        <f t="shared" ref="I6:I50" si="1">ROUND(F6*1.08,2)</f>
        <v>0</v>
      </c>
      <c r="J6" s="24">
        <f t="shared" ref="J6:J50" si="2">ROUND(G6+(G6*0.08),0)</f>
        <v>0</v>
      </c>
      <c r="K6" s="22"/>
      <c r="L6" s="22"/>
    </row>
    <row r="7" spans="1:30" x14ac:dyDescent="0.25">
      <c r="A7" s="9">
        <v>1</v>
      </c>
      <c r="B7" s="9">
        <v>3</v>
      </c>
      <c r="C7" s="10" t="s">
        <v>59</v>
      </c>
      <c r="D7" s="22" t="s">
        <v>15</v>
      </c>
      <c r="E7" s="26">
        <v>25</v>
      </c>
      <c r="F7" s="24">
        <v>0</v>
      </c>
      <c r="G7" s="24">
        <f t="shared" si="0"/>
        <v>0</v>
      </c>
      <c r="H7" s="22">
        <v>8</v>
      </c>
      <c r="I7" s="25">
        <f t="shared" si="1"/>
        <v>0</v>
      </c>
      <c r="J7" s="24">
        <f t="shared" si="2"/>
        <v>0</v>
      </c>
      <c r="K7" s="22"/>
      <c r="L7" s="22"/>
    </row>
    <row r="8" spans="1:30" x14ac:dyDescent="0.25">
      <c r="A8" s="9">
        <v>1</v>
      </c>
      <c r="B8" s="9">
        <v>4</v>
      </c>
      <c r="C8" s="10" t="s">
        <v>58</v>
      </c>
      <c r="D8" s="22" t="s">
        <v>15</v>
      </c>
      <c r="E8" s="26">
        <v>25</v>
      </c>
      <c r="F8" s="24">
        <v>0</v>
      </c>
      <c r="G8" s="24">
        <f t="shared" si="0"/>
        <v>0</v>
      </c>
      <c r="H8" s="22">
        <v>8</v>
      </c>
      <c r="I8" s="25">
        <f t="shared" si="1"/>
        <v>0</v>
      </c>
      <c r="J8" s="24">
        <f t="shared" si="2"/>
        <v>0</v>
      </c>
      <c r="K8" s="22"/>
      <c r="L8" s="22"/>
    </row>
    <row r="9" spans="1:30" ht="13" x14ac:dyDescent="0.25">
      <c r="A9" s="9">
        <v>1</v>
      </c>
      <c r="B9" s="9">
        <v>5</v>
      </c>
      <c r="C9" s="10" t="s">
        <v>81</v>
      </c>
      <c r="D9" s="22" t="s">
        <v>15</v>
      </c>
      <c r="E9" s="26">
        <v>50</v>
      </c>
      <c r="F9" s="24">
        <v>0</v>
      </c>
      <c r="G9" s="24">
        <f t="shared" si="0"/>
        <v>0</v>
      </c>
      <c r="H9" s="22">
        <v>8</v>
      </c>
      <c r="I9" s="25">
        <f t="shared" si="1"/>
        <v>0</v>
      </c>
      <c r="J9" s="24">
        <f t="shared" si="2"/>
        <v>0</v>
      </c>
      <c r="K9" s="22"/>
      <c r="L9" s="44"/>
    </row>
    <row r="10" spans="1:30" x14ac:dyDescent="0.25">
      <c r="A10" s="9">
        <v>1</v>
      </c>
      <c r="B10" s="9">
        <v>6</v>
      </c>
      <c r="C10" s="10" t="s">
        <v>31</v>
      </c>
      <c r="D10" s="22" t="s">
        <v>15</v>
      </c>
      <c r="E10" s="26">
        <v>100</v>
      </c>
      <c r="F10" s="24">
        <v>0</v>
      </c>
      <c r="G10" s="24">
        <f t="shared" si="0"/>
        <v>0</v>
      </c>
      <c r="H10" s="22">
        <v>8</v>
      </c>
      <c r="I10" s="25">
        <f t="shared" si="1"/>
        <v>0</v>
      </c>
      <c r="J10" s="24">
        <f t="shared" si="2"/>
        <v>0</v>
      </c>
      <c r="K10" s="22"/>
      <c r="L10" s="22"/>
    </row>
    <row r="11" spans="1:30" ht="20" x14ac:dyDescent="0.25">
      <c r="A11" s="9">
        <v>1</v>
      </c>
      <c r="B11" s="9">
        <v>7</v>
      </c>
      <c r="C11" s="10" t="s">
        <v>18</v>
      </c>
      <c r="D11" s="22" t="s">
        <v>15</v>
      </c>
      <c r="E11" s="26">
        <v>10</v>
      </c>
      <c r="F11" s="24">
        <v>0</v>
      </c>
      <c r="G11" s="24">
        <f t="shared" si="0"/>
        <v>0</v>
      </c>
      <c r="H11" s="22">
        <v>8</v>
      </c>
      <c r="I11" s="25">
        <f t="shared" si="1"/>
        <v>0</v>
      </c>
      <c r="J11" s="24">
        <f t="shared" si="2"/>
        <v>0</v>
      </c>
      <c r="K11" s="22"/>
      <c r="L11" s="22"/>
    </row>
    <row r="12" spans="1:30" ht="20" x14ac:dyDescent="0.25">
      <c r="A12" s="9">
        <v>1</v>
      </c>
      <c r="B12" s="9">
        <v>8</v>
      </c>
      <c r="C12" s="10" t="s">
        <v>19</v>
      </c>
      <c r="D12" s="22" t="s">
        <v>15</v>
      </c>
      <c r="E12" s="26">
        <v>350</v>
      </c>
      <c r="F12" s="24">
        <v>0</v>
      </c>
      <c r="G12" s="24">
        <f t="shared" si="0"/>
        <v>0</v>
      </c>
      <c r="H12" s="22">
        <v>8</v>
      </c>
      <c r="I12" s="25">
        <f t="shared" si="1"/>
        <v>0</v>
      </c>
      <c r="J12" s="24">
        <f t="shared" si="2"/>
        <v>0</v>
      </c>
      <c r="K12" s="22"/>
      <c r="L12" s="22"/>
    </row>
    <row r="13" spans="1:30" ht="20" x14ac:dyDescent="0.25">
      <c r="A13" s="9">
        <v>1</v>
      </c>
      <c r="B13" s="9">
        <v>9</v>
      </c>
      <c r="C13" s="10" t="s">
        <v>107</v>
      </c>
      <c r="D13" s="22" t="s">
        <v>68</v>
      </c>
      <c r="E13" s="26">
        <v>500</v>
      </c>
      <c r="F13" s="24">
        <v>0</v>
      </c>
      <c r="G13" s="24">
        <f t="shared" si="0"/>
        <v>0</v>
      </c>
      <c r="H13" s="22">
        <v>8</v>
      </c>
      <c r="I13" s="25">
        <f t="shared" si="1"/>
        <v>0</v>
      </c>
      <c r="J13" s="24">
        <f t="shared" si="2"/>
        <v>0</v>
      </c>
      <c r="K13" s="22"/>
      <c r="L13" s="22"/>
    </row>
    <row r="14" spans="1:30" ht="20" x14ac:dyDescent="0.25">
      <c r="A14" s="9">
        <v>1</v>
      </c>
      <c r="B14" s="9">
        <v>10</v>
      </c>
      <c r="C14" s="10" t="s">
        <v>100</v>
      </c>
      <c r="D14" s="22" t="s">
        <v>15</v>
      </c>
      <c r="E14" s="26">
        <v>1</v>
      </c>
      <c r="F14" s="24">
        <v>0</v>
      </c>
      <c r="G14" s="24">
        <f t="shared" si="0"/>
        <v>0</v>
      </c>
      <c r="H14" s="22">
        <v>8</v>
      </c>
      <c r="I14" s="25">
        <f t="shared" si="1"/>
        <v>0</v>
      </c>
      <c r="J14" s="24">
        <f t="shared" si="2"/>
        <v>0</v>
      </c>
      <c r="K14" s="22"/>
      <c r="L14" s="22"/>
    </row>
    <row r="15" spans="1:30" ht="20" x14ac:dyDescent="0.25">
      <c r="A15" s="9">
        <v>1</v>
      </c>
      <c r="B15" s="9">
        <v>11</v>
      </c>
      <c r="C15" s="10" t="s">
        <v>57</v>
      </c>
      <c r="D15" s="22" t="s">
        <v>15</v>
      </c>
      <c r="E15" s="26">
        <v>1</v>
      </c>
      <c r="F15" s="24">
        <v>0</v>
      </c>
      <c r="G15" s="24">
        <f t="shared" si="0"/>
        <v>0</v>
      </c>
      <c r="H15" s="22">
        <v>8</v>
      </c>
      <c r="I15" s="25">
        <f t="shared" si="1"/>
        <v>0</v>
      </c>
      <c r="J15" s="24">
        <f t="shared" si="2"/>
        <v>0</v>
      </c>
      <c r="K15" s="22"/>
      <c r="L15" s="22"/>
    </row>
    <row r="16" spans="1:30" x14ac:dyDescent="0.25">
      <c r="A16" s="9">
        <v>1</v>
      </c>
      <c r="B16" s="9">
        <v>12</v>
      </c>
      <c r="C16" s="10" t="s">
        <v>108</v>
      </c>
      <c r="D16" s="22" t="s">
        <v>15</v>
      </c>
      <c r="E16" s="26">
        <v>200</v>
      </c>
      <c r="F16" s="24">
        <v>0</v>
      </c>
      <c r="G16" s="24">
        <f t="shared" si="0"/>
        <v>0</v>
      </c>
      <c r="H16" s="22">
        <v>8</v>
      </c>
      <c r="I16" s="25">
        <f t="shared" si="1"/>
        <v>0</v>
      </c>
      <c r="J16" s="24">
        <f t="shared" si="2"/>
        <v>0</v>
      </c>
      <c r="K16" s="22"/>
      <c r="L16" s="22"/>
    </row>
    <row r="17" spans="1:12" x14ac:dyDescent="0.25">
      <c r="A17" s="9">
        <v>1</v>
      </c>
      <c r="B17" s="9">
        <v>13</v>
      </c>
      <c r="C17" s="10" t="s">
        <v>109</v>
      </c>
      <c r="D17" s="22" t="s">
        <v>15</v>
      </c>
      <c r="E17" s="26">
        <v>200</v>
      </c>
      <c r="F17" s="24">
        <v>0</v>
      </c>
      <c r="G17" s="24">
        <f t="shared" si="0"/>
        <v>0</v>
      </c>
      <c r="H17" s="22">
        <v>8</v>
      </c>
      <c r="I17" s="25">
        <f t="shared" si="1"/>
        <v>0</v>
      </c>
      <c r="J17" s="24">
        <f t="shared" si="2"/>
        <v>0</v>
      </c>
      <c r="K17" s="22"/>
      <c r="L17" s="22"/>
    </row>
    <row r="18" spans="1:12" x14ac:dyDescent="0.25">
      <c r="A18" s="9">
        <v>1</v>
      </c>
      <c r="B18" s="9">
        <v>14</v>
      </c>
      <c r="C18" s="10" t="s">
        <v>110</v>
      </c>
      <c r="D18" s="22" t="s">
        <v>15</v>
      </c>
      <c r="E18" s="26">
        <v>400</v>
      </c>
      <c r="F18" s="24">
        <v>0</v>
      </c>
      <c r="G18" s="24">
        <f t="shared" si="0"/>
        <v>0</v>
      </c>
      <c r="H18" s="22">
        <v>8</v>
      </c>
      <c r="I18" s="25">
        <f t="shared" si="1"/>
        <v>0</v>
      </c>
      <c r="J18" s="24">
        <f t="shared" si="2"/>
        <v>0</v>
      </c>
      <c r="K18" s="22"/>
      <c r="L18" s="22"/>
    </row>
    <row r="19" spans="1:12" x14ac:dyDescent="0.25">
      <c r="A19" s="9">
        <v>1</v>
      </c>
      <c r="B19" s="9">
        <v>15</v>
      </c>
      <c r="C19" s="10" t="s">
        <v>22</v>
      </c>
      <c r="D19" s="22" t="s">
        <v>15</v>
      </c>
      <c r="E19" s="26">
        <v>2000</v>
      </c>
      <c r="F19" s="24">
        <v>0</v>
      </c>
      <c r="G19" s="24">
        <f t="shared" si="0"/>
        <v>0</v>
      </c>
      <c r="H19" s="22">
        <v>8</v>
      </c>
      <c r="I19" s="25">
        <f t="shared" si="1"/>
        <v>0</v>
      </c>
      <c r="J19" s="24">
        <f t="shared" si="2"/>
        <v>0</v>
      </c>
      <c r="K19" s="22"/>
      <c r="L19" s="22"/>
    </row>
    <row r="20" spans="1:12" x14ac:dyDescent="0.25">
      <c r="A20" s="9">
        <v>1</v>
      </c>
      <c r="B20" s="9">
        <v>16</v>
      </c>
      <c r="C20" s="10" t="s">
        <v>21</v>
      </c>
      <c r="D20" s="22" t="s">
        <v>15</v>
      </c>
      <c r="E20" s="26">
        <v>3200</v>
      </c>
      <c r="F20" s="24">
        <v>0</v>
      </c>
      <c r="G20" s="24">
        <f t="shared" si="0"/>
        <v>0</v>
      </c>
      <c r="H20" s="22">
        <v>8</v>
      </c>
      <c r="I20" s="25">
        <f t="shared" si="1"/>
        <v>0</v>
      </c>
      <c r="J20" s="24">
        <f t="shared" si="2"/>
        <v>0</v>
      </c>
      <c r="K20" s="22"/>
      <c r="L20" s="22"/>
    </row>
    <row r="21" spans="1:12" x14ac:dyDescent="0.25">
      <c r="A21" s="9">
        <v>1</v>
      </c>
      <c r="B21" s="9">
        <v>17</v>
      </c>
      <c r="C21" s="10" t="s">
        <v>20</v>
      </c>
      <c r="D21" s="22" t="s">
        <v>15</v>
      </c>
      <c r="E21" s="26">
        <v>1100</v>
      </c>
      <c r="F21" s="24">
        <v>0</v>
      </c>
      <c r="G21" s="24">
        <f t="shared" si="0"/>
        <v>0</v>
      </c>
      <c r="H21" s="22">
        <v>8</v>
      </c>
      <c r="I21" s="25">
        <f t="shared" si="1"/>
        <v>0</v>
      </c>
      <c r="J21" s="24">
        <f t="shared" si="2"/>
        <v>0</v>
      </c>
      <c r="K21" s="22"/>
      <c r="L21" s="22"/>
    </row>
    <row r="22" spans="1:12" x14ac:dyDescent="0.25">
      <c r="A22" s="9">
        <v>1</v>
      </c>
      <c r="B22" s="9">
        <v>18</v>
      </c>
      <c r="C22" s="10" t="s">
        <v>32</v>
      </c>
      <c r="D22" s="22" t="s">
        <v>17</v>
      </c>
      <c r="E22" s="26">
        <v>60</v>
      </c>
      <c r="F22" s="24">
        <v>0</v>
      </c>
      <c r="G22" s="24">
        <f t="shared" si="0"/>
        <v>0</v>
      </c>
      <c r="H22" s="22">
        <v>8</v>
      </c>
      <c r="I22" s="25">
        <f t="shared" si="1"/>
        <v>0</v>
      </c>
      <c r="J22" s="24">
        <f t="shared" si="2"/>
        <v>0</v>
      </c>
      <c r="K22" s="22"/>
      <c r="L22" s="22"/>
    </row>
    <row r="23" spans="1:12" x14ac:dyDescent="0.25">
      <c r="A23" s="9">
        <v>1</v>
      </c>
      <c r="B23" s="9">
        <v>19</v>
      </c>
      <c r="C23" s="10" t="s">
        <v>23</v>
      </c>
      <c r="D23" s="22" t="s">
        <v>17</v>
      </c>
      <c r="E23" s="26">
        <v>1500</v>
      </c>
      <c r="F23" s="24">
        <v>0</v>
      </c>
      <c r="G23" s="24">
        <f t="shared" si="0"/>
        <v>0</v>
      </c>
      <c r="H23" s="22">
        <v>8</v>
      </c>
      <c r="I23" s="25">
        <f t="shared" si="1"/>
        <v>0</v>
      </c>
      <c r="J23" s="24">
        <f t="shared" si="2"/>
        <v>0</v>
      </c>
      <c r="K23" s="22"/>
      <c r="L23" s="22"/>
    </row>
    <row r="24" spans="1:12" x14ac:dyDescent="0.25">
      <c r="A24" s="9">
        <v>1</v>
      </c>
      <c r="B24" s="9">
        <v>20</v>
      </c>
      <c r="C24" s="10" t="s">
        <v>24</v>
      </c>
      <c r="D24" s="22" t="s">
        <v>17</v>
      </c>
      <c r="E24" s="26">
        <v>4500</v>
      </c>
      <c r="F24" s="24">
        <v>0</v>
      </c>
      <c r="G24" s="24">
        <f t="shared" si="0"/>
        <v>0</v>
      </c>
      <c r="H24" s="22">
        <v>8</v>
      </c>
      <c r="I24" s="25">
        <f t="shared" si="1"/>
        <v>0</v>
      </c>
      <c r="J24" s="24">
        <f t="shared" si="2"/>
        <v>0</v>
      </c>
      <c r="K24" s="22"/>
      <c r="L24" s="22"/>
    </row>
    <row r="25" spans="1:12" x14ac:dyDescent="0.25">
      <c r="A25" s="9">
        <v>1</v>
      </c>
      <c r="B25" s="9">
        <v>21</v>
      </c>
      <c r="C25" s="10" t="s">
        <v>25</v>
      </c>
      <c r="D25" s="22" t="s">
        <v>17</v>
      </c>
      <c r="E25" s="26">
        <v>2000</v>
      </c>
      <c r="F25" s="24">
        <v>0</v>
      </c>
      <c r="G25" s="24">
        <f t="shared" si="0"/>
        <v>0</v>
      </c>
      <c r="H25" s="22">
        <v>8</v>
      </c>
      <c r="I25" s="25">
        <f t="shared" si="1"/>
        <v>0</v>
      </c>
      <c r="J25" s="24">
        <f t="shared" si="2"/>
        <v>0</v>
      </c>
      <c r="K25" s="22"/>
      <c r="L25" s="22"/>
    </row>
    <row r="26" spans="1:12" ht="20" x14ac:dyDescent="0.25">
      <c r="A26" s="9">
        <v>1</v>
      </c>
      <c r="B26" s="9">
        <v>22</v>
      </c>
      <c r="C26" s="10" t="s">
        <v>26</v>
      </c>
      <c r="D26" s="22" t="s">
        <v>17</v>
      </c>
      <c r="E26" s="26">
        <v>1200</v>
      </c>
      <c r="F26" s="24">
        <v>0</v>
      </c>
      <c r="G26" s="24">
        <f t="shared" si="0"/>
        <v>0</v>
      </c>
      <c r="H26" s="22">
        <v>8</v>
      </c>
      <c r="I26" s="25">
        <f t="shared" si="1"/>
        <v>0</v>
      </c>
      <c r="J26" s="24">
        <f t="shared" si="2"/>
        <v>0</v>
      </c>
      <c r="K26" s="22"/>
      <c r="L26" s="22"/>
    </row>
    <row r="27" spans="1:12" ht="20" x14ac:dyDescent="0.25">
      <c r="A27" s="9">
        <v>1</v>
      </c>
      <c r="B27" s="9">
        <v>23</v>
      </c>
      <c r="C27" s="10" t="s">
        <v>27</v>
      </c>
      <c r="D27" s="22" t="s">
        <v>17</v>
      </c>
      <c r="E27" s="26">
        <v>1300</v>
      </c>
      <c r="F27" s="24">
        <v>0</v>
      </c>
      <c r="G27" s="24">
        <f t="shared" si="0"/>
        <v>0</v>
      </c>
      <c r="H27" s="22">
        <v>8</v>
      </c>
      <c r="I27" s="25">
        <f t="shared" si="1"/>
        <v>0</v>
      </c>
      <c r="J27" s="24">
        <f t="shared" si="2"/>
        <v>0</v>
      </c>
      <c r="K27" s="22"/>
      <c r="L27" s="22"/>
    </row>
    <row r="28" spans="1:12" ht="20" x14ac:dyDescent="0.25">
      <c r="A28" s="9">
        <v>1</v>
      </c>
      <c r="B28" s="9">
        <v>24</v>
      </c>
      <c r="C28" s="10" t="s">
        <v>73</v>
      </c>
      <c r="D28" s="22" t="s">
        <v>17</v>
      </c>
      <c r="E28" s="26">
        <v>150</v>
      </c>
      <c r="F28" s="24">
        <v>0</v>
      </c>
      <c r="G28" s="24">
        <f t="shared" si="0"/>
        <v>0</v>
      </c>
      <c r="H28" s="22">
        <v>8</v>
      </c>
      <c r="I28" s="25">
        <f t="shared" si="1"/>
        <v>0</v>
      </c>
      <c r="J28" s="24">
        <f t="shared" si="2"/>
        <v>0</v>
      </c>
      <c r="K28" s="22"/>
      <c r="L28" s="22"/>
    </row>
    <row r="29" spans="1:12" ht="20" x14ac:dyDescent="0.25">
      <c r="A29" s="9">
        <v>1</v>
      </c>
      <c r="B29" s="9">
        <v>25</v>
      </c>
      <c r="C29" s="10" t="s">
        <v>75</v>
      </c>
      <c r="D29" s="22" t="s">
        <v>17</v>
      </c>
      <c r="E29" s="26">
        <v>300</v>
      </c>
      <c r="F29" s="24">
        <v>0</v>
      </c>
      <c r="G29" s="24">
        <f t="shared" si="0"/>
        <v>0</v>
      </c>
      <c r="H29" s="22">
        <v>8</v>
      </c>
      <c r="I29" s="25">
        <f t="shared" si="1"/>
        <v>0</v>
      </c>
      <c r="J29" s="24">
        <f t="shared" si="2"/>
        <v>0</v>
      </c>
      <c r="K29" s="22"/>
      <c r="L29" s="22"/>
    </row>
    <row r="30" spans="1:12" ht="20" x14ac:dyDescent="0.25">
      <c r="A30" s="9">
        <v>1</v>
      </c>
      <c r="B30" s="9">
        <v>26</v>
      </c>
      <c r="C30" s="10" t="s">
        <v>74</v>
      </c>
      <c r="D30" s="22" t="s">
        <v>17</v>
      </c>
      <c r="E30" s="26">
        <v>500</v>
      </c>
      <c r="F30" s="24">
        <v>0</v>
      </c>
      <c r="G30" s="24">
        <f t="shared" si="0"/>
        <v>0</v>
      </c>
      <c r="H30" s="22">
        <v>8</v>
      </c>
      <c r="I30" s="25">
        <f t="shared" si="1"/>
        <v>0</v>
      </c>
      <c r="J30" s="24">
        <f t="shared" si="2"/>
        <v>0</v>
      </c>
      <c r="K30" s="22"/>
      <c r="L30" s="22"/>
    </row>
    <row r="31" spans="1:12" ht="13" x14ac:dyDescent="0.25">
      <c r="A31" s="9">
        <v>1</v>
      </c>
      <c r="B31" s="9">
        <v>27</v>
      </c>
      <c r="C31" s="10" t="s">
        <v>28</v>
      </c>
      <c r="D31" s="22" t="s">
        <v>15</v>
      </c>
      <c r="E31" s="26">
        <v>10</v>
      </c>
      <c r="F31" s="24">
        <v>0</v>
      </c>
      <c r="G31" s="24">
        <f t="shared" si="0"/>
        <v>0</v>
      </c>
      <c r="H31" s="22">
        <v>8</v>
      </c>
      <c r="I31" s="25">
        <f t="shared" si="1"/>
        <v>0</v>
      </c>
      <c r="J31" s="24">
        <f t="shared" si="2"/>
        <v>0</v>
      </c>
      <c r="K31" s="22"/>
      <c r="L31" s="44"/>
    </row>
    <row r="32" spans="1:12" x14ac:dyDescent="0.25">
      <c r="A32" s="9">
        <v>1</v>
      </c>
      <c r="B32" s="9">
        <v>28</v>
      </c>
      <c r="C32" s="10" t="s">
        <v>101</v>
      </c>
      <c r="D32" s="22" t="s">
        <v>68</v>
      </c>
      <c r="E32" s="26">
        <v>50</v>
      </c>
      <c r="F32" s="24">
        <v>0</v>
      </c>
      <c r="G32" s="24">
        <f t="shared" si="0"/>
        <v>0</v>
      </c>
      <c r="H32" s="22">
        <v>8</v>
      </c>
      <c r="I32" s="25">
        <f t="shared" si="1"/>
        <v>0</v>
      </c>
      <c r="J32" s="24">
        <f t="shared" si="2"/>
        <v>0</v>
      </c>
      <c r="K32" s="22"/>
      <c r="L32" s="22"/>
    </row>
    <row r="33" spans="1:12" x14ac:dyDescent="0.25">
      <c r="A33" s="9">
        <v>1</v>
      </c>
      <c r="B33" s="9">
        <v>29</v>
      </c>
      <c r="C33" s="10" t="s">
        <v>29</v>
      </c>
      <c r="D33" s="22" t="s">
        <v>15</v>
      </c>
      <c r="E33" s="26">
        <v>250</v>
      </c>
      <c r="F33" s="24">
        <v>0</v>
      </c>
      <c r="G33" s="24">
        <f t="shared" si="0"/>
        <v>0</v>
      </c>
      <c r="H33" s="22">
        <v>8</v>
      </c>
      <c r="I33" s="25">
        <f t="shared" si="1"/>
        <v>0</v>
      </c>
      <c r="J33" s="24">
        <f t="shared" si="2"/>
        <v>0</v>
      </c>
      <c r="K33" s="22"/>
      <c r="L33" s="22"/>
    </row>
    <row r="34" spans="1:12" x14ac:dyDescent="0.25">
      <c r="A34" s="9">
        <v>1</v>
      </c>
      <c r="B34" s="9">
        <v>30</v>
      </c>
      <c r="C34" s="10" t="s">
        <v>102</v>
      </c>
      <c r="D34" s="22" t="s">
        <v>15</v>
      </c>
      <c r="E34" s="26">
        <v>57</v>
      </c>
      <c r="F34" s="24">
        <v>0</v>
      </c>
      <c r="G34" s="24">
        <f t="shared" si="0"/>
        <v>0</v>
      </c>
      <c r="H34" s="22">
        <v>8</v>
      </c>
      <c r="I34" s="25">
        <f t="shared" si="1"/>
        <v>0</v>
      </c>
      <c r="J34" s="24">
        <f t="shared" si="2"/>
        <v>0</v>
      </c>
      <c r="K34" s="22"/>
      <c r="L34" s="22"/>
    </row>
    <row r="35" spans="1:12" x14ac:dyDescent="0.25">
      <c r="A35" s="9">
        <v>1</v>
      </c>
      <c r="B35" s="9">
        <v>31</v>
      </c>
      <c r="C35" s="10" t="s">
        <v>103</v>
      </c>
      <c r="D35" s="22" t="s">
        <v>15</v>
      </c>
      <c r="E35" s="26">
        <v>59</v>
      </c>
      <c r="F35" s="24">
        <v>0</v>
      </c>
      <c r="G35" s="24">
        <f t="shared" si="0"/>
        <v>0</v>
      </c>
      <c r="H35" s="22">
        <v>8</v>
      </c>
      <c r="I35" s="25">
        <f t="shared" si="1"/>
        <v>0</v>
      </c>
      <c r="J35" s="24">
        <f t="shared" si="2"/>
        <v>0</v>
      </c>
      <c r="K35" s="22"/>
      <c r="L35" s="22"/>
    </row>
    <row r="36" spans="1:12" x14ac:dyDescent="0.25">
      <c r="A36" s="9">
        <v>1</v>
      </c>
      <c r="B36" s="9">
        <v>32</v>
      </c>
      <c r="C36" s="10" t="s">
        <v>104</v>
      </c>
      <c r="D36" s="22" t="s">
        <v>15</v>
      </c>
      <c r="E36" s="26">
        <v>34</v>
      </c>
      <c r="F36" s="24">
        <v>0</v>
      </c>
      <c r="G36" s="24">
        <f t="shared" si="0"/>
        <v>0</v>
      </c>
      <c r="H36" s="22">
        <v>8</v>
      </c>
      <c r="I36" s="25">
        <f t="shared" si="1"/>
        <v>0</v>
      </c>
      <c r="J36" s="24">
        <f t="shared" si="2"/>
        <v>0</v>
      </c>
      <c r="K36" s="22"/>
      <c r="L36" s="22"/>
    </row>
    <row r="37" spans="1:12" x14ac:dyDescent="0.25">
      <c r="A37" s="9">
        <v>1</v>
      </c>
      <c r="B37" s="9">
        <v>33</v>
      </c>
      <c r="C37" s="10" t="s">
        <v>105</v>
      </c>
      <c r="D37" s="22" t="s">
        <v>15</v>
      </c>
      <c r="E37" s="26">
        <v>5</v>
      </c>
      <c r="F37" s="24">
        <v>0</v>
      </c>
      <c r="G37" s="24">
        <f t="shared" si="0"/>
        <v>0</v>
      </c>
      <c r="H37" s="22">
        <v>8</v>
      </c>
      <c r="I37" s="25">
        <f t="shared" si="1"/>
        <v>0</v>
      </c>
      <c r="J37" s="24">
        <f t="shared" si="2"/>
        <v>0</v>
      </c>
      <c r="K37" s="22"/>
      <c r="L37" s="22"/>
    </row>
    <row r="38" spans="1:12" ht="20" x14ac:dyDescent="0.25">
      <c r="A38" s="9">
        <v>1</v>
      </c>
      <c r="B38" s="9">
        <v>34</v>
      </c>
      <c r="C38" s="10" t="s">
        <v>85</v>
      </c>
      <c r="D38" s="22" t="s">
        <v>15</v>
      </c>
      <c r="E38" s="26">
        <v>120</v>
      </c>
      <c r="F38" s="24">
        <v>0</v>
      </c>
      <c r="G38" s="24">
        <f t="shared" si="0"/>
        <v>0</v>
      </c>
      <c r="H38" s="22">
        <v>8</v>
      </c>
      <c r="I38" s="25">
        <f t="shared" si="1"/>
        <v>0</v>
      </c>
      <c r="J38" s="24">
        <f t="shared" si="2"/>
        <v>0</v>
      </c>
      <c r="K38" s="22"/>
      <c r="L38" s="22"/>
    </row>
    <row r="39" spans="1:12" x14ac:dyDescent="0.25">
      <c r="A39" s="9">
        <v>1</v>
      </c>
      <c r="B39" s="9">
        <v>35</v>
      </c>
      <c r="C39" s="10" t="s">
        <v>82</v>
      </c>
      <c r="D39" s="22" t="s">
        <v>17</v>
      </c>
      <c r="E39" s="26">
        <v>70</v>
      </c>
      <c r="F39" s="24">
        <v>0</v>
      </c>
      <c r="G39" s="24">
        <f t="shared" si="0"/>
        <v>0</v>
      </c>
      <c r="H39" s="43">
        <v>8</v>
      </c>
      <c r="I39" s="25">
        <f t="shared" si="1"/>
        <v>0</v>
      </c>
      <c r="J39" s="24">
        <f t="shared" si="2"/>
        <v>0</v>
      </c>
      <c r="K39" s="22"/>
      <c r="L39" s="22"/>
    </row>
    <row r="40" spans="1:12" ht="20" x14ac:dyDescent="0.25">
      <c r="A40" s="9">
        <v>1</v>
      </c>
      <c r="B40" s="9">
        <v>36</v>
      </c>
      <c r="C40" s="10" t="s">
        <v>65</v>
      </c>
      <c r="D40" s="22" t="s">
        <v>15</v>
      </c>
      <c r="E40" s="26">
        <v>40</v>
      </c>
      <c r="F40" s="24">
        <v>0</v>
      </c>
      <c r="G40" s="24">
        <f t="shared" si="0"/>
        <v>0</v>
      </c>
      <c r="H40" s="22">
        <v>8</v>
      </c>
      <c r="I40" s="25">
        <f t="shared" si="1"/>
        <v>0</v>
      </c>
      <c r="J40" s="24">
        <f t="shared" si="2"/>
        <v>0</v>
      </c>
      <c r="K40" s="22"/>
      <c r="L40" s="22"/>
    </row>
    <row r="41" spans="1:12" ht="20" x14ac:dyDescent="0.25">
      <c r="A41" s="9">
        <v>1</v>
      </c>
      <c r="B41" s="9">
        <v>37</v>
      </c>
      <c r="C41" s="10" t="s">
        <v>62</v>
      </c>
      <c r="D41" s="22" t="s">
        <v>15</v>
      </c>
      <c r="E41" s="26">
        <v>40</v>
      </c>
      <c r="F41" s="24">
        <v>0</v>
      </c>
      <c r="G41" s="24">
        <f t="shared" si="0"/>
        <v>0</v>
      </c>
      <c r="H41" s="22">
        <v>8</v>
      </c>
      <c r="I41" s="25">
        <f t="shared" si="1"/>
        <v>0</v>
      </c>
      <c r="J41" s="24">
        <f t="shared" si="2"/>
        <v>0</v>
      </c>
      <c r="K41" s="22"/>
      <c r="L41" s="22"/>
    </row>
    <row r="42" spans="1:12" ht="20" x14ac:dyDescent="0.25">
      <c r="A42" s="9">
        <v>1</v>
      </c>
      <c r="B42" s="9">
        <v>38</v>
      </c>
      <c r="C42" s="10" t="s">
        <v>64</v>
      </c>
      <c r="D42" s="22" t="s">
        <v>15</v>
      </c>
      <c r="E42" s="26">
        <v>50</v>
      </c>
      <c r="F42" s="24">
        <v>0</v>
      </c>
      <c r="G42" s="24">
        <f t="shared" si="0"/>
        <v>0</v>
      </c>
      <c r="H42" s="22">
        <v>8</v>
      </c>
      <c r="I42" s="25">
        <f t="shared" si="1"/>
        <v>0</v>
      </c>
      <c r="J42" s="24">
        <f t="shared" si="2"/>
        <v>0</v>
      </c>
      <c r="K42" s="44"/>
      <c r="L42" s="22"/>
    </row>
    <row r="43" spans="1:12" ht="20" x14ac:dyDescent="0.25">
      <c r="A43" s="9">
        <v>1</v>
      </c>
      <c r="B43" s="9">
        <v>39</v>
      </c>
      <c r="C43" s="10" t="s">
        <v>63</v>
      </c>
      <c r="D43" s="22" t="s">
        <v>15</v>
      </c>
      <c r="E43" s="26">
        <v>20</v>
      </c>
      <c r="F43" s="24">
        <v>0</v>
      </c>
      <c r="G43" s="24">
        <f t="shared" si="0"/>
        <v>0</v>
      </c>
      <c r="H43" s="22">
        <v>8</v>
      </c>
      <c r="I43" s="25">
        <f t="shared" si="1"/>
        <v>0</v>
      </c>
      <c r="J43" s="24">
        <f t="shared" si="2"/>
        <v>0</v>
      </c>
      <c r="K43" s="22"/>
      <c r="L43" s="22"/>
    </row>
    <row r="44" spans="1:12" x14ac:dyDescent="0.25">
      <c r="A44" s="9">
        <v>1</v>
      </c>
      <c r="B44" s="9">
        <v>40</v>
      </c>
      <c r="C44" s="10" t="s">
        <v>83</v>
      </c>
      <c r="D44" s="22" t="s">
        <v>15</v>
      </c>
      <c r="E44" s="26">
        <v>45</v>
      </c>
      <c r="F44" s="24">
        <v>0</v>
      </c>
      <c r="G44" s="24">
        <f t="shared" si="0"/>
        <v>0</v>
      </c>
      <c r="H44" s="22">
        <v>8</v>
      </c>
      <c r="I44" s="25">
        <f t="shared" si="1"/>
        <v>0</v>
      </c>
      <c r="J44" s="24">
        <f t="shared" si="2"/>
        <v>0</v>
      </c>
      <c r="K44" s="22"/>
      <c r="L44" s="22"/>
    </row>
    <row r="45" spans="1:12" x14ac:dyDescent="0.25">
      <c r="A45" s="9">
        <v>1</v>
      </c>
      <c r="B45" s="9">
        <v>41</v>
      </c>
      <c r="C45" s="10" t="s">
        <v>84</v>
      </c>
      <c r="D45" s="22" t="s">
        <v>15</v>
      </c>
      <c r="E45" s="26">
        <v>100</v>
      </c>
      <c r="F45" s="24">
        <v>0</v>
      </c>
      <c r="G45" s="24">
        <f t="shared" si="0"/>
        <v>0</v>
      </c>
      <c r="H45" s="22">
        <v>8</v>
      </c>
      <c r="I45" s="25">
        <f t="shared" si="1"/>
        <v>0</v>
      </c>
      <c r="J45" s="24">
        <f t="shared" si="2"/>
        <v>0</v>
      </c>
      <c r="K45" s="22"/>
      <c r="L45" s="22"/>
    </row>
    <row r="46" spans="1:12" x14ac:dyDescent="0.25">
      <c r="A46" s="9">
        <v>1</v>
      </c>
      <c r="B46" s="9">
        <v>42</v>
      </c>
      <c r="C46" s="10" t="s">
        <v>30</v>
      </c>
      <c r="D46" s="22" t="s">
        <v>15</v>
      </c>
      <c r="E46" s="26">
        <v>550</v>
      </c>
      <c r="F46" s="24">
        <v>0</v>
      </c>
      <c r="G46" s="24">
        <f t="shared" si="0"/>
        <v>0</v>
      </c>
      <c r="H46" s="22">
        <v>8</v>
      </c>
      <c r="I46" s="25">
        <f t="shared" si="1"/>
        <v>0</v>
      </c>
      <c r="J46" s="24">
        <f t="shared" si="2"/>
        <v>0</v>
      </c>
      <c r="K46" s="22"/>
      <c r="L46" s="22"/>
    </row>
    <row r="47" spans="1:12" x14ac:dyDescent="0.25">
      <c r="A47" s="9">
        <v>1</v>
      </c>
      <c r="B47" s="9">
        <v>43</v>
      </c>
      <c r="C47" s="10" t="s">
        <v>60</v>
      </c>
      <c r="D47" s="22" t="s">
        <v>15</v>
      </c>
      <c r="E47" s="26">
        <v>200</v>
      </c>
      <c r="F47" s="24">
        <v>0</v>
      </c>
      <c r="G47" s="24">
        <f t="shared" si="0"/>
        <v>0</v>
      </c>
      <c r="H47" s="22">
        <v>8</v>
      </c>
      <c r="I47" s="25">
        <f t="shared" si="1"/>
        <v>0</v>
      </c>
      <c r="J47" s="24">
        <f t="shared" si="2"/>
        <v>0</v>
      </c>
      <c r="K47" s="22"/>
      <c r="L47" s="22"/>
    </row>
    <row r="48" spans="1:12" ht="13" x14ac:dyDescent="0.25">
      <c r="A48" s="9">
        <v>1</v>
      </c>
      <c r="B48" s="9">
        <v>44</v>
      </c>
      <c r="C48" s="10" t="s">
        <v>61</v>
      </c>
      <c r="D48" s="22" t="s">
        <v>15</v>
      </c>
      <c r="E48" s="26">
        <v>30</v>
      </c>
      <c r="F48" s="24">
        <v>0</v>
      </c>
      <c r="G48" s="24">
        <f t="shared" si="0"/>
        <v>0</v>
      </c>
      <c r="H48" s="22">
        <v>8</v>
      </c>
      <c r="I48" s="25">
        <f t="shared" si="1"/>
        <v>0</v>
      </c>
      <c r="J48" s="24">
        <f t="shared" si="2"/>
        <v>0</v>
      </c>
      <c r="K48" s="22"/>
      <c r="L48" s="44"/>
    </row>
    <row r="49" spans="1:12" x14ac:dyDescent="0.25">
      <c r="A49" s="9">
        <v>1</v>
      </c>
      <c r="B49" s="9">
        <v>45</v>
      </c>
      <c r="C49" s="10" t="s">
        <v>76</v>
      </c>
      <c r="D49" s="22" t="s">
        <v>15</v>
      </c>
      <c r="E49" s="26">
        <v>50</v>
      </c>
      <c r="F49" s="24">
        <v>0</v>
      </c>
      <c r="G49" s="24">
        <f t="shared" si="0"/>
        <v>0</v>
      </c>
      <c r="H49" s="22">
        <v>8</v>
      </c>
      <c r="I49" s="25">
        <f t="shared" si="1"/>
        <v>0</v>
      </c>
      <c r="J49" s="24">
        <f t="shared" si="2"/>
        <v>0</v>
      </c>
      <c r="K49" s="22"/>
      <c r="L49" s="22"/>
    </row>
    <row r="50" spans="1:12" x14ac:dyDescent="0.25">
      <c r="A50" s="9">
        <v>1</v>
      </c>
      <c r="B50" s="9">
        <v>46</v>
      </c>
      <c r="C50" s="10" t="s">
        <v>66</v>
      </c>
      <c r="D50" s="22" t="s">
        <v>15</v>
      </c>
      <c r="E50" s="26">
        <v>1</v>
      </c>
      <c r="F50" s="24">
        <v>0</v>
      </c>
      <c r="G50" s="24">
        <f t="shared" si="0"/>
        <v>0</v>
      </c>
      <c r="H50" s="22">
        <v>8</v>
      </c>
      <c r="I50" s="25">
        <f t="shared" si="1"/>
        <v>0</v>
      </c>
      <c r="J50" s="24">
        <f t="shared" si="2"/>
        <v>0</v>
      </c>
      <c r="K50" s="22"/>
      <c r="L50" s="22"/>
    </row>
    <row r="51" spans="1:12" ht="28.25" customHeight="1" x14ac:dyDescent="0.25">
      <c r="A51" s="36"/>
      <c r="B51" s="34"/>
      <c r="C51" s="48" t="s">
        <v>67</v>
      </c>
      <c r="D51" s="49"/>
      <c r="E51" s="59"/>
      <c r="F51" s="50"/>
      <c r="G51" s="50">
        <f>SUM(G5:G50)</f>
        <v>0</v>
      </c>
      <c r="H51" s="50"/>
      <c r="I51" s="50"/>
      <c r="J51" s="50">
        <f t="shared" ref="J51" si="3">SUM(J5:J50)</f>
        <v>0</v>
      </c>
      <c r="K51" s="37"/>
      <c r="L51" s="37"/>
    </row>
    <row r="52" spans="1:12" ht="15.75" customHeight="1" x14ac:dyDescent="0.25">
      <c r="F52" s="17"/>
    </row>
    <row r="53" spans="1:12" x14ac:dyDescent="0.25">
      <c r="C53" s="11" t="s">
        <v>106</v>
      </c>
    </row>
    <row r="56" spans="1:12" ht="12.75" customHeight="1" x14ac:dyDescent="0.25"/>
    <row r="57" spans="1:12" x14ac:dyDescent="0.25">
      <c r="G57" s="17"/>
    </row>
    <row r="58" spans="1:12" ht="13" x14ac:dyDescent="0.3">
      <c r="C58" s="31"/>
      <c r="F58" s="17"/>
    </row>
    <row r="59" spans="1:12" x14ac:dyDescent="0.25">
      <c r="D59" s="17"/>
      <c r="E59" s="17"/>
      <c r="H59" s="17"/>
    </row>
    <row r="60" spans="1:12" ht="12.75" customHeight="1" x14ac:dyDescent="0.25">
      <c r="C60" s="32"/>
    </row>
    <row r="61" spans="1:12" ht="7.5" customHeight="1" x14ac:dyDescent="0.25"/>
    <row r="62" spans="1:12" ht="32.9" customHeight="1" x14ac:dyDescent="0.25"/>
    <row r="70" spans="3:11" ht="27.75" customHeight="1" x14ac:dyDescent="0.25"/>
    <row r="71" spans="3:11" ht="41.9" customHeight="1" x14ac:dyDescent="0.3">
      <c r="C71" s="30" t="s">
        <v>52</v>
      </c>
      <c r="G71" s="17"/>
      <c r="J71" s="17"/>
    </row>
    <row r="72" spans="3:11" ht="14.9" customHeight="1" x14ac:dyDescent="0.25">
      <c r="F72" s="17"/>
    </row>
    <row r="73" spans="3:11" ht="12.75" customHeight="1" x14ac:dyDescent="0.25">
      <c r="D73" s="17"/>
      <c r="E73" s="17"/>
      <c r="H73" s="17"/>
      <c r="I73" s="17"/>
      <c r="K73" s="17"/>
    </row>
    <row r="74" spans="3:11" x14ac:dyDescent="0.25">
      <c r="C74" s="32"/>
    </row>
    <row r="75" spans="3:11" x14ac:dyDescent="0.25">
      <c r="C75" s="11" t="s">
        <v>53</v>
      </c>
    </row>
    <row r="76" spans="3:11" ht="29.9" customHeight="1" x14ac:dyDescent="0.25">
      <c r="C76" s="11" t="s">
        <v>53</v>
      </c>
    </row>
    <row r="77" spans="3:11" ht="12.75" customHeight="1" x14ac:dyDescent="0.25"/>
    <row r="78" spans="3:11" ht="12.75" customHeight="1" x14ac:dyDescent="0.25"/>
    <row r="79" spans="3:11" ht="16.399999999999999" customHeight="1" x14ac:dyDescent="0.25"/>
    <row r="1048519" ht="12.75" customHeight="1" x14ac:dyDescent="0.25"/>
    <row r="1048520" ht="12.75" customHeight="1" x14ac:dyDescent="0.25"/>
    <row r="1048521" ht="12.75" customHeight="1" x14ac:dyDescent="0.25"/>
    <row r="1048522" ht="12.75" customHeight="1" x14ac:dyDescent="0.25"/>
    <row r="1048523" ht="12.75" customHeight="1" x14ac:dyDescent="0.25"/>
    <row r="1048524" ht="12.75" customHeight="1" x14ac:dyDescent="0.25"/>
    <row r="1048525" ht="12.75" customHeight="1" x14ac:dyDescent="0.25"/>
  </sheetData>
  <sortState xmlns:xlrd2="http://schemas.microsoft.com/office/spreadsheetml/2017/richdata2" ref="A48:L64">
    <sortCondition ref="C5:C43"/>
  </sortState>
  <mergeCells count="15">
    <mergeCell ref="K1:K3"/>
    <mergeCell ref="L1:L3"/>
    <mergeCell ref="M1:M3"/>
    <mergeCell ref="R1:R3"/>
    <mergeCell ref="T1:T2"/>
    <mergeCell ref="F1:F3"/>
    <mergeCell ref="G1:G3"/>
    <mergeCell ref="H1:H3"/>
    <mergeCell ref="I1:I3"/>
    <mergeCell ref="J1:J3"/>
    <mergeCell ref="A1:A3"/>
    <mergeCell ref="B1:B3"/>
    <mergeCell ref="C1:C3"/>
    <mergeCell ref="D1:D3"/>
    <mergeCell ref="E1:E3"/>
  </mergeCells>
  <pageMargins left="0.15748031496062992" right="0.15748031496062992" top="0.43307086614173229" bottom="0.35433070866141736" header="0.51181102362204722" footer="0.51181102362204722"/>
  <pageSetup paperSize="9" scale="76" firstPageNumber="0" fitToHeight="2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3"/>
  <sheetViews>
    <sheetView tabSelected="1" topLeftCell="A30" zoomScaleNormal="100" workbookViewId="0">
      <selection activeCell="G43" sqref="G43:J43"/>
    </sheetView>
  </sheetViews>
  <sheetFormatPr defaultRowHeight="12.5" x14ac:dyDescent="0.25"/>
  <cols>
    <col min="1" max="2" width="4.6328125"/>
    <col min="3" max="3" width="80.08984375" customWidth="1"/>
    <col min="4" max="4" width="7.453125"/>
    <col min="5" max="5" width="6.54296875" bestFit="1" customWidth="1"/>
    <col min="6" max="6" width="14.90625" customWidth="1"/>
    <col min="7" max="7" width="13.453125" bestFit="1" customWidth="1"/>
    <col min="8" max="8" width="5.36328125"/>
    <col min="9" max="9" width="12.90625" bestFit="1" customWidth="1"/>
    <col min="10" max="10" width="13.36328125" bestFit="1" customWidth="1"/>
    <col min="11" max="11" width="16.90625"/>
    <col min="12" max="12" width="17.6328125" customWidth="1"/>
  </cols>
  <sheetData>
    <row r="1" spans="1:12" ht="18" x14ac:dyDescent="0.4">
      <c r="A1" s="34"/>
      <c r="B1" s="40"/>
      <c r="C1" s="60" t="s">
        <v>33</v>
      </c>
      <c r="D1" s="37"/>
      <c r="E1" s="37"/>
      <c r="F1" s="61"/>
      <c r="G1" s="61"/>
      <c r="H1" s="37"/>
      <c r="I1" s="61"/>
      <c r="J1" s="61"/>
      <c r="K1" s="44"/>
      <c r="L1" s="44"/>
    </row>
    <row r="2" spans="1:12" ht="15.5" x14ac:dyDescent="0.35">
      <c r="A2" s="9"/>
      <c r="B2" s="9"/>
      <c r="C2" s="21" t="s">
        <v>34</v>
      </c>
      <c r="D2" s="22"/>
      <c r="E2" s="23"/>
      <c r="F2" s="24"/>
      <c r="G2" s="24"/>
      <c r="H2" s="22"/>
      <c r="I2" s="25"/>
      <c r="J2" s="24"/>
      <c r="K2" s="22"/>
      <c r="L2" s="22"/>
    </row>
    <row r="3" spans="1:12" ht="51" x14ac:dyDescent="0.25">
      <c r="A3" s="9">
        <v>2</v>
      </c>
      <c r="B3" s="9">
        <v>1</v>
      </c>
      <c r="C3" s="10" t="s">
        <v>35</v>
      </c>
      <c r="D3" s="22" t="s">
        <v>15</v>
      </c>
      <c r="E3" s="23">
        <v>290</v>
      </c>
      <c r="F3" s="24">
        <v>0</v>
      </c>
      <c r="G3" s="24">
        <f>ROUND(E3*F3,2)</f>
        <v>0</v>
      </c>
      <c r="H3" s="22">
        <v>8</v>
      </c>
      <c r="I3" s="25">
        <f>ROUND(F3*1.08,2)</f>
        <v>0</v>
      </c>
      <c r="J3" s="24">
        <f>ROUND(G3+(G3*0.08),0)</f>
        <v>0</v>
      </c>
      <c r="K3" s="22"/>
      <c r="L3" s="22"/>
    </row>
    <row r="4" spans="1:12" ht="51" x14ac:dyDescent="0.25">
      <c r="A4" s="9">
        <v>2</v>
      </c>
      <c r="B4" s="9">
        <v>2</v>
      </c>
      <c r="C4" s="10" t="s">
        <v>36</v>
      </c>
      <c r="D4" s="22" t="s">
        <v>15</v>
      </c>
      <c r="E4" s="23">
        <v>500</v>
      </c>
      <c r="F4" s="24">
        <v>0</v>
      </c>
      <c r="G4" s="24">
        <f t="shared" ref="G4:G20" si="0">ROUND(E4*F4,2)</f>
        <v>0</v>
      </c>
      <c r="H4" s="22">
        <v>8</v>
      </c>
      <c r="I4" s="25">
        <f t="shared" ref="I4:I20" si="1">ROUND(F4*1.08,2)</f>
        <v>0</v>
      </c>
      <c r="J4" s="24">
        <f t="shared" ref="J4:J20" si="2">ROUND(G4+(G4*0.08),0)</f>
        <v>0</v>
      </c>
      <c r="K4" s="22"/>
      <c r="L4" s="22"/>
    </row>
    <row r="5" spans="1:12" ht="51" x14ac:dyDescent="0.25">
      <c r="A5" s="9">
        <v>2</v>
      </c>
      <c r="B5" s="9">
        <v>3</v>
      </c>
      <c r="C5" s="10" t="s">
        <v>37</v>
      </c>
      <c r="D5" s="22" t="s">
        <v>15</v>
      </c>
      <c r="E5" s="23">
        <v>300</v>
      </c>
      <c r="F5" s="24">
        <v>0</v>
      </c>
      <c r="G5" s="24">
        <f t="shared" si="0"/>
        <v>0</v>
      </c>
      <c r="H5" s="22">
        <v>8</v>
      </c>
      <c r="I5" s="25">
        <f t="shared" si="1"/>
        <v>0</v>
      </c>
      <c r="J5" s="24">
        <f t="shared" si="2"/>
        <v>0</v>
      </c>
      <c r="K5" s="22"/>
      <c r="L5" s="22"/>
    </row>
    <row r="6" spans="1:12" ht="52" x14ac:dyDescent="0.25">
      <c r="A6" s="9">
        <v>2</v>
      </c>
      <c r="B6" s="9">
        <v>4</v>
      </c>
      <c r="C6" s="10" t="s">
        <v>92</v>
      </c>
      <c r="D6" s="22" t="s">
        <v>15</v>
      </c>
      <c r="E6" s="23">
        <v>1200</v>
      </c>
      <c r="F6" s="24">
        <v>0</v>
      </c>
      <c r="G6" s="24">
        <f t="shared" si="0"/>
        <v>0</v>
      </c>
      <c r="H6" s="22">
        <v>8</v>
      </c>
      <c r="I6" s="25">
        <f t="shared" si="1"/>
        <v>0</v>
      </c>
      <c r="J6" s="24">
        <f t="shared" si="2"/>
        <v>0</v>
      </c>
      <c r="K6" s="22"/>
      <c r="L6" s="22"/>
    </row>
    <row r="7" spans="1:12" ht="52" x14ac:dyDescent="0.25">
      <c r="A7" s="9">
        <v>2</v>
      </c>
      <c r="B7" s="9">
        <v>5</v>
      </c>
      <c r="C7" s="10" t="s">
        <v>91</v>
      </c>
      <c r="D7" s="22" t="s">
        <v>15</v>
      </c>
      <c r="E7" s="23">
        <v>2000</v>
      </c>
      <c r="F7" s="24">
        <v>0</v>
      </c>
      <c r="G7" s="24">
        <f t="shared" si="0"/>
        <v>0</v>
      </c>
      <c r="H7" s="22">
        <v>8</v>
      </c>
      <c r="I7" s="25">
        <f t="shared" si="1"/>
        <v>0</v>
      </c>
      <c r="J7" s="24">
        <f t="shared" si="2"/>
        <v>0</v>
      </c>
      <c r="K7" s="22"/>
      <c r="L7" s="22"/>
    </row>
    <row r="8" spans="1:12" ht="52" x14ac:dyDescent="0.25">
      <c r="A8" s="9">
        <v>2</v>
      </c>
      <c r="B8" s="9">
        <v>6</v>
      </c>
      <c r="C8" s="10" t="s">
        <v>90</v>
      </c>
      <c r="D8" s="22" t="s">
        <v>15</v>
      </c>
      <c r="E8" s="26">
        <v>900</v>
      </c>
      <c r="F8" s="24">
        <v>0</v>
      </c>
      <c r="G8" s="24">
        <f t="shared" si="0"/>
        <v>0</v>
      </c>
      <c r="H8" s="22">
        <v>8</v>
      </c>
      <c r="I8" s="25">
        <f t="shared" si="1"/>
        <v>0</v>
      </c>
      <c r="J8" s="24">
        <f t="shared" si="2"/>
        <v>0</v>
      </c>
      <c r="K8" s="45"/>
      <c r="L8" s="22"/>
    </row>
    <row r="9" spans="1:12" ht="52" x14ac:dyDescent="0.25">
      <c r="A9" s="9">
        <v>2</v>
      </c>
      <c r="B9" s="9">
        <v>7</v>
      </c>
      <c r="C9" s="10" t="s">
        <v>89</v>
      </c>
      <c r="D9" s="22" t="s">
        <v>15</v>
      </c>
      <c r="E9" s="23">
        <v>190</v>
      </c>
      <c r="F9" s="24">
        <v>0</v>
      </c>
      <c r="G9" s="24">
        <f t="shared" si="0"/>
        <v>0</v>
      </c>
      <c r="H9" s="22">
        <v>8</v>
      </c>
      <c r="I9" s="25">
        <f t="shared" si="1"/>
        <v>0</v>
      </c>
      <c r="J9" s="24">
        <f t="shared" si="2"/>
        <v>0</v>
      </c>
      <c r="K9" s="22"/>
      <c r="L9" s="22"/>
    </row>
    <row r="10" spans="1:12" ht="51.5" x14ac:dyDescent="0.25">
      <c r="A10" s="9">
        <v>2</v>
      </c>
      <c r="B10" s="9">
        <v>8</v>
      </c>
      <c r="C10" s="10" t="s">
        <v>38</v>
      </c>
      <c r="D10" s="22" t="s">
        <v>15</v>
      </c>
      <c r="E10" s="23">
        <v>20</v>
      </c>
      <c r="F10" s="24">
        <v>0</v>
      </c>
      <c r="G10" s="24">
        <f t="shared" si="0"/>
        <v>0</v>
      </c>
      <c r="H10" s="22">
        <v>8</v>
      </c>
      <c r="I10" s="25">
        <f t="shared" si="1"/>
        <v>0</v>
      </c>
      <c r="J10" s="24">
        <f t="shared" si="2"/>
        <v>0</v>
      </c>
      <c r="K10" s="22"/>
      <c r="L10" s="22"/>
    </row>
    <row r="11" spans="1:12" ht="51.5" x14ac:dyDescent="0.25">
      <c r="A11" s="9">
        <v>2</v>
      </c>
      <c r="B11" s="9">
        <v>9</v>
      </c>
      <c r="C11" s="10" t="s">
        <v>54</v>
      </c>
      <c r="D11" s="22" t="s">
        <v>15</v>
      </c>
      <c r="E11" s="23">
        <v>40</v>
      </c>
      <c r="F11" s="24">
        <v>0</v>
      </c>
      <c r="G11" s="24">
        <f t="shared" si="0"/>
        <v>0</v>
      </c>
      <c r="H11" s="22">
        <v>8</v>
      </c>
      <c r="I11" s="25">
        <f t="shared" si="1"/>
        <v>0</v>
      </c>
      <c r="J11" s="24">
        <f t="shared" si="2"/>
        <v>0</v>
      </c>
      <c r="K11" s="22"/>
      <c r="L11" s="22"/>
    </row>
    <row r="12" spans="1:12" ht="51.5" x14ac:dyDescent="0.25">
      <c r="A12" s="9">
        <v>2</v>
      </c>
      <c r="B12" s="9">
        <v>10</v>
      </c>
      <c r="C12" s="10" t="s">
        <v>55</v>
      </c>
      <c r="D12" s="22" t="s">
        <v>15</v>
      </c>
      <c r="E12" s="23">
        <v>50</v>
      </c>
      <c r="F12" s="24">
        <v>0</v>
      </c>
      <c r="G12" s="24">
        <f t="shared" si="0"/>
        <v>0</v>
      </c>
      <c r="H12" s="22">
        <v>8</v>
      </c>
      <c r="I12" s="25">
        <f t="shared" si="1"/>
        <v>0</v>
      </c>
      <c r="J12" s="24">
        <f t="shared" si="2"/>
        <v>0</v>
      </c>
      <c r="K12" s="22"/>
      <c r="L12" s="22"/>
    </row>
    <row r="13" spans="1:12" ht="51.5" x14ac:dyDescent="0.25">
      <c r="A13" s="9">
        <v>2</v>
      </c>
      <c r="B13" s="9">
        <v>11</v>
      </c>
      <c r="C13" s="10" t="s">
        <v>56</v>
      </c>
      <c r="D13" s="22" t="s">
        <v>15</v>
      </c>
      <c r="E13" s="23">
        <v>50</v>
      </c>
      <c r="F13" s="24">
        <v>0</v>
      </c>
      <c r="G13" s="24">
        <f t="shared" si="0"/>
        <v>0</v>
      </c>
      <c r="H13" s="22">
        <v>8</v>
      </c>
      <c r="I13" s="25">
        <f t="shared" si="1"/>
        <v>0</v>
      </c>
      <c r="J13" s="24">
        <f t="shared" si="2"/>
        <v>0</v>
      </c>
      <c r="K13" s="22"/>
      <c r="L13" s="22"/>
    </row>
    <row r="14" spans="1:12" ht="51" x14ac:dyDescent="0.25">
      <c r="A14" s="9">
        <v>2</v>
      </c>
      <c r="B14" s="9">
        <v>12</v>
      </c>
      <c r="C14" s="10" t="s">
        <v>39</v>
      </c>
      <c r="D14" s="22" t="s">
        <v>15</v>
      </c>
      <c r="E14" s="23">
        <v>5</v>
      </c>
      <c r="F14" s="24">
        <v>0</v>
      </c>
      <c r="G14" s="24">
        <f t="shared" si="0"/>
        <v>0</v>
      </c>
      <c r="H14" s="22">
        <v>8</v>
      </c>
      <c r="I14" s="25">
        <f t="shared" si="1"/>
        <v>0</v>
      </c>
      <c r="J14" s="24">
        <f t="shared" si="2"/>
        <v>0</v>
      </c>
      <c r="K14" s="22"/>
      <c r="L14" s="22"/>
    </row>
    <row r="15" spans="1:12" ht="51" x14ac:dyDescent="0.25">
      <c r="A15" s="9">
        <v>2</v>
      </c>
      <c r="B15" s="9">
        <v>13</v>
      </c>
      <c r="C15" s="10" t="s">
        <v>40</v>
      </c>
      <c r="D15" s="22" t="s">
        <v>15</v>
      </c>
      <c r="E15" s="23">
        <v>5</v>
      </c>
      <c r="F15" s="24">
        <v>0</v>
      </c>
      <c r="G15" s="24">
        <f t="shared" si="0"/>
        <v>0</v>
      </c>
      <c r="H15" s="22">
        <v>8</v>
      </c>
      <c r="I15" s="25">
        <f t="shared" si="1"/>
        <v>0</v>
      </c>
      <c r="J15" s="24">
        <f t="shared" si="2"/>
        <v>0</v>
      </c>
      <c r="K15" s="22"/>
      <c r="L15" s="22"/>
    </row>
    <row r="16" spans="1:12" ht="51" x14ac:dyDescent="0.25">
      <c r="A16" s="9">
        <v>2</v>
      </c>
      <c r="B16" s="9">
        <v>14</v>
      </c>
      <c r="C16" s="10" t="s">
        <v>41</v>
      </c>
      <c r="D16" s="22" t="s">
        <v>15</v>
      </c>
      <c r="E16" s="23">
        <v>5</v>
      </c>
      <c r="F16" s="24">
        <v>0</v>
      </c>
      <c r="G16" s="24">
        <f t="shared" si="0"/>
        <v>0</v>
      </c>
      <c r="H16" s="22">
        <v>8</v>
      </c>
      <c r="I16" s="25">
        <f t="shared" si="1"/>
        <v>0</v>
      </c>
      <c r="J16" s="24">
        <f t="shared" si="2"/>
        <v>0</v>
      </c>
      <c r="K16" s="22"/>
      <c r="L16" s="22"/>
    </row>
    <row r="17" spans="1:12" ht="51" x14ac:dyDescent="0.25">
      <c r="A17" s="9">
        <v>2</v>
      </c>
      <c r="B17" s="9">
        <v>15</v>
      </c>
      <c r="C17" s="10" t="s">
        <v>93</v>
      </c>
      <c r="D17" s="22" t="s">
        <v>15</v>
      </c>
      <c r="E17" s="23">
        <v>10</v>
      </c>
      <c r="F17" s="24">
        <v>0</v>
      </c>
      <c r="G17" s="24">
        <f t="shared" si="0"/>
        <v>0</v>
      </c>
      <c r="H17" s="22">
        <v>8</v>
      </c>
      <c r="I17" s="25">
        <f t="shared" si="1"/>
        <v>0</v>
      </c>
      <c r="J17" s="24">
        <f t="shared" si="2"/>
        <v>0</v>
      </c>
      <c r="K17" s="22"/>
      <c r="L17" s="22"/>
    </row>
    <row r="18" spans="1:12" ht="51" x14ac:dyDescent="0.25">
      <c r="A18" s="9">
        <v>2</v>
      </c>
      <c r="B18" s="9">
        <v>16</v>
      </c>
      <c r="C18" s="10" t="s">
        <v>94</v>
      </c>
      <c r="D18" s="22" t="s">
        <v>15</v>
      </c>
      <c r="E18" s="23">
        <v>20</v>
      </c>
      <c r="F18" s="24">
        <v>0</v>
      </c>
      <c r="G18" s="24">
        <f t="shared" si="0"/>
        <v>0</v>
      </c>
      <c r="H18" s="22">
        <v>8</v>
      </c>
      <c r="I18" s="25">
        <f t="shared" si="1"/>
        <v>0</v>
      </c>
      <c r="J18" s="24">
        <f t="shared" si="2"/>
        <v>0</v>
      </c>
      <c r="K18" s="22"/>
      <c r="L18" s="22"/>
    </row>
    <row r="19" spans="1:12" ht="51" x14ac:dyDescent="0.25">
      <c r="A19" s="9">
        <v>2</v>
      </c>
      <c r="B19" s="9">
        <v>17</v>
      </c>
      <c r="C19" s="10" t="s">
        <v>95</v>
      </c>
      <c r="D19" s="22" t="s">
        <v>68</v>
      </c>
      <c r="E19" s="22">
        <v>20</v>
      </c>
      <c r="F19" s="24">
        <v>0</v>
      </c>
      <c r="G19" s="24">
        <f t="shared" si="0"/>
        <v>0</v>
      </c>
      <c r="H19" s="22">
        <v>8</v>
      </c>
      <c r="I19" s="25">
        <f t="shared" si="1"/>
        <v>0</v>
      </c>
      <c r="J19" s="24">
        <f t="shared" si="2"/>
        <v>0</v>
      </c>
      <c r="K19" s="22"/>
      <c r="L19" s="22"/>
    </row>
    <row r="20" spans="1:12" ht="28.25" customHeight="1" x14ac:dyDescent="0.25">
      <c r="A20" s="9">
        <v>2</v>
      </c>
      <c r="B20" s="9">
        <v>18</v>
      </c>
      <c r="C20" s="10" t="s">
        <v>97</v>
      </c>
      <c r="D20" s="22" t="s">
        <v>98</v>
      </c>
      <c r="E20" s="22">
        <v>120</v>
      </c>
      <c r="F20" s="24">
        <v>0</v>
      </c>
      <c r="G20" s="24">
        <f t="shared" si="0"/>
        <v>0</v>
      </c>
      <c r="H20" s="22">
        <v>8</v>
      </c>
      <c r="I20" s="25">
        <f t="shared" si="1"/>
        <v>0</v>
      </c>
      <c r="J20" s="24">
        <f t="shared" si="2"/>
        <v>0</v>
      </c>
      <c r="K20" s="22"/>
      <c r="L20" s="22"/>
    </row>
    <row r="21" spans="1:12" ht="14" x14ac:dyDescent="0.3">
      <c r="A21" s="34"/>
      <c r="B21" s="47"/>
      <c r="C21" s="48" t="s">
        <v>69</v>
      </c>
      <c r="D21" s="49"/>
      <c r="E21" s="49"/>
      <c r="F21" s="50"/>
      <c r="G21" s="50">
        <f>SUM(G3:G20)</f>
        <v>0</v>
      </c>
      <c r="H21" s="49"/>
      <c r="I21" s="51"/>
      <c r="J21" s="50">
        <f>SUM(J3:J20)</f>
        <v>0</v>
      </c>
      <c r="K21" s="37"/>
      <c r="L21" s="37"/>
    </row>
    <row r="22" spans="1:12" ht="15.5" x14ac:dyDescent="0.35">
      <c r="A22" s="9"/>
      <c r="B22" s="9"/>
      <c r="C22" s="21" t="s">
        <v>42</v>
      </c>
      <c r="D22" s="22"/>
      <c r="E22" s="27"/>
      <c r="F22" s="24"/>
      <c r="G22" s="24"/>
      <c r="H22" s="22"/>
      <c r="I22" s="28"/>
      <c r="J22" s="24"/>
      <c r="K22" s="22"/>
      <c r="L22" s="22"/>
    </row>
    <row r="23" spans="1:12" ht="40.5" x14ac:dyDescent="0.25">
      <c r="A23" s="9">
        <v>2</v>
      </c>
      <c r="B23" s="9">
        <v>1</v>
      </c>
      <c r="C23" s="10" t="s">
        <v>43</v>
      </c>
      <c r="D23" s="22" t="s">
        <v>44</v>
      </c>
      <c r="E23" s="27">
        <v>3000</v>
      </c>
      <c r="F23" s="24">
        <v>0</v>
      </c>
      <c r="G23" s="24">
        <f>ROUND(E23*F23,2)</f>
        <v>0</v>
      </c>
      <c r="H23" s="22">
        <v>8</v>
      </c>
      <c r="I23" s="29">
        <f>ROUND(F23*1.08,2)</f>
        <v>0</v>
      </c>
      <c r="J23" s="24">
        <f>ROUND(G23+(G23*0.08),0)</f>
        <v>0</v>
      </c>
      <c r="K23" s="22"/>
      <c r="L23" s="22"/>
    </row>
    <row r="24" spans="1:12" ht="40.5" x14ac:dyDescent="0.25">
      <c r="A24" s="9">
        <v>2</v>
      </c>
      <c r="B24" s="9">
        <v>2</v>
      </c>
      <c r="C24" s="10" t="s">
        <v>45</v>
      </c>
      <c r="D24" s="22" t="s">
        <v>44</v>
      </c>
      <c r="E24" s="27">
        <v>2000</v>
      </c>
      <c r="F24" s="24">
        <v>0</v>
      </c>
      <c r="G24" s="24">
        <f t="shared" ref="G24:G27" si="3">ROUND(E24*F24,2)</f>
        <v>0</v>
      </c>
      <c r="H24" s="22">
        <v>8</v>
      </c>
      <c r="I24" s="29">
        <f t="shared" ref="I24:I27" si="4">ROUND(F24*1.08,2)</f>
        <v>0</v>
      </c>
      <c r="J24" s="24">
        <f t="shared" ref="J24:J27" si="5">ROUND(G24+(G24*0.08),0)</f>
        <v>0</v>
      </c>
      <c r="K24" s="22"/>
      <c r="L24" s="22"/>
    </row>
    <row r="25" spans="1:12" ht="40.5" x14ac:dyDescent="0.25">
      <c r="A25" s="9">
        <v>2</v>
      </c>
      <c r="B25" s="9">
        <v>3</v>
      </c>
      <c r="C25" s="10" t="s">
        <v>46</v>
      </c>
      <c r="D25" s="22" t="s">
        <v>44</v>
      </c>
      <c r="E25" s="27">
        <v>4500</v>
      </c>
      <c r="F25" s="24">
        <v>0</v>
      </c>
      <c r="G25" s="24">
        <f t="shared" si="3"/>
        <v>0</v>
      </c>
      <c r="H25" s="22">
        <v>8</v>
      </c>
      <c r="I25" s="29">
        <f t="shared" si="4"/>
        <v>0</v>
      </c>
      <c r="J25" s="24">
        <f t="shared" si="5"/>
        <v>0</v>
      </c>
      <c r="K25" s="22"/>
      <c r="L25" s="22"/>
    </row>
    <row r="26" spans="1:12" ht="40.5" x14ac:dyDescent="0.25">
      <c r="A26" s="9">
        <v>2</v>
      </c>
      <c r="B26" s="9">
        <v>4</v>
      </c>
      <c r="C26" s="10" t="s">
        <v>47</v>
      </c>
      <c r="D26" s="22" t="s">
        <v>44</v>
      </c>
      <c r="E26" s="27">
        <v>1200</v>
      </c>
      <c r="F26" s="24">
        <v>0</v>
      </c>
      <c r="G26" s="24">
        <f t="shared" si="3"/>
        <v>0</v>
      </c>
      <c r="H26" s="22">
        <v>8</v>
      </c>
      <c r="I26" s="29">
        <f t="shared" si="4"/>
        <v>0</v>
      </c>
      <c r="J26" s="24">
        <f t="shared" si="5"/>
        <v>0</v>
      </c>
      <c r="K26" s="22"/>
      <c r="L26" s="22"/>
    </row>
    <row r="27" spans="1:12" ht="40.5" x14ac:dyDescent="0.25">
      <c r="A27" s="9">
        <v>2</v>
      </c>
      <c r="B27" s="9">
        <v>5</v>
      </c>
      <c r="C27" s="10" t="s">
        <v>48</v>
      </c>
      <c r="D27" s="22" t="s">
        <v>44</v>
      </c>
      <c r="E27" s="22">
        <v>700</v>
      </c>
      <c r="F27" s="24">
        <v>0</v>
      </c>
      <c r="G27" s="24">
        <f t="shared" si="3"/>
        <v>0</v>
      </c>
      <c r="H27" s="22">
        <v>8</v>
      </c>
      <c r="I27" s="29">
        <f t="shared" si="4"/>
        <v>0</v>
      </c>
      <c r="J27" s="24">
        <f t="shared" si="5"/>
        <v>0</v>
      </c>
      <c r="K27" s="22"/>
      <c r="L27" s="22"/>
    </row>
    <row r="28" spans="1:12" ht="14" x14ac:dyDescent="0.25">
      <c r="A28" s="34"/>
      <c r="B28" s="34"/>
      <c r="C28" s="48" t="s">
        <v>67</v>
      </c>
      <c r="D28" s="49"/>
      <c r="E28" s="49"/>
      <c r="F28" s="50"/>
      <c r="G28" s="50">
        <f>SUM(G23:G27)</f>
        <v>0</v>
      </c>
      <c r="H28" s="49"/>
      <c r="I28" s="50"/>
      <c r="J28" s="50">
        <f>SUM(J23:J27)</f>
        <v>0</v>
      </c>
      <c r="K28" s="37"/>
      <c r="L28" s="37"/>
    </row>
    <row r="29" spans="1:12" ht="15.5" x14ac:dyDescent="0.35">
      <c r="A29" s="9"/>
      <c r="B29" s="9"/>
      <c r="C29" s="21" t="s">
        <v>49</v>
      </c>
      <c r="D29" s="22"/>
      <c r="E29" s="27"/>
      <c r="F29" s="24"/>
      <c r="G29" s="24"/>
      <c r="H29" s="22"/>
      <c r="I29" s="29"/>
      <c r="J29" s="24"/>
      <c r="K29" s="22"/>
      <c r="L29" s="22"/>
    </row>
    <row r="30" spans="1:12" ht="50.5" x14ac:dyDescent="0.25">
      <c r="A30" s="9">
        <v>2</v>
      </c>
      <c r="B30" s="9">
        <v>1</v>
      </c>
      <c r="C30" s="10" t="s">
        <v>50</v>
      </c>
      <c r="D30" s="22" t="s">
        <v>44</v>
      </c>
      <c r="E30" s="27">
        <v>400</v>
      </c>
      <c r="F30" s="24">
        <v>0</v>
      </c>
      <c r="G30" s="24">
        <f>ROUND(E30*F30,2)</f>
        <v>0</v>
      </c>
      <c r="H30" s="22">
        <v>8</v>
      </c>
      <c r="I30" s="29">
        <f>ROUND(F30*1.08,2)</f>
        <v>0</v>
      </c>
      <c r="J30" s="24">
        <f>ROUND(G30+(G30*0.08),0)</f>
        <v>0</v>
      </c>
      <c r="K30" s="22"/>
      <c r="L30" s="22"/>
    </row>
    <row r="31" spans="1:12" ht="50.5" x14ac:dyDescent="0.25">
      <c r="A31" s="9">
        <v>2</v>
      </c>
      <c r="B31" s="9">
        <v>2</v>
      </c>
      <c r="C31" s="10" t="s">
        <v>51</v>
      </c>
      <c r="D31" s="22" t="s">
        <v>44</v>
      </c>
      <c r="E31" s="27">
        <v>400</v>
      </c>
      <c r="F31" s="24">
        <v>0</v>
      </c>
      <c r="G31" s="24">
        <f t="shared" ref="G31:G39" si="6">ROUND(E31*F31,2)</f>
        <v>0</v>
      </c>
      <c r="H31" s="22">
        <v>8</v>
      </c>
      <c r="I31" s="29">
        <f t="shared" ref="I31:I39" si="7">ROUND(F31*1.08,2)</f>
        <v>0</v>
      </c>
      <c r="J31" s="24">
        <f t="shared" ref="J31:J39" si="8">ROUND(G31+(G31*0.08),0)</f>
        <v>0</v>
      </c>
      <c r="K31" s="22"/>
      <c r="L31" s="22"/>
    </row>
    <row r="32" spans="1:12" ht="30.5" x14ac:dyDescent="0.25">
      <c r="A32" s="9"/>
      <c r="B32" s="9">
        <v>3</v>
      </c>
      <c r="C32" s="10" t="s">
        <v>88</v>
      </c>
      <c r="D32" s="22" t="s">
        <v>44</v>
      </c>
      <c r="E32" s="27">
        <v>100</v>
      </c>
      <c r="F32" s="24">
        <v>0</v>
      </c>
      <c r="G32" s="24">
        <f t="shared" si="6"/>
        <v>0</v>
      </c>
      <c r="H32" s="22">
        <v>8</v>
      </c>
      <c r="I32" s="29">
        <f t="shared" si="7"/>
        <v>0</v>
      </c>
      <c r="J32" s="24">
        <f t="shared" si="8"/>
        <v>0</v>
      </c>
      <c r="K32" s="22"/>
      <c r="L32" s="22"/>
    </row>
    <row r="33" spans="1:12" ht="30.5" x14ac:dyDescent="0.25">
      <c r="A33" s="9">
        <v>2</v>
      </c>
      <c r="B33" s="9">
        <v>4</v>
      </c>
      <c r="C33" s="38" t="s">
        <v>77</v>
      </c>
      <c r="D33" s="22" t="s">
        <v>44</v>
      </c>
      <c r="E33" s="27">
        <v>450</v>
      </c>
      <c r="F33" s="24">
        <v>0</v>
      </c>
      <c r="G33" s="24">
        <f t="shared" si="6"/>
        <v>0</v>
      </c>
      <c r="H33" s="22">
        <v>8</v>
      </c>
      <c r="I33" s="29">
        <f t="shared" si="7"/>
        <v>0</v>
      </c>
      <c r="J33" s="24">
        <f t="shared" si="8"/>
        <v>0</v>
      </c>
      <c r="K33" s="22"/>
      <c r="L33" s="22"/>
    </row>
    <row r="34" spans="1:12" ht="30.5" x14ac:dyDescent="0.25">
      <c r="A34" s="9">
        <v>2</v>
      </c>
      <c r="B34" s="9">
        <v>5</v>
      </c>
      <c r="C34" s="10" t="s">
        <v>78</v>
      </c>
      <c r="D34" s="22" t="s">
        <v>44</v>
      </c>
      <c r="E34" s="27">
        <v>150</v>
      </c>
      <c r="F34" s="24">
        <v>0</v>
      </c>
      <c r="G34" s="24">
        <f t="shared" si="6"/>
        <v>0</v>
      </c>
      <c r="H34" s="22">
        <v>8</v>
      </c>
      <c r="I34" s="29">
        <f t="shared" si="7"/>
        <v>0</v>
      </c>
      <c r="J34" s="24">
        <f t="shared" si="8"/>
        <v>0</v>
      </c>
      <c r="K34" s="22"/>
      <c r="L34" s="22"/>
    </row>
    <row r="35" spans="1:12" ht="40.5" x14ac:dyDescent="0.25">
      <c r="A35" s="9">
        <v>2</v>
      </c>
      <c r="B35" s="9">
        <v>6</v>
      </c>
      <c r="C35" s="10" t="s">
        <v>79</v>
      </c>
      <c r="D35" s="22" t="s">
        <v>44</v>
      </c>
      <c r="E35" s="27">
        <v>700</v>
      </c>
      <c r="F35" s="24">
        <v>0</v>
      </c>
      <c r="G35" s="24">
        <f t="shared" si="6"/>
        <v>0</v>
      </c>
      <c r="H35" s="22">
        <v>8</v>
      </c>
      <c r="I35" s="29">
        <f t="shared" si="7"/>
        <v>0</v>
      </c>
      <c r="J35" s="24">
        <f t="shared" si="8"/>
        <v>0</v>
      </c>
      <c r="K35" s="22"/>
      <c r="L35" s="22"/>
    </row>
    <row r="36" spans="1:12" ht="40.5" x14ac:dyDescent="0.25">
      <c r="A36" s="9">
        <v>2</v>
      </c>
      <c r="B36" s="9">
        <v>7</v>
      </c>
      <c r="C36" s="10" t="s">
        <v>86</v>
      </c>
      <c r="D36" s="22" t="s">
        <v>44</v>
      </c>
      <c r="E36" s="27">
        <v>100</v>
      </c>
      <c r="F36" s="24">
        <v>0</v>
      </c>
      <c r="G36" s="24">
        <f t="shared" si="6"/>
        <v>0</v>
      </c>
      <c r="H36" s="22">
        <v>8</v>
      </c>
      <c r="I36" s="29">
        <f t="shared" si="7"/>
        <v>0</v>
      </c>
      <c r="J36" s="24">
        <f t="shared" si="8"/>
        <v>0</v>
      </c>
      <c r="K36" s="22"/>
      <c r="L36" s="22"/>
    </row>
    <row r="37" spans="1:12" ht="40.5" x14ac:dyDescent="0.25">
      <c r="A37" s="9">
        <v>2</v>
      </c>
      <c r="B37" s="9">
        <v>8</v>
      </c>
      <c r="C37" s="10" t="s">
        <v>87</v>
      </c>
      <c r="D37" s="22" t="s">
        <v>44</v>
      </c>
      <c r="E37" s="27">
        <v>200</v>
      </c>
      <c r="F37" s="24">
        <v>0</v>
      </c>
      <c r="G37" s="24">
        <f t="shared" si="6"/>
        <v>0</v>
      </c>
      <c r="H37" s="22">
        <v>8</v>
      </c>
      <c r="I37" s="29">
        <f t="shared" si="7"/>
        <v>0</v>
      </c>
      <c r="J37" s="24">
        <f t="shared" si="8"/>
        <v>0</v>
      </c>
      <c r="K37" s="22"/>
      <c r="L37" s="22"/>
    </row>
    <row r="38" spans="1:12" ht="40.5" x14ac:dyDescent="0.25">
      <c r="A38" s="9">
        <v>2</v>
      </c>
      <c r="B38" s="9">
        <v>9</v>
      </c>
      <c r="C38" s="10" t="s">
        <v>80</v>
      </c>
      <c r="D38" s="22" t="s">
        <v>44</v>
      </c>
      <c r="E38" s="27">
        <v>200</v>
      </c>
      <c r="F38" s="24">
        <v>0</v>
      </c>
      <c r="G38" s="24">
        <f t="shared" si="6"/>
        <v>0</v>
      </c>
      <c r="H38" s="22">
        <v>8</v>
      </c>
      <c r="I38" s="29">
        <f t="shared" si="7"/>
        <v>0</v>
      </c>
      <c r="J38" s="24">
        <f t="shared" si="8"/>
        <v>0</v>
      </c>
      <c r="K38" s="22"/>
      <c r="L38" s="22"/>
    </row>
    <row r="39" spans="1:12" ht="40.5" x14ac:dyDescent="0.25">
      <c r="A39" s="9">
        <v>2</v>
      </c>
      <c r="B39" s="9">
        <v>10</v>
      </c>
      <c r="C39" s="10" t="s">
        <v>99</v>
      </c>
      <c r="D39" s="22" t="s">
        <v>44</v>
      </c>
      <c r="E39" s="27">
        <v>100</v>
      </c>
      <c r="F39" s="24">
        <v>0</v>
      </c>
      <c r="G39" s="24">
        <f t="shared" si="6"/>
        <v>0</v>
      </c>
      <c r="H39" s="22">
        <v>8</v>
      </c>
      <c r="I39" s="29">
        <f t="shared" si="7"/>
        <v>0</v>
      </c>
      <c r="J39" s="24">
        <f t="shared" si="8"/>
        <v>0</v>
      </c>
      <c r="K39" s="22"/>
      <c r="L39" s="22"/>
    </row>
    <row r="40" spans="1:12" ht="14" x14ac:dyDescent="0.3">
      <c r="A40" s="34"/>
      <c r="B40" s="40"/>
      <c r="C40" s="54" t="s">
        <v>67</v>
      </c>
      <c r="D40" s="52"/>
      <c r="E40" s="52"/>
      <c r="F40" s="53"/>
      <c r="G40" s="50">
        <f>SUM(G30:G39)</f>
        <v>0</v>
      </c>
      <c r="H40" s="49"/>
      <c r="I40" s="50"/>
      <c r="J40" s="50">
        <f>SUM(J30:J39)</f>
        <v>0</v>
      </c>
      <c r="K40" s="41"/>
      <c r="L40" s="41"/>
    </row>
    <row r="43" spans="1:12" ht="27.5" customHeight="1" x14ac:dyDescent="0.25">
      <c r="F43" s="79" t="s">
        <v>111</v>
      </c>
      <c r="G43" s="80">
        <f>G40+G28+G21</f>
        <v>0</v>
      </c>
      <c r="H43" s="81"/>
      <c r="I43" s="81"/>
      <c r="J43" s="80">
        <f>J40+J28+J21</f>
        <v>0</v>
      </c>
    </row>
  </sheetData>
  <pageMargins left="0.74791666666666701" right="0.74791666666666701" top="0.98402777777777795" bottom="0.98402777777777795" header="0.51180555555555496" footer="0.51180555555555496"/>
  <pageSetup paperSize="9" firstPageNumber="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7"/>
  <sheetViews>
    <sheetView zoomScaleNormal="100" workbookViewId="0">
      <selection activeCell="C21" sqref="C21"/>
    </sheetView>
  </sheetViews>
  <sheetFormatPr defaultRowHeight="12.5" x14ac:dyDescent="0.25"/>
  <cols>
    <col min="1" max="2" width="4.6328125"/>
    <col min="3" max="3" width="80.08984375" customWidth="1"/>
    <col min="4" max="4" width="7.453125"/>
    <col min="5" max="5" width="6.54296875" bestFit="1" customWidth="1"/>
    <col min="6" max="6" width="11.453125" bestFit="1" customWidth="1"/>
    <col min="7" max="7" width="13.453125" bestFit="1" customWidth="1"/>
    <col min="8" max="8" width="5.36328125"/>
    <col min="9" max="9" width="12.90625" bestFit="1" customWidth="1"/>
    <col min="10" max="10" width="13.36328125" bestFit="1" customWidth="1"/>
    <col min="11" max="11" width="16.90625"/>
    <col min="12" max="12" width="17.6328125" customWidth="1"/>
  </cols>
  <sheetData>
    <row r="1" spans="1:12" x14ac:dyDescent="0.25">
      <c r="A1" s="71" t="s">
        <v>96</v>
      </c>
      <c r="B1" s="72" t="s">
        <v>1</v>
      </c>
      <c r="C1" s="73" t="s">
        <v>2</v>
      </c>
      <c r="D1" s="74" t="s">
        <v>3</v>
      </c>
      <c r="E1" s="74" t="s">
        <v>4</v>
      </c>
      <c r="F1" s="75" t="s">
        <v>5</v>
      </c>
      <c r="G1" s="76" t="s">
        <v>6</v>
      </c>
      <c r="H1" s="74" t="s">
        <v>7</v>
      </c>
      <c r="I1" s="76" t="s">
        <v>8</v>
      </c>
      <c r="J1" s="74" t="s">
        <v>9</v>
      </c>
      <c r="K1" s="74" t="s">
        <v>10</v>
      </c>
      <c r="L1" s="74" t="s">
        <v>11</v>
      </c>
    </row>
    <row r="2" spans="1:12" x14ac:dyDescent="0.25">
      <c r="A2" s="71"/>
      <c r="B2" s="72"/>
      <c r="C2" s="73"/>
      <c r="D2" s="74" t="s">
        <v>12</v>
      </c>
      <c r="E2" s="74"/>
      <c r="F2" s="75"/>
      <c r="G2" s="76"/>
      <c r="H2" s="74"/>
      <c r="I2" s="76"/>
      <c r="J2" s="74"/>
      <c r="K2" s="74"/>
      <c r="L2" s="74"/>
    </row>
    <row r="3" spans="1:12" x14ac:dyDescent="0.25">
      <c r="A3" s="71"/>
      <c r="B3" s="72"/>
      <c r="C3" s="73"/>
      <c r="D3" s="74"/>
      <c r="E3" s="74"/>
      <c r="F3" s="75"/>
      <c r="G3" s="76"/>
      <c r="H3" s="74"/>
      <c r="I3" s="76"/>
      <c r="J3" s="74"/>
      <c r="K3" s="74"/>
      <c r="L3" s="74"/>
    </row>
    <row r="4" spans="1:12" ht="18" x14ac:dyDescent="0.25">
      <c r="A4" s="62"/>
      <c r="B4" s="63"/>
      <c r="C4" s="64" t="s">
        <v>70</v>
      </c>
      <c r="D4" s="65"/>
      <c r="E4" s="66"/>
      <c r="F4" s="67"/>
      <c r="G4" s="68"/>
      <c r="H4" s="65"/>
      <c r="I4" s="69"/>
      <c r="J4" s="65"/>
      <c r="K4" s="70"/>
      <c r="L4" s="65"/>
    </row>
    <row r="5" spans="1:12" x14ac:dyDescent="0.25">
      <c r="A5" s="9">
        <v>3</v>
      </c>
      <c r="B5" s="9">
        <v>1</v>
      </c>
      <c r="C5" s="10" t="s">
        <v>71</v>
      </c>
      <c r="D5" s="22" t="s">
        <v>15</v>
      </c>
      <c r="E5" s="26">
        <v>45</v>
      </c>
      <c r="F5" s="24">
        <v>0</v>
      </c>
      <c r="G5" s="24">
        <f>ROUND(E5*F5,2)</f>
        <v>0</v>
      </c>
      <c r="H5" s="22">
        <v>23</v>
      </c>
      <c r="I5" s="25">
        <f>ROUND(F5*1.23,2)</f>
        <v>0</v>
      </c>
      <c r="J5" s="24">
        <f>ROUND(G5+(G5*0.23),2)</f>
        <v>0</v>
      </c>
      <c r="K5" s="22"/>
      <c r="L5" s="22"/>
    </row>
    <row r="6" spans="1:12" ht="20" x14ac:dyDescent="0.25">
      <c r="A6" s="9">
        <v>3</v>
      </c>
      <c r="B6" s="9">
        <v>2</v>
      </c>
      <c r="C6" s="10" t="s">
        <v>72</v>
      </c>
      <c r="D6" s="22" t="s">
        <v>15</v>
      </c>
      <c r="E6" s="26">
        <v>45</v>
      </c>
      <c r="F6" s="24">
        <v>0</v>
      </c>
      <c r="G6" s="24">
        <f t="shared" ref="G6" si="0">ROUND(E6*F6,2)</f>
        <v>0</v>
      </c>
      <c r="H6" s="22">
        <v>23</v>
      </c>
      <c r="I6" s="25">
        <f>ROUND(F6*1.23,2)</f>
        <v>0</v>
      </c>
      <c r="J6" s="24">
        <f>ROUND(G6+(G6*0.23),2)</f>
        <v>0</v>
      </c>
      <c r="K6" s="22"/>
      <c r="L6" s="22"/>
    </row>
    <row r="7" spans="1:12" ht="14" x14ac:dyDescent="0.3">
      <c r="A7" s="35"/>
      <c r="B7" s="35"/>
      <c r="C7" s="55" t="s">
        <v>67</v>
      </c>
      <c r="D7" s="56"/>
      <c r="E7" s="56"/>
      <c r="F7" s="57"/>
      <c r="G7" s="58">
        <f>SUM(G5,G6)</f>
        <v>0</v>
      </c>
      <c r="H7" s="56"/>
      <c r="I7" s="58"/>
      <c r="J7" s="58">
        <f>SUM(J5,J6)</f>
        <v>0</v>
      </c>
      <c r="K7" s="42"/>
      <c r="L7" s="42"/>
    </row>
  </sheetData>
  <mergeCells count="12">
    <mergeCell ref="L1:L3"/>
    <mergeCell ref="A1:A3"/>
    <mergeCell ref="B1:B3"/>
    <mergeCell ref="C1:C3"/>
    <mergeCell ref="D1:D3"/>
    <mergeCell ref="E1:E3"/>
    <mergeCell ref="F1:F3"/>
    <mergeCell ref="G1:G3"/>
    <mergeCell ref="H1:H3"/>
    <mergeCell ref="I1:I3"/>
    <mergeCell ref="J1:J3"/>
    <mergeCell ref="K1:K3"/>
  </mergeCells>
  <pageMargins left="0.74791666666666701" right="0.74791666666666701" top="0.98402777777777795" bottom="0.98402777777777795" header="0.51180555555555496" footer="0.51180555555555496"/>
  <pageSetup paperSize="9" firstPageNumber="0" orientation="portrait" r:id="rId1"/>
</worksheet>
</file>

<file path=docProps/app.xml><?xml version="1.0" encoding="utf-8"?>
<Properties xmlns="http://schemas.openxmlformats.org/officeDocument/2006/extended-properties" xmlns:vt="http://schemas.openxmlformats.org/officeDocument/2006/docPropsVTypes">
  <TotalTime>82650</TotalTime>
  <Application>Microsoft Excel</Application>
  <DocSecurity>0</DocSecurity>
  <ScaleCrop>false</ScaleCrop>
  <HeadingPairs>
    <vt:vector size="4" baseType="variant">
      <vt:variant>
        <vt:lpstr>Arkusze</vt:lpstr>
      </vt:variant>
      <vt:variant>
        <vt:i4>3</vt:i4>
      </vt:variant>
      <vt:variant>
        <vt:lpstr>Nazwane zakresy</vt:lpstr>
      </vt:variant>
      <vt:variant>
        <vt:i4>2</vt:i4>
      </vt:variant>
    </vt:vector>
  </HeadingPairs>
  <TitlesOfParts>
    <vt:vector size="5" baseType="lpstr">
      <vt:lpstr>Pakiet 1</vt:lpstr>
      <vt:lpstr>Pakiet 2</vt:lpstr>
      <vt:lpstr>Pakiet 3</vt:lpstr>
      <vt:lpstr>'Pakiet 1'!Obszar_wydruku</vt:lpstr>
      <vt:lpstr>'Pakiet 1'!Tytuły_wydruku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BP</dc:creator>
  <cp:lastModifiedBy>Przemysław Krawętkowski</cp:lastModifiedBy>
  <cp:revision>444</cp:revision>
  <cp:lastPrinted>2022-05-17T11:53:26Z</cp:lastPrinted>
  <dcterms:created xsi:type="dcterms:W3CDTF">2008-04-21T12:57:08Z</dcterms:created>
  <dcterms:modified xsi:type="dcterms:W3CDTF">2024-06-28T18:14:24Z</dcterms:modified>
  <dc:language>pl-PL</dc:language>
</cp:coreProperties>
</file>