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>
    <definedName name="Excel_BuiltIn_Print_Area_1">'Arkusz1'!$A$1:$J$59</definedName>
    <definedName name="_xlnm.Print_Area" localSheetId="0">'Arkusz1'!$A$1:$J$64</definedName>
  </definedNames>
  <calcPr fullCalcOnLoad="1"/>
</workbook>
</file>

<file path=xl/sharedStrings.xml><?xml version="1.0" encoding="utf-8"?>
<sst xmlns="http://schemas.openxmlformats.org/spreadsheetml/2006/main" count="161" uniqueCount="56">
  <si>
    <t>Lp.</t>
  </si>
  <si>
    <t>Nazwa</t>
  </si>
  <si>
    <t xml:space="preserve">Jednostka </t>
  </si>
  <si>
    <t xml:space="preserve">Cena jednostkowa </t>
  </si>
  <si>
    <t>Wartość</t>
  </si>
  <si>
    <t>Podatek</t>
  </si>
  <si>
    <t xml:space="preserve">Wartość </t>
  </si>
  <si>
    <t>Nazwa/Producent/</t>
  </si>
  <si>
    <t>miary</t>
  </si>
  <si>
    <t>Ilość</t>
  </si>
  <si>
    <t>netto</t>
  </si>
  <si>
    <t>bez podatku</t>
  </si>
  <si>
    <t>%</t>
  </si>
  <si>
    <t>Kwota</t>
  </si>
  <si>
    <t>z podatkiem</t>
  </si>
  <si>
    <t>Nr katalogowy</t>
  </si>
  <si>
    <t>(zł)</t>
  </si>
  <si>
    <t>Producenta</t>
  </si>
  <si>
    <t>op.</t>
  </si>
  <si>
    <t>szt.</t>
  </si>
  <si>
    <t>RAZEM</t>
  </si>
  <si>
    <t>Kraj pochodzenia</t>
  </si>
  <si>
    <r>
      <rPr>
        <b/>
        <sz val="10"/>
        <rFont val="Arial"/>
        <family val="2"/>
      </rPr>
      <t>Koszula dla pacjenta z krótkim rękawem</t>
    </r>
    <r>
      <rPr>
        <sz val="10"/>
        <rFont val="Arial"/>
        <family val="2"/>
      </rPr>
      <t>, z włókniny typu SMS o gramaturze 35 g/m2, niebieska, wiązana w pasie i przy szyi, rozmiar XL/XXL.</t>
    </r>
  </si>
  <si>
    <r>
      <rPr>
        <b/>
        <sz val="10"/>
        <rFont val="Arial"/>
        <family val="2"/>
      </rPr>
      <t>Higieniczna koszula dla pacjenta</t>
    </r>
    <r>
      <rPr>
        <sz val="10"/>
        <rFont val="Arial"/>
        <family val="2"/>
      </rPr>
      <t xml:space="preserve"> z włókniny poliestrowej w kolorze białym, z krótkim, szerokim rękawem (łatwy dostęp do całej ręki) zakładana przez głowę, posiada głębokie rozcięcie z przodu zawiązywane na troki.</t>
    </r>
  </si>
  <si>
    <r>
      <rPr>
        <b/>
        <sz val="10"/>
        <rFont val="Arial"/>
        <family val="2"/>
      </rPr>
      <t>Ubranie dla pacjenta</t>
    </r>
    <r>
      <rPr>
        <sz val="10"/>
        <rFont val="Arial"/>
        <family val="2"/>
      </rPr>
      <t xml:space="preserve"> z włókniny typu SMS o gramaturze 30 g/m2, antystatyczne, dekolt V, 1 kieszeń, spodnie w gumkę, ciemnogranatowe, rozm. S, M, L, XL, XXL.</t>
    </r>
  </si>
  <si>
    <t>para</t>
  </si>
  <si>
    <t>………………………………………………………</t>
  </si>
  <si>
    <t>podpis i pieczęć osoby uprawnionej/osób uprawnionych do reprezentowania Wykonawcy</t>
  </si>
  <si>
    <t>op</t>
  </si>
  <si>
    <t>Załącznik nr 2 do SIWZ</t>
  </si>
  <si>
    <t>przetarg nieograniczony</t>
  </si>
  <si>
    <r>
      <rPr>
        <b/>
        <sz val="10"/>
        <rFont val="Arial"/>
        <family val="2"/>
      </rPr>
      <t>Czepek chirurgiczny j.u. z fizeliny damski, męski,</t>
    </r>
    <r>
      <rPr>
        <sz val="10"/>
        <rFont val="Arial"/>
        <family val="2"/>
      </rPr>
      <t xml:space="preserve">                 op. a 100 szt.</t>
    </r>
  </si>
  <si>
    <r>
      <rPr>
        <b/>
        <sz val="10"/>
        <rFont val="Arial"/>
        <family val="2"/>
      </rPr>
      <t>Koszula dla pacjenta z rozcięciem z przodu</t>
    </r>
    <r>
      <rPr>
        <sz val="10"/>
        <rFont val="Arial"/>
        <family val="2"/>
      </rPr>
      <t xml:space="preserve"> z włókniny typu SMS o gramaturze 35 g/m2, niebieska, rozmiar L.</t>
    </r>
  </si>
  <si>
    <r>
      <rPr>
        <b/>
        <sz val="10"/>
        <rFont val="Arial"/>
        <family val="2"/>
      </rPr>
      <t>Spódnica ginekologiczna</t>
    </r>
    <r>
      <rPr>
        <sz val="10"/>
        <rFont val="Arial"/>
        <family val="2"/>
      </rPr>
      <t xml:space="preserve"> wykonana z włókniny polipropylenowej z gumką o dł. 50cm i szer. 160cm, kolor biały, niebieski, zielony do wyboru przez Zamawiającego, op. a'20 szt.</t>
    </r>
  </si>
  <si>
    <r>
      <t xml:space="preserve">Medyczne prześcieradło na materac 230x130cm </t>
    </r>
    <r>
      <rPr>
        <sz val="10"/>
        <rFont val="Arial"/>
        <family val="2"/>
      </rPr>
      <t>wykonane z włókniny polipropylenowej, obszyte gumką z dodatkowymi trokami do wiązania</t>
    </r>
  </si>
  <si>
    <t>do reprezentowania Wykonawcy</t>
  </si>
  <si>
    <t>Pakiet 1 - Czepki chirurgiczne, koszule i ubrania dla pacjenta, prześcieradła medyczne</t>
  </si>
  <si>
    <t>Pakiet 3 - Ochraniacze na buty, ubrania z włókniny do zabiegów</t>
  </si>
  <si>
    <t>Pakiet 4 - Półmaski filtrujące</t>
  </si>
  <si>
    <t>Pakiet 5 - Kombinezony ochrony biologicznej</t>
  </si>
  <si>
    <r>
      <t>Półmaska filtrująca FFP2</t>
    </r>
    <r>
      <rPr>
        <sz val="10"/>
        <rFont val="Arial"/>
        <family val="2"/>
      </rPr>
      <t xml:space="preserve"> chroniąca przed aerozolami w tym bioaerozolami zgodna z normą EN 149:2001+A1:2009. skuteczność filtracji wobec aerozoli stałych i/lub ciekłych nie mniej niż 94%, opór oddychania nie więcej niż 300Pa, zawartość CO2 w powietrzu wydychanym mniejsza niż 1% obj. Zacisk nosowy lub odpowiednio  wyprofilowana część nosowa czaszy półmaski, taśmy nagłowia wykonane z gumy pasmanteryjnej lub lateksowej lub innego materiału tekstylnego. oznakowanie zgodnie z wymaganiami normy  stanowiacej podstawę wykazania jej właściwości ochronnych (numer normy EN, nazwa półmaski, klasa ochrony, dane producenta)</t>
    </r>
  </si>
  <si>
    <t>ZP/MF/15/20</t>
  </si>
  <si>
    <r>
      <t xml:space="preserve">Pólłmaska filtrująca FFP3 </t>
    </r>
    <r>
      <rPr>
        <sz val="10"/>
        <rFont val="Arial"/>
        <family val="2"/>
      </rPr>
      <t>chroniąca przed aerozolami w tym bioaerozolami zgodna z normą EN 149:2001+A1:2009. skuteczność filtracji wobec aerozoli stałych i/lub ciekłych nie mniej niż 99%, opór oddychania nie więcej niż 300Pa, zawartość CO2 w powietrzu wydychanym mniejsza niż 1% obj. Zacisk nosowy lub odpowiednio  wyprofilowana część nosowa czaszy półmaski, taśmy nagłowia wykonane z gumy pasmanteryjnej lub lateksowej lub innego materiału tekstylnego. oznakowanie zgodnie z wymaganiami normy  stanowiacej podstawę wykazania jej właściwości ochronnych (numer normy EN, nazwa półmaski, klasa ochrony, dane producenta)</t>
    </r>
  </si>
  <si>
    <t>Pakiet 2 - Maski chirurgiczne,fartuchy chirurgiczne, prześcieradło z fizeliny</t>
  </si>
  <si>
    <r>
      <rPr>
        <b/>
        <sz val="10"/>
        <rFont val="Arial"/>
        <family val="2"/>
      </rPr>
      <t xml:space="preserve">Czepek typu furażerka, </t>
    </r>
    <r>
      <rPr>
        <sz val="10"/>
        <rFont val="Arial"/>
        <family val="2"/>
      </rPr>
      <t>wiązany, otok: spunlace 45 g/m2, denko: polipropylen 25 g/m2, wkładka chłonąca pot: spunlace 38 g/m2, oddychający, niebieski, rozmiar uniwersalny, kartonik 50 szt. Z</t>
    </r>
    <r>
      <rPr>
        <b/>
        <i/>
        <sz val="10"/>
        <rFont val="Arial"/>
        <family val="2"/>
      </rPr>
      <t>amawiający dopuszcza czepek typu furażerka, z lamówką około 8 mm, przechodzącą z tyłu w troki, wiązany na troki, niesterylny, wykonany z włókniny polipropylenowej, o gramaturze 25 g/m2,z warstwą pochłaniającą pot w przedniej części o długości ok. 32 cm i wysokości 5 cm, troki o dł. Ok. 46 cm, głębokość czepka ok. 13 cm, denko o wymiarach ok. 20 cm x 12,5 cm, w kolorze niebieskim, rozmiar uniwersalny. Zamawiający dopuszcza opakowanie foliowe z możliwością wyciągnięcia pojedynczej sztuki. Zamawiający dopuszcza wycenę za opakowanie 100 szt. z przeliczeniem ilości i zaokrągleniem w górę do pełnych opakowań.</t>
    </r>
  </si>
  <si>
    <r>
      <t xml:space="preserve">Formularz cenowy </t>
    </r>
    <r>
      <rPr>
        <b/>
        <i/>
        <sz val="11"/>
        <rFont val="Arial"/>
        <family val="2"/>
      </rPr>
      <t>zmodyfikowany dnia 11.12.2020 r.</t>
    </r>
  </si>
  <si>
    <r>
      <rPr>
        <b/>
        <sz val="10"/>
        <rFont val="Arial"/>
        <family val="2"/>
      </rPr>
      <t>Maska chirurgiczna trójwarstwowa z włókniny</t>
    </r>
    <r>
      <rPr>
        <sz val="10"/>
        <rFont val="Arial"/>
        <family val="2"/>
      </rPr>
      <t xml:space="preserve">,  możliwość anatomicznego dopasowania do maski, na gumkę, zielona, op. a'50 szt. </t>
    </r>
    <r>
      <rPr>
        <b/>
        <i/>
        <sz val="10"/>
        <rFont val="Arial"/>
        <family val="2"/>
      </rPr>
      <t>Zamawiający dopuszcza maseczki w kolorze niebieskim</t>
    </r>
  </si>
  <si>
    <r>
      <rPr>
        <b/>
        <sz val="10"/>
        <rFont val="Arial"/>
        <family val="2"/>
      </rPr>
      <t xml:space="preserve">Fartuch chirurgiczny j.u. </t>
    </r>
    <r>
      <rPr>
        <sz val="10"/>
        <rFont val="Arial"/>
        <family val="2"/>
      </rPr>
      <t xml:space="preserve">z fizeliny z rękawem zakonczonym gumką lub mankietem ze ściągaczem </t>
    </r>
    <r>
      <rPr>
        <b/>
        <i/>
        <sz val="10"/>
        <rFont val="Arial"/>
        <family val="2"/>
      </rPr>
      <t>Zamawiający dopuszcza wycenę za opakowanie 10 szt. z przeliczeniem ilości i zaokrągleniem w górę do pełnych opakowań</t>
    </r>
  </si>
  <si>
    <r>
      <t xml:space="preserve">Prześcieradło j.u. z flizeliny 210x160cm. </t>
    </r>
    <r>
      <rPr>
        <b/>
        <i/>
        <sz val="10"/>
        <rFont val="Arial"/>
        <family val="2"/>
      </rPr>
      <t>Zamawiający dopuszcza wycenę za opakowanie 10 szt. z przeliczeniem ilości i zaokrągleniem w górę do pełnych opakowań</t>
    </r>
  </si>
  <si>
    <t>Ochraniacze na buty z flizeliny Zamawiający dopuszcza wycenę za opakowanie 100 szt. z przeliczeniem ilości i zaokrągleniem w górę do pełnych opakowań</t>
  </si>
  <si>
    <r>
      <rPr>
        <b/>
        <sz val="10"/>
        <rFont val="Arial"/>
        <family val="2"/>
      </rPr>
      <t xml:space="preserve">Ubranie operacyjne damskie z włóknkiny </t>
    </r>
    <r>
      <rPr>
        <sz val="10"/>
        <rFont val="Arial"/>
        <family val="2"/>
      </rPr>
      <t xml:space="preserve">typu SMS o gramaturze 42 g/m2, antystatyczne, dekolt V obszyty, 3 kieszenie, spodnie z paskiem, różowe, rozm. S, M, L, XL </t>
    </r>
    <r>
      <rPr>
        <b/>
        <i/>
        <sz val="10"/>
        <rFont val="Arial"/>
        <family val="2"/>
      </rPr>
      <t>Czy zamawiający dopuszcza użycie tkaniny SMS 35 gr/m2</t>
    </r>
  </si>
  <si>
    <r>
      <rPr>
        <b/>
        <sz val="10"/>
        <rFont val="Arial"/>
        <family val="2"/>
      </rPr>
      <t xml:space="preserve">Medyczne spodenki jedn. użytku do kolonoskopii z włókniny </t>
    </r>
    <r>
      <rPr>
        <sz val="10"/>
        <rFont val="Arial"/>
        <family val="2"/>
      </rPr>
      <t xml:space="preserve">typu SMS o gramaturze 28 g/m2, niebieskie, rozmiar uniwersalny, op. 10 szt. </t>
    </r>
    <r>
      <rPr>
        <b/>
        <i/>
        <sz val="10"/>
        <rFont val="Arial"/>
        <family val="2"/>
      </rPr>
      <t xml:space="preserve">Zamawiający dopuszcza użycie tkaniny SMS 35 gr/m2 </t>
    </r>
  </si>
  <si>
    <r>
      <rPr>
        <b/>
        <sz val="10"/>
        <rFont val="Arial"/>
        <family val="2"/>
      </rPr>
      <t>Ubranie operacyjne męskie z włókniny</t>
    </r>
    <r>
      <rPr>
        <sz val="10"/>
        <rFont val="Arial"/>
        <family val="2"/>
      </rPr>
      <t xml:space="preserve"> typu SMS o gramaturze 40 g/m2, antystatyczne, dekolt V obszyty, 3 kieszenie, spodnie z paskiem, niebieskie, rozm. M,L,XL,XXL </t>
    </r>
    <r>
      <rPr>
        <b/>
        <i/>
        <sz val="10"/>
        <rFont val="Arial"/>
        <family val="2"/>
      </rPr>
      <t xml:space="preserve">Zamawiający dopuszcza użycie tkaniny SMS 35 gr/m2 </t>
    </r>
  </si>
  <si>
    <r>
      <rPr>
        <b/>
        <sz val="10"/>
        <rFont val="Arial"/>
        <family val="2"/>
      </rPr>
      <t>Ubranie operacyjne z włókniny</t>
    </r>
    <r>
      <rPr>
        <sz val="10"/>
        <rFont val="Arial"/>
        <family val="2"/>
      </rPr>
      <t xml:space="preserve"> typu SMS o gramaturze 43 g/m2, antystatyczne, dekolt V obszyty, 3 kieszenie, spodnie z paskiem, zielone, rozm. M, L, XL, XXL </t>
    </r>
    <r>
      <rPr>
        <b/>
        <i/>
        <sz val="10"/>
        <rFont val="Arial"/>
        <family val="2"/>
      </rPr>
      <t xml:space="preserve">Zamawiający dopuszcza użycie tkaniny SMS 35 gr/m2 </t>
    </r>
  </si>
  <si>
    <r>
      <t>Kombinezon ochrony biologicznej tyb 4 lub wyższy</t>
    </r>
    <r>
      <rPr>
        <sz val="10"/>
        <rFont val="Arial"/>
        <family val="2"/>
      </rPr>
      <t xml:space="preserve"> wg klasyfikacji zgodnie z EN 14605. rękawy z elastyczną taśmą zabezpieczającą, wykonany z materiału min. 1 klasy palności, wykonany z barierowej włókniny polipropylenowej SMS, bez zawartości lateksu, polietylenu i celulowy do procedur wysokiego ryzyka, szwy, połaczenia trwałe i rozdzielne płaskie, rozmiar L, XL, XXL, pakowany indywidualnie, oznakowanie zawierające informację, że produkt może być użyty wyłącznie w okresie podwyższonego zagrożenia epidemicznego i epidemii nie dłużej jednak niż w ciągu 30 dni od zakończenia stanu epidemii w związku z zakażeniami SARS-coV-2 oraz dane producenta (nazwa, adres) </t>
    </r>
    <r>
      <rPr>
        <b/>
        <i/>
        <sz val="10"/>
        <rFont val="Arial"/>
        <family val="2"/>
      </rPr>
      <t>Zamawiający dopuszcza zaoferowanie kombinezonu wykonanego z laminatu (włókniny polipropylenowej oraz polietylenu o gramaturze 63g/m2. Zamawiający dopuszcza kombinezon ochronny posiadający dodatkową patkę osłaniającą zamek oraz kaptur szczelnie przylegający, zakończony elastyczną nieuciskającą gumką.</t>
    </r>
  </si>
  <si>
    <t>W przypadku zaoferowania dopuszczonych ilości, w formularzu cenowym należy wstawić oferowaną i przeliczoną ilość opakowań.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</si>
</sst>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* #,##0.00&quot; zł &quot;;\-* #,##0.00&quot; zł &quot;;\ * \-#&quot; zł &quot;;\ @\ "/>
    <numFmt numFmtId="165" formatCode="#,##0.00&quot;     &quot;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1" applyNumberFormat="0" applyAlignment="0" applyProtection="0"/>
    <xf numFmtId="0" fontId="41" fillId="31" borderId="2" applyNumberFormat="0" applyAlignment="0" applyProtection="0"/>
    <xf numFmtId="0" fontId="42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35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48" fillId="37" borderId="0" applyNumberFormat="0" applyBorder="0" applyAlignment="0" applyProtection="0"/>
    <xf numFmtId="0" fontId="11" fillId="36" borderId="8" applyNumberFormat="0" applyAlignment="0" applyProtection="0"/>
    <xf numFmtId="0" fontId="49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8" borderId="10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4" fillId="39" borderId="0" applyNumberFormat="0" applyBorder="0" applyAlignment="0" applyProtection="0"/>
  </cellStyleXfs>
  <cellXfs count="85"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13" fillId="40" borderId="11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3" fillId="40" borderId="13" xfId="0" applyFont="1" applyFill="1" applyBorder="1" applyAlignment="1">
      <alignment horizontal="center"/>
    </xf>
    <xf numFmtId="0" fontId="13" fillId="40" borderId="14" xfId="0" applyFont="1" applyFill="1" applyBorder="1" applyAlignment="1">
      <alignment horizontal="center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3" fontId="17" fillId="0" borderId="15" xfId="0" applyNumberFormat="1" applyFont="1" applyFill="1" applyBorder="1" applyAlignment="1">
      <alignment horizontal="center" vertical="center"/>
    </xf>
    <xf numFmtId="165" fontId="0" fillId="40" borderId="15" xfId="73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top" wrapText="1"/>
    </xf>
    <xf numFmtId="165" fontId="16" fillId="40" borderId="16" xfId="73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165" fontId="16" fillId="40" borderId="14" xfId="73" applyNumberFormat="1" applyFont="1" applyFill="1" applyBorder="1" applyAlignment="1" applyProtection="1">
      <alignment horizontal="center" vertical="center"/>
      <protection/>
    </xf>
    <xf numFmtId="165" fontId="16" fillId="40" borderId="17" xfId="73" applyNumberFormat="1" applyFont="1" applyFill="1" applyBorder="1" applyAlignment="1" applyProtection="1">
      <alignment horizontal="center" vertical="center"/>
      <protection/>
    </xf>
    <xf numFmtId="165" fontId="0" fillId="40" borderId="18" xfId="73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165" fontId="16" fillId="40" borderId="0" xfId="73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5" fontId="0" fillId="40" borderId="0" xfId="73" applyNumberFormat="1" applyFont="1" applyFill="1" applyBorder="1" applyAlignment="1" applyProtection="1">
      <alignment horizontal="center" vertical="center"/>
      <protection/>
    </xf>
    <xf numFmtId="165" fontId="17" fillId="0" borderId="15" xfId="0" applyNumberFormat="1" applyFont="1" applyFill="1" applyBorder="1" applyAlignment="1">
      <alignment horizontal="center" vertical="center"/>
    </xf>
    <xf numFmtId="165" fontId="16" fillId="40" borderId="15" xfId="73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3" fillId="4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165" fontId="0" fillId="0" borderId="15" xfId="73" applyNumberFormat="1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165" fontId="0" fillId="40" borderId="19" xfId="7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6" fillId="0" borderId="19" xfId="0" applyFont="1" applyBorder="1" applyAlignment="1">
      <alignment vertical="top" wrapText="1"/>
    </xf>
    <xf numFmtId="0" fontId="17" fillId="0" borderId="19" xfId="0" applyFont="1" applyFill="1" applyBorder="1" applyAlignment="1">
      <alignment horizontal="center" vertical="center"/>
    </xf>
    <xf numFmtId="3" fontId="17" fillId="0" borderId="19" xfId="0" applyNumberFormat="1" applyFont="1" applyFill="1" applyBorder="1" applyAlignment="1">
      <alignment horizontal="center" vertical="center"/>
    </xf>
    <xf numFmtId="165" fontId="17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165" fontId="16" fillId="40" borderId="19" xfId="73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165" fontId="0" fillId="40" borderId="19" xfId="73" applyNumberFormat="1" applyFont="1" applyFill="1" applyBorder="1" applyAlignment="1" applyProtection="1">
      <alignment horizontal="center" vertical="center"/>
      <protection/>
    </xf>
    <xf numFmtId="2" fontId="0" fillId="0" borderId="19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2" fontId="16" fillId="0" borderId="19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0" fillId="4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3" fillId="40" borderId="1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Alignment="1">
      <alignment horizontal="center" wrapText="1"/>
    </xf>
    <xf numFmtId="0" fontId="55" fillId="0" borderId="0" xfId="0" applyFont="1" applyFill="1" applyBorder="1" applyAlignment="1">
      <alignment horizontal="left" vertical="center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y" xfId="62"/>
    <cellStyle name="Note 1" xfId="63"/>
    <cellStyle name="Obliczenia" xfId="64"/>
    <cellStyle name="Percent" xfId="65"/>
    <cellStyle name="Status 1" xfId="66"/>
    <cellStyle name="Suma" xfId="67"/>
    <cellStyle name="Tekst objaśnienia" xfId="68"/>
    <cellStyle name="Tekst ostrzeżenia" xfId="69"/>
    <cellStyle name="Text 1" xfId="70"/>
    <cellStyle name="Tytuł" xfId="71"/>
    <cellStyle name="Uwaga" xfId="72"/>
    <cellStyle name="Currency" xfId="73"/>
    <cellStyle name="Currency [0]" xfId="74"/>
    <cellStyle name="Warning 1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0A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view="pageBreakPreview" zoomScaleSheetLayoutView="100" zoomScalePageLayoutView="0" workbookViewId="0" topLeftCell="A1">
      <selection activeCell="B64" sqref="B64"/>
    </sheetView>
  </sheetViews>
  <sheetFormatPr defaultColWidth="9.00390625" defaultRowHeight="12.75" customHeight="1"/>
  <cols>
    <col min="1" max="1" width="4.421875" style="0" customWidth="1"/>
    <col min="2" max="2" width="51.00390625" style="0" customWidth="1"/>
    <col min="3" max="3" width="8.57421875" style="0" customWidth="1"/>
    <col min="4" max="4" width="8.28125" style="0" customWidth="1"/>
    <col min="5" max="5" width="14.28125" style="0" customWidth="1"/>
    <col min="6" max="6" width="13.7109375" style="0" customWidth="1"/>
    <col min="7" max="7" width="3.8515625" style="0" customWidth="1"/>
    <col min="8" max="8" width="12.421875" style="0" customWidth="1"/>
    <col min="9" max="9" width="13.00390625" style="0" customWidth="1"/>
    <col min="10" max="10" width="12.00390625" style="0" customWidth="1"/>
    <col min="11" max="11" width="13.00390625" style="0" customWidth="1"/>
  </cols>
  <sheetData>
    <row r="1" spans="7:10" ht="12.75" customHeight="1">
      <c r="G1" s="67" t="s">
        <v>29</v>
      </c>
      <c r="H1" s="67"/>
      <c r="I1" s="67"/>
      <c r="J1" s="67"/>
    </row>
    <row r="2" spans="7:10" ht="12.75" customHeight="1">
      <c r="G2" s="68" t="s">
        <v>30</v>
      </c>
      <c r="H2" s="68"/>
      <c r="I2" s="68"/>
      <c r="J2" s="68"/>
    </row>
    <row r="3" spans="1:10" ht="12.75" customHeight="1">
      <c r="A3" s="34"/>
      <c r="B3" s="34"/>
      <c r="C3" s="34"/>
      <c r="D3" s="34"/>
      <c r="E3" s="34"/>
      <c r="F3" s="34"/>
      <c r="G3" s="34"/>
      <c r="H3" s="67" t="s">
        <v>41</v>
      </c>
      <c r="I3" s="69"/>
      <c r="J3" s="69"/>
    </row>
    <row r="4" spans="1:9" ht="12.75" customHeight="1">
      <c r="A4" s="1"/>
      <c r="B4" s="70" t="s">
        <v>45</v>
      </c>
      <c r="C4" s="70"/>
      <c r="D4" s="70"/>
      <c r="E4" s="70"/>
      <c r="F4" s="70"/>
      <c r="G4" s="70"/>
      <c r="H4" s="70"/>
      <c r="I4" s="1"/>
    </row>
    <row r="5" spans="1:11" ht="12.75" customHeight="1">
      <c r="A5" s="18"/>
      <c r="B5" s="18"/>
      <c r="C5" s="18"/>
      <c r="D5" s="18"/>
      <c r="E5" s="18"/>
      <c r="F5" s="19"/>
      <c r="G5" s="20"/>
      <c r="H5" s="19"/>
      <c r="I5" s="19"/>
      <c r="J5" s="21"/>
      <c r="K5" s="19"/>
    </row>
    <row r="6" spans="1:11" ht="12.75" customHeight="1">
      <c r="A6" s="18"/>
      <c r="B6" s="72" t="s">
        <v>36</v>
      </c>
      <c r="C6" s="72"/>
      <c r="D6" s="72"/>
      <c r="E6" s="72"/>
      <c r="F6" s="72"/>
      <c r="G6" s="72"/>
      <c r="H6" s="72"/>
      <c r="I6" s="72"/>
      <c r="J6" s="72"/>
      <c r="K6" s="19"/>
    </row>
    <row r="7" spans="1:18" ht="12.75" customHeight="1">
      <c r="A7" s="2" t="s">
        <v>0</v>
      </c>
      <c r="B7" s="2" t="s">
        <v>1</v>
      </c>
      <c r="C7" s="2" t="s">
        <v>2</v>
      </c>
      <c r="D7" s="2"/>
      <c r="E7" s="2" t="s">
        <v>3</v>
      </c>
      <c r="F7" s="2" t="s">
        <v>4</v>
      </c>
      <c r="G7" s="73" t="s">
        <v>5</v>
      </c>
      <c r="H7" s="73"/>
      <c r="I7" s="2" t="s">
        <v>6</v>
      </c>
      <c r="J7" s="2" t="s">
        <v>7</v>
      </c>
      <c r="K7" s="19"/>
      <c r="R7">
        <v>23</v>
      </c>
    </row>
    <row r="8" spans="1:18" ht="12.75" customHeight="1">
      <c r="A8" s="3"/>
      <c r="B8" s="3"/>
      <c r="C8" s="3" t="s">
        <v>8</v>
      </c>
      <c r="D8" s="3" t="s">
        <v>9</v>
      </c>
      <c r="E8" s="4" t="s">
        <v>10</v>
      </c>
      <c r="F8" s="4" t="s">
        <v>11</v>
      </c>
      <c r="G8" s="2" t="s">
        <v>12</v>
      </c>
      <c r="H8" s="5" t="s">
        <v>13</v>
      </c>
      <c r="I8" s="4" t="s">
        <v>14</v>
      </c>
      <c r="J8" s="4" t="s">
        <v>21</v>
      </c>
      <c r="K8" s="19"/>
      <c r="R8">
        <v>8</v>
      </c>
    </row>
    <row r="9" spans="1:18" ht="12.75" customHeight="1">
      <c r="A9" s="3"/>
      <c r="B9" s="3"/>
      <c r="C9" s="3"/>
      <c r="D9" s="3"/>
      <c r="E9" s="4" t="s">
        <v>16</v>
      </c>
      <c r="F9" s="4" t="s">
        <v>16</v>
      </c>
      <c r="G9" s="3"/>
      <c r="H9" s="25" t="s">
        <v>16</v>
      </c>
      <c r="I9" s="4" t="s">
        <v>16</v>
      </c>
      <c r="J9" s="4" t="s">
        <v>15</v>
      </c>
      <c r="K9" s="19"/>
      <c r="R9">
        <v>5</v>
      </c>
    </row>
    <row r="10" spans="1:18" ht="25.5">
      <c r="A10" s="37">
        <v>1</v>
      </c>
      <c r="B10" s="39" t="s">
        <v>31</v>
      </c>
      <c r="C10" s="37" t="s">
        <v>18</v>
      </c>
      <c r="D10" s="37">
        <v>100</v>
      </c>
      <c r="E10" s="53">
        <v>0</v>
      </c>
      <c r="F10" s="52">
        <f>D10*E10</f>
        <v>0</v>
      </c>
      <c r="G10" s="7">
        <v>0</v>
      </c>
      <c r="H10" s="52">
        <f>ROUND(IF(G10="zw",F10*0,F10*G10/100),2)</f>
        <v>0</v>
      </c>
      <c r="I10" s="52">
        <f>ROUND(F10+H10,2)</f>
        <v>0</v>
      </c>
      <c r="J10" s="52"/>
      <c r="K10" s="19"/>
      <c r="R10">
        <v>0</v>
      </c>
    </row>
    <row r="11" spans="1:11" ht="216.75">
      <c r="A11" s="37">
        <v>2</v>
      </c>
      <c r="B11" s="39" t="s">
        <v>44</v>
      </c>
      <c r="C11" s="37" t="s">
        <v>18</v>
      </c>
      <c r="D11" s="37">
        <v>40</v>
      </c>
      <c r="E11" s="53">
        <v>0</v>
      </c>
      <c r="F11" s="52">
        <f aca="true" t="shared" si="0" ref="F11:F17">D11*E11</f>
        <v>0</v>
      </c>
      <c r="G11" s="7">
        <v>0</v>
      </c>
      <c r="H11" s="52">
        <f aca="true" t="shared" si="1" ref="H11:H17">ROUND(IF(G11="zw",F11*0,F11*G11/100),2)</f>
        <v>0</v>
      </c>
      <c r="I11" s="52">
        <f aca="true" t="shared" si="2" ref="I11:I17">ROUND(F11+H11,2)</f>
        <v>0</v>
      </c>
      <c r="J11" s="52"/>
      <c r="K11" s="19"/>
    </row>
    <row r="12" spans="1:11" ht="38.25">
      <c r="A12" s="37">
        <v>4</v>
      </c>
      <c r="B12" s="39" t="s">
        <v>22</v>
      </c>
      <c r="C12" s="37" t="s">
        <v>19</v>
      </c>
      <c r="D12" s="37">
        <v>100</v>
      </c>
      <c r="E12" s="53">
        <v>0</v>
      </c>
      <c r="F12" s="52">
        <f t="shared" si="0"/>
        <v>0</v>
      </c>
      <c r="G12" s="7">
        <v>0</v>
      </c>
      <c r="H12" s="52">
        <f t="shared" si="1"/>
        <v>0</v>
      </c>
      <c r="I12" s="52">
        <f t="shared" si="2"/>
        <v>0</v>
      </c>
      <c r="J12" s="52"/>
      <c r="K12" s="19"/>
    </row>
    <row r="13" spans="1:11" ht="25.5" customHeight="1">
      <c r="A13" s="37">
        <v>5</v>
      </c>
      <c r="B13" s="55" t="s">
        <v>32</v>
      </c>
      <c r="C13" s="37" t="s">
        <v>19</v>
      </c>
      <c r="D13" s="37">
        <v>2000</v>
      </c>
      <c r="E13" s="53">
        <v>0</v>
      </c>
      <c r="F13" s="52">
        <f t="shared" si="0"/>
        <v>0</v>
      </c>
      <c r="G13" s="7">
        <v>0</v>
      </c>
      <c r="H13" s="52">
        <f t="shared" si="1"/>
        <v>0</v>
      </c>
      <c r="I13" s="52">
        <f t="shared" si="2"/>
        <v>0</v>
      </c>
      <c r="J13" s="52"/>
      <c r="K13" s="19"/>
    </row>
    <row r="14" spans="1:11" ht="63.75">
      <c r="A14" s="37">
        <v>6</v>
      </c>
      <c r="B14" s="55" t="s">
        <v>23</v>
      </c>
      <c r="C14" s="37" t="s">
        <v>19</v>
      </c>
      <c r="D14" s="37">
        <v>50</v>
      </c>
      <c r="E14" s="53">
        <v>0</v>
      </c>
      <c r="F14" s="52">
        <f t="shared" si="0"/>
        <v>0</v>
      </c>
      <c r="G14" s="7">
        <v>0</v>
      </c>
      <c r="H14" s="52">
        <f t="shared" si="1"/>
        <v>0</v>
      </c>
      <c r="I14" s="52">
        <f t="shared" si="2"/>
        <v>0</v>
      </c>
      <c r="J14" s="52"/>
      <c r="K14" s="19"/>
    </row>
    <row r="15" spans="1:11" ht="39.75" customHeight="1">
      <c r="A15" s="37">
        <v>7</v>
      </c>
      <c r="B15" s="55" t="s">
        <v>24</v>
      </c>
      <c r="C15" s="37" t="s">
        <v>19</v>
      </c>
      <c r="D15" s="37">
        <v>1500</v>
      </c>
      <c r="E15" s="53">
        <v>0</v>
      </c>
      <c r="F15" s="52">
        <f t="shared" si="0"/>
        <v>0</v>
      </c>
      <c r="G15" s="7">
        <v>0</v>
      </c>
      <c r="H15" s="52">
        <f t="shared" si="1"/>
        <v>0</v>
      </c>
      <c r="I15" s="52">
        <f t="shared" si="2"/>
        <v>0</v>
      </c>
      <c r="J15" s="52"/>
      <c r="K15" s="19"/>
    </row>
    <row r="16" spans="1:11" ht="51">
      <c r="A16" s="37">
        <v>8</v>
      </c>
      <c r="B16" s="55" t="s">
        <v>33</v>
      </c>
      <c r="C16" s="37" t="s">
        <v>18</v>
      </c>
      <c r="D16" s="37">
        <v>20</v>
      </c>
      <c r="E16" s="53">
        <v>0</v>
      </c>
      <c r="F16" s="52">
        <f t="shared" si="0"/>
        <v>0</v>
      </c>
      <c r="G16" s="7">
        <v>0</v>
      </c>
      <c r="H16" s="52">
        <f t="shared" si="1"/>
        <v>0</v>
      </c>
      <c r="I16" s="52">
        <f t="shared" si="2"/>
        <v>0</v>
      </c>
      <c r="J16" s="52"/>
      <c r="K16" s="19"/>
    </row>
    <row r="17" spans="1:11" ht="38.25">
      <c r="A17" s="37">
        <v>9</v>
      </c>
      <c r="B17" s="41" t="s">
        <v>34</v>
      </c>
      <c r="C17" s="37" t="s">
        <v>19</v>
      </c>
      <c r="D17" s="37">
        <v>1000</v>
      </c>
      <c r="E17" s="53">
        <v>0</v>
      </c>
      <c r="F17" s="52">
        <f t="shared" si="0"/>
        <v>0</v>
      </c>
      <c r="G17" s="7">
        <v>0</v>
      </c>
      <c r="H17" s="52">
        <f t="shared" si="1"/>
        <v>0</v>
      </c>
      <c r="I17" s="52">
        <f t="shared" si="2"/>
        <v>0</v>
      </c>
      <c r="J17" s="52"/>
      <c r="K17" s="19"/>
    </row>
    <row r="18" spans="1:11" ht="12.75" customHeight="1">
      <c r="A18" s="75" t="s">
        <v>20</v>
      </c>
      <c r="B18" s="76"/>
      <c r="C18" s="76"/>
      <c r="D18" s="76"/>
      <c r="E18" s="77"/>
      <c r="F18" s="50">
        <f>SUM(F10:F17)</f>
        <v>0</v>
      </c>
      <c r="G18" s="51"/>
      <c r="H18" s="50">
        <f>SUM(H10:H17)</f>
        <v>0</v>
      </c>
      <c r="I18" s="50">
        <f>SUM(I10:I17)</f>
        <v>0</v>
      </c>
      <c r="J18" s="32"/>
      <c r="K18" s="19"/>
    </row>
    <row r="19" spans="1:11" ht="12.75" customHeight="1">
      <c r="A19" s="18"/>
      <c r="B19" s="18"/>
      <c r="C19" s="18"/>
      <c r="D19" s="18"/>
      <c r="E19" s="18"/>
      <c r="F19" s="19"/>
      <c r="G19" s="20"/>
      <c r="H19" s="19"/>
      <c r="I19" s="19"/>
      <c r="J19" s="21"/>
      <c r="K19" s="19"/>
    </row>
    <row r="20" spans="1:11" ht="12.75" customHeight="1">
      <c r="A20" s="18"/>
      <c r="B20" s="18"/>
      <c r="C20" s="18"/>
      <c r="D20" s="18"/>
      <c r="E20" s="18"/>
      <c r="F20" s="19"/>
      <c r="G20" s="20"/>
      <c r="H20" s="19"/>
      <c r="I20" s="19"/>
      <c r="J20" s="21"/>
      <c r="K20" s="19"/>
    </row>
    <row r="21" spans="1:11" ht="12.75" customHeight="1">
      <c r="A21" s="57"/>
      <c r="B21" s="72" t="s">
        <v>43</v>
      </c>
      <c r="C21" s="72"/>
      <c r="D21" s="72"/>
      <c r="E21" s="72"/>
      <c r="F21" s="57"/>
      <c r="G21" s="57"/>
      <c r="H21" s="57"/>
      <c r="I21" s="57"/>
      <c r="J21" s="57"/>
      <c r="K21" s="19"/>
    </row>
    <row r="22" spans="1:11" ht="12.75" customHeight="1">
      <c r="A22" s="2" t="s">
        <v>0</v>
      </c>
      <c r="B22" s="2" t="s">
        <v>1</v>
      </c>
      <c r="C22" s="2" t="s">
        <v>2</v>
      </c>
      <c r="D22" s="2"/>
      <c r="E22" s="2" t="s">
        <v>3</v>
      </c>
      <c r="F22" s="2" t="s">
        <v>4</v>
      </c>
      <c r="G22" s="73" t="s">
        <v>5</v>
      </c>
      <c r="H22" s="73"/>
      <c r="I22" s="2" t="s">
        <v>6</v>
      </c>
      <c r="J22" s="2" t="s">
        <v>7</v>
      </c>
      <c r="K22" s="19"/>
    </row>
    <row r="23" spans="1:11" ht="12.75" customHeight="1">
      <c r="A23" s="3"/>
      <c r="B23" s="3"/>
      <c r="C23" s="3" t="s">
        <v>8</v>
      </c>
      <c r="D23" s="3" t="s">
        <v>9</v>
      </c>
      <c r="E23" s="4" t="s">
        <v>10</v>
      </c>
      <c r="F23" s="4" t="s">
        <v>11</v>
      </c>
      <c r="G23" s="2" t="s">
        <v>12</v>
      </c>
      <c r="H23" s="5" t="s">
        <v>13</v>
      </c>
      <c r="I23" s="4" t="s">
        <v>14</v>
      </c>
      <c r="J23" s="4" t="s">
        <v>21</v>
      </c>
      <c r="K23" s="19"/>
    </row>
    <row r="24" spans="1:11" ht="12.75" customHeight="1">
      <c r="A24" s="3"/>
      <c r="B24" s="3"/>
      <c r="C24" s="3"/>
      <c r="D24" s="3"/>
      <c r="E24" s="4" t="s">
        <v>16</v>
      </c>
      <c r="F24" s="4" t="s">
        <v>16</v>
      </c>
      <c r="G24" s="3"/>
      <c r="H24" s="25" t="s">
        <v>16</v>
      </c>
      <c r="I24" s="4" t="s">
        <v>16</v>
      </c>
      <c r="J24" s="4" t="s">
        <v>15</v>
      </c>
      <c r="K24" s="19"/>
    </row>
    <row r="25" spans="1:11" ht="12.75" customHeight="1">
      <c r="A25" s="57"/>
      <c r="B25" s="59"/>
      <c r="C25" s="59"/>
      <c r="D25" s="59"/>
      <c r="E25" s="59"/>
      <c r="F25" s="59"/>
      <c r="G25" s="59"/>
      <c r="H25" s="59"/>
      <c r="I25" s="59"/>
      <c r="J25" s="57"/>
      <c r="K25" s="19"/>
    </row>
    <row r="26" spans="1:11" ht="51">
      <c r="A26" s="64">
        <v>1</v>
      </c>
      <c r="B26" s="66" t="s">
        <v>46</v>
      </c>
      <c r="C26" s="64" t="s">
        <v>28</v>
      </c>
      <c r="D26" s="64">
        <v>2000</v>
      </c>
      <c r="E26" s="65">
        <v>0</v>
      </c>
      <c r="F26" s="65">
        <f>D26*E26</f>
        <v>0</v>
      </c>
      <c r="G26" s="43">
        <v>0</v>
      </c>
      <c r="H26" s="65">
        <f>ROUND(IF(G26="zw",F26*0,F26*G26/100),2)</f>
        <v>0</v>
      </c>
      <c r="I26" s="65">
        <f>ROUND(F26+H26,2)</f>
        <v>0</v>
      </c>
      <c r="J26" s="54"/>
      <c r="K26" s="19"/>
    </row>
    <row r="27" spans="1:11" ht="63.75">
      <c r="A27" s="37">
        <v>2</v>
      </c>
      <c r="B27" s="49" t="s">
        <v>47</v>
      </c>
      <c r="C27" s="37" t="s">
        <v>19</v>
      </c>
      <c r="D27" s="37">
        <v>30000</v>
      </c>
      <c r="E27" s="65">
        <v>0</v>
      </c>
      <c r="F27" s="65">
        <f>D27*E27</f>
        <v>0</v>
      </c>
      <c r="G27" s="43">
        <v>0</v>
      </c>
      <c r="H27" s="65">
        <f>ROUND(IF(G27="zw",F27*0,F27*G27/100),2)</f>
        <v>0</v>
      </c>
      <c r="I27" s="65">
        <f>ROUND(F27+H27,2)</f>
        <v>0</v>
      </c>
      <c r="J27" s="58"/>
      <c r="K27" s="19"/>
    </row>
    <row r="28" spans="1:11" ht="51">
      <c r="A28" s="37">
        <v>3</v>
      </c>
      <c r="B28" s="38" t="s">
        <v>48</v>
      </c>
      <c r="C28" s="37" t="s">
        <v>19</v>
      </c>
      <c r="D28" s="37">
        <v>5000</v>
      </c>
      <c r="E28" s="65">
        <v>0</v>
      </c>
      <c r="F28" s="65">
        <f>D28*E28</f>
        <v>0</v>
      </c>
      <c r="G28" s="43">
        <v>0</v>
      </c>
      <c r="H28" s="65">
        <f>ROUND(IF(G28="zw",F28*0,F28*G28/100),2)</f>
        <v>0</v>
      </c>
      <c r="I28" s="65">
        <f>ROUND(F28+H28,2)</f>
        <v>0</v>
      </c>
      <c r="J28" s="58"/>
      <c r="K28" s="19"/>
    </row>
    <row r="29" spans="1:11" ht="12.75" customHeight="1">
      <c r="A29" s="75" t="s">
        <v>20</v>
      </c>
      <c r="B29" s="76"/>
      <c r="C29" s="76"/>
      <c r="D29" s="76"/>
      <c r="E29" s="77"/>
      <c r="F29" s="61">
        <f>SUM(F26:F26)</f>
        <v>0</v>
      </c>
      <c r="G29" s="58"/>
      <c r="H29" s="61">
        <f>SUM(H26:H26)</f>
        <v>0</v>
      </c>
      <c r="I29" s="61">
        <f>SUM(I26:I26)</f>
        <v>0</v>
      </c>
      <c r="J29" s="58"/>
      <c r="K29" s="19"/>
    </row>
    <row r="30" spans="1:11" ht="12.75" customHeight="1">
      <c r="A30" s="18"/>
      <c r="B30" s="18"/>
      <c r="C30" s="18"/>
      <c r="D30" s="18"/>
      <c r="E30" s="18"/>
      <c r="F30" s="62"/>
      <c r="G30" s="57"/>
      <c r="H30" s="62"/>
      <c r="I30" s="62"/>
      <c r="J30" s="57"/>
      <c r="K30" s="19"/>
    </row>
    <row r="31" spans="1:11" ht="12.75" customHeight="1">
      <c r="A31" s="18"/>
      <c r="B31" s="72" t="s">
        <v>37</v>
      </c>
      <c r="C31" s="72"/>
      <c r="D31" s="72"/>
      <c r="E31" s="72"/>
      <c r="F31" s="62"/>
      <c r="G31" s="57"/>
      <c r="H31" s="62"/>
      <c r="I31" s="62"/>
      <c r="J31" s="57"/>
      <c r="K31" s="19"/>
    </row>
    <row r="32" spans="1:11" ht="12.75" customHeight="1">
      <c r="A32" s="2" t="s">
        <v>0</v>
      </c>
      <c r="B32" s="2" t="s">
        <v>1</v>
      </c>
      <c r="C32" s="2" t="s">
        <v>2</v>
      </c>
      <c r="D32" s="2"/>
      <c r="E32" s="2" t="s">
        <v>3</v>
      </c>
      <c r="F32" s="2" t="s">
        <v>4</v>
      </c>
      <c r="G32" s="73" t="s">
        <v>5</v>
      </c>
      <c r="H32" s="73"/>
      <c r="I32" s="2" t="s">
        <v>6</v>
      </c>
      <c r="J32" s="2" t="s">
        <v>7</v>
      </c>
      <c r="K32" s="19"/>
    </row>
    <row r="33" spans="1:11" ht="12.75" customHeight="1">
      <c r="A33" s="3"/>
      <c r="B33" s="3"/>
      <c r="C33" s="3" t="s">
        <v>8</v>
      </c>
      <c r="D33" s="3" t="s">
        <v>9</v>
      </c>
      <c r="E33" s="4" t="s">
        <v>10</v>
      </c>
      <c r="F33" s="4" t="s">
        <v>11</v>
      </c>
      <c r="G33" s="2" t="s">
        <v>12</v>
      </c>
      <c r="H33" s="5" t="s">
        <v>13</v>
      </c>
      <c r="I33" s="4" t="s">
        <v>14</v>
      </c>
      <c r="J33" s="4" t="s">
        <v>15</v>
      </c>
      <c r="K33" s="19"/>
    </row>
    <row r="34" spans="1:11" ht="12.75" customHeight="1">
      <c r="A34" s="3"/>
      <c r="B34" s="3"/>
      <c r="C34" s="3"/>
      <c r="D34" s="3"/>
      <c r="E34" s="4" t="s">
        <v>16</v>
      </c>
      <c r="F34" s="4" t="s">
        <v>16</v>
      </c>
      <c r="G34" s="3"/>
      <c r="H34" s="4" t="s">
        <v>16</v>
      </c>
      <c r="I34" s="4" t="s">
        <v>16</v>
      </c>
      <c r="J34" s="4" t="s">
        <v>17</v>
      </c>
      <c r="K34" s="19"/>
    </row>
    <row r="35" spans="1:11" ht="12.75" customHeight="1">
      <c r="A35" s="37">
        <v>1</v>
      </c>
      <c r="B35" s="56" t="s">
        <v>49</v>
      </c>
      <c r="C35" s="37" t="s">
        <v>25</v>
      </c>
      <c r="D35" s="37">
        <v>1700</v>
      </c>
      <c r="E35" s="53">
        <v>0</v>
      </c>
      <c r="F35" s="53">
        <f>D35*E35</f>
        <v>0</v>
      </c>
      <c r="G35" s="7">
        <v>0</v>
      </c>
      <c r="H35" s="53">
        <f>ROUND(IF(G35="zw",F35*0,F35*G35/100),2)</f>
        <v>0</v>
      </c>
      <c r="I35" s="53">
        <f aca="true" t="shared" si="3" ref="I35:I40">ROUND(F35+H35,2)</f>
        <v>0</v>
      </c>
      <c r="J35" s="58"/>
      <c r="K35" s="19"/>
    </row>
    <row r="36" spans="1:11" ht="51">
      <c r="A36" s="37">
        <v>2</v>
      </c>
      <c r="B36" s="39" t="s">
        <v>51</v>
      </c>
      <c r="C36" s="37" t="s">
        <v>18</v>
      </c>
      <c r="D36" s="37">
        <v>50</v>
      </c>
      <c r="E36" s="53">
        <v>0</v>
      </c>
      <c r="F36" s="53">
        <f>D36*E36</f>
        <v>0</v>
      </c>
      <c r="G36" s="7">
        <v>0</v>
      </c>
      <c r="H36" s="53">
        <f>ROUND(IF(G36="zw",F36*0,F36*G36/100),2)</f>
        <v>0</v>
      </c>
      <c r="I36" s="53">
        <f t="shared" si="3"/>
        <v>0</v>
      </c>
      <c r="J36" s="60"/>
      <c r="K36" s="19"/>
    </row>
    <row r="37" spans="1:11" ht="63.75">
      <c r="A37" s="37">
        <v>3</v>
      </c>
      <c r="B37" s="39" t="s">
        <v>50</v>
      </c>
      <c r="C37" s="37" t="s">
        <v>19</v>
      </c>
      <c r="D37" s="37">
        <v>100</v>
      </c>
      <c r="E37" s="53">
        <v>0</v>
      </c>
      <c r="F37" s="53">
        <f>D37*E37</f>
        <v>0</v>
      </c>
      <c r="G37" s="7">
        <v>0</v>
      </c>
      <c r="H37" s="53">
        <f>ROUND(IF(G37="zw",F37*0,F37*G37/100),2)</f>
        <v>0</v>
      </c>
      <c r="I37" s="53">
        <f t="shared" si="3"/>
        <v>0</v>
      </c>
      <c r="J37" s="60"/>
      <c r="K37" s="19"/>
    </row>
    <row r="38" spans="1:11" ht="63.75">
      <c r="A38" s="37">
        <v>4</v>
      </c>
      <c r="B38" s="55" t="s">
        <v>52</v>
      </c>
      <c r="C38" s="37" t="s">
        <v>19</v>
      </c>
      <c r="D38" s="37">
        <v>300</v>
      </c>
      <c r="E38" s="53">
        <v>0</v>
      </c>
      <c r="F38" s="53">
        <f>D38*E38</f>
        <v>0</v>
      </c>
      <c r="G38" s="7">
        <v>0</v>
      </c>
      <c r="H38" s="53">
        <f>ROUND(IF(G38="zw",F38*0,F38*G38/100),2)</f>
        <v>0</v>
      </c>
      <c r="I38" s="53">
        <f t="shared" si="3"/>
        <v>0</v>
      </c>
      <c r="J38" s="60"/>
      <c r="K38" s="19"/>
    </row>
    <row r="39" spans="1:11" ht="51">
      <c r="A39" s="37">
        <v>5</v>
      </c>
      <c r="B39" s="39" t="s">
        <v>53</v>
      </c>
      <c r="C39" s="37" t="s">
        <v>19</v>
      </c>
      <c r="D39" s="37">
        <v>200</v>
      </c>
      <c r="E39" s="53">
        <v>0</v>
      </c>
      <c r="F39" s="53">
        <f>D39*E39</f>
        <v>0</v>
      </c>
      <c r="G39" s="7">
        <v>0</v>
      </c>
      <c r="H39" s="53">
        <f>ROUND(IF(G39="zw",F39*0,F39*G39/100),2)</f>
        <v>0</v>
      </c>
      <c r="I39" s="53">
        <f t="shared" si="3"/>
        <v>0</v>
      </c>
      <c r="J39" s="60"/>
      <c r="K39" s="19"/>
    </row>
    <row r="40" spans="1:11" ht="12.75" customHeight="1">
      <c r="A40" s="75" t="s">
        <v>20</v>
      </c>
      <c r="B40" s="76"/>
      <c r="C40" s="76"/>
      <c r="D40" s="76"/>
      <c r="E40" s="77"/>
      <c r="F40" s="61">
        <f>SUM(F35:F39)</f>
        <v>0</v>
      </c>
      <c r="G40" s="58"/>
      <c r="H40" s="61">
        <f>SUM(H35:H39)</f>
        <v>0</v>
      </c>
      <c r="I40" s="61">
        <f t="shared" si="3"/>
        <v>0</v>
      </c>
      <c r="J40" s="58"/>
      <c r="K40" s="19"/>
    </row>
    <row r="41" spans="1:11" ht="13.5" customHeight="1">
      <c r="A41" s="57"/>
      <c r="B41" s="57"/>
      <c r="C41" s="57"/>
      <c r="D41" s="57"/>
      <c r="E41" s="57"/>
      <c r="F41" s="18"/>
      <c r="G41" s="57"/>
      <c r="H41" s="57"/>
      <c r="I41" s="57"/>
      <c r="J41" s="57"/>
      <c r="K41" s="19"/>
    </row>
    <row r="42" spans="1:11" ht="13.5" customHeight="1">
      <c r="A42" s="24"/>
      <c r="B42" s="81" t="s">
        <v>38</v>
      </c>
      <c r="C42" s="81"/>
      <c r="D42" s="81"/>
      <c r="E42" s="81"/>
      <c r="F42" s="24"/>
      <c r="G42" s="24"/>
      <c r="H42" s="24"/>
      <c r="I42" s="24"/>
      <c r="J42" s="24"/>
      <c r="K42" s="19"/>
    </row>
    <row r="43" spans="1:11" ht="13.5" customHeight="1">
      <c r="A43" s="2" t="s">
        <v>0</v>
      </c>
      <c r="B43" s="2" t="s">
        <v>1</v>
      </c>
      <c r="C43" s="2" t="s">
        <v>2</v>
      </c>
      <c r="D43" s="2"/>
      <c r="E43" s="2" t="s">
        <v>3</v>
      </c>
      <c r="F43" s="2" t="s">
        <v>4</v>
      </c>
      <c r="G43" s="73" t="s">
        <v>5</v>
      </c>
      <c r="H43" s="73"/>
      <c r="I43" s="2" t="s">
        <v>6</v>
      </c>
      <c r="J43" s="2" t="s">
        <v>7</v>
      </c>
      <c r="K43" s="19"/>
    </row>
    <row r="44" spans="1:11" ht="13.5" customHeight="1">
      <c r="A44" s="3"/>
      <c r="B44" s="3"/>
      <c r="C44" s="3" t="s">
        <v>8</v>
      </c>
      <c r="D44" s="3" t="s">
        <v>9</v>
      </c>
      <c r="E44" s="4" t="s">
        <v>10</v>
      </c>
      <c r="F44" s="4" t="s">
        <v>11</v>
      </c>
      <c r="G44" s="2" t="s">
        <v>12</v>
      </c>
      <c r="H44" s="5" t="s">
        <v>13</v>
      </c>
      <c r="I44" s="4" t="s">
        <v>14</v>
      </c>
      <c r="J44" s="4" t="s">
        <v>15</v>
      </c>
      <c r="K44" s="19"/>
    </row>
    <row r="45" spans="1:11" ht="9.75" customHeight="1">
      <c r="A45" s="3"/>
      <c r="B45" s="3"/>
      <c r="C45" s="3"/>
      <c r="D45" s="3"/>
      <c r="E45" s="4" t="s">
        <v>16</v>
      </c>
      <c r="F45" s="4" t="s">
        <v>16</v>
      </c>
      <c r="G45" s="3"/>
      <c r="H45" s="25" t="s">
        <v>16</v>
      </c>
      <c r="I45" s="4" t="s">
        <v>16</v>
      </c>
      <c r="J45" s="6" t="s">
        <v>17</v>
      </c>
      <c r="K45" s="19"/>
    </row>
    <row r="46" spans="1:11" ht="165.75">
      <c r="A46" s="10">
        <v>1</v>
      </c>
      <c r="B46" s="12" t="s">
        <v>40</v>
      </c>
      <c r="C46" s="26" t="s">
        <v>19</v>
      </c>
      <c r="D46" s="27">
        <v>5000</v>
      </c>
      <c r="E46" s="22">
        <v>0</v>
      </c>
      <c r="F46" s="28">
        <f>D46*E46</f>
        <v>0</v>
      </c>
      <c r="G46" s="7">
        <v>0</v>
      </c>
      <c r="H46" s="28">
        <f>ROUND(IF(G46="zw",F46*0,F46*G46/100),2)</f>
        <v>0</v>
      </c>
      <c r="I46" s="28">
        <f>ROUND(F46+H46,2)</f>
        <v>0</v>
      </c>
      <c r="J46" s="29"/>
      <c r="K46" s="19"/>
    </row>
    <row r="47" spans="1:11" ht="165.75">
      <c r="A47" s="10">
        <v>2</v>
      </c>
      <c r="B47" s="12" t="s">
        <v>42</v>
      </c>
      <c r="C47" s="11" t="s">
        <v>19</v>
      </c>
      <c r="D47" s="8">
        <v>3000</v>
      </c>
      <c r="E47" s="22">
        <v>0</v>
      </c>
      <c r="F47" s="28">
        <f>D47*E47</f>
        <v>0</v>
      </c>
      <c r="G47" s="7">
        <v>0</v>
      </c>
      <c r="H47" s="28">
        <f>ROUND(IF(G47="zw",F47*0,F47*G47/100),2)</f>
        <v>0</v>
      </c>
      <c r="I47" s="28">
        <f>ROUND(F47+H47,2)</f>
        <v>0</v>
      </c>
      <c r="J47" s="30"/>
      <c r="K47" s="19"/>
    </row>
    <row r="48" spans="1:11" ht="12.75" customHeight="1">
      <c r="A48" s="78" t="s">
        <v>20</v>
      </c>
      <c r="B48" s="78"/>
      <c r="C48" s="78"/>
      <c r="D48" s="78"/>
      <c r="E48" s="78"/>
      <c r="F48" s="23">
        <f>SUM(F46:F47)</f>
        <v>0</v>
      </c>
      <c r="G48" s="31"/>
      <c r="H48" s="23">
        <f>SUM(H46:H47)</f>
        <v>0</v>
      </c>
      <c r="I48" s="23">
        <f>SUM(I46:I47)</f>
        <v>0</v>
      </c>
      <c r="J48" s="9"/>
      <c r="K48" s="19"/>
    </row>
    <row r="49" spans="1:11" ht="12.75" customHeight="1">
      <c r="A49" s="18"/>
      <c r="B49" s="18"/>
      <c r="C49" s="18"/>
      <c r="D49" s="18"/>
      <c r="E49" s="18"/>
      <c r="F49" s="19"/>
      <c r="G49" s="42"/>
      <c r="H49" s="19"/>
      <c r="I49" s="19"/>
      <c r="J49" s="21"/>
      <c r="K49" s="19"/>
    </row>
    <row r="50" spans="1:11" ht="12.75" customHeight="1">
      <c r="A50" s="18"/>
      <c r="B50" s="18"/>
      <c r="C50" s="18"/>
      <c r="D50" s="18"/>
      <c r="E50" s="18"/>
      <c r="F50" s="19"/>
      <c r="G50" s="42"/>
      <c r="H50" s="19"/>
      <c r="I50" s="19"/>
      <c r="J50" s="21"/>
      <c r="K50" s="19"/>
    </row>
    <row r="51" spans="1:11" ht="12.75" customHeight="1">
      <c r="A51" s="33"/>
      <c r="B51" s="24"/>
      <c r="C51" s="24"/>
      <c r="D51" s="24"/>
      <c r="E51" s="24"/>
      <c r="F51" s="24"/>
      <c r="G51" s="24"/>
      <c r="H51" s="24"/>
      <c r="I51" s="24"/>
      <c r="J51" s="24"/>
      <c r="K51" s="19"/>
    </row>
    <row r="52" spans="2:11" ht="13.5" customHeight="1">
      <c r="B52" s="82" t="s">
        <v>39</v>
      </c>
      <c r="C52" s="82"/>
      <c r="D52" s="82"/>
      <c r="E52" s="82"/>
      <c r="K52" s="19"/>
    </row>
    <row r="53" spans="1:11" ht="13.5" customHeight="1">
      <c r="A53" s="2" t="s">
        <v>0</v>
      </c>
      <c r="B53" s="2" t="s">
        <v>1</v>
      </c>
      <c r="C53" s="2" t="s">
        <v>2</v>
      </c>
      <c r="D53" s="2"/>
      <c r="E53" s="2" t="s">
        <v>3</v>
      </c>
      <c r="F53" s="2" t="s">
        <v>4</v>
      </c>
      <c r="G53" s="73" t="s">
        <v>5</v>
      </c>
      <c r="H53" s="73"/>
      <c r="I53" s="2" t="s">
        <v>6</v>
      </c>
      <c r="J53" s="2" t="s">
        <v>7</v>
      </c>
      <c r="K53" s="19"/>
    </row>
    <row r="54" spans="1:11" ht="18" customHeight="1">
      <c r="A54" s="3"/>
      <c r="B54" s="3"/>
      <c r="C54" s="3" t="s">
        <v>8</v>
      </c>
      <c r="D54" s="3" t="s">
        <v>9</v>
      </c>
      <c r="E54" s="4" t="s">
        <v>10</v>
      </c>
      <c r="F54" s="4" t="s">
        <v>11</v>
      </c>
      <c r="G54" s="2" t="s">
        <v>12</v>
      </c>
      <c r="H54" s="5" t="s">
        <v>13</v>
      </c>
      <c r="I54" s="4" t="s">
        <v>14</v>
      </c>
      <c r="J54" s="4" t="s">
        <v>15</v>
      </c>
      <c r="K54" s="19"/>
    </row>
    <row r="55" spans="1:11" ht="18.75" customHeight="1">
      <c r="A55" s="3"/>
      <c r="B55" s="3"/>
      <c r="C55" s="3"/>
      <c r="D55" s="3"/>
      <c r="E55" s="4" t="s">
        <v>16</v>
      </c>
      <c r="F55" s="4" t="s">
        <v>16</v>
      </c>
      <c r="G55" s="3"/>
      <c r="H55" s="25" t="s">
        <v>16</v>
      </c>
      <c r="I55" s="4" t="s">
        <v>16</v>
      </c>
      <c r="J55" s="4" t="s">
        <v>17</v>
      </c>
      <c r="K55" s="19"/>
    </row>
    <row r="56" spans="1:11" ht="255">
      <c r="A56" s="63">
        <v>1</v>
      </c>
      <c r="B56" s="45" t="s">
        <v>54</v>
      </c>
      <c r="C56" s="46" t="s">
        <v>19</v>
      </c>
      <c r="D56" s="47">
        <v>3000</v>
      </c>
      <c r="E56" s="48">
        <v>0</v>
      </c>
      <c r="F56" s="32">
        <f>D56*E56</f>
        <v>0</v>
      </c>
      <c r="G56" s="44">
        <v>0</v>
      </c>
      <c r="H56" s="32">
        <f>ROUND(IF(G56="zw",F56*0,F56*G56/100),2)</f>
        <v>0</v>
      </c>
      <c r="I56" s="32">
        <f>ROUND(F56+H56,2)</f>
        <v>0</v>
      </c>
      <c r="J56" s="32"/>
      <c r="K56" s="19"/>
    </row>
    <row r="57" spans="1:11" ht="12.75" customHeight="1">
      <c r="A57" s="71" t="s">
        <v>20</v>
      </c>
      <c r="B57" s="71"/>
      <c r="C57" s="71"/>
      <c r="D57" s="71"/>
      <c r="E57" s="71"/>
      <c r="F57" s="13">
        <f>SUM(F56:F56)</f>
        <v>0</v>
      </c>
      <c r="G57" s="14"/>
      <c r="H57" s="15">
        <f>SUM(H56:H56)</f>
        <v>0</v>
      </c>
      <c r="I57" s="16">
        <f>SUM(I56:I56)</f>
        <v>0</v>
      </c>
      <c r="J57" s="17"/>
      <c r="K57" s="19"/>
    </row>
    <row r="58" spans="1:11" ht="12.75" customHeight="1">
      <c r="A58" s="18"/>
      <c r="B58" s="18"/>
      <c r="C58" s="18"/>
      <c r="D58" s="18"/>
      <c r="E58" s="18"/>
      <c r="F58" s="19"/>
      <c r="G58" s="20"/>
      <c r="H58" s="19"/>
      <c r="I58" s="19"/>
      <c r="J58" s="21"/>
      <c r="K58" s="19"/>
    </row>
    <row r="59" spans="1:11" ht="12.75" customHeight="1">
      <c r="A59" s="84" t="s">
        <v>55</v>
      </c>
      <c r="B59" s="84"/>
      <c r="C59" s="84"/>
      <c r="D59" s="84"/>
      <c r="E59" s="84"/>
      <c r="F59" s="84"/>
      <c r="G59" s="84"/>
      <c r="H59" s="84"/>
      <c r="I59" s="84"/>
      <c r="J59" s="84"/>
      <c r="K59" s="19"/>
    </row>
    <row r="60" spans="1:11" ht="9.75" customHeight="1">
      <c r="A60" s="36"/>
      <c r="B60" s="36"/>
      <c r="C60" s="36"/>
      <c r="D60" s="36"/>
      <c r="E60" s="36"/>
      <c r="F60" s="40"/>
      <c r="G60" s="35"/>
      <c r="H60" s="40"/>
      <c r="I60" s="40"/>
      <c r="J60" s="35"/>
      <c r="K60" s="19"/>
    </row>
    <row r="61" spans="1:10" ht="13.5" customHeight="1">
      <c r="A61" s="35"/>
      <c r="B61" s="35"/>
      <c r="C61" s="35"/>
      <c r="D61" s="35"/>
      <c r="E61" s="35"/>
      <c r="F61" s="35"/>
      <c r="G61" s="74" t="s">
        <v>26</v>
      </c>
      <c r="H61" s="74"/>
      <c r="I61" s="74"/>
      <c r="J61" s="74"/>
    </row>
    <row r="62" spans="1:10" ht="12.75" customHeight="1">
      <c r="A62" s="80"/>
      <c r="B62" s="80"/>
      <c r="C62" s="80"/>
      <c r="D62" s="80"/>
      <c r="E62" s="80"/>
      <c r="F62" s="80"/>
      <c r="G62" s="83" t="s">
        <v>27</v>
      </c>
      <c r="H62" s="83"/>
      <c r="I62" s="83"/>
      <c r="J62" s="83"/>
    </row>
    <row r="63" spans="1:10" ht="12.75" customHeight="1">
      <c r="A63" s="79"/>
      <c r="B63" s="80"/>
      <c r="G63" s="68" t="s">
        <v>35</v>
      </c>
      <c r="H63" s="68"/>
      <c r="I63" s="68"/>
      <c r="J63" s="68"/>
    </row>
  </sheetData>
  <sheetProtection selectLockedCells="1" selectUnlockedCells="1"/>
  <mergeCells count="25">
    <mergeCell ref="A63:B63"/>
    <mergeCell ref="B42:E42"/>
    <mergeCell ref="G63:J63"/>
    <mergeCell ref="B52:E52"/>
    <mergeCell ref="G22:H22"/>
    <mergeCell ref="A29:E29"/>
    <mergeCell ref="B31:E31"/>
    <mergeCell ref="G62:J62"/>
    <mergeCell ref="A62:F62"/>
    <mergeCell ref="G53:H53"/>
    <mergeCell ref="G61:J61"/>
    <mergeCell ref="A40:E40"/>
    <mergeCell ref="A48:E48"/>
    <mergeCell ref="A18:E18"/>
    <mergeCell ref="G43:H43"/>
    <mergeCell ref="B21:E21"/>
    <mergeCell ref="G32:H32"/>
    <mergeCell ref="A59:J59"/>
    <mergeCell ref="G1:J1"/>
    <mergeCell ref="G2:J2"/>
    <mergeCell ref="H3:J3"/>
    <mergeCell ref="B4:H4"/>
    <mergeCell ref="A57:E57"/>
    <mergeCell ref="B6:J6"/>
    <mergeCell ref="G7:H7"/>
  </mergeCells>
  <dataValidations count="3">
    <dataValidation type="list" operator="equal" allowBlank="1" showErrorMessage="1" sqref="G46:G47 G26:G28 G35:G39 G56 G10:G17">
      <formula1>$R$7:$R$10</formula1>
    </dataValidation>
    <dataValidation type="list" operator="equal" allowBlank="1" showErrorMessage="1" sqref="G5 G18:G20 G57:G58">
      <formula1>NA()</formula1>
    </dataValidation>
    <dataValidation type="list" operator="equal" allowBlank="1" showErrorMessage="1" sqref="G48:G50">
      <formula1>Arkusz1!#REF!</formula1>
    </dataValidation>
  </dataValidations>
  <printOptions/>
  <pageMargins left="0.6298611111111111" right="0.4722222222222222" top="0.5118055555555555" bottom="0.5118055555555556" header="0.5118055555555555" footer="0.27569444444444446"/>
  <pageSetup horizontalDpi="600" verticalDpi="600" orientation="portrait" paperSize="9" scale="6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2.75" customHeight="1"/>
  <sheetData>
    <row r="13" ht="12.75" customHeight="1"/>
    <row r="58" ht="12.75" customHeight="1"/>
    <row r="82" ht="20.25" customHeight="1"/>
    <row r="90" ht="21.75" customHeight="1"/>
    <row r="138" ht="15.75" customHeight="1"/>
    <row r="155" ht="18" customHeight="1"/>
    <row r="213" ht="201.75" customHeight="1"/>
    <row r="226" ht="135" customHeight="1"/>
    <row r="228" ht="26.25" customHeight="1"/>
    <row r="232" ht="192" customHeight="1"/>
    <row r="233" ht="58.5" customHeight="1"/>
    <row r="241" ht="242.25" customHeight="1"/>
    <row r="242" ht="240.75" customHeight="1"/>
  </sheetData>
  <sheetProtection selectLockedCells="1" selectUnlockedCells="1"/>
  <printOptions/>
  <pageMargins left="0.7" right="0.7" top="0.75" bottom="0.75" header="0.5118055555555555" footer="0.3"/>
  <pageSetup horizontalDpi="300" verticalDpi="300" orientation="portrait" paperSize="9" scale="7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X21" sqref="X21"/>
    </sheetView>
  </sheetViews>
  <sheetFormatPr defaultColWidth="9.0039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Windows User</cp:lastModifiedBy>
  <cp:lastPrinted>2020-12-04T08:34:53Z</cp:lastPrinted>
  <dcterms:created xsi:type="dcterms:W3CDTF">2018-11-15T08:55:11Z</dcterms:created>
  <dcterms:modified xsi:type="dcterms:W3CDTF">2020-12-11T13:55:11Z</dcterms:modified>
  <cp:category/>
  <cp:version/>
  <cp:contentType/>
  <cp:contentStatus/>
</cp:coreProperties>
</file>