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50.1.123\zp\POWYZEJ_30\POSTĘPOWANIA\DOSTAWY i USŁUGI\2024\8_leki\Dokumenty na stronę\"/>
    </mc:Choice>
  </mc:AlternateContent>
  <xr:revisionPtr revIDLastSave="0" documentId="13_ncr:1_{1B8884BC-E3F2-48DA-8D1D-6A68650ABE21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 nr 12" sheetId="12" r:id="rId12"/>
    <sheet name="Pakiet  nr 13" sheetId="13" r:id="rId13"/>
    <sheet name="Pakiet nr 14" sheetId="14" r:id="rId14"/>
    <sheet name="Pakiet nr 15" sheetId="15" r:id="rId15"/>
    <sheet name="Pakiet nr 16" sheetId="16" r:id="rId16"/>
    <sheet name="Pakiet nr 17" sheetId="17" r:id="rId17"/>
    <sheet name="Pakiet nr 18" sheetId="18" r:id="rId18"/>
    <sheet name="Pakiet nr 19" sheetId="19" r:id="rId19"/>
    <sheet name="Pakiet nr 20" sheetId="20" r:id="rId20"/>
    <sheet name="Pakiet nr 21" sheetId="21" r:id="rId21"/>
    <sheet name="Pakiet nr 22" sheetId="22" r:id="rId22"/>
    <sheet name="Pakiet nr 23" sheetId="23" r:id="rId23"/>
    <sheet name="Pakiet nr 24" sheetId="24" r:id="rId24"/>
    <sheet name="Pakiet nr 25" sheetId="25" r:id="rId25"/>
    <sheet name="Pakiet nr 26" sheetId="26" r:id="rId26"/>
    <sheet name="Pakiet nr 27" sheetId="27" r:id="rId27"/>
    <sheet name="Pakiet nr 28" sheetId="28" r:id="rId28"/>
    <sheet name="Pakiet nr  29" sheetId="29" r:id="rId29"/>
    <sheet name="Pakiet nr 30" sheetId="30" r:id="rId30"/>
    <sheet name="Pakiet nr 31" sheetId="31" r:id="rId31"/>
    <sheet name="Pakiet nr 32" sheetId="32" r:id="rId32"/>
    <sheet name="Pakiet nr 33" sheetId="33" r:id="rId33"/>
    <sheet name="Pakiet nr 34" sheetId="34" r:id="rId34"/>
    <sheet name="Pakiet nr 35" sheetId="35" r:id="rId35"/>
    <sheet name="Pakiet nr 36" sheetId="36" r:id="rId36"/>
    <sheet name="Pakiet nr 37" sheetId="37" r:id="rId37"/>
    <sheet name="Pakiet nr 38" sheetId="38" r:id="rId38"/>
    <sheet name="Pakiet nr 39" sheetId="39" r:id="rId39"/>
    <sheet name="Pakiet nr 40" sheetId="40" r:id="rId40"/>
    <sheet name="Pakiet nr 41" sheetId="41" r:id="rId41"/>
    <sheet name="Pakiet nr 42" sheetId="42" r:id="rId42"/>
    <sheet name="Pakiet nr 43" sheetId="43" r:id="rId43"/>
    <sheet name="Pakiet nr 44" sheetId="44" r:id="rId44"/>
    <sheet name="Pakiet nr 45" sheetId="45" r:id="rId45"/>
    <sheet name="Pakiet nr 46" sheetId="46" r:id="rId46"/>
    <sheet name="Pakiet nr 47" sheetId="47" r:id="rId47"/>
    <sheet name="Pakiet nr 48" sheetId="48" r:id="rId48"/>
    <sheet name="Pakiet nr 49" sheetId="49" r:id="rId49"/>
    <sheet name="Pakiet nr 50" sheetId="50" r:id="rId50"/>
    <sheet name="Pakiet nr 51" sheetId="51" r:id="rId51"/>
    <sheet name="Pakiet nr 52" sheetId="52" r:id="rId5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4" i="14" l="1"/>
  <c r="L25" i="14"/>
  <c r="L26" i="14"/>
  <c r="M11" i="52"/>
  <c r="L11" i="52"/>
  <c r="O11" i="52" s="1"/>
  <c r="N11" i="52" s="1"/>
  <c r="M10" i="52"/>
  <c r="L10" i="52"/>
  <c r="O10" i="52" s="1"/>
  <c r="M9" i="52"/>
  <c r="L9" i="52"/>
  <c r="O9" i="52" s="1"/>
  <c r="L14" i="51"/>
  <c r="K14" i="51"/>
  <c r="N14" i="51" s="1"/>
  <c r="M14" i="51" s="1"/>
  <c r="L13" i="51"/>
  <c r="K13" i="51"/>
  <c r="N13" i="51" s="1"/>
  <c r="L12" i="51"/>
  <c r="K12" i="51"/>
  <c r="N12" i="51" s="1"/>
  <c r="L11" i="51"/>
  <c r="K11" i="51"/>
  <c r="N11" i="51" s="1"/>
  <c r="M9" i="50"/>
  <c r="M10" i="50" s="1"/>
  <c r="L9" i="50"/>
  <c r="O9" i="50" s="1"/>
  <c r="O10" i="50" s="1"/>
  <c r="M10" i="49"/>
  <c r="L10" i="49"/>
  <c r="O10" i="49" s="1"/>
  <c r="M9" i="49"/>
  <c r="L9" i="49"/>
  <c r="O9" i="49" s="1"/>
  <c r="M11" i="48"/>
  <c r="L11" i="48"/>
  <c r="O11" i="48" s="1"/>
  <c r="N11" i="48" s="1"/>
  <c r="M10" i="48"/>
  <c r="L10" i="48"/>
  <c r="O10" i="48" s="1"/>
  <c r="N10" i="48" s="1"/>
  <c r="M9" i="48"/>
  <c r="L9" i="48"/>
  <c r="O9" i="48" s="1"/>
  <c r="O12" i="48" s="1"/>
  <c r="M12" i="47"/>
  <c r="L12" i="47"/>
  <c r="O12" i="47" s="1"/>
  <c r="M11" i="47"/>
  <c r="L11" i="47"/>
  <c r="O11" i="47" s="1"/>
  <c r="M10" i="47"/>
  <c r="L10" i="47"/>
  <c r="O10" i="47" s="1"/>
  <c r="M9" i="47"/>
  <c r="L9" i="47"/>
  <c r="O9" i="47" s="1"/>
  <c r="L12" i="46"/>
  <c r="K12" i="46"/>
  <c r="N12" i="46" s="1"/>
  <c r="M12" i="46" s="1"/>
  <c r="N11" i="46"/>
  <c r="M11" i="46" s="1"/>
  <c r="L11" i="46"/>
  <c r="K11" i="46"/>
  <c r="L13" i="45"/>
  <c r="K13" i="45"/>
  <c r="N13" i="45" s="1"/>
  <c r="L12" i="45"/>
  <c r="K12" i="45"/>
  <c r="N12" i="45" s="1"/>
  <c r="L11" i="45"/>
  <c r="K11" i="45"/>
  <c r="N11" i="45" s="1"/>
  <c r="L14" i="44"/>
  <c r="K14" i="44"/>
  <c r="N14" i="44" s="1"/>
  <c r="M14" i="44" s="1"/>
  <c r="L13" i="44"/>
  <c r="K13" i="44"/>
  <c r="N13" i="44" s="1"/>
  <c r="M13" i="44" s="1"/>
  <c r="L12" i="44"/>
  <c r="K12" i="44"/>
  <c r="N12" i="44" s="1"/>
  <c r="L11" i="44"/>
  <c r="L15" i="44" s="1"/>
  <c r="K11" i="44"/>
  <c r="N11" i="44" s="1"/>
  <c r="N15" i="44" s="1"/>
  <c r="L11" i="43"/>
  <c r="L12" i="43" s="1"/>
  <c r="K11" i="43"/>
  <c r="N11" i="43" s="1"/>
  <c r="M11" i="42"/>
  <c r="O10" i="42"/>
  <c r="O11" i="42" s="1"/>
  <c r="M10" i="42"/>
  <c r="L10" i="42"/>
  <c r="M10" i="41"/>
  <c r="M11" i="41" s="1"/>
  <c r="L10" i="41"/>
  <c r="O10" i="41" s="1"/>
  <c r="M10" i="40"/>
  <c r="M11" i="40" s="1"/>
  <c r="L10" i="40"/>
  <c r="O10" i="40" s="1"/>
  <c r="O11" i="40" s="1"/>
  <c r="M10" i="39"/>
  <c r="M11" i="39" s="1"/>
  <c r="L10" i="39"/>
  <c r="O10" i="39" s="1"/>
  <c r="O12" i="38"/>
  <c r="N12" i="38" s="1"/>
  <c r="M12" i="38"/>
  <c r="L12" i="38"/>
  <c r="M11" i="38"/>
  <c r="L11" i="38"/>
  <c r="O11" i="38" s="1"/>
  <c r="N11" i="38" s="1"/>
  <c r="M10" i="38"/>
  <c r="M13" i="38" s="1"/>
  <c r="L10" i="38"/>
  <c r="O10" i="38" s="1"/>
  <c r="L12" i="37"/>
  <c r="K12" i="37"/>
  <c r="N12" i="37" s="1"/>
  <c r="M12" i="37" s="1"/>
  <c r="L11" i="37"/>
  <c r="L13" i="37" s="1"/>
  <c r="K11" i="37"/>
  <c r="N11" i="37" s="1"/>
  <c r="N13" i="36"/>
  <c r="M13" i="36" s="1"/>
  <c r="L13" i="36"/>
  <c r="K13" i="36"/>
  <c r="L12" i="36"/>
  <c r="L14" i="36" s="1"/>
  <c r="K12" i="36"/>
  <c r="N12" i="36" s="1"/>
  <c r="M12" i="36" s="1"/>
  <c r="N19" i="35"/>
  <c r="L19" i="35"/>
  <c r="K19" i="35"/>
  <c r="L18" i="35"/>
  <c r="K18" i="35"/>
  <c r="N18" i="35" s="1"/>
  <c r="L17" i="35"/>
  <c r="K17" i="35"/>
  <c r="N17" i="35" s="1"/>
  <c r="L16" i="35"/>
  <c r="K16" i="35"/>
  <c r="N16" i="35" s="1"/>
  <c r="L15" i="35"/>
  <c r="K15" i="35"/>
  <c r="N15" i="35" s="1"/>
  <c r="M15" i="35" s="1"/>
  <c r="L14" i="35"/>
  <c r="K14" i="35"/>
  <c r="N14" i="35" s="1"/>
  <c r="L13" i="35"/>
  <c r="K13" i="35"/>
  <c r="N13" i="35" s="1"/>
  <c r="L12" i="35"/>
  <c r="K12" i="35"/>
  <c r="N12" i="35" s="1"/>
  <c r="L11" i="35"/>
  <c r="K11" i="35"/>
  <c r="N11" i="35" s="1"/>
  <c r="L26" i="34"/>
  <c r="K26" i="34"/>
  <c r="N26" i="34" s="1"/>
  <c r="L25" i="34"/>
  <c r="K25" i="34"/>
  <c r="N25" i="34" s="1"/>
  <c r="M25" i="34" s="1"/>
  <c r="L24" i="34"/>
  <c r="K24" i="34"/>
  <c r="N24" i="34" s="1"/>
  <c r="M24" i="34" s="1"/>
  <c r="L23" i="34"/>
  <c r="K23" i="34"/>
  <c r="N23" i="34" s="1"/>
  <c r="L22" i="34"/>
  <c r="K22" i="34"/>
  <c r="N22" i="34" s="1"/>
  <c r="L21" i="34"/>
  <c r="K21" i="34"/>
  <c r="N21" i="34" s="1"/>
  <c r="L20" i="34"/>
  <c r="K20" i="34"/>
  <c r="N20" i="34" s="1"/>
  <c r="L19" i="34"/>
  <c r="K19" i="34"/>
  <c r="N19" i="34" s="1"/>
  <c r="M19" i="34" s="1"/>
  <c r="L18" i="34"/>
  <c r="K18" i="34"/>
  <c r="N18" i="34" s="1"/>
  <c r="L17" i="34"/>
  <c r="K17" i="34"/>
  <c r="N17" i="34" s="1"/>
  <c r="M17" i="34" s="1"/>
  <c r="L16" i="34"/>
  <c r="K16" i="34"/>
  <c r="N16" i="34" s="1"/>
  <c r="M16" i="34" s="1"/>
  <c r="L15" i="34"/>
  <c r="K15" i="34"/>
  <c r="N15" i="34" s="1"/>
  <c r="L14" i="34"/>
  <c r="K14" i="34"/>
  <c r="N14" i="34" s="1"/>
  <c r="M14" i="34" s="1"/>
  <c r="L13" i="34"/>
  <c r="K13" i="34"/>
  <c r="N13" i="34" s="1"/>
  <c r="M13" i="34" s="1"/>
  <c r="L12" i="34"/>
  <c r="K12" i="34"/>
  <c r="N12" i="34" s="1"/>
  <c r="M12" i="34" s="1"/>
  <c r="L11" i="34"/>
  <c r="K11" i="34"/>
  <c r="N11" i="34" s="1"/>
  <c r="L11" i="33"/>
  <c r="L12" i="33" s="1"/>
  <c r="K11" i="33"/>
  <c r="N11" i="33" s="1"/>
  <c r="L16" i="32"/>
  <c r="K16" i="32"/>
  <c r="N16" i="32" s="1"/>
  <c r="L15" i="32"/>
  <c r="K15" i="32"/>
  <c r="N15" i="32" s="1"/>
  <c r="M15" i="32" s="1"/>
  <c r="L14" i="32"/>
  <c r="K14" i="32"/>
  <c r="N14" i="32" s="1"/>
  <c r="L13" i="32"/>
  <c r="K13" i="32"/>
  <c r="N13" i="32" s="1"/>
  <c r="L12" i="32"/>
  <c r="K12" i="32"/>
  <c r="N12" i="32" s="1"/>
  <c r="M12" i="32" s="1"/>
  <c r="L11" i="32"/>
  <c r="K11" i="32"/>
  <c r="N11" i="32" s="1"/>
  <c r="L11" i="31"/>
  <c r="L12" i="31" s="1"/>
  <c r="K11" i="31"/>
  <c r="N11" i="31" s="1"/>
  <c r="L11" i="30"/>
  <c r="L12" i="30" s="1"/>
  <c r="K11" i="30"/>
  <c r="N11" i="30" s="1"/>
  <c r="L14" i="29"/>
  <c r="K14" i="29"/>
  <c r="N14" i="29" s="1"/>
  <c r="M14" i="29" s="1"/>
  <c r="L13" i="29"/>
  <c r="K13" i="29"/>
  <c r="N13" i="29" s="1"/>
  <c r="L12" i="29"/>
  <c r="K12" i="29"/>
  <c r="N12" i="29" s="1"/>
  <c r="L11" i="29"/>
  <c r="K11" i="29"/>
  <c r="N11" i="29" s="1"/>
  <c r="L12" i="28"/>
  <c r="K12" i="28"/>
  <c r="N12" i="28" s="1"/>
  <c r="M12" i="28" s="1"/>
  <c r="L11" i="28"/>
  <c r="L13" i="28" s="1"/>
  <c r="K11" i="28"/>
  <c r="N11" i="28" s="1"/>
  <c r="N13" i="28" s="1"/>
  <c r="L12" i="27"/>
  <c r="K12" i="27"/>
  <c r="N12" i="27" s="1"/>
  <c r="M12" i="27" s="1"/>
  <c r="L11" i="27"/>
  <c r="K11" i="27"/>
  <c r="N11" i="27" s="1"/>
  <c r="L13" i="26"/>
  <c r="K13" i="26"/>
  <c r="N13" i="26" s="1"/>
  <c r="M13" i="26" s="1"/>
  <c r="L12" i="26"/>
  <c r="K12" i="26"/>
  <c r="N12" i="26" s="1"/>
  <c r="L12" i="25"/>
  <c r="K12" i="25"/>
  <c r="N12" i="25" s="1"/>
  <c r="M12" i="25" s="1"/>
  <c r="L11" i="25"/>
  <c r="L13" i="25" s="1"/>
  <c r="K11" i="25"/>
  <c r="N11" i="25" s="1"/>
  <c r="L12" i="24"/>
  <c r="K12" i="24"/>
  <c r="N12" i="24" s="1"/>
  <c r="L11" i="24"/>
  <c r="L13" i="24" s="1"/>
  <c r="K11" i="24"/>
  <c r="N11" i="24" s="1"/>
  <c r="M11" i="24" s="1"/>
  <c r="L23" i="23"/>
  <c r="K23" i="23"/>
  <c r="N23" i="23" s="1"/>
  <c r="L22" i="23"/>
  <c r="K22" i="23"/>
  <c r="N22" i="23" s="1"/>
  <c r="M22" i="23" s="1"/>
  <c r="L21" i="23"/>
  <c r="K21" i="23"/>
  <c r="N21" i="23" s="1"/>
  <c r="M21" i="23" s="1"/>
  <c r="L20" i="23"/>
  <c r="K20" i="23"/>
  <c r="N20" i="23" s="1"/>
  <c r="L19" i="23"/>
  <c r="K19" i="23"/>
  <c r="N19" i="23" s="1"/>
  <c r="L18" i="23"/>
  <c r="K18" i="23"/>
  <c r="N18" i="23" s="1"/>
  <c r="M18" i="23" s="1"/>
  <c r="L17" i="23"/>
  <c r="K17" i="23"/>
  <c r="N17" i="23" s="1"/>
  <c r="L16" i="23"/>
  <c r="K16" i="23"/>
  <c r="N16" i="23" s="1"/>
  <c r="M16" i="23" s="1"/>
  <c r="L15" i="23"/>
  <c r="K15" i="23"/>
  <c r="N15" i="23" s="1"/>
  <c r="M15" i="23" s="1"/>
  <c r="L14" i="23"/>
  <c r="K14" i="23"/>
  <c r="N14" i="23" s="1"/>
  <c r="L13" i="23"/>
  <c r="K13" i="23"/>
  <c r="N13" i="23" s="1"/>
  <c r="L12" i="23"/>
  <c r="K12" i="23"/>
  <c r="N12" i="23" s="1"/>
  <c r="M12" i="23" s="1"/>
  <c r="L11" i="23"/>
  <c r="K11" i="23"/>
  <c r="N11" i="23" s="1"/>
  <c r="L11" i="22"/>
  <c r="L12" i="22" s="1"/>
  <c r="K11" i="22"/>
  <c r="N11" i="22" s="1"/>
  <c r="L11" i="21"/>
  <c r="L12" i="21" s="1"/>
  <c r="K11" i="21"/>
  <c r="N11" i="21" s="1"/>
  <c r="K11" i="20"/>
  <c r="K12" i="20" s="1"/>
  <c r="J11" i="20"/>
  <c r="M11" i="20" s="1"/>
  <c r="L12" i="19"/>
  <c r="K12" i="19"/>
  <c r="N12" i="19" s="1"/>
  <c r="L11" i="19"/>
  <c r="L13" i="19" s="1"/>
  <c r="K11" i="19"/>
  <c r="N11" i="19" s="1"/>
  <c r="L30" i="18"/>
  <c r="K30" i="18"/>
  <c r="N30" i="18" s="1"/>
  <c r="L29" i="18"/>
  <c r="K29" i="18"/>
  <c r="N29" i="18" s="1"/>
  <c r="M29" i="18" s="1"/>
  <c r="L28" i="18"/>
  <c r="K28" i="18"/>
  <c r="N28" i="18" s="1"/>
  <c r="L27" i="18"/>
  <c r="K27" i="18"/>
  <c r="N27" i="18" s="1"/>
  <c r="L26" i="18"/>
  <c r="K26" i="18"/>
  <c r="N26" i="18" s="1"/>
  <c r="M26" i="18" s="1"/>
  <c r="L25" i="18"/>
  <c r="K25" i="18"/>
  <c r="N25" i="18" s="1"/>
  <c r="M25" i="18" s="1"/>
  <c r="L24" i="18"/>
  <c r="K24" i="18"/>
  <c r="N24" i="18" s="1"/>
  <c r="L23" i="18"/>
  <c r="K23" i="18"/>
  <c r="N23" i="18" s="1"/>
  <c r="M23" i="18" s="1"/>
  <c r="L22" i="18"/>
  <c r="K22" i="18"/>
  <c r="N22" i="18" s="1"/>
  <c r="L21" i="18"/>
  <c r="K21" i="18"/>
  <c r="N21" i="18" s="1"/>
  <c r="M21" i="18" s="1"/>
  <c r="L20" i="18"/>
  <c r="K20" i="18"/>
  <c r="N20" i="18" s="1"/>
  <c r="M20" i="18" s="1"/>
  <c r="L19" i="18"/>
  <c r="K19" i="18"/>
  <c r="N19" i="18" s="1"/>
  <c r="M19" i="18" s="1"/>
  <c r="L18" i="18"/>
  <c r="K18" i="18"/>
  <c r="N18" i="18" s="1"/>
  <c r="L17" i="18"/>
  <c r="K17" i="18"/>
  <c r="N17" i="18" s="1"/>
  <c r="M17" i="18" s="1"/>
  <c r="L16" i="18"/>
  <c r="K16" i="18"/>
  <c r="N16" i="18" s="1"/>
  <c r="L15" i="18"/>
  <c r="K15" i="18"/>
  <c r="N15" i="18" s="1"/>
  <c r="M15" i="18" s="1"/>
  <c r="L14" i="18"/>
  <c r="K14" i="18"/>
  <c r="N14" i="18" s="1"/>
  <c r="M14" i="18" s="1"/>
  <c r="L13" i="18"/>
  <c r="K13" i="18"/>
  <c r="N13" i="18" s="1"/>
  <c r="M13" i="18" s="1"/>
  <c r="L12" i="18"/>
  <c r="K12" i="18"/>
  <c r="N12" i="18" s="1"/>
  <c r="L11" i="18"/>
  <c r="K11" i="18"/>
  <c r="N11" i="18" s="1"/>
  <c r="M11" i="18" s="1"/>
  <c r="L11" i="17"/>
  <c r="L12" i="17" s="1"/>
  <c r="K11" i="17"/>
  <c r="N11" i="17" s="1"/>
  <c r="L11" i="16"/>
  <c r="L12" i="16" s="1"/>
  <c r="K11" i="16"/>
  <c r="N11" i="16" s="1"/>
  <c r="L12" i="15"/>
  <c r="K12" i="15"/>
  <c r="N12" i="15" s="1"/>
  <c r="M12" i="15" s="1"/>
  <c r="L11" i="15"/>
  <c r="L13" i="15" s="1"/>
  <c r="K11" i="15"/>
  <c r="N11" i="15" s="1"/>
  <c r="K26" i="14"/>
  <c r="N26" i="14" s="1"/>
  <c r="M26" i="14" s="1"/>
  <c r="K25" i="14"/>
  <c r="N25" i="14" s="1"/>
  <c r="M25" i="14" s="1"/>
  <c r="K24" i="14"/>
  <c r="N24" i="14" s="1"/>
  <c r="M24" i="14" s="1"/>
  <c r="L23" i="14"/>
  <c r="K23" i="14"/>
  <c r="N23" i="14" s="1"/>
  <c r="L22" i="14"/>
  <c r="K22" i="14"/>
  <c r="N22" i="14" s="1"/>
  <c r="L21" i="14"/>
  <c r="K21" i="14"/>
  <c r="N21" i="14" s="1"/>
  <c r="M21" i="14" s="1"/>
  <c r="L20" i="14"/>
  <c r="M20" i="14" s="1"/>
  <c r="K20" i="14"/>
  <c r="L19" i="14"/>
  <c r="K19" i="14"/>
  <c r="N19" i="14" s="1"/>
  <c r="L18" i="14"/>
  <c r="K18" i="14"/>
  <c r="N18" i="14" s="1"/>
  <c r="L17" i="14"/>
  <c r="K17" i="14"/>
  <c r="N17" i="14" s="1"/>
  <c r="L16" i="14"/>
  <c r="K16" i="14"/>
  <c r="N16" i="14" s="1"/>
  <c r="L15" i="14"/>
  <c r="K15" i="14"/>
  <c r="N15" i="14" s="1"/>
  <c r="L14" i="14"/>
  <c r="K14" i="14"/>
  <c r="N14" i="14" s="1"/>
  <c r="L13" i="14"/>
  <c r="K13" i="14"/>
  <c r="N13" i="14" s="1"/>
  <c r="L12" i="14"/>
  <c r="K12" i="14"/>
  <c r="N12" i="14" s="1"/>
  <c r="L11" i="14"/>
  <c r="K11" i="14"/>
  <c r="N11" i="14" s="1"/>
  <c r="J12" i="13"/>
  <c r="L12" i="13" s="1"/>
  <c r="I12" i="13"/>
  <c r="J11" i="13"/>
  <c r="I11" i="13"/>
  <c r="J11" i="12"/>
  <c r="J12" i="12" s="1"/>
  <c r="I11" i="12"/>
  <c r="J12" i="11"/>
  <c r="I12" i="11"/>
  <c r="J11" i="11"/>
  <c r="L11" i="11" s="1"/>
  <c r="I11" i="11"/>
  <c r="J21" i="10"/>
  <c r="L21" i="10" s="1"/>
  <c r="I21" i="10"/>
  <c r="J20" i="10"/>
  <c r="L20" i="10" s="1"/>
  <c r="I20" i="10"/>
  <c r="J19" i="10"/>
  <c r="L19" i="10" s="1"/>
  <c r="I19" i="10"/>
  <c r="J18" i="10"/>
  <c r="L18" i="10" s="1"/>
  <c r="I18" i="10"/>
  <c r="J17" i="10"/>
  <c r="L17" i="10" s="1"/>
  <c r="I17" i="10"/>
  <c r="J16" i="10"/>
  <c r="L16" i="10" s="1"/>
  <c r="I16" i="10"/>
  <c r="J15" i="10"/>
  <c r="L15" i="10" s="1"/>
  <c r="I15" i="10"/>
  <c r="J14" i="10"/>
  <c r="L14" i="10" s="1"/>
  <c r="I14" i="10"/>
  <c r="J13" i="10"/>
  <c r="L13" i="10" s="1"/>
  <c r="I13" i="10"/>
  <c r="J12" i="10"/>
  <c r="I12" i="10"/>
  <c r="J11" i="10"/>
  <c r="L11" i="10" s="1"/>
  <c r="I11" i="10"/>
  <c r="J12" i="9"/>
  <c r="L12" i="9" s="1"/>
  <c r="I12" i="9"/>
  <c r="J11" i="9"/>
  <c r="L11" i="9" s="1"/>
  <c r="I11" i="9"/>
  <c r="J18" i="8"/>
  <c r="I18" i="8"/>
  <c r="L18" i="8" s="1"/>
  <c r="K18" i="8" s="1"/>
  <c r="L17" i="8"/>
  <c r="K17" i="8" s="1"/>
  <c r="J17" i="8"/>
  <c r="I17" i="8"/>
  <c r="J16" i="8"/>
  <c r="I16" i="8"/>
  <c r="L16" i="8" s="1"/>
  <c r="K16" i="8" s="1"/>
  <c r="J15" i="8"/>
  <c r="I15" i="8"/>
  <c r="L15" i="8" s="1"/>
  <c r="K15" i="8" s="1"/>
  <c r="J14" i="8"/>
  <c r="I14" i="8"/>
  <c r="L14" i="8" s="1"/>
  <c r="J13" i="8"/>
  <c r="I13" i="8"/>
  <c r="L13" i="8" s="1"/>
  <c r="K13" i="8" s="1"/>
  <c r="J12" i="8"/>
  <c r="I12" i="8"/>
  <c r="L12" i="8" s="1"/>
  <c r="J11" i="8"/>
  <c r="I11" i="8"/>
  <c r="L11" i="8" s="1"/>
  <c r="M11" i="7"/>
  <c r="L11" i="7"/>
  <c r="O11" i="7" s="1"/>
  <c r="M10" i="7"/>
  <c r="L10" i="7"/>
  <c r="O10" i="7" s="1"/>
  <c r="M10" i="6"/>
  <c r="M11" i="6" s="1"/>
  <c r="L10" i="6"/>
  <c r="O10" i="6" s="1"/>
  <c r="M15" i="5"/>
  <c r="L15" i="5"/>
  <c r="O15" i="5" s="1"/>
  <c r="M14" i="5"/>
  <c r="L14" i="5"/>
  <c r="O14" i="5" s="1"/>
  <c r="M13" i="5"/>
  <c r="L13" i="5"/>
  <c r="O13" i="5" s="1"/>
  <c r="M12" i="5"/>
  <c r="L12" i="5"/>
  <c r="O12" i="5" s="1"/>
  <c r="M11" i="5"/>
  <c r="L11" i="5"/>
  <c r="O11" i="5" s="1"/>
  <c r="N11" i="5" s="1"/>
  <c r="M10" i="5"/>
  <c r="L10" i="5"/>
  <c r="O10" i="5" s="1"/>
  <c r="M10" i="4"/>
  <c r="M11" i="4" s="1"/>
  <c r="L10" i="4"/>
  <c r="O10" i="4" s="1"/>
  <c r="O11" i="4" s="1"/>
  <c r="M10" i="3"/>
  <c r="M11" i="3" s="1"/>
  <c r="L10" i="3"/>
  <c r="O10" i="3" s="1"/>
  <c r="M20" i="2"/>
  <c r="L20" i="2"/>
  <c r="O20" i="2" s="1"/>
  <c r="N20" i="2" s="1"/>
  <c r="M19" i="2"/>
  <c r="L19" i="2"/>
  <c r="O19" i="2" s="1"/>
  <c r="N19" i="2" s="1"/>
  <c r="M18" i="2"/>
  <c r="L18" i="2"/>
  <c r="O18" i="2" s="1"/>
  <c r="M17" i="2"/>
  <c r="L17" i="2"/>
  <c r="O17" i="2" s="1"/>
  <c r="N17" i="2" s="1"/>
  <c r="M16" i="2"/>
  <c r="L16" i="2"/>
  <c r="O16" i="2" s="1"/>
  <c r="N16" i="2" s="1"/>
  <c r="M15" i="2"/>
  <c r="L15" i="2"/>
  <c r="O15" i="2" s="1"/>
  <c r="M14" i="2"/>
  <c r="L14" i="2"/>
  <c r="O14" i="2" s="1"/>
  <c r="N14" i="2" s="1"/>
  <c r="M13" i="2"/>
  <c r="L13" i="2"/>
  <c r="O13" i="2" s="1"/>
  <c r="N13" i="2" s="1"/>
  <c r="M12" i="2"/>
  <c r="L12" i="2"/>
  <c r="O12" i="2" s="1"/>
  <c r="M11" i="2"/>
  <c r="L11" i="2"/>
  <c r="O11" i="2" s="1"/>
  <c r="N11" i="2" s="1"/>
  <c r="M10" i="2"/>
  <c r="L10" i="2"/>
  <c r="O10" i="2" s="1"/>
  <c r="M20" i="1"/>
  <c r="L20" i="1"/>
  <c r="O20" i="1" s="1"/>
  <c r="M19" i="1"/>
  <c r="L19" i="1"/>
  <c r="O19" i="1" s="1"/>
  <c r="N19" i="1" s="1"/>
  <c r="M18" i="1"/>
  <c r="L18" i="1"/>
  <c r="O18" i="1" s="1"/>
  <c r="N18" i="1" s="1"/>
  <c r="M17" i="1"/>
  <c r="L17" i="1"/>
  <c r="O17" i="1" s="1"/>
  <c r="M16" i="1"/>
  <c r="L16" i="1"/>
  <c r="O16" i="1" s="1"/>
  <c r="M15" i="1"/>
  <c r="L15" i="1"/>
  <c r="O15" i="1" s="1"/>
  <c r="M14" i="1"/>
  <c r="L14" i="1"/>
  <c r="O14" i="1" s="1"/>
  <c r="M13" i="1"/>
  <c r="L13" i="1"/>
  <c r="O13" i="1" s="1"/>
  <c r="N13" i="1" s="1"/>
  <c r="M12" i="1"/>
  <c r="L12" i="1"/>
  <c r="O12" i="1" s="1"/>
  <c r="N12" i="1" s="1"/>
  <c r="M11" i="1"/>
  <c r="L11" i="1"/>
  <c r="O11" i="1" s="1"/>
  <c r="M10" i="1"/>
  <c r="L10" i="1"/>
  <c r="O10" i="1" s="1"/>
  <c r="N13" i="5" l="1"/>
  <c r="K11" i="8"/>
  <c r="J22" i="10"/>
  <c r="M13" i="14"/>
  <c r="M12" i="18"/>
  <c r="M24" i="18"/>
  <c r="M30" i="18"/>
  <c r="M16" i="32"/>
  <c r="N15" i="1"/>
  <c r="J19" i="8"/>
  <c r="L17" i="32"/>
  <c r="M15" i="34"/>
  <c r="M20" i="34"/>
  <c r="M26" i="34"/>
  <c r="M13" i="47"/>
  <c r="L14" i="45"/>
  <c r="N10" i="47"/>
  <c r="L24" i="23"/>
  <c r="N16" i="1"/>
  <c r="M21" i="34"/>
  <c r="M12" i="45"/>
  <c r="M11" i="49"/>
  <c r="M13" i="23"/>
  <c r="M19" i="23"/>
  <c r="L27" i="34"/>
  <c r="M22" i="34"/>
  <c r="M18" i="35"/>
  <c r="N18" i="2"/>
  <c r="K14" i="8"/>
  <c r="M16" i="14"/>
  <c r="M22" i="14"/>
  <c r="O12" i="52"/>
  <c r="M14" i="23"/>
  <c r="M20" i="23"/>
  <c r="M23" i="34"/>
  <c r="M12" i="44"/>
  <c r="N12" i="47"/>
  <c r="M17" i="14"/>
  <c r="M23" i="14"/>
  <c r="M16" i="18"/>
  <c r="M22" i="18"/>
  <c r="M28" i="18"/>
  <c r="M14" i="32"/>
  <c r="M18" i="34"/>
  <c r="L13" i="46"/>
  <c r="N10" i="52"/>
  <c r="M12" i="52"/>
  <c r="M13" i="51"/>
  <c r="L15" i="51"/>
  <c r="M12" i="51"/>
  <c r="M12" i="48"/>
  <c r="N11" i="47"/>
  <c r="M13" i="45"/>
  <c r="M13" i="35"/>
  <c r="M14" i="35"/>
  <c r="M19" i="35"/>
  <c r="M16" i="35"/>
  <c r="L20" i="35"/>
  <c r="M12" i="35"/>
  <c r="M17" i="35"/>
  <c r="M13" i="32"/>
  <c r="L15" i="29"/>
  <c r="M12" i="29"/>
  <c r="M13" i="29"/>
  <c r="L13" i="27"/>
  <c r="L14" i="26"/>
  <c r="N13" i="24"/>
  <c r="M12" i="24"/>
  <c r="M17" i="23"/>
  <c r="M23" i="23"/>
  <c r="N12" i="22"/>
  <c r="M11" i="22"/>
  <c r="M12" i="19"/>
  <c r="L31" i="18"/>
  <c r="M18" i="18"/>
  <c r="M27" i="18"/>
  <c r="N12" i="16"/>
  <c r="M11" i="16"/>
  <c r="M15" i="14"/>
  <c r="M18" i="14"/>
  <c r="M12" i="14"/>
  <c r="M14" i="14"/>
  <c r="M19" i="14"/>
  <c r="L27" i="14"/>
  <c r="J13" i="13"/>
  <c r="L11" i="12"/>
  <c r="L12" i="12" s="1"/>
  <c r="J13" i="11"/>
  <c r="L12" i="10"/>
  <c r="L22" i="10" s="1"/>
  <c r="L13" i="9"/>
  <c r="O12" i="7"/>
  <c r="N11" i="7"/>
  <c r="N10" i="7"/>
  <c r="M12" i="7"/>
  <c r="O16" i="5"/>
  <c r="N10" i="5"/>
  <c r="N14" i="5"/>
  <c r="N15" i="5"/>
  <c r="M16" i="5"/>
  <c r="N12" i="5"/>
  <c r="O11" i="3"/>
  <c r="N10" i="3"/>
  <c r="N15" i="2"/>
  <c r="M21" i="2"/>
  <c r="N12" i="2"/>
  <c r="N20" i="1"/>
  <c r="N17" i="1"/>
  <c r="N11" i="1"/>
  <c r="N14" i="1"/>
  <c r="M21" i="1"/>
  <c r="N10" i="38"/>
  <c r="O13" i="38"/>
  <c r="N9" i="47"/>
  <c r="O13" i="47"/>
  <c r="N10" i="2"/>
  <c r="O21" i="2"/>
  <c r="M11" i="19"/>
  <c r="N13" i="19"/>
  <c r="M11" i="27"/>
  <c r="N13" i="27"/>
  <c r="O11" i="41"/>
  <c r="N10" i="41"/>
  <c r="M11" i="25"/>
  <c r="N13" i="25"/>
  <c r="M11" i="35"/>
  <c r="N20" i="35"/>
  <c r="M11" i="51"/>
  <c r="N15" i="51"/>
  <c r="N12" i="17"/>
  <c r="M11" i="17"/>
  <c r="N12" i="33"/>
  <c r="M11" i="33"/>
  <c r="N14" i="45"/>
  <c r="M11" i="45"/>
  <c r="M11" i="29"/>
  <c r="N15" i="29"/>
  <c r="N24" i="23"/>
  <c r="M11" i="23"/>
  <c r="N10" i="1"/>
  <c r="O21" i="1"/>
  <c r="M11" i="14"/>
  <c r="N27" i="14"/>
  <c r="O11" i="6"/>
  <c r="N10" i="6"/>
  <c r="L11" i="20"/>
  <c r="M12" i="20"/>
  <c r="M11" i="37"/>
  <c r="N13" i="37"/>
  <c r="N31" i="18"/>
  <c r="M11" i="32"/>
  <c r="N17" i="32"/>
  <c r="K12" i="8"/>
  <c r="L19" i="8"/>
  <c r="N13" i="15"/>
  <c r="M11" i="15"/>
  <c r="M12" i="26"/>
  <c r="N14" i="26"/>
  <c r="N12" i="30"/>
  <c r="M11" i="30"/>
  <c r="N10" i="39"/>
  <c r="O11" i="39"/>
  <c r="M11" i="43"/>
  <c r="N12" i="43"/>
  <c r="M11" i="31"/>
  <c r="N12" i="31"/>
  <c r="N12" i="21"/>
  <c r="M11" i="21"/>
  <c r="N27" i="34"/>
  <c r="O11" i="49"/>
  <c r="N10" i="49"/>
  <c r="J13" i="9"/>
  <c r="M11" i="28"/>
  <c r="M11" i="34"/>
  <c r="N10" i="40"/>
  <c r="N10" i="42"/>
  <c r="M11" i="44"/>
  <c r="N9" i="48"/>
  <c r="N9" i="50"/>
  <c r="N9" i="52"/>
  <c r="N9" i="49"/>
  <c r="L11" i="13"/>
  <c r="L13" i="13" s="1"/>
  <c r="L12" i="11"/>
  <c r="L13" i="11" s="1"/>
  <c r="N14" i="36"/>
  <c r="N13" i="46"/>
  <c r="N10" i="4"/>
  <c r="K11" i="12"/>
</calcChain>
</file>

<file path=xl/sharedStrings.xml><?xml version="1.0" encoding="utf-8"?>
<sst xmlns="http://schemas.openxmlformats.org/spreadsheetml/2006/main" count="2158" uniqueCount="541">
  <si>
    <t>Załącznik nr 2 do SWZ</t>
  </si>
  <si>
    <t>Zamawiający wyraża zgodę na wycenę produktu w opakowaniu innej wielkości niż podana w opisie przedmiotu zamówienia z jednoczesnym przeliczeniem ilości opakowań aby liczba sztuk była zgodna z zamawianą. Jeżeli w wyniku przeliczeń wychodzi wartość ułamka należy podać ilość do dwóch miejsc po przecinku.</t>
  </si>
  <si>
    <t>Pakiet nr 1 -Płyny infuzyjne</t>
  </si>
  <si>
    <t>Kod CPV: 33600000-6, 33692500-2</t>
  </si>
  <si>
    <t>L.p.</t>
  </si>
  <si>
    <t>Nazwa handlowa</t>
  </si>
  <si>
    <t>EAN</t>
  </si>
  <si>
    <t xml:space="preserve">Nazwa międzynarodowa              </t>
  </si>
  <si>
    <t>Objętość</t>
  </si>
  <si>
    <t>Postać</t>
  </si>
  <si>
    <t>Rodzaj opakowania jednostkowego</t>
  </si>
  <si>
    <t>Ilość opakowań</t>
  </si>
  <si>
    <t>Ilość w opakowaniu</t>
  </si>
  <si>
    <t>Cena jednostkowa netto za opakowanie</t>
  </si>
  <si>
    <t>Stawka podatku VAT</t>
  </si>
  <si>
    <t>Cena jednostkowa brutto za opakowanie</t>
  </si>
  <si>
    <t>Wartość netto
(7x8)</t>
  </si>
  <si>
    <t>Wartość podatku VAT</t>
  </si>
  <si>
    <t>1.</t>
  </si>
  <si>
    <t>Glucosum 5%</t>
  </si>
  <si>
    <t>250 ml</t>
  </si>
  <si>
    <t>roztw. do inf.</t>
  </si>
  <si>
    <t>butelka, tworzywo: polietylen i/lub polipropylen, dwa porty jałowe</t>
  </si>
  <si>
    <t>szt.</t>
  </si>
  <si>
    <t>2.</t>
  </si>
  <si>
    <t>500 ml</t>
  </si>
  <si>
    <t>3.</t>
  </si>
  <si>
    <t>1 000 ml</t>
  </si>
  <si>
    <t>4.</t>
  </si>
  <si>
    <t>Glucosum 10%</t>
  </si>
  <si>
    <t>5.</t>
  </si>
  <si>
    <t xml:space="preserve">NaCl 0,9% </t>
  </si>
  <si>
    <t>100 ml</t>
  </si>
  <si>
    <t>6.</t>
  </si>
  <si>
    <t>7.</t>
  </si>
  <si>
    <t>8.</t>
  </si>
  <si>
    <t>NaCl 0,9%</t>
  </si>
  <si>
    <t>9.</t>
  </si>
  <si>
    <t xml:space="preserve">Woda do wstrzykiwań </t>
  </si>
  <si>
    <t>rozp. do sporz. leków parentralnych</t>
  </si>
  <si>
    <t>10.</t>
  </si>
  <si>
    <t>11.</t>
  </si>
  <si>
    <t>Woda do wstrzykiwań</t>
  </si>
  <si>
    <t>Razem:</t>
  </si>
  <si>
    <t>Szczecin, dnia …………………..</t>
  </si>
  <si>
    <t>........................................................</t>
  </si>
  <si>
    <t>podpis osoby upoważnionej</t>
  </si>
  <si>
    <t>Pakiet nr 2 - Płyny infuzyjne II</t>
  </si>
  <si>
    <t>3 000 ml</t>
  </si>
  <si>
    <t>płyn do irygacji</t>
  </si>
  <si>
    <t>worek</t>
  </si>
  <si>
    <t xml:space="preserve">szt. </t>
  </si>
  <si>
    <t>worek z dwoma portami</t>
  </si>
  <si>
    <t>Mannitol 15%</t>
  </si>
  <si>
    <t xml:space="preserve">Glicyna 1,5% </t>
  </si>
  <si>
    <t>5 000 ml</t>
  </si>
  <si>
    <t>roztw. do przepłukiwania</t>
  </si>
  <si>
    <t>Płyn wieloelektrolitowy bez wapnia</t>
  </si>
  <si>
    <t>worek 2 porty</t>
  </si>
  <si>
    <t>Pakiet nr 3 - Kalium chloratum</t>
  </si>
  <si>
    <t>Kod CPV: 33600000-6</t>
  </si>
  <si>
    <t>Kalium chloratum 15%</t>
  </si>
  <si>
    <t>20 ml</t>
  </si>
  <si>
    <t xml:space="preserve">konc. do sporz. roztw. do inf. </t>
  </si>
  <si>
    <t>ampułka</t>
  </si>
  <si>
    <t>op. x 20 amp.</t>
  </si>
  <si>
    <t>Pakiet nr 4 - Żelatyna płynna</t>
  </si>
  <si>
    <t>Żelatyna płynna, zmodyfikowana, sukcynylowana</t>
  </si>
  <si>
    <t>butelka / worek, 2 porty</t>
  </si>
  <si>
    <t>Pakiet nr 5 - Płyny infuzyjne III</t>
  </si>
  <si>
    <t>Glucosum 5% + NaCl 0,9% 1:1</t>
  </si>
  <si>
    <t>butelka 2 porty</t>
  </si>
  <si>
    <t>Płyn wieloelektrolitowy buforowany octanami i cytrynianami</t>
  </si>
  <si>
    <t xml:space="preserve">Glucosum 20% </t>
  </si>
  <si>
    <t>Pakiet nr 6 - Płyn Ringera z mleczanami</t>
  </si>
  <si>
    <t>Płyn Ringera z mleczanami</t>
  </si>
  <si>
    <t>Pakiet nr 7 - Płyn Ringera</t>
  </si>
  <si>
    <t>Płyn Ringera</t>
  </si>
  <si>
    <t>Pakiet nr 8 - Dietetyczne środki spożywcze specjalnego przeznaczenia medycznego, diety standardowe dojelitowe.</t>
  </si>
  <si>
    <t>Kod CPV: 33692510-5</t>
  </si>
  <si>
    <t>Lp.</t>
  </si>
  <si>
    <t xml:space="preserve">Opis/skład    </t>
  </si>
  <si>
    <t>Objętość opakowania diety</t>
  </si>
  <si>
    <t>Ilość opakowań jednostkowych</t>
  </si>
  <si>
    <t>Dieta normokaloryczna (1 kcal / ml), kompletna pod względem odżywczym, do podawania przez zgłębnik</t>
  </si>
  <si>
    <t>1000 ml</t>
  </si>
  <si>
    <t>Dieta normokaloryczna (1 kcal / ml), kompletna pod względem odżywczym, zawierająca błonnik (1,5 g błonnika / 100 ml diety)  do podawania przez zgłębnik</t>
  </si>
  <si>
    <t>Dieta wysokokaloryczna (1,5 - 1,6 kcal / ml), kompletna pod względem odżywczym, normobiałkowa (5,6 - 6,1 g białka / 100 ml diety), do podawania przez zgłębnik</t>
  </si>
  <si>
    <t>Dieta normokaloryczna (1 - 1,1 kcal / ml), kompletna pod względem odżywczym, do podawania przez zgłębnik, stosowana w cukrzycy</t>
  </si>
  <si>
    <t>Dieta normokaloryczna (1 kcal / ml), kompletna pod względem odżywczym, do podawania przez zgłębnik, dieta peptydowa stosowana w zaburzeniach trawienia, wchłaniania</t>
  </si>
  <si>
    <t>*Zestaw do podawania diety do żywienia dojelitowego przez zaoferowaną pompę, uniwersalny do opakowań miękkich typu pack (worek) i butelek, umożliwiający podłączenie do zgłębnika</t>
  </si>
  <si>
    <t>Zestaw grawitacyjny do podaży diety do żywienia dojelitowego, uniwersalny do opakowań miękkich typu pack (worek) i butelek, umożliwiający podłączenie do zgłębnika</t>
  </si>
  <si>
    <t>W pozycji 4 i 5 Zamawiający dopuszcza opakowania o pojemności 1000ml diety, z odpowiednim przeliczeniem ilości</t>
  </si>
  <si>
    <t>* Zamawiający wymaga dostarczenia (wypożyczenia), na czas trwania przetargu, 15 pomp do podawania diet do żywienia dojelitowego, z pełną obsługą serwisową.</t>
  </si>
  <si>
    <t>Pompa fabrycznie nowa, oznakowana symbolem CE.</t>
  </si>
  <si>
    <t>Okres gwarancji pomp: min. 12 miesięcy.</t>
  </si>
  <si>
    <t>Instrukcja w języku polskim.</t>
  </si>
  <si>
    <t>Bezpłatna wymiana niesprawnych lub uszkodzonych pomp.</t>
  </si>
  <si>
    <t>Szkolenie dla personelu Szpitala z obsługi pomp wg harmonogramu przekazanego przez Zamawiającego.</t>
  </si>
  <si>
    <t>Dokumentacja techniczna do każdej pompy (paszport techniczny).</t>
  </si>
  <si>
    <t>Pakiet nr 9 - Dietetyczne środki spożywcze specjalnego przeznaczenia medycznego, dieta specjalistyczna dojelitowa, bogatobiałkowa.</t>
  </si>
  <si>
    <t>Dieta bogatobiałkowa (6,7 - 7,5 g białka / 100 ml diety), do podawania przez zgłębnik, zastosowanie w okresie okołooperacyjnym, oparzenia, nowotwory</t>
  </si>
  <si>
    <t>Dieta wysokokaloryczna (1,5 kcal / ml), bogatobiałkowa (7,5 g białka / 100 ml diety), kompletna pod względem odżywczym, do podawania przez zgłębnik</t>
  </si>
  <si>
    <t>Pakiet nr 10 - Dietetyczne środki spożywcze specjalnego przeznaczenia medycznego, dieta specjalistyczna dojelitowa.</t>
  </si>
  <si>
    <t>Dieta normokaloryczna, bogatobiałkowa, zawierająca składniki przyspieszające gojenie ran (arginina, wit. C, wit. E, cynk), do podawania przez zgłębnik, zastosowanie u pacjentów z odleżynami i trudnogojącymi się ranami</t>
  </si>
  <si>
    <t>Dieta do podaży doustnej, gotowa do wypicia, dla osób z cukrzycą</t>
  </si>
  <si>
    <t>1 butelka</t>
  </si>
  <si>
    <t>Dieta do podaży doustnej, gotowa do wypicia, wysokoenergetyczna (1,5 - 2,4 kcal / ml), kompletna pod względem odżywczym</t>
  </si>
  <si>
    <t>Dieta do podaży doustnej, gotowa do wypicia, wysokoenergetyczna (1,25 - 2,4 kcal / ml), bogatobiałkowa (9,4 - 14,4 g białka / 100 ml diety), dla pacjentów onkologicznych</t>
  </si>
  <si>
    <t>Dieta do podaży doustnej, gotowa do wypicia, wysokoenergetyczna (1,28 - 1,5 kcal / ml), bogatobiałkowa (10 g / 100 ml), zawiarająca argininę, dla pacjentów z odleżynami i trudno gojącymi się ranami</t>
  </si>
  <si>
    <t>Preparat w proszku, bogatobiałkowy (87,0 - 90 g białka / 100 g produktu), uzupełnienie podaży białka, dodawany do posiłków i napojów</t>
  </si>
  <si>
    <t>300g</t>
  </si>
  <si>
    <t>Preparat w proszku do szybkiego zagęszczania płynów, neutralny w smaku, bezwonny, zachowuje przejrzystość płynów</t>
  </si>
  <si>
    <t>1 g preparatu</t>
  </si>
  <si>
    <t>Dieta do podaży doustnej, gotowa do wypicia, wysokoenergetyczna (1,5 - 1,7 kcal / ml), bogatobiałkowa (8,8 - 10 g / 100ml), zawiarająca witaminy C i E, karotenoidy i selen, dla pacjentów z chorobą nowotworową i kacheksją</t>
  </si>
  <si>
    <t>butelka</t>
  </si>
  <si>
    <t>Dieta do podaży doustnej, gotowa do wypicia, beztłuszczowa, w postaci napoju</t>
  </si>
  <si>
    <t>Dieta wysokokaloryczna (1,5 kcal / ml), bogatobiałkowa, kompletna pod względem odżywczym, do podawania przez zgłębnik, stosowana w cukrzycy</t>
  </si>
  <si>
    <t>Dieta kompletna pod względem odżywczym, wysokobiałkowa (10 g / 100 ml), hiperkaloryczna (1,22 - 1,26 kcal / ml), bezresztkowa, stosowana u pacjentów krytycznie chorych</t>
  </si>
  <si>
    <t>Pakiet nr 11 - Dietetyczne środki spożywcze specjalnego przeznaczenia medycznego, dieta doustna, napój przedoperacyjny.</t>
  </si>
  <si>
    <t>Preparat do podaży doustnej, gotowy do wypicia, dla pacjentów przed zabiegami chirurgicznymi, ogranicza głodzenie przedoperacyjne i pooperacyjną insulinooporność</t>
  </si>
  <si>
    <t>Preparat aminokwasowy L-glutaminy (100 g białka / 100 g produktu), przeznaczony do żywienia doustnego i/lub przez zgłębnik</t>
  </si>
  <si>
    <t>20 saszetek x 5 g</t>
  </si>
  <si>
    <t>Pakiet nr 12 - Dietetyczne środki spożywcze specjalnego przeznaczenia medycznego, dieta doustna, immunożywienie.</t>
  </si>
  <si>
    <t>Dieta do podaży doustnej, gotowa do wypicia, immunożywienie</t>
  </si>
  <si>
    <t>1 butelka / karton</t>
  </si>
  <si>
    <t>Pakiet nr 13 - Dietetyczne środki spożywcze specjalnego przeznaczenia medycznego, dieta doustna, preparat w postaci jogurtu.</t>
  </si>
  <si>
    <t>Dieta do podaży doustnej, gotowa do wypicia, z dodatkiem jogurtu</t>
  </si>
  <si>
    <t>Dieta do podaży doustnej, gotowa do wypicia, wysokoenergetyczna (2,0 - 2,4 kcal / ml), bogatobiałkowa (9 - 10 g / 100 ml), zawierająca błonnik (2,5 g - 3,6 g / 100 ml), dla pacjentów z zaburzeniami perystaltyki jelit</t>
  </si>
  <si>
    <t>Pakiet nr 14- Leki różne</t>
  </si>
  <si>
    <t>Dawka</t>
  </si>
  <si>
    <t>Ticagrelor</t>
  </si>
  <si>
    <t>90 mg</t>
  </si>
  <si>
    <t>tabl. powl.</t>
  </si>
  <si>
    <t>56 tabl.</t>
  </si>
  <si>
    <t>Bismuth subcitrate potassium, Metronidazole, Tetracycline hydrochloride</t>
  </si>
  <si>
    <t>140mg + 125mg + 125mg</t>
  </si>
  <si>
    <t>kaps. twarde</t>
  </si>
  <si>
    <t xml:space="preserve">120 kaps. </t>
  </si>
  <si>
    <t>Budesonidum</t>
  </si>
  <si>
    <t>9 mg</t>
  </si>
  <si>
    <t>tabl. o przedł. uwaln.</t>
  </si>
  <si>
    <t>Maślan sodu</t>
  </si>
  <si>
    <t>150 mg</t>
  </si>
  <si>
    <t xml:space="preserve">kaps. </t>
  </si>
  <si>
    <t>Calcium</t>
  </si>
  <si>
    <t>200 mg</t>
  </si>
  <si>
    <t>tabl. musujące</t>
  </si>
  <si>
    <t>14 tabl.</t>
  </si>
  <si>
    <t>Brimonidine tartrate</t>
  </si>
  <si>
    <t>2mg/ml</t>
  </si>
  <si>
    <t>krople do oczu roztwór</t>
  </si>
  <si>
    <t>1 butelka a 5ml</t>
  </si>
  <si>
    <t>Fludrocortisoni acetas</t>
  </si>
  <si>
    <t>100 mcg</t>
  </si>
  <si>
    <t>tabl.</t>
  </si>
  <si>
    <t>Itopride hydrochloride</t>
  </si>
  <si>
    <t>50mg</t>
  </si>
  <si>
    <t xml:space="preserve">Permethrin </t>
  </si>
  <si>
    <t>50mg/g</t>
  </si>
  <si>
    <t>krem</t>
  </si>
  <si>
    <t>30g</t>
  </si>
  <si>
    <t>Albendazole</t>
  </si>
  <si>
    <t>400 mg</t>
  </si>
  <si>
    <t>tabl. do rozgryzania i żucia</t>
  </si>
  <si>
    <t>1 tabl.</t>
  </si>
  <si>
    <t>400mg/20ml</t>
  </si>
  <si>
    <t>zaw. doustna</t>
  </si>
  <si>
    <t>12.</t>
  </si>
  <si>
    <t>Haloperidol</t>
  </si>
  <si>
    <t>krople doustne roztwór</t>
  </si>
  <si>
    <t>1 butelka a 10ml</t>
  </si>
  <si>
    <t>13.</t>
  </si>
  <si>
    <t>Sodium ascorbate, Macrogol, Anhydrous sodium sulphate, Sodium chloride, Potassium chloride, Ascorbic acid</t>
  </si>
  <si>
    <t>Sodium ascorbate (5,9g), Macrogol (100g), Anhydrous sodium sulphate (7,5g), Sodium chloride (2,691g), Potassium chloride (1,015g), Ascorbic acid (4,7g)</t>
  </si>
  <si>
    <t>proszek do sporz. roztw. doustnego</t>
  </si>
  <si>
    <t>1 zestaw</t>
  </si>
  <si>
    <t>14.</t>
  </si>
  <si>
    <t>Calcii carbonas</t>
  </si>
  <si>
    <t>0,4g</t>
  </si>
  <si>
    <t>tbl/draż/kaps</t>
  </si>
  <si>
    <t>15.</t>
  </si>
  <si>
    <t>0,2g</t>
  </si>
  <si>
    <t>16.</t>
  </si>
  <si>
    <t>Mupirocin</t>
  </si>
  <si>
    <t>20 mg/g (2%)</t>
  </si>
  <si>
    <t>maść do nosa</t>
  </si>
  <si>
    <t>3g</t>
  </si>
  <si>
    <t xml:space="preserve">Pakiet nr 15 - Leki stosowane zewnętrznie </t>
  </si>
  <si>
    <t>Butylene Glycol, Aqua, Panthenol, Aesculus Hippocastanum, Chamomilla Recutita, Rosmarinus Officinalis, Allantoin, Mentha Viridis.</t>
  </si>
  <si>
    <t>100ml</t>
  </si>
  <si>
    <t>emulsja/flakon</t>
  </si>
  <si>
    <t>Water, Izopropyl Myristate, Glyceryl Stearate, Mineral Oil, Glycerin, Ceteareth-12, Ceteareth-20, Melaleuca Alternifolia Oil, 03PL001, Linalool, Geraniol, Limonene, Lactic Acid, Carbomer, Triethanolamine, Methylchloroisothiazolinone, Methylisothiazolinone</t>
  </si>
  <si>
    <t>butelka / flakon</t>
  </si>
  <si>
    <t>Pakiet nr 16 - Lek znieczulający</t>
  </si>
  <si>
    <t>Articaini hydrochloridum + Adrenalini tartras</t>
  </si>
  <si>
    <t>40mg + 0,01mg</t>
  </si>
  <si>
    <t>roztw. do wstrzyk.</t>
  </si>
  <si>
    <t>50 wkładów</t>
  </si>
  <si>
    <t>Razem</t>
  </si>
  <si>
    <t>Pakiet nr 17 - Phytomenadionum</t>
  </si>
  <si>
    <t>Phytomenadionum</t>
  </si>
  <si>
    <t>10mg/ml</t>
  </si>
  <si>
    <t>roztw. do wstrz.</t>
  </si>
  <si>
    <t>10 amp.</t>
  </si>
  <si>
    <t>Pakiet nr 18 - Preparaty witaminowe i produkty mineralne</t>
  </si>
  <si>
    <t>Acidum Ascorbicum+Rutosidum</t>
  </si>
  <si>
    <t>0,1g+0,025g</t>
  </si>
  <si>
    <t>Retinolum+Tocopherolum</t>
  </si>
  <si>
    <t>2500j.m.+0,2g</t>
  </si>
  <si>
    <t>Acidum Ascorbicum</t>
  </si>
  <si>
    <t>Vit. B comp.</t>
  </si>
  <si>
    <t>Vitaminy z grupy B</t>
  </si>
  <si>
    <t>Kalium+Magnesium</t>
  </si>
  <si>
    <t>0,054g+0,017g</t>
  </si>
  <si>
    <t>Kalii Chloridum</t>
  </si>
  <si>
    <t>0,6g</t>
  </si>
  <si>
    <t>tbl/draż/kaps o zmod. uwaln.</t>
  </si>
  <si>
    <r>
      <rPr>
        <sz val="8"/>
        <color rgb="FF000000"/>
        <rFont val="Tahoma"/>
        <family val="2"/>
        <charset val="238"/>
      </rPr>
      <t>VIT A + D</t>
    </r>
    <r>
      <rPr>
        <vertAlign val="subscript"/>
        <sz val="8"/>
        <color rgb="FF000000"/>
        <rFont val="Tahoma"/>
        <family val="2"/>
        <charset val="238"/>
      </rPr>
      <t>3</t>
    </r>
  </si>
  <si>
    <t>2000j.m.+400j.m.</t>
  </si>
  <si>
    <t>tabl/draż/kaps</t>
  </si>
  <si>
    <r>
      <rPr>
        <sz val="8"/>
        <color rgb="FF000000"/>
        <rFont val="Tahoma"/>
        <family val="2"/>
        <charset val="238"/>
      </rPr>
      <t>VIT D</t>
    </r>
    <r>
      <rPr>
        <vertAlign val="subscript"/>
        <sz val="8"/>
        <color rgb="FF000000"/>
        <rFont val="Tahoma"/>
        <family val="2"/>
        <charset val="238"/>
      </rPr>
      <t>3</t>
    </r>
  </si>
  <si>
    <t>2000j.m.</t>
  </si>
  <si>
    <t>VIT A</t>
  </si>
  <si>
    <t>12000 j.m.</t>
  </si>
  <si>
    <t>Ferrum</t>
  </si>
  <si>
    <t>0,08g</t>
  </si>
  <si>
    <t>Thiaminum</t>
  </si>
  <si>
    <t>0,025g</t>
  </si>
  <si>
    <t>Riboflavinum</t>
  </si>
  <si>
    <t>0,003g</t>
  </si>
  <si>
    <t>Pyridoxinum</t>
  </si>
  <si>
    <t>0,05g</t>
  </si>
  <si>
    <t>Benfothiaminum</t>
  </si>
  <si>
    <t>Magnesium lactate +Pyridoxine</t>
  </si>
  <si>
    <t>48 mg Mg+ 5 mg chlorowodorku pirydoxyny</t>
  </si>
  <si>
    <t xml:space="preserve"> tabl. powlekane</t>
  </si>
  <si>
    <t>Nicotinamidum</t>
  </si>
  <si>
    <t>Acidum Ascorbicum+Ferrum</t>
  </si>
  <si>
    <t>0,06g+0,1g</t>
  </si>
  <si>
    <t>Acidum Folicum+Ferrum</t>
  </si>
  <si>
    <t>0,35mg+80mg</t>
  </si>
  <si>
    <t xml:space="preserve">20 000 j.m./ml </t>
  </si>
  <si>
    <r>
      <rPr>
        <sz val="10"/>
        <color rgb="FF000000"/>
        <rFont val="Arial CE"/>
        <family val="2"/>
        <charset val="238"/>
      </rPr>
      <t xml:space="preserve"> </t>
    </r>
    <r>
      <rPr>
        <sz val="8"/>
        <color rgb="FF000000"/>
        <rFont val="Arial CE"/>
        <family val="2"/>
        <charset val="238"/>
      </rPr>
      <t>krople doustne</t>
    </r>
  </si>
  <si>
    <t>10 ml</t>
  </si>
  <si>
    <t>Pakiet nr 19 - Lactobacillus rhamnosus</t>
  </si>
  <si>
    <t>Lactobacillus rhamnosus</t>
  </si>
  <si>
    <t xml:space="preserve">10 mld CFU </t>
  </si>
  <si>
    <t>10 kaps.</t>
  </si>
  <si>
    <t>proszek do sporz. zaw. doustnej</t>
  </si>
  <si>
    <t>10 fiolek</t>
  </si>
  <si>
    <t>Pakiet nr 20 - Wapno sodowane do aparatów do znieczuleń</t>
  </si>
  <si>
    <t>Wartość netto
(6x7)</t>
  </si>
  <si>
    <t>Wapno sodowane do aparatów do znieczuleń, wydajność wapna absorpcyjnego powyżej 100l CO2 / kg, opakowanie 4,5kg</t>
  </si>
  <si>
    <t>proszek</t>
  </si>
  <si>
    <t>4,5kg</t>
  </si>
  <si>
    <t>Pakiet nr 21 - Buprenorphine</t>
  </si>
  <si>
    <t xml:space="preserve">Buprenorphine </t>
  </si>
  <si>
    <t>52,5mcg/h (30mg/plaster)</t>
  </si>
  <si>
    <t>plaster</t>
  </si>
  <si>
    <t>5 plastrów</t>
  </si>
  <si>
    <t>Fidaxomicin</t>
  </si>
  <si>
    <t>200mg</t>
  </si>
  <si>
    <t>20 tabl.</t>
  </si>
  <si>
    <t>Pakiet nr 23 Leki stosowane w chorobach przewodu pokarmowego.</t>
  </si>
  <si>
    <t>Kod CPV: 33600000-6; 33610000-9</t>
  </si>
  <si>
    <t xml:space="preserve">Wartość brutto
</t>
  </si>
  <si>
    <t>Glucosum</t>
  </si>
  <si>
    <t>75g</t>
  </si>
  <si>
    <t>Parafina ciekła+olejek mięty pieprzowej</t>
  </si>
  <si>
    <t>125g</t>
  </si>
  <si>
    <t>roztwór doustny</t>
  </si>
  <si>
    <t>Lactulosum</t>
  </si>
  <si>
    <t>2,5g/5ml</t>
  </si>
  <si>
    <t>syrop</t>
  </si>
  <si>
    <t>150ml</t>
  </si>
  <si>
    <t>Carbo medicinalis</t>
  </si>
  <si>
    <t>300mg</t>
  </si>
  <si>
    <t>Aloe extractum siccum, Boldaloinum</t>
  </si>
  <si>
    <t>4mg+1mg</t>
  </si>
  <si>
    <t>30 tabl.</t>
  </si>
  <si>
    <t>Bisacodylum</t>
  </si>
  <si>
    <t>5mg</t>
  </si>
  <si>
    <t>tabl. dojelitowe</t>
  </si>
  <si>
    <t>Nifuroxazidum</t>
  </si>
  <si>
    <t>100mg</t>
  </si>
  <si>
    <t>24 tabl.</t>
  </si>
  <si>
    <t>kaps.</t>
  </si>
  <si>
    <t>12 kaps.</t>
  </si>
  <si>
    <t>Oleum Ricini</t>
  </si>
  <si>
    <t>płyn/flakon</t>
  </si>
  <si>
    <t>Diosmectite</t>
  </si>
  <si>
    <t>saszetki</t>
  </si>
  <si>
    <t>30 saszetek</t>
  </si>
  <si>
    <t>Glyceroli suppositoria</t>
  </si>
  <si>
    <t>2g</t>
  </si>
  <si>
    <t>czopki</t>
  </si>
  <si>
    <t>10 czopków</t>
  </si>
  <si>
    <t>Sennae fruicti sennosides</t>
  </si>
  <si>
    <t>20 mg glikozydów hydroksyantracenowych w przeliczeniu na sennozyd B</t>
  </si>
  <si>
    <t>10 tabl.dojelit</t>
  </si>
  <si>
    <t>Paraffinum liquidum</t>
  </si>
  <si>
    <t>100g</t>
  </si>
  <si>
    <t>flakon</t>
  </si>
  <si>
    <t>Zamawiający wyraża zgodę na zaoferowanie większej ilości zamawianego produktu. Jeżeli produkt występuje w opakowaniach handlowych po np. 18 sztuk, Wykonawca powinien zaoferować taką ilość opakowań, aby pokrywała ona ilość produktu wymaganą przez Zamawiającego. Zamawiający zastrzega jednka, że Wykonawca nie może zwiększyć o więcej niż 20% oferowanego produktu względem zamawianego</t>
  </si>
  <si>
    <t>Pakiet nr 24 - Acidum tranexamicum</t>
  </si>
  <si>
    <t>Acidum tranexamicum</t>
  </si>
  <si>
    <t>500 mg</t>
  </si>
  <si>
    <t>500 mg / 5 ml</t>
  </si>
  <si>
    <t>5 amp.</t>
  </si>
  <si>
    <t>Pakiet nr 25 Leki różne II</t>
  </si>
  <si>
    <t>Kod CPV: 33600000-6; 33661000-1; 33661100-2</t>
  </si>
  <si>
    <t>Etomidatum</t>
  </si>
  <si>
    <t>20mg/ 10ml</t>
  </si>
  <si>
    <t>emulsja do wstrzyk.</t>
  </si>
  <si>
    <t>Gentamicinum</t>
  </si>
  <si>
    <t>240mg/80ml</t>
  </si>
  <si>
    <t>Pakiet nr 26 Pochodne hormonów</t>
  </si>
  <si>
    <t>Kod CPV: 33600000-6; 33640000-8</t>
  </si>
  <si>
    <t>Octreotidum</t>
  </si>
  <si>
    <t>100 mcg/ml</t>
  </si>
  <si>
    <t>roztw. do wstrzyk. i (lub) konc. do sporz. roztw do inf.</t>
  </si>
  <si>
    <t>Somatostatinum</t>
  </si>
  <si>
    <t>3mg</t>
  </si>
  <si>
    <t>prosz. i rozp. do sporz. roztw. do wstrzyk.</t>
  </si>
  <si>
    <t>1 amp. + rozp.</t>
  </si>
  <si>
    <t>Kod CPV: 33600000-6; 33651520-9</t>
  </si>
  <si>
    <t>Thiamini hydrochloridum</t>
  </si>
  <si>
    <t>25mg/1ml</t>
  </si>
  <si>
    <t>roztwór do inj.</t>
  </si>
  <si>
    <t>100mg/2ml</t>
  </si>
  <si>
    <t>100 amp.</t>
  </si>
  <si>
    <t xml:space="preserve">Joversol </t>
  </si>
  <si>
    <t>741mg/ ml, 350 mg/ml jodu elementarnego</t>
  </si>
  <si>
    <t>roztwór do wstrz. I inf.</t>
  </si>
  <si>
    <t>1 butelka 50 ml</t>
  </si>
  <si>
    <t>1 butelka 100ml</t>
  </si>
  <si>
    <t>Pakiet nr 29 Lek przeciw żylakom kończyn dolnych</t>
  </si>
  <si>
    <t>Lauromacrogolum</t>
  </si>
  <si>
    <t>60mg/2ml</t>
  </si>
  <si>
    <t xml:space="preserve">roztwór do wstrz. </t>
  </si>
  <si>
    <t>40mg/2ml</t>
  </si>
  <si>
    <t>20mg/2ml</t>
  </si>
  <si>
    <t>10mg/2ml</t>
  </si>
  <si>
    <t>Kod CPV: 33600000-6; 33621100-0</t>
  </si>
  <si>
    <t>Dalteparinum natricum</t>
  </si>
  <si>
    <t>5000 j.m. aXa / 0,2 ml</t>
  </si>
  <si>
    <t>10 amp. - strzyk. 0,2 ml</t>
  </si>
  <si>
    <t>Pakiet nr 31 szczepionka przeciwko odrze, śwince i różyczce</t>
  </si>
  <si>
    <t>Vaccinum morbillorum, parotitidis et rubellae vivum</t>
  </si>
  <si>
    <t>-</t>
  </si>
  <si>
    <t>proszek i rozp. do sporz. zawies. do wstrzyk.</t>
  </si>
  <si>
    <t>1 fiol. + rozp.</t>
  </si>
  <si>
    <t>Pakiet nr 32 Preparaty witaminowe II</t>
  </si>
  <si>
    <t>Kod CPV: 33600000-6; 33616000-1</t>
  </si>
  <si>
    <t>Cyanocobalaminum</t>
  </si>
  <si>
    <t>100mcg/ml</t>
  </si>
  <si>
    <t>500mg/5ml</t>
  </si>
  <si>
    <t>Cyanocobalaminum+Lidocainum+Pyridoxinum+Thiaminum</t>
  </si>
  <si>
    <t>(1mg+20mg+100mg+100mg)/2ml</t>
  </si>
  <si>
    <t>Colecalciferolum</t>
  </si>
  <si>
    <t>20 000 j.m./ml</t>
  </si>
  <si>
    <t>krople doustne, roztwór</t>
  </si>
  <si>
    <t>Thiaminum + Pyridoxinum + Cyanocobalaminum</t>
  </si>
  <si>
    <t>100 mg+200 mg+0,2 mg</t>
  </si>
  <si>
    <t>100 tabl.</t>
  </si>
  <si>
    <t>1mg/2ml</t>
  </si>
  <si>
    <t>Pakiet nr 33 Preparat witaminowy II</t>
  </si>
  <si>
    <t>50mg/ml</t>
  </si>
  <si>
    <t>Pakiet nr 34 Leki stosowane zewnętrznie II</t>
  </si>
  <si>
    <t>Kod CPV: 33600000-6; 33631000-2</t>
  </si>
  <si>
    <t>Povidonum iodinatum</t>
  </si>
  <si>
    <t>100mg/g</t>
  </si>
  <si>
    <t>maść</t>
  </si>
  <si>
    <t>20g</t>
  </si>
  <si>
    <t>Chlorquinaldolum+Hydrocortisonum</t>
  </si>
  <si>
    <t>(30mg+10mg)/g</t>
  </si>
  <si>
    <t>5g</t>
  </si>
  <si>
    <t>Fluocinoloni acetonidum</t>
  </si>
  <si>
    <t>0,25mg/g</t>
  </si>
  <si>
    <t>15g</t>
  </si>
  <si>
    <t>Collagenasum</t>
  </si>
  <si>
    <t>1,2j.m./g</t>
  </si>
  <si>
    <t>Terbinafinum</t>
  </si>
  <si>
    <t>10mg/g</t>
  </si>
  <si>
    <t>Heparinum natricum</t>
  </si>
  <si>
    <t>250j.m./g</t>
  </si>
  <si>
    <t>żel</t>
  </si>
  <si>
    <t>35g</t>
  </si>
  <si>
    <t>1000j.m./ g</t>
  </si>
  <si>
    <t>Escherichia coli, Hydrocortisonum</t>
  </si>
  <si>
    <t>(166,7mg + 2,5mg)/g</t>
  </si>
  <si>
    <t>25g</t>
  </si>
  <si>
    <t>Cetalkonii chloridum + Cholini salicylas</t>
  </si>
  <si>
    <t>(0,1mg+87,1mg)/g</t>
  </si>
  <si>
    <t>żel do stosowania w jamie ustnej</t>
  </si>
  <si>
    <t>10g</t>
  </si>
  <si>
    <t>Denotivirum</t>
  </si>
  <si>
    <t>30mg/g</t>
  </si>
  <si>
    <t>Lidocainum+Prilocainum</t>
  </si>
  <si>
    <t>(25mg + 25mg)/g</t>
  </si>
  <si>
    <t>5g + 2 opatrunki okluzyjne</t>
  </si>
  <si>
    <t>Dimetindenum</t>
  </si>
  <si>
    <t>1mg/g</t>
  </si>
  <si>
    <t>Crotamitonum</t>
  </si>
  <si>
    <t>40g</t>
  </si>
  <si>
    <t>płyn na skórę</t>
  </si>
  <si>
    <t>Aciclovir</t>
  </si>
  <si>
    <t>50mg/ g</t>
  </si>
  <si>
    <t>Hydrocortisone acetate</t>
  </si>
  <si>
    <t>10mg/ g</t>
  </si>
  <si>
    <t>Pakiet nr 35 Leki stosowane zewnętrznie III</t>
  </si>
  <si>
    <t>Ciclopiroxum</t>
  </si>
  <si>
    <t>30ml</t>
  </si>
  <si>
    <t>Acidum boricum</t>
  </si>
  <si>
    <t>roztw. na skórę</t>
  </si>
  <si>
    <t>Solutio jodi spirituosa</t>
  </si>
  <si>
    <t>Kalium hypermanganicum</t>
  </si>
  <si>
    <t>Natrii tetraboras</t>
  </si>
  <si>
    <t>200mg/g</t>
  </si>
  <si>
    <t>płyn do stos. w jamie ustnej</t>
  </si>
  <si>
    <t>Hydrogenii peroxidum</t>
  </si>
  <si>
    <t>roztw. do stos. na skórę i w jamie ustnej</t>
  </si>
  <si>
    <t>1000ml</t>
  </si>
  <si>
    <t>Artemisia absinthium, Tanaceum vulgare </t>
  </si>
  <si>
    <t>873mg/ml</t>
  </si>
  <si>
    <t>100mg/ml</t>
  </si>
  <si>
    <t>Pakiet nr 36 Cefadroxilum</t>
  </si>
  <si>
    <t>Cefadroxilum</t>
  </si>
  <si>
    <t>1000 mg</t>
  </si>
  <si>
    <t>tabl. do sporz. zawiesiny doustnej</t>
  </si>
  <si>
    <t>Pakiet nr 37 Leki przeciwkrwotoczne</t>
  </si>
  <si>
    <t>Kod CPV: 33600000-6; 33621200-1</t>
  </si>
  <si>
    <t>Wartość brutto</t>
  </si>
  <si>
    <t>Eptacog alfa (VIIA)</t>
  </si>
  <si>
    <t>1 mg (50 K j.m.)</t>
  </si>
  <si>
    <t>proszek i rozp. do sporz. roztw. do wstrzyk.</t>
  </si>
  <si>
    <t>2mg (100 K j.m.)</t>
  </si>
  <si>
    <t>Pakiet nr 38 - Żywienie pozajelitowe I</t>
  </si>
  <si>
    <t>Kod CPV: 33600000-6, 33692200-9</t>
  </si>
  <si>
    <t>Emulsja do żywienia pozajelitowego, zawierająca roztwór aminokwasów, glukozę, emulsję tłuszczową i elektrolity, podanie drogą żył centralnych, wartość energetyczna całkowita 1200-1400 kcal/worek, azot 6,5-8,5g/worek, aminokwasy 45-55g/worek, tłuszcze 50-60g/worek, węglowodany 145-160g/worek</t>
  </si>
  <si>
    <t>1250 - 1550 ml</t>
  </si>
  <si>
    <t>emulsja do infuzji</t>
  </si>
  <si>
    <t>worek 3 komorowy</t>
  </si>
  <si>
    <t>Emulsja do żywienia pozajelitowego, zawierająca roztwór  aminokwasów, glukozę, emulsję tłuszczową i elektrolity, podanie drogą żył centralnych, wartość energetyczna całkowita  1900-2000 kcal/worek, azot 10-11 g/worek, aminokwasy 65-75 g/worek, tłuszcze 75-80 g/worek, węglowodany 200-230g/worek</t>
  </si>
  <si>
    <t>1875 - 2100 ml</t>
  </si>
  <si>
    <t>Emulsja do żywienia pozajelitowego, zawierająca roztwór  aminokwasów, glukozę, emulsję tłuszczową i elektrolity, podanie drogą żył centralnych i obwodowych, wartość energetyczna całkowita 950-1050  kcal/worek, azot 5-6 g/worek, aminokwasy 30-40 g/worek, tłuszcze 45-55 g/worek, węglowodany 80-115 g/worek</t>
  </si>
  <si>
    <t>1250 - 1500 ml</t>
  </si>
  <si>
    <t>Pakiet nr 39 - Żywienie pozajelitowe II</t>
  </si>
  <si>
    <t>Emulsja do żywienia pozajelitowego, zawierająca roztwór  aminokwasów, glukozę, emulsję tłuszczową, elektrolity i kwasy omega 3, podanie drogą żył centralnych, wartość energetyczna całkowita 1100-1300 kcal/worek, azot 6,5-8 g/worek, aminokwasy 45-50 g/worek, tłuszcze  35-50 g/worek, węglowodany 125-150 g/worek</t>
  </si>
  <si>
    <t>950 - 1250 ml</t>
  </si>
  <si>
    <t>Pakiet nr 40 - Żywienie pozajelitowe III</t>
  </si>
  <si>
    <t>Emulsja do żywienia pozajelitowego, zawierająca roztwór  aminokwasów, glukozę, emulsję tłuszczową, elektrolity i kwasy omega 3, podanie drogą żył centralnych, wartość energetyczna całkowita 550-750  kcal/worek, azot  4-5 g/worek, aminokwasy 25-35 g/worek, tłuszcze 15-25   g/worek, węglowodany 60-90  g/worek</t>
  </si>
  <si>
    <t>450-625 ml</t>
  </si>
  <si>
    <t>Pakiet nr 41 - Żywienie pozajelitowe IV</t>
  </si>
  <si>
    <t>Pakiet nr 42 - Żywienie pozajelitowe V</t>
  </si>
  <si>
    <t>Emulsja do żywienia pozajelitowego, zawierająca roztwór  aminokwasów, glukozę, emulsję tłuszczową, elektrolity i kwasy omega 3, podanie drogą żył centralnych, wartość energetyczna całkowita 2200-2250  kcal/worek, azot 15-16 g/worek, aminokwasy 100-110  g/worek, tłuszcze 70-80  g/worek, węglowodany  250-270 g/worek</t>
  </si>
  <si>
    <t>1850 - 2000 ml</t>
  </si>
  <si>
    <t>Pakiet nr 43 - Carbachol</t>
  </si>
  <si>
    <t>Carbachol</t>
  </si>
  <si>
    <t>0,1 mg/ml</t>
  </si>
  <si>
    <t>roztw. do stos. wewnątrzgałkowego</t>
  </si>
  <si>
    <t>12 fiolek a 1,5 ml</t>
  </si>
  <si>
    <t>Pakiet nr 44 - Leki różne</t>
  </si>
  <si>
    <t>Paroxetine</t>
  </si>
  <si>
    <t>20 mg</t>
  </si>
  <si>
    <t xml:space="preserve">tabl. powl. </t>
  </si>
  <si>
    <t>Progesterone</t>
  </si>
  <si>
    <t>100 mg</t>
  </si>
  <si>
    <t>kapsułki miękkie</t>
  </si>
  <si>
    <t>30 kaps.</t>
  </si>
  <si>
    <t>Lynestrenol</t>
  </si>
  <si>
    <t>5 mg</t>
  </si>
  <si>
    <t>Budesonid</t>
  </si>
  <si>
    <t xml:space="preserve">0,25 mg/ml </t>
  </si>
  <si>
    <t xml:space="preserve">zawiesina do nebulizacji </t>
  </si>
  <si>
    <t>20 poj. Po 2 ml</t>
  </si>
  <si>
    <t>Pakiet nr 45 - Matryca z klejem do tkanek</t>
  </si>
  <si>
    <t>Rozmiar</t>
  </si>
  <si>
    <t>Matryca z klejem do tkanek zawierająca fibrynogen ludzki (5,5mg/cm2) i trombinę ludzką (2,0 j.m./cm2)</t>
  </si>
  <si>
    <t>9,5 cm x 4,8 cm</t>
  </si>
  <si>
    <t>matryca z klejem do tkanek</t>
  </si>
  <si>
    <t>1 matryca</t>
  </si>
  <si>
    <t>3,0 cm x 2,5 cm</t>
  </si>
  <si>
    <t xml:space="preserve">4,8 cm x 4,8 cm </t>
  </si>
  <si>
    <t>Pakiet nr 46 -Ibuprofen</t>
  </si>
  <si>
    <t>Ibuprofen</t>
  </si>
  <si>
    <t>400mg/100ml</t>
  </si>
  <si>
    <t>10 flakonów</t>
  </si>
  <si>
    <t>600mg/100ml</t>
  </si>
  <si>
    <t>Pakiet nr 47 - Dodatki do żywienia pozajelitowego</t>
  </si>
  <si>
    <t>Kod CPV:  33600000-6; 33616000-1; 33617000-8; 33692200-9</t>
  </si>
  <si>
    <t xml:space="preserve">Zestaw witamin rozpuszczalnych w wodzie do żywienia pozajelitowego </t>
  </si>
  <si>
    <t>prosz. do sporz. roztw do inf.</t>
  </si>
  <si>
    <t>fiolka</t>
  </si>
  <si>
    <t>op x 10 fiolek</t>
  </si>
  <si>
    <t xml:space="preserve">Zestaw witamin rozpuszczalnych w tłuszczach do żywienia pozajelitowego </t>
  </si>
  <si>
    <t>konc. do sporz. emulsji do inf.</t>
  </si>
  <si>
    <t>op x 10 amp.</t>
  </si>
  <si>
    <t>Koncentrat do stosowania jako uzupełnienie zapotrzebowania na fosforany podczas żywienia pozajelitowego</t>
  </si>
  <si>
    <t>konc. do sporz. roztw. do inf.</t>
  </si>
  <si>
    <t>op x 20 fiolek</t>
  </si>
  <si>
    <t>Koncentrat do stosowania jako uzupełnienie zapotrzebowania na pierwiastki śladowe podczas żywienia pozajelitowego</t>
  </si>
  <si>
    <t>op x 20 amp.</t>
  </si>
  <si>
    <t>Pakiet nr 48 - Żywienie pozajelitowe VI</t>
  </si>
  <si>
    <t>Kod CPV:  33600000-6; 33692200-9</t>
  </si>
  <si>
    <t>Emulsja do żywienia pozajelitowego, zawierająca roztwór aminokwasów, glukozę i emulsję tłuszczową (olej sojowy, MCT, olej z oliwewk, olej rybny), podanie drogą żył obwodowych.</t>
  </si>
  <si>
    <t>1206 ml</t>
  </si>
  <si>
    <t>Emulsja do żywienia pozajelitowego, zawierająca roztwór aminokwasów, glukozę i emulsję tłuszczową (olej sojowy, MCT, olej z oliwewk, olej rybny), podanie drogą żył centralnych .</t>
  </si>
  <si>
    <t>493 ml</t>
  </si>
  <si>
    <t>20</t>
  </si>
  <si>
    <t>986 ml</t>
  </si>
  <si>
    <t>Pakiet nr 49 - Żywienie pozajelitowe VII</t>
  </si>
  <si>
    <t>Emulsja do żywienia pozajelitowego, zawierająca roztwór aminokwasów, glukozę i emulsję tłuszczową, podanie drogą żył centralnych, zawierająca kwasy omega-3, bez elektrolitów.</t>
  </si>
  <si>
    <t>625 ml</t>
  </si>
  <si>
    <t>1250 ml</t>
  </si>
  <si>
    <t>Pakiet nr 50 - Dodatki do żywienia pozajelitowego II</t>
  </si>
  <si>
    <t>Zestaw witamin do żywienia pozajelitowego, zawierający wszystkie witaminy rozpuszczealne w wodzie i w tłuszczach</t>
  </si>
  <si>
    <t>5 ml</t>
  </si>
  <si>
    <t>Pakiet nr 51 -Dexmedetomidine</t>
  </si>
  <si>
    <t>Dexmedetomidine</t>
  </si>
  <si>
    <t>0,2mg/2ml</t>
  </si>
  <si>
    <t>25 amp.</t>
  </si>
  <si>
    <t>0,4mg/4ml</t>
  </si>
  <si>
    <t>4 fiol.</t>
  </si>
  <si>
    <t>1mg/10ml</t>
  </si>
  <si>
    <t>Pakiet nr 52 – Benzyna apteczna i ethanolum</t>
  </si>
  <si>
    <t>benzyna apteczna</t>
  </si>
  <si>
    <t>ciecz</t>
  </si>
  <si>
    <t xml:space="preserve">butelka  </t>
  </si>
  <si>
    <t>Ethanolum 96%</t>
  </si>
  <si>
    <t>Ethanolum 70%</t>
  </si>
  <si>
    <t>Pakiet nr 22 -Fidaxomicin</t>
  </si>
  <si>
    <t>Wartość netto
(8x9)</t>
  </si>
  <si>
    <t>Wartość netto
(8x10)</t>
  </si>
  <si>
    <t>8/2024</t>
  </si>
  <si>
    <t>Wartość netto          (8x9)</t>
  </si>
  <si>
    <t>Pakiet nr 27 Preparaty witaminowe</t>
  </si>
  <si>
    <t xml:space="preserve">Pakiet nr 30 Heparyna drobnocząsteczkowa </t>
  </si>
  <si>
    <t>Emulsja do żywienia pozajelitowego, zawierająca roztwór  aminokwasów, glukozę, emulsję tłuszczową, elektrolity i kwasy omega 3, podanie drogą żył centralnych, wartość energetyczna całkowita  1450-1600 kcal/worek, azot 10-12 g/worek, aminokwasy 70-75  g/worek, tłuszcze 50-60 g/worek, węglowodany 180-190  g/worek</t>
  </si>
  <si>
    <t>Pakiet nr 28 Środki kontrastowe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</si>
</sst>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* #,##0.00\ &quot;zł&quot;_-;\-* #,##0.00\ &quot;zł&quot;_-;_-* &quot;-&quot;??\ &quot;zł&quot;_-;_-@_-"/>
    <numFmt numFmtId="164" formatCode="#,##0.00&quot;      &quot;;#,##0.00&quot;      &quot;;\-#&quot;      &quot;;@\ "/>
    <numFmt numFmtId="165" formatCode="[$-415]General"/>
    <numFmt numFmtId="166" formatCode="[$-415]0%"/>
    <numFmt numFmtId="167" formatCode="#,##0.00\ [$zł-415];[Red]\-#,##0.00\ [$zł-415]"/>
    <numFmt numFmtId="168" formatCode="#,##0.00&quot; zł &quot;;#,##0.00&quot; zł &quot;;\-#&quot; zł &quot;;@\ "/>
    <numFmt numFmtId="169" formatCode="#,##0.00&quot; zł &quot;;#,##0.00&quot; zł &quot;;\-#&quot; zł &quot;;\ @\ "/>
    <numFmt numFmtId="170" formatCode="\ #,##0.00&quot; zł &quot;;\-#,##0.00&quot; zł &quot;;\-#&quot; zł &quot;;\ @\ "/>
    <numFmt numFmtId="171" formatCode="_-* #,##0.00&quot; zł&quot;_-;\-* #,##0.00&quot; zł&quot;_-;_-* \-??&quot; zł&quot;_-;_-@_-"/>
    <numFmt numFmtId="172" formatCode="\ #,##0.00\ [$zł-415]\ ;\-#,##0.00\ [$zł-415]\ ;\-00\ [$zł-415]\ ;\ @\ "/>
    <numFmt numFmtId="173" formatCode="\ #,##0.00\ [$zł-415]\ ;\-#,##0.00\ [$zł-415]\ ;&quot; -&quot;00\ [$zł-415]\ ;\ @\ "/>
    <numFmt numFmtId="174" formatCode="_-* #,##0.00\ [$zł-415]_-;\-* #,##0.00\ [$zł-415]_-;_-* \-??\ [$zł-415]_-;_-@_-"/>
    <numFmt numFmtId="175" formatCode="#,##0.00&quot;     &quot;"/>
    <numFmt numFmtId="176" formatCode="#,##0.0000\ [$zł-415];[Red]\-#,##0.0000\ [$zł-415]"/>
    <numFmt numFmtId="177" formatCode="#,##0.00\ [$zł-415];[Red]#,##0.00\ [$zł-415]"/>
    <numFmt numFmtId="178" formatCode="\ * #,##0.00\ [$zł-415]\ ;\-* #,##0.00\ [$zł-415]\ ;\ * \-#\ [$zł-415]\ ;\ @\ "/>
  </numFmts>
  <fonts count="75">
    <font>
      <sz val="11"/>
      <color rgb="FF000000"/>
      <name val="Czcionka tekstu podstawowego"/>
      <family val="2"/>
      <charset val="238"/>
    </font>
    <font>
      <sz val="10"/>
      <color rgb="FFFFFFFF"/>
      <name val="Arial"/>
      <family val="2"/>
      <charset val="238"/>
    </font>
    <font>
      <sz val="10"/>
      <color rgb="FFFFFFFF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CC0000"/>
      <name val="Arial"/>
      <family val="2"/>
      <charset val="238"/>
    </font>
    <font>
      <sz val="10"/>
      <color rgb="FFCC0000"/>
      <name val="Calibri"/>
      <family val="2"/>
      <charset val="238"/>
    </font>
    <font>
      <sz val="11"/>
      <color rgb="FF000000"/>
      <name val="Liberation Sans1"/>
      <charset val="238"/>
    </font>
    <font>
      <b/>
      <sz val="10"/>
      <color rgb="FFFFFFFF"/>
      <name val="Calibri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Calibri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Calibri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Calibri"/>
      <family val="2"/>
      <charset val="238"/>
    </font>
    <font>
      <sz val="18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sz val="24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000000"/>
      <name val="Arial"/>
      <family val="2"/>
      <charset val="238"/>
    </font>
    <font>
      <sz val="10"/>
      <color rgb="FF996600"/>
      <name val="Calibri"/>
      <family val="2"/>
      <charset val="238"/>
    </font>
    <font>
      <sz val="10"/>
      <color rgb="FF996600"/>
      <name val="Arial"/>
      <family val="2"/>
      <charset val="238"/>
    </font>
    <font>
      <sz val="10"/>
      <name val="Arial CE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2"/>
      <color rgb="FF000000"/>
      <name val="Times New Roman CE"/>
      <charset val="238"/>
    </font>
    <font>
      <sz val="11"/>
      <color rgb="FF000000"/>
      <name val="Czcionka tekstu podstawowego"/>
      <charset val="238"/>
    </font>
    <font>
      <sz val="11"/>
      <color rgb="FF000000"/>
      <name val="Arial"/>
      <charset val="238"/>
    </font>
    <font>
      <sz val="10"/>
      <color rgb="FF000000"/>
      <name val="Arial CE"/>
      <charset val="238"/>
    </font>
    <font>
      <sz val="10"/>
      <color rgb="FF333333"/>
      <name val="Calibri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i/>
      <u/>
      <sz val="11"/>
      <color rgb="FF000000"/>
      <name val="Calibri"/>
      <family val="2"/>
      <charset val="238"/>
    </font>
    <font>
      <i/>
      <sz val="11"/>
      <color rgb="FF808080"/>
      <name val="Czcionka tekstu podstawowego"/>
      <charset val="238"/>
    </font>
    <font>
      <i/>
      <sz val="11"/>
      <color rgb="FF7F7F7F"/>
      <name val="Czcionka tekstu podstawowego"/>
      <charset val="238"/>
    </font>
    <font>
      <i/>
      <sz val="11"/>
      <color rgb="FF7F7F7F"/>
      <name val="Czcionka tekstu podstawowego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rgb="FF0000FF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10"/>
      <name val="Tahoma"/>
      <family val="2"/>
      <charset val="238"/>
    </font>
    <font>
      <sz val="10"/>
      <color rgb="FF333333"/>
      <name val="Tahoma"/>
      <family val="2"/>
      <charset val="238"/>
    </font>
    <font>
      <b/>
      <i/>
      <sz val="10"/>
      <color rgb="FFFF0000"/>
      <name val="Tahoma"/>
      <family val="2"/>
      <charset val="238"/>
    </font>
    <font>
      <sz val="10"/>
      <color rgb="FF000000"/>
      <name val="Czcionka tekstu podstawowego"/>
      <family val="2"/>
      <charset val="238"/>
    </font>
    <font>
      <b/>
      <sz val="10"/>
      <color rgb="FF000000"/>
      <name val="Czcionka tekstu podstawowego"/>
      <charset val="238"/>
    </font>
    <font>
      <sz val="8"/>
      <color rgb="FF000000"/>
      <name val="Tahoma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color rgb="FFFF0000"/>
      <name val="Tahoma"/>
      <family val="2"/>
      <charset val="238"/>
    </font>
    <font>
      <b/>
      <sz val="8"/>
      <color rgb="FF0000FF"/>
      <name val="Tahoma"/>
      <family val="2"/>
      <charset val="238"/>
    </font>
    <font>
      <sz val="8"/>
      <name val="Tahoma"/>
      <family val="2"/>
      <charset val="238"/>
    </font>
    <font>
      <sz val="8"/>
      <color rgb="FF000000"/>
      <name val="Czcionka tekstu podstawowego"/>
      <family val="2"/>
      <charset val="238"/>
    </font>
    <font>
      <b/>
      <sz val="11"/>
      <color rgb="FF000000"/>
      <name val="Czcionka tekstu podstawowego"/>
      <family val="2"/>
      <charset val="238"/>
    </font>
    <font>
      <sz val="8"/>
      <color rgb="FF333333"/>
      <name val="Tahoma"/>
      <family val="2"/>
      <charset val="238"/>
    </font>
    <font>
      <vertAlign val="subscript"/>
      <sz val="8"/>
      <color rgb="FF000000"/>
      <name val="Tahoma"/>
      <family val="2"/>
      <charset val="238"/>
    </font>
    <font>
      <sz val="8"/>
      <color rgb="FF000000"/>
      <name val="Arial CE"/>
      <family val="2"/>
      <charset val="238"/>
    </font>
    <font>
      <b/>
      <i/>
      <sz val="8"/>
      <color rgb="FF7F7F7F"/>
      <name val="Tahoma"/>
      <family val="2"/>
      <charset val="238"/>
    </font>
    <font>
      <sz val="11"/>
      <color rgb="FFFF0000"/>
      <name val="Czcionka tekstu podstawowego1"/>
      <charset val="238"/>
    </font>
    <font>
      <sz val="10"/>
      <color rgb="FFFF0000"/>
      <name val="Tahoma"/>
      <family val="2"/>
      <charset val="238"/>
    </font>
    <font>
      <sz val="10"/>
      <color rgb="FFC9211E"/>
      <name val="Tahoma"/>
      <family val="2"/>
      <charset val="238"/>
    </font>
    <font>
      <b/>
      <sz val="10"/>
      <color rgb="FF2A6099"/>
      <name val="Tahoma"/>
      <family val="2"/>
      <charset val="238"/>
    </font>
    <font>
      <sz val="10"/>
      <color rgb="FF2A6099"/>
      <name val="Tahoma"/>
      <family val="2"/>
      <charset val="238"/>
    </font>
    <font>
      <sz val="8"/>
      <color rgb="FFC9211E"/>
      <name val="Tahoma"/>
      <family val="2"/>
      <charset val="238"/>
    </font>
    <font>
      <sz val="8"/>
      <color rgb="FF2A6099"/>
      <name val="Tahoma"/>
      <family val="2"/>
      <charset val="238"/>
    </font>
    <font>
      <sz val="11"/>
      <color rgb="FFC9211E"/>
      <name val="Calibri"/>
      <family val="2"/>
      <charset val="238"/>
    </font>
    <font>
      <sz val="8"/>
      <color rgb="FFFF0000"/>
      <name val="Tahoma"/>
      <family val="2"/>
      <charset val="238"/>
    </font>
    <font>
      <b/>
      <sz val="8"/>
      <color rgb="FF2A6099"/>
      <name val="Tahoma"/>
      <family val="2"/>
      <charset val="238"/>
    </font>
    <font>
      <sz val="11"/>
      <color rgb="FFFF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8"/>
      <color rgb="FF000000"/>
      <name val="Calibri"/>
      <family val="2"/>
      <charset val="238"/>
    </font>
    <font>
      <b/>
      <sz val="8"/>
      <name val="Tahom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9211E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D7"/>
      </patternFill>
    </fill>
    <fill>
      <patternFill patternType="solid">
        <fgColor rgb="FFFFFFFF"/>
        <bgColor rgb="FFFFFFD7"/>
      </patternFill>
    </fill>
    <fill>
      <patternFill patternType="solid">
        <fgColor rgb="FFCCFFFF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FFFD7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82">
    <xf numFmtId="0" fontId="0" fillId="0" borderId="0"/>
    <xf numFmtId="169" fontId="26" fillId="0" borderId="0"/>
    <xf numFmtId="9" fontId="71" fillId="0" borderId="0" applyBorder="0" applyProtection="0"/>
    <xf numFmtId="0" fontId="1" fillId="2" borderId="0"/>
    <xf numFmtId="0" fontId="2" fillId="2" borderId="0"/>
    <xf numFmtId="0" fontId="1" fillId="3" borderId="0"/>
    <xf numFmtId="0" fontId="2" fillId="3" borderId="0"/>
    <xf numFmtId="0" fontId="3" fillId="4" borderId="0"/>
    <xf numFmtId="0" fontId="4" fillId="4" borderId="0"/>
    <xf numFmtId="0" fontId="3" fillId="0" borderId="0"/>
    <xf numFmtId="0" fontId="4" fillId="0" borderId="0"/>
    <xf numFmtId="0" fontId="5" fillId="5" borderId="0"/>
    <xf numFmtId="0" fontId="6" fillId="5" borderId="0"/>
    <xf numFmtId="164" fontId="7" fillId="0" borderId="0"/>
    <xf numFmtId="164" fontId="7" fillId="0" borderId="0"/>
    <xf numFmtId="0" fontId="8" fillId="6" borderId="0"/>
    <xf numFmtId="0" fontId="9" fillId="6" borderId="0"/>
    <xf numFmtId="0" fontId="10" fillId="0" borderId="0"/>
    <xf numFmtId="0" fontId="11" fillId="0" borderId="0"/>
    <xf numFmtId="0" fontId="12" fillId="7" borderId="0"/>
    <xf numFmtId="0" fontId="13" fillId="7" borderId="0"/>
    <xf numFmtId="0" fontId="14" fillId="0" borderId="0"/>
    <xf numFmtId="0" fontId="15" fillId="0" borderId="0"/>
    <xf numFmtId="0" fontId="16" fillId="0" borderId="0"/>
    <xf numFmtId="0" fontId="17" fillId="0" borderId="0">
      <alignment horizontal="center"/>
    </xf>
    <xf numFmtId="0" fontId="17" fillId="0" borderId="0" applyBorder="0" applyProtection="0">
      <alignment horizontal="center"/>
    </xf>
    <xf numFmtId="0" fontId="17" fillId="0" borderId="0" applyBorder="0" applyProtection="0">
      <alignment horizontal="center"/>
    </xf>
    <xf numFmtId="0" fontId="17" fillId="0" borderId="0" applyBorder="0" applyProtection="0">
      <alignment horizontal="center"/>
    </xf>
    <xf numFmtId="0" fontId="18" fillId="0" borderId="0"/>
    <xf numFmtId="0" fontId="19" fillId="0" borderId="0">
      <alignment horizontal="center"/>
    </xf>
    <xf numFmtId="0" fontId="20" fillId="0" borderId="0"/>
    <xf numFmtId="0" fontId="17" fillId="0" borderId="0" applyBorder="0" applyProtection="0">
      <alignment horizontal="center"/>
    </xf>
    <xf numFmtId="0" fontId="21" fillId="0" borderId="0"/>
    <xf numFmtId="0" fontId="17" fillId="0" borderId="0" applyBorder="0" applyProtection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9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 textRotation="90"/>
    </xf>
    <xf numFmtId="0" fontId="17" fillId="0" borderId="0" applyBorder="0" applyProtection="0">
      <alignment horizontal="center" textRotation="90"/>
    </xf>
    <xf numFmtId="0" fontId="17" fillId="0" borderId="0" applyBorder="0" applyProtection="0">
      <alignment horizontal="center" textRotation="90"/>
    </xf>
    <xf numFmtId="0" fontId="17" fillId="0" borderId="0" applyBorder="0" applyProtection="0">
      <alignment horizontal="center" textRotation="90"/>
    </xf>
    <xf numFmtId="0" fontId="17" fillId="0" borderId="0">
      <alignment horizontal="center" textRotation="90"/>
    </xf>
    <xf numFmtId="0" fontId="17" fillId="0" borderId="0" applyBorder="0" applyProtection="0">
      <alignment horizontal="center" textRotation="90"/>
    </xf>
    <xf numFmtId="0" fontId="17" fillId="0" borderId="0" applyBorder="0" applyProtection="0">
      <alignment horizontal="center" textRotation="90"/>
    </xf>
    <xf numFmtId="0" fontId="17" fillId="0" borderId="0">
      <alignment horizontal="center" textRotation="90"/>
    </xf>
    <xf numFmtId="0" fontId="17" fillId="0" borderId="0">
      <alignment horizontal="center" textRotation="90"/>
    </xf>
    <xf numFmtId="0" fontId="19" fillId="0" borderId="0">
      <alignment horizontal="center" textRotation="90"/>
    </xf>
    <xf numFmtId="0" fontId="17" fillId="0" borderId="0">
      <alignment horizontal="center" textRotation="90"/>
    </xf>
    <xf numFmtId="0" fontId="17" fillId="0" borderId="0">
      <alignment horizontal="center" textRotation="90"/>
    </xf>
    <xf numFmtId="0" fontId="17" fillId="0" borderId="0">
      <alignment horizontal="center" textRotation="90"/>
    </xf>
    <xf numFmtId="0" fontId="17" fillId="0" borderId="0">
      <alignment horizontal="center" textRotation="90"/>
    </xf>
    <xf numFmtId="0" fontId="22" fillId="8" borderId="0"/>
    <xf numFmtId="0" fontId="23" fillId="8" borderId="0"/>
    <xf numFmtId="0" fontId="24" fillId="0" borderId="0"/>
    <xf numFmtId="0" fontId="25" fillId="0" borderId="0"/>
    <xf numFmtId="0" fontId="71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7" fillId="0" borderId="0"/>
    <xf numFmtId="0" fontId="28" fillId="0" borderId="0" applyBorder="0" applyProtection="0"/>
    <xf numFmtId="0" fontId="28" fillId="0" borderId="0"/>
    <xf numFmtId="0" fontId="28" fillId="0" borderId="0"/>
    <xf numFmtId="165" fontId="29" fillId="0" borderId="0" applyBorder="0" applyProtection="0"/>
    <xf numFmtId="0" fontId="26" fillId="0" borderId="0"/>
    <xf numFmtId="0" fontId="26" fillId="0" borderId="0"/>
    <xf numFmtId="0" fontId="26" fillId="0" borderId="0"/>
    <xf numFmtId="0" fontId="29" fillId="0" borderId="0" applyBorder="0" applyProtection="0"/>
    <xf numFmtId="0" fontId="71" fillId="0" borderId="0"/>
    <xf numFmtId="0" fontId="30" fillId="0" borderId="0" applyBorder="0" applyProtection="0"/>
    <xf numFmtId="0" fontId="25" fillId="0" borderId="0" applyBorder="0" applyProtection="0"/>
    <xf numFmtId="0" fontId="25" fillId="0" borderId="0"/>
    <xf numFmtId="0" fontId="25" fillId="0" borderId="0" applyBorder="0" applyProtection="0"/>
    <xf numFmtId="0" fontId="25" fillId="0" borderId="0"/>
    <xf numFmtId="0" fontId="71" fillId="0" borderId="0"/>
    <xf numFmtId="0" fontId="25" fillId="0" borderId="0" applyBorder="0" applyProtection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 applyBorder="0" applyProtection="0"/>
    <xf numFmtId="0" fontId="26" fillId="0" borderId="0"/>
    <xf numFmtId="0" fontId="26" fillId="0" borderId="0" applyBorder="0" applyProtection="0"/>
    <xf numFmtId="0" fontId="26" fillId="0" borderId="0" applyBorder="0" applyProtection="0"/>
    <xf numFmtId="0" fontId="71" fillId="0" borderId="0"/>
    <xf numFmtId="0" fontId="31" fillId="0" borderId="0" applyBorder="0" applyProtection="0"/>
    <xf numFmtId="0" fontId="27" fillId="0" borderId="0"/>
    <xf numFmtId="0" fontId="31" fillId="0" borderId="0" applyBorder="0" applyProtection="0"/>
    <xf numFmtId="0" fontId="27" fillId="0" borderId="0"/>
    <xf numFmtId="0" fontId="32" fillId="8" borderId="1"/>
    <xf numFmtId="0" fontId="33" fillId="8" borderId="1"/>
    <xf numFmtId="9" fontId="26" fillId="0" borderId="0" applyBorder="0" applyProtection="0"/>
    <xf numFmtId="9" fontId="26" fillId="0" borderId="0" applyBorder="0" applyProtection="0"/>
    <xf numFmtId="166" fontId="26" fillId="0" borderId="0" applyBorder="0" applyProtection="0"/>
    <xf numFmtId="9" fontId="26" fillId="0" borderId="0" applyBorder="0" applyProtection="0"/>
    <xf numFmtId="9" fontId="26" fillId="0" borderId="0" applyBorder="0" applyProtection="0"/>
    <xf numFmtId="9" fontId="71" fillId="0" borderId="0" applyBorder="0" applyProtection="0"/>
    <xf numFmtId="9" fontId="26" fillId="0" borderId="0" applyBorder="0" applyProtection="0"/>
    <xf numFmtId="9" fontId="71" fillId="0" borderId="0" applyBorder="0" applyProtection="0"/>
    <xf numFmtId="9" fontId="71" fillId="0" borderId="0" applyBorder="0" applyProtection="0"/>
    <xf numFmtId="9" fontId="71" fillId="0" borderId="0" applyBorder="0" applyProtection="0"/>
    <xf numFmtId="9" fontId="71" fillId="0" borderId="0" applyBorder="0" applyProtection="0"/>
    <xf numFmtId="9" fontId="71" fillId="0" borderId="0" applyBorder="0" applyProtection="0"/>
    <xf numFmtId="9" fontId="71" fillId="0" borderId="0" applyBorder="0" applyProtection="0"/>
    <xf numFmtId="0" fontId="34" fillId="0" borderId="0"/>
    <xf numFmtId="0" fontId="34" fillId="0" borderId="0" applyBorder="0" applyProtection="0"/>
    <xf numFmtId="0" fontId="34" fillId="0" borderId="0" applyBorder="0" applyProtection="0"/>
    <xf numFmtId="0" fontId="34" fillId="0" borderId="0" applyBorder="0" applyProtection="0"/>
    <xf numFmtId="0" fontId="35" fillId="0" borderId="0"/>
    <xf numFmtId="0" fontId="34" fillId="0" borderId="0"/>
    <xf numFmtId="0" fontId="34" fillId="0" borderId="0" applyBorder="0" applyProtection="0"/>
    <xf numFmtId="0" fontId="35" fillId="0" borderId="0"/>
    <xf numFmtId="0" fontId="34" fillId="0" borderId="0" applyBorder="0" applyProtection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7" fontId="34" fillId="0" borderId="0"/>
    <xf numFmtId="167" fontId="34" fillId="0" borderId="0" applyBorder="0" applyProtection="0"/>
    <xf numFmtId="167" fontId="34" fillId="0" borderId="0" applyBorder="0" applyProtection="0"/>
    <xf numFmtId="167" fontId="34" fillId="0" borderId="0" applyBorder="0" applyProtection="0"/>
    <xf numFmtId="167" fontId="34" fillId="0" borderId="0"/>
    <xf numFmtId="167" fontId="34" fillId="0" borderId="0" applyBorder="0" applyProtection="0"/>
    <xf numFmtId="167" fontId="34" fillId="0" borderId="0" applyBorder="0" applyProtection="0"/>
    <xf numFmtId="167" fontId="34" fillId="0" borderId="0"/>
    <xf numFmtId="167" fontId="34" fillId="0" borderId="0"/>
    <xf numFmtId="167" fontId="35" fillId="0" borderId="0"/>
    <xf numFmtId="167" fontId="34" fillId="0" borderId="0"/>
    <xf numFmtId="167" fontId="34" fillId="0" borderId="0"/>
    <xf numFmtId="167" fontId="34" fillId="0" borderId="0"/>
    <xf numFmtId="167" fontId="34" fillId="0" borderId="0"/>
    <xf numFmtId="0" fontId="25" fillId="0" borderId="0"/>
    <xf numFmtId="0" fontId="26" fillId="0" borderId="0"/>
    <xf numFmtId="167" fontId="35" fillId="0" borderId="0" applyBorder="0" applyProtection="0"/>
    <xf numFmtId="167" fontId="35" fillId="0" borderId="0"/>
    <xf numFmtId="168" fontId="25" fillId="0" borderId="0"/>
    <xf numFmtId="165" fontId="36" fillId="0" borderId="0" applyBorder="0" applyProtection="0"/>
    <xf numFmtId="167" fontId="35" fillId="0" borderId="0" applyBorder="0" applyProtection="0"/>
    <xf numFmtId="168" fontId="26" fillId="0" borderId="0"/>
    <xf numFmtId="0" fontId="37" fillId="0" borderId="0" applyBorder="0" applyProtection="0"/>
    <xf numFmtId="168" fontId="25" fillId="0" borderId="0"/>
    <xf numFmtId="0" fontId="38" fillId="0" borderId="0" applyBorder="0" applyProtection="0"/>
    <xf numFmtId="0" fontId="38" fillId="0" borderId="0" applyBorder="0" applyProtection="0"/>
    <xf numFmtId="0" fontId="37" fillId="0" borderId="0" applyBorder="0" applyProtection="0"/>
    <xf numFmtId="0" fontId="25" fillId="0" borderId="0"/>
    <xf numFmtId="0" fontId="26" fillId="0" borderId="0"/>
    <xf numFmtId="169" fontId="26" fillId="0" borderId="0"/>
    <xf numFmtId="169" fontId="26" fillId="0" borderId="0"/>
    <xf numFmtId="168" fontId="26" fillId="0" borderId="0" applyBorder="0" applyProtection="0"/>
    <xf numFmtId="168" fontId="26" fillId="0" borderId="0" applyBorder="0" applyProtection="0"/>
    <xf numFmtId="168" fontId="26" fillId="0" borderId="0"/>
    <xf numFmtId="170" fontId="26" fillId="0" borderId="0" applyBorder="0" applyProtection="0"/>
    <xf numFmtId="169" fontId="26" fillId="0" borderId="0"/>
    <xf numFmtId="168" fontId="26" fillId="0" borderId="0" applyBorder="0" applyProtection="0"/>
    <xf numFmtId="168" fontId="26" fillId="0" borderId="0"/>
    <xf numFmtId="169" fontId="26" fillId="0" borderId="0"/>
    <xf numFmtId="171" fontId="71" fillId="0" borderId="0" applyBorder="0" applyProtection="0"/>
    <xf numFmtId="172" fontId="71" fillId="0" borderId="0" applyBorder="0" applyProtection="0"/>
    <xf numFmtId="168" fontId="26" fillId="0" borderId="0"/>
    <xf numFmtId="168" fontId="26" fillId="0" borderId="0"/>
    <xf numFmtId="173" fontId="71" fillId="0" borderId="0" applyBorder="0" applyProtection="0"/>
    <xf numFmtId="171" fontId="71" fillId="0" borderId="0" applyBorder="0" applyProtection="0"/>
    <xf numFmtId="171" fontId="71" fillId="0" borderId="0" applyBorder="0" applyProtection="0"/>
    <xf numFmtId="173" fontId="71" fillId="0" borderId="0" applyBorder="0" applyProtection="0"/>
    <xf numFmtId="0" fontId="5" fillId="0" borderId="0"/>
    <xf numFmtId="0" fontId="6" fillId="0" borderId="0"/>
    <xf numFmtId="167" fontId="35" fillId="0" borderId="0"/>
    <xf numFmtId="0" fontId="38" fillId="0" borderId="0" applyBorder="0" applyProtection="0"/>
    <xf numFmtId="165" fontId="29" fillId="0" borderId="0" applyBorder="0" applyProtection="0"/>
    <xf numFmtId="169" fontId="26" fillId="0" borderId="0"/>
    <xf numFmtId="169" fontId="26" fillId="0" borderId="0" applyBorder="0" applyProtection="0"/>
  </cellStyleXfs>
  <cellXfs count="537">
    <xf numFmtId="0" fontId="0" fillId="0" borderId="0" xfId="0"/>
    <xf numFmtId="0" fontId="51" fillId="0" borderId="0" xfId="92" applyFont="1" applyAlignment="1">
      <alignment horizontal="center" vertical="center" wrapText="1"/>
    </xf>
    <xf numFmtId="0" fontId="51" fillId="0" borderId="0" xfId="62" applyFont="1" applyAlignment="1">
      <alignment horizontal="center" vertical="center" wrapText="1"/>
    </xf>
    <xf numFmtId="0" fontId="40" fillId="0" borderId="0" xfId="62" applyFont="1" applyAlignment="1">
      <alignment horizontal="center" vertical="center" wrapText="1"/>
    </xf>
    <xf numFmtId="0" fontId="39" fillId="0" borderId="0" xfId="62" applyFont="1" applyAlignment="1">
      <alignment horizontal="center"/>
    </xf>
    <xf numFmtId="0" fontId="39" fillId="0" borderId="0" xfId="62" applyFont="1"/>
    <xf numFmtId="0" fontId="41" fillId="0" borderId="0" xfId="88" applyFont="1" applyBorder="1" applyProtection="1"/>
    <xf numFmtId="165" fontId="41" fillId="0" borderId="0" xfId="70" applyFont="1" applyBorder="1" applyAlignment="1" applyProtection="1">
      <alignment horizontal="righ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/>
    <xf numFmtId="0" fontId="40" fillId="0" borderId="0" xfId="62" applyFont="1" applyAlignment="1">
      <alignment vertical="center" wrapText="1"/>
    </xf>
    <xf numFmtId="0" fontId="39" fillId="0" borderId="0" xfId="62" applyFont="1" applyAlignment="1">
      <alignment horizontal="center" vertical="center"/>
    </xf>
    <xf numFmtId="0" fontId="42" fillId="0" borderId="0" xfId="62" applyFont="1" applyAlignment="1">
      <alignment horizontal="left"/>
    </xf>
    <xf numFmtId="0" fontId="42" fillId="9" borderId="0" xfId="62" applyFont="1" applyFill="1" applyAlignment="1">
      <alignment horizontal="left"/>
    </xf>
    <xf numFmtId="0" fontId="41" fillId="7" borderId="2" xfId="0" applyFont="1" applyFill="1" applyBorder="1" applyAlignment="1">
      <alignment horizontal="center" vertical="center" wrapText="1"/>
    </xf>
    <xf numFmtId="0" fontId="43" fillId="7" borderId="2" xfId="71" applyFont="1" applyFill="1" applyBorder="1" applyAlignment="1">
      <alignment horizontal="center" vertical="center" wrapText="1"/>
    </xf>
    <xf numFmtId="0" fontId="41" fillId="10" borderId="2" xfId="0" applyFont="1" applyFill="1" applyBorder="1" applyAlignment="1">
      <alignment horizontal="center" vertical="center"/>
    </xf>
    <xf numFmtId="0" fontId="39" fillId="11" borderId="2" xfId="0" applyFont="1" applyFill="1" applyBorder="1"/>
    <xf numFmtId="0" fontId="39" fillId="0" borderId="2" xfId="62" applyFont="1" applyBorder="1" applyAlignment="1">
      <alignment horizontal="center" vertical="center"/>
    </xf>
    <xf numFmtId="49" fontId="39" fillId="0" borderId="2" xfId="0" applyNumberFormat="1" applyFont="1" applyBorder="1" applyAlignment="1">
      <alignment horizontal="center" vertical="center" wrapText="1"/>
    </xf>
    <xf numFmtId="0" fontId="44" fillId="0" borderId="2" xfId="62" applyFont="1" applyBorder="1" applyAlignment="1">
      <alignment horizontal="center" vertical="center" wrapText="1"/>
    </xf>
    <xf numFmtId="3" fontId="39" fillId="0" borderId="2" xfId="62" applyNumberFormat="1" applyFont="1" applyBorder="1" applyAlignment="1">
      <alignment horizontal="center" vertical="center"/>
    </xf>
    <xf numFmtId="174" fontId="39" fillId="0" borderId="2" xfId="1" applyNumberFormat="1" applyFont="1" applyBorder="1" applyAlignment="1">
      <alignment horizontal="center" vertical="center"/>
    </xf>
    <xf numFmtId="9" fontId="39" fillId="0" borderId="2" xfId="2" applyFont="1" applyBorder="1" applyAlignment="1" applyProtection="1">
      <alignment horizontal="center" vertical="center"/>
    </xf>
    <xf numFmtId="174" fontId="39" fillId="0" borderId="2" xfId="62" applyNumberFormat="1" applyFont="1" applyBorder="1" applyAlignment="1">
      <alignment horizontal="center" vertical="center"/>
    </xf>
    <xf numFmtId="0" fontId="39" fillId="0" borderId="2" xfId="62" applyFont="1" applyBorder="1" applyAlignment="1">
      <alignment horizontal="center" vertical="center" wrapText="1"/>
    </xf>
    <xf numFmtId="0" fontId="45" fillId="0" borderId="2" xfId="62" applyFont="1" applyBorder="1" applyAlignment="1">
      <alignment horizontal="center" vertical="center" wrapText="1"/>
    </xf>
    <xf numFmtId="0" fontId="39" fillId="0" borderId="2" xfId="94" applyFont="1" applyBorder="1" applyAlignment="1">
      <alignment horizontal="center" vertical="center" wrapText="1"/>
    </xf>
    <xf numFmtId="174" fontId="39" fillId="8" borderId="2" xfId="0" applyNumberFormat="1" applyFont="1" applyFill="1" applyBorder="1"/>
    <xf numFmtId="0" fontId="41" fillId="8" borderId="2" xfId="0" applyFont="1" applyFill="1" applyBorder="1"/>
    <xf numFmtId="174" fontId="39" fillId="0" borderId="0" xfId="62" applyNumberFormat="1" applyFont="1"/>
    <xf numFmtId="0" fontId="41" fillId="0" borderId="0" xfId="0" applyFont="1" applyAlignment="1">
      <alignment horizontal="left" wrapText="1"/>
    </xf>
    <xf numFmtId="168" fontId="41" fillId="0" borderId="0" xfId="0" applyNumberFormat="1" applyFont="1" applyAlignment="1">
      <alignment horizontal="center" vertical="center" wrapText="1"/>
    </xf>
    <xf numFmtId="168" fontId="41" fillId="0" borderId="0" xfId="178" applyNumberFormat="1" applyFont="1" applyBorder="1" applyAlignment="1" applyProtection="1">
      <alignment horizontal="center" vertical="center" wrapText="1"/>
    </xf>
    <xf numFmtId="175" fontId="41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left"/>
    </xf>
    <xf numFmtId="175" fontId="41" fillId="0" borderId="0" xfId="0" applyNumberFormat="1" applyFont="1" applyAlignment="1">
      <alignment horizontal="center" vertical="center"/>
    </xf>
    <xf numFmtId="175" fontId="41" fillId="0" borderId="0" xfId="70" applyNumberFormat="1" applyFont="1" applyBorder="1" applyAlignment="1" applyProtection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 wrapText="1"/>
    </xf>
    <xf numFmtId="3" fontId="39" fillId="0" borderId="2" xfId="0" applyNumberFormat="1" applyFont="1" applyBorder="1" applyAlignment="1">
      <alignment horizontal="center" vertical="center"/>
    </xf>
    <xf numFmtId="174" fontId="39" fillId="0" borderId="2" xfId="0" applyNumberFormat="1" applyFont="1" applyBorder="1" applyAlignment="1">
      <alignment horizontal="center" vertical="center"/>
    </xf>
    <xf numFmtId="174" fontId="39" fillId="0" borderId="2" xfId="0" applyNumberFormat="1" applyFont="1" applyBorder="1"/>
    <xf numFmtId="174" fontId="39" fillId="0" borderId="0" xfId="0" applyNumberFormat="1" applyFont="1"/>
    <xf numFmtId="0" fontId="39" fillId="0" borderId="2" xfId="87" applyFont="1" applyBorder="1" applyAlignment="1">
      <alignment horizontal="center" vertical="center" wrapText="1"/>
    </xf>
    <xf numFmtId="174" fontId="39" fillId="0" borderId="2" xfId="62" applyNumberFormat="1" applyFont="1" applyBorder="1"/>
    <xf numFmtId="0" fontId="39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44" fillId="0" borderId="2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/>
    </xf>
    <xf numFmtId="174" fontId="41" fillId="8" borderId="2" xfId="0" applyNumberFormat="1" applyFont="1" applyFill="1" applyBorder="1" applyAlignment="1">
      <alignment vertical="center" wrapText="1"/>
    </xf>
    <xf numFmtId="0" fontId="41" fillId="8" borderId="2" xfId="0" applyFont="1" applyFill="1" applyBorder="1" applyAlignment="1">
      <alignment vertical="center" wrapText="1"/>
    </xf>
    <xf numFmtId="0" fontId="39" fillId="0" borderId="0" xfId="0" applyFont="1" applyAlignment="1">
      <alignment horizontal="left" vertical="center" wrapText="1"/>
    </xf>
    <xf numFmtId="0" fontId="46" fillId="0" borderId="0" xfId="0" applyFont="1"/>
    <xf numFmtId="0" fontId="47" fillId="0" borderId="0" xfId="0" applyFont="1"/>
    <xf numFmtId="0" fontId="47" fillId="0" borderId="2" xfId="0" applyFont="1" applyBorder="1"/>
    <xf numFmtId="174" fontId="39" fillId="0" borderId="2" xfId="2" applyNumberFormat="1" applyFont="1" applyBorder="1" applyAlignment="1" applyProtection="1">
      <alignment horizontal="center" vertical="center"/>
    </xf>
    <xf numFmtId="174" fontId="47" fillId="8" borderId="2" xfId="0" applyNumberFormat="1" applyFont="1" applyFill="1" applyBorder="1" applyAlignment="1">
      <alignment horizontal="right" vertical="center"/>
    </xf>
    <xf numFmtId="0" fontId="41" fillId="8" borderId="2" xfId="0" applyFont="1" applyFill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174" fontId="47" fillId="0" borderId="0" xfId="0" applyNumberFormat="1" applyFont="1"/>
    <xf numFmtId="171" fontId="39" fillId="0" borderId="2" xfId="0" applyNumberFormat="1" applyFont="1" applyBorder="1" applyAlignment="1">
      <alignment horizontal="center" vertical="center"/>
    </xf>
    <xf numFmtId="0" fontId="39" fillId="0" borderId="2" xfId="0" applyFont="1" applyBorder="1" applyAlignment="1">
      <alignment horizontal="left" vertical="center" wrapText="1"/>
    </xf>
    <xf numFmtId="0" fontId="41" fillId="0" borderId="2" xfId="0" applyFont="1" applyBorder="1" applyAlignment="1">
      <alignment horizontal="left" wrapText="1"/>
    </xf>
    <xf numFmtId="0" fontId="41" fillId="0" borderId="2" xfId="0" applyFont="1" applyBorder="1" applyAlignment="1">
      <alignment horizontal="left"/>
    </xf>
    <xf numFmtId="0" fontId="39" fillId="0" borderId="2" xfId="0" applyFont="1" applyBorder="1" applyAlignment="1">
      <alignment horizontal="left"/>
    </xf>
    <xf numFmtId="0" fontId="47" fillId="0" borderId="5" xfId="0" applyFont="1" applyBorder="1"/>
    <xf numFmtId="165" fontId="39" fillId="0" borderId="2" xfId="179" applyFont="1" applyBorder="1" applyAlignment="1" applyProtection="1">
      <alignment horizontal="center" vertical="center" wrapText="1"/>
    </xf>
    <xf numFmtId="174" fontId="47" fillId="8" borderId="2" xfId="0" applyNumberFormat="1" applyFont="1" applyFill="1" applyBorder="1"/>
    <xf numFmtId="0" fontId="48" fillId="8" borderId="2" xfId="0" applyFont="1" applyFill="1" applyBorder="1"/>
    <xf numFmtId="0" fontId="39" fillId="0" borderId="6" xfId="0" applyFont="1" applyBorder="1" applyAlignment="1">
      <alignment horizontal="center" vertical="center" wrapText="1"/>
    </xf>
    <xf numFmtId="0" fontId="26" fillId="0" borderId="0" xfId="71"/>
    <xf numFmtId="0" fontId="43" fillId="0" borderId="0" xfId="71" applyFont="1" applyAlignment="1">
      <alignment horizontal="left"/>
    </xf>
    <xf numFmtId="0" fontId="43" fillId="0" borderId="0" xfId="71" applyFont="1" applyAlignment="1">
      <alignment horizontal="center" vertical="center" wrapText="1"/>
    </xf>
    <xf numFmtId="0" fontId="43" fillId="0" borderId="0" xfId="71" applyFont="1" applyAlignment="1">
      <alignment horizontal="center" vertical="center"/>
    </xf>
    <xf numFmtId="0" fontId="49" fillId="0" borderId="0" xfId="71" applyFont="1" applyAlignment="1">
      <alignment horizontal="center" vertical="center"/>
    </xf>
    <xf numFmtId="0" fontId="50" fillId="0" borderId="0" xfId="71" applyFont="1"/>
    <xf numFmtId="0" fontId="49" fillId="0" borderId="0" xfId="71" applyFont="1" applyAlignment="1">
      <alignment horizontal="left"/>
    </xf>
    <xf numFmtId="0" fontId="51" fillId="0" borderId="0" xfId="71" applyFont="1" applyAlignment="1">
      <alignment vertical="center" wrapText="1"/>
    </xf>
    <xf numFmtId="0" fontId="51" fillId="0" borderId="0" xfId="71" applyFont="1" applyAlignment="1">
      <alignment horizontal="center" vertical="center" wrapText="1"/>
    </xf>
    <xf numFmtId="0" fontId="42" fillId="0" borderId="0" xfId="71" applyFont="1" applyAlignment="1">
      <alignment horizontal="left"/>
    </xf>
    <xf numFmtId="0" fontId="52" fillId="9" borderId="0" xfId="71" applyFont="1" applyFill="1" applyAlignment="1">
      <alignment horizontal="left"/>
    </xf>
    <xf numFmtId="0" fontId="43" fillId="10" borderId="2" xfId="71" applyFont="1" applyFill="1" applyBorder="1" applyAlignment="1">
      <alignment horizontal="center" vertical="center"/>
    </xf>
    <xf numFmtId="0" fontId="49" fillId="11" borderId="7" xfId="71" applyFont="1" applyFill="1" applyBorder="1" applyAlignment="1">
      <alignment horizontal="center"/>
    </xf>
    <xf numFmtId="0" fontId="53" fillId="0" borderId="2" xfId="60" applyFont="1" applyBorder="1" applyAlignment="1">
      <alignment horizontal="center" vertical="center" wrapText="1"/>
    </xf>
    <xf numFmtId="0" fontId="53" fillId="0" borderId="2" xfId="96" applyFont="1" applyBorder="1" applyAlignment="1">
      <alignment horizontal="center" vertical="center" wrapText="1"/>
    </xf>
    <xf numFmtId="0" fontId="53" fillId="0" borderId="2" xfId="71" applyFont="1" applyBorder="1" applyAlignment="1">
      <alignment horizontal="center" vertical="center"/>
    </xf>
    <xf numFmtId="174" fontId="53" fillId="0" borderId="2" xfId="71" applyNumberFormat="1" applyFont="1" applyBorder="1" applyAlignment="1">
      <alignment horizontal="center" vertical="center"/>
    </xf>
    <xf numFmtId="9" fontId="53" fillId="0" borderId="2" xfId="109" applyFont="1" applyBorder="1" applyAlignment="1" applyProtection="1">
      <alignment horizontal="center" vertical="center"/>
    </xf>
    <xf numFmtId="176" fontId="53" fillId="0" borderId="2" xfId="71" applyNumberFormat="1" applyFont="1" applyBorder="1" applyAlignment="1">
      <alignment horizontal="center" vertical="center"/>
    </xf>
    <xf numFmtId="0" fontId="49" fillId="9" borderId="6" xfId="96" applyFont="1" applyFill="1" applyBorder="1" applyAlignment="1">
      <alignment horizontal="center" vertical="center" wrapText="1"/>
    </xf>
    <xf numFmtId="0" fontId="49" fillId="0" borderId="2" xfId="96" applyFont="1" applyBorder="1" applyAlignment="1">
      <alignment horizontal="center" vertical="center" wrapText="1"/>
    </xf>
    <xf numFmtId="0" fontId="49" fillId="0" borderId="2" xfId="71" applyFont="1" applyBorder="1" applyAlignment="1">
      <alignment horizontal="center" vertical="center"/>
    </xf>
    <xf numFmtId="176" fontId="49" fillId="0" borderId="2" xfId="71" applyNumberFormat="1" applyFont="1" applyBorder="1" applyAlignment="1">
      <alignment horizontal="center" vertical="center"/>
    </xf>
    <xf numFmtId="9" fontId="49" fillId="0" borderId="2" xfId="109" applyFont="1" applyBorder="1" applyAlignment="1" applyProtection="1">
      <alignment horizontal="center" vertical="center"/>
    </xf>
    <xf numFmtId="169" fontId="49" fillId="0" borderId="8" xfId="180" applyFont="1" applyBorder="1" applyAlignment="1">
      <alignment horizontal="center" vertical="center"/>
    </xf>
    <xf numFmtId="174" fontId="49" fillId="0" borderId="2" xfId="71" applyNumberFormat="1" applyFont="1" applyBorder="1" applyAlignment="1">
      <alignment horizontal="center" vertical="center"/>
    </xf>
    <xf numFmtId="167" fontId="49" fillId="0" borderId="2" xfId="71" applyNumberFormat="1" applyFont="1" applyBorder="1" applyAlignment="1">
      <alignment horizontal="center" vertical="center"/>
    </xf>
    <xf numFmtId="0" fontId="49" fillId="9" borderId="2" xfId="96" applyFont="1" applyFill="1" applyBorder="1" applyAlignment="1">
      <alignment horizontal="center" vertical="center" wrapText="1"/>
    </xf>
    <xf numFmtId="0" fontId="49" fillId="0" borderId="2" xfId="92" applyFont="1" applyBorder="1" applyAlignment="1">
      <alignment horizontal="center" vertical="center" wrapText="1"/>
    </xf>
    <xf numFmtId="0" fontId="43" fillId="0" borderId="2" xfId="92" applyFont="1" applyBorder="1" applyAlignment="1">
      <alignment horizontal="center" vertical="center" wrapText="1"/>
    </xf>
    <xf numFmtId="167" fontId="49" fillId="0" borderId="2" xfId="92" applyNumberFormat="1" applyFont="1" applyBorder="1" applyAlignment="1">
      <alignment horizontal="center" vertical="center" wrapText="1"/>
    </xf>
    <xf numFmtId="9" fontId="49" fillId="0" borderId="2" xfId="109" applyFont="1" applyBorder="1" applyAlignment="1" applyProtection="1">
      <alignment horizontal="center" vertical="center" wrapText="1"/>
    </xf>
    <xf numFmtId="0" fontId="49" fillId="0" borderId="2" xfId="92" applyFont="1" applyBorder="1" applyAlignment="1">
      <alignment horizontal="center" vertical="center"/>
    </xf>
    <xf numFmtId="177" fontId="0" fillId="0" borderId="0" xfId="0" applyNumberFormat="1"/>
    <xf numFmtId="0" fontId="71" fillId="0" borderId="0" xfId="92"/>
    <xf numFmtId="0" fontId="43" fillId="0" borderId="0" xfId="92" applyFont="1" applyAlignment="1">
      <alignment horizontal="left" vertical="center"/>
    </xf>
    <xf numFmtId="0" fontId="43" fillId="0" borderId="0" xfId="92" applyFont="1" applyAlignment="1">
      <alignment horizontal="left" vertical="center" wrapText="1"/>
    </xf>
    <xf numFmtId="0" fontId="43" fillId="0" borderId="0" xfId="92" applyFont="1" applyAlignment="1">
      <alignment horizontal="center" vertical="center"/>
    </xf>
    <xf numFmtId="0" fontId="49" fillId="0" borderId="0" xfId="92" applyFont="1" applyAlignment="1">
      <alignment horizontal="center" vertical="center"/>
    </xf>
    <xf numFmtId="0" fontId="55" fillId="0" borderId="0" xfId="92" applyFont="1"/>
    <xf numFmtId="0" fontId="49" fillId="0" borderId="0" xfId="92" applyFont="1" applyAlignment="1">
      <alignment horizontal="left"/>
    </xf>
    <xf numFmtId="0" fontId="43" fillId="0" borderId="0" xfId="92" applyFont="1" applyAlignment="1">
      <alignment horizontal="center" vertical="center" wrapText="1"/>
    </xf>
    <xf numFmtId="0" fontId="51" fillId="0" borderId="0" xfId="92" applyFont="1" applyAlignment="1">
      <alignment vertical="center" wrapText="1"/>
    </xf>
    <xf numFmtId="0" fontId="42" fillId="0" borderId="0" xfId="92" applyFont="1" applyAlignment="1">
      <alignment horizontal="left"/>
    </xf>
    <xf numFmtId="0" fontId="52" fillId="9" borderId="0" xfId="92" applyFont="1" applyFill="1" applyAlignment="1">
      <alignment horizontal="left"/>
    </xf>
    <xf numFmtId="0" fontId="43" fillId="7" borderId="2" xfId="92" applyFont="1" applyFill="1" applyBorder="1" applyAlignment="1">
      <alignment horizontal="center" vertical="center" wrapText="1"/>
    </xf>
    <xf numFmtId="0" fontId="43" fillId="10" borderId="2" xfId="92" applyFont="1" applyFill="1" applyBorder="1" applyAlignment="1">
      <alignment horizontal="center" vertical="center"/>
    </xf>
    <xf numFmtId="0" fontId="49" fillId="11" borderId="2" xfId="92" applyFont="1" applyFill="1" applyBorder="1" applyAlignment="1">
      <alignment horizontal="center"/>
    </xf>
    <xf numFmtId="0" fontId="56" fillId="0" borderId="2" xfId="92" applyFont="1" applyBorder="1" applyAlignment="1">
      <alignment horizontal="center" vertical="center" wrapText="1"/>
    </xf>
    <xf numFmtId="0" fontId="49" fillId="9" borderId="2" xfId="96" applyFont="1" applyFill="1" applyBorder="1" applyAlignment="1">
      <alignment horizontal="center" vertical="center"/>
    </xf>
    <xf numFmtId="0" fontId="43" fillId="0" borderId="2" xfId="92" applyFont="1" applyBorder="1" applyAlignment="1">
      <alignment horizontal="center" vertical="center"/>
    </xf>
    <xf numFmtId="167" fontId="49" fillId="0" borderId="2" xfId="92" applyNumberFormat="1" applyFont="1" applyBorder="1" applyAlignment="1">
      <alignment horizontal="center" vertical="center"/>
    </xf>
    <xf numFmtId="174" fontId="49" fillId="0" borderId="2" xfId="92" applyNumberFormat="1" applyFont="1" applyBorder="1" applyAlignment="1">
      <alignment horizontal="center" vertical="center"/>
    </xf>
    <xf numFmtId="167" fontId="49" fillId="0" borderId="5" xfId="92" applyNumberFormat="1" applyFont="1" applyBorder="1" applyAlignment="1">
      <alignment horizontal="center" vertical="center"/>
    </xf>
    <xf numFmtId="9" fontId="49" fillId="0" borderId="2" xfId="108" applyFont="1" applyBorder="1" applyAlignment="1" applyProtection="1">
      <alignment horizontal="center" vertical="center"/>
    </xf>
    <xf numFmtId="168" fontId="43" fillId="8" borderId="2" xfId="173" applyNumberFormat="1" applyFont="1" applyFill="1" applyBorder="1" applyAlignment="1" applyProtection="1">
      <alignment horizontal="center" vertical="center"/>
    </xf>
    <xf numFmtId="168" fontId="43" fillId="8" borderId="2" xfId="173" applyNumberFormat="1" applyFont="1" applyFill="1" applyBorder="1" applyAlignment="1" applyProtection="1">
      <alignment horizontal="right" wrapText="1"/>
    </xf>
    <xf numFmtId="0" fontId="49" fillId="0" borderId="0" xfId="92" applyFont="1"/>
    <xf numFmtId="0" fontId="49" fillId="0" borderId="0" xfId="92" applyFont="1" applyAlignment="1">
      <alignment horizontal="left" vertical="center" wrapText="1"/>
    </xf>
    <xf numFmtId="0" fontId="49" fillId="0" borderId="0" xfId="92" applyFont="1" applyAlignment="1">
      <alignment wrapText="1"/>
    </xf>
    <xf numFmtId="174" fontId="49" fillId="0" borderId="0" xfId="92" applyNumberFormat="1" applyFont="1"/>
    <xf numFmtId="0" fontId="43" fillId="0" borderId="0" xfId="92" applyFont="1" applyAlignment="1">
      <alignment horizontal="left" wrapText="1"/>
    </xf>
    <xf numFmtId="168" fontId="43" fillId="0" borderId="0" xfId="92" applyNumberFormat="1" applyFont="1" applyAlignment="1">
      <alignment horizontal="center" vertical="center" wrapText="1"/>
    </xf>
    <xf numFmtId="168" fontId="43" fillId="0" borderId="0" xfId="153" applyNumberFormat="1" applyFont="1" applyBorder="1" applyAlignment="1" applyProtection="1">
      <alignment horizontal="center" vertical="center" wrapText="1"/>
    </xf>
    <xf numFmtId="175" fontId="43" fillId="0" borderId="0" xfId="92" applyNumberFormat="1" applyFont="1" applyAlignment="1">
      <alignment horizontal="center" vertical="center" wrapText="1"/>
    </xf>
    <xf numFmtId="0" fontId="43" fillId="0" borderId="0" xfId="92" applyFont="1" applyAlignment="1">
      <alignment horizontal="left"/>
    </xf>
    <xf numFmtId="175" fontId="43" fillId="0" borderId="0" xfId="92" applyNumberFormat="1" applyFont="1" applyAlignment="1">
      <alignment horizontal="center" vertical="center"/>
    </xf>
    <xf numFmtId="168" fontId="43" fillId="0" borderId="0" xfId="153" applyNumberFormat="1" applyFont="1" applyBorder="1" applyAlignment="1" applyProtection="1">
      <alignment horizontal="center" vertical="center"/>
    </xf>
    <xf numFmtId="168" fontId="43" fillId="8" borderId="4" xfId="169" applyFont="1" applyFill="1" applyBorder="1" applyAlignment="1">
      <alignment horizontal="center" vertical="center"/>
    </xf>
    <xf numFmtId="168" fontId="43" fillId="8" borderId="4" xfId="169" applyFont="1" applyFill="1" applyBorder="1" applyAlignment="1">
      <alignment horizontal="right" wrapText="1"/>
    </xf>
    <xf numFmtId="0" fontId="49" fillId="0" borderId="0" xfId="89" applyFont="1"/>
    <xf numFmtId="0" fontId="49" fillId="0" borderId="0" xfId="89" applyFont="1" applyAlignment="1">
      <alignment horizontal="left" vertical="center" wrapText="1"/>
    </xf>
    <xf numFmtId="0" fontId="49" fillId="0" borderId="0" xfId="89" applyFont="1" applyAlignment="1">
      <alignment wrapText="1"/>
    </xf>
    <xf numFmtId="0" fontId="43" fillId="0" borderId="0" xfId="89" applyFont="1" applyAlignment="1">
      <alignment horizontal="left" wrapText="1"/>
    </xf>
    <xf numFmtId="168" fontId="43" fillId="0" borderId="0" xfId="89" applyNumberFormat="1" applyFont="1" applyAlignment="1">
      <alignment horizontal="center" vertical="center" wrapText="1"/>
    </xf>
    <xf numFmtId="0" fontId="43" fillId="0" borderId="0" xfId="89" applyFont="1" applyAlignment="1">
      <alignment horizontal="center" vertical="center" wrapText="1"/>
    </xf>
    <xf numFmtId="168" fontId="43" fillId="0" borderId="0" xfId="151" applyFont="1" applyAlignment="1">
      <alignment horizontal="center" vertical="center" wrapText="1"/>
    </xf>
    <xf numFmtId="175" fontId="43" fillId="0" borderId="0" xfId="89" applyNumberFormat="1" applyFont="1" applyAlignment="1">
      <alignment horizontal="center" vertical="center" wrapText="1"/>
    </xf>
    <xf numFmtId="0" fontId="43" fillId="0" borderId="0" xfId="89" applyFont="1" applyAlignment="1">
      <alignment horizontal="left"/>
    </xf>
    <xf numFmtId="175" fontId="43" fillId="0" borderId="0" xfId="89" applyNumberFormat="1" applyFont="1" applyAlignment="1">
      <alignment horizontal="center" vertical="center"/>
    </xf>
    <xf numFmtId="0" fontId="49" fillId="0" borderId="0" xfId="89" applyFont="1" applyAlignment="1">
      <alignment horizontal="left"/>
    </xf>
    <xf numFmtId="0" fontId="43" fillId="0" borderId="0" xfId="89" applyFont="1" applyAlignment="1">
      <alignment horizontal="center" vertical="center"/>
    </xf>
    <xf numFmtId="168" fontId="43" fillId="0" borderId="0" xfId="151" applyFont="1" applyAlignment="1">
      <alignment horizontal="center" vertical="center"/>
    </xf>
    <xf numFmtId="0" fontId="49" fillId="0" borderId="0" xfId="89" applyFont="1" applyAlignment="1">
      <alignment horizontal="center" vertical="center"/>
    </xf>
    <xf numFmtId="0" fontId="43" fillId="0" borderId="0" xfId="71" applyFont="1" applyAlignment="1">
      <alignment horizontal="left" vertical="center"/>
    </xf>
    <xf numFmtId="0" fontId="43" fillId="0" borderId="0" xfId="71" applyFont="1" applyAlignment="1">
      <alignment horizontal="left" vertical="center" wrapText="1"/>
    </xf>
    <xf numFmtId="0" fontId="49" fillId="11" borderId="9" xfId="71" applyFont="1" applyFill="1" applyBorder="1" applyAlignment="1">
      <alignment horizontal="center"/>
    </xf>
    <xf numFmtId="0" fontId="49" fillId="11" borderId="2" xfId="71" applyFont="1" applyFill="1" applyBorder="1" applyAlignment="1">
      <alignment horizontal="center"/>
    </xf>
    <xf numFmtId="0" fontId="49" fillId="11" borderId="10" xfId="71" applyFont="1" applyFill="1" applyBorder="1" applyAlignment="1">
      <alignment horizontal="center"/>
    </xf>
    <xf numFmtId="0" fontId="49" fillId="0" borderId="2" xfId="71" applyFont="1" applyBorder="1" applyAlignment="1">
      <alignment horizontal="center"/>
    </xf>
    <xf numFmtId="0" fontId="49" fillId="0" borderId="2" xfId="71" applyFont="1" applyBorder="1" applyAlignment="1">
      <alignment horizontal="center" vertical="center" wrapText="1"/>
    </xf>
    <xf numFmtId="0" fontId="43" fillId="0" borderId="2" xfId="71" applyFont="1" applyBorder="1" applyAlignment="1">
      <alignment horizontal="center" vertical="center" wrapText="1"/>
    </xf>
    <xf numFmtId="168" fontId="43" fillId="8" borderId="4" xfId="172" applyNumberFormat="1" applyFont="1" applyFill="1" applyBorder="1" applyAlignment="1" applyProtection="1">
      <alignment horizontal="center" vertical="center"/>
    </xf>
    <xf numFmtId="168" fontId="43" fillId="8" borderId="4" xfId="172" applyNumberFormat="1" applyFont="1" applyFill="1" applyBorder="1" applyAlignment="1" applyProtection="1">
      <alignment horizontal="right" wrapText="1"/>
    </xf>
    <xf numFmtId="0" fontId="49" fillId="0" borderId="0" xfId="71" applyFont="1"/>
    <xf numFmtId="0" fontId="49" fillId="0" borderId="0" xfId="71" applyFont="1" applyAlignment="1">
      <alignment horizontal="left" vertical="center" wrapText="1"/>
    </xf>
    <xf numFmtId="0" fontId="49" fillId="0" borderId="0" xfId="71" applyFont="1" applyAlignment="1">
      <alignment wrapText="1"/>
    </xf>
    <xf numFmtId="0" fontId="43" fillId="0" borderId="0" xfId="71" applyFont="1" applyAlignment="1">
      <alignment horizontal="left" wrapText="1"/>
    </xf>
    <xf numFmtId="168" fontId="43" fillId="0" borderId="0" xfId="71" applyNumberFormat="1" applyFont="1" applyAlignment="1">
      <alignment horizontal="center" vertical="center" wrapText="1"/>
    </xf>
    <xf numFmtId="175" fontId="43" fillId="0" borderId="0" xfId="71" applyNumberFormat="1" applyFont="1" applyAlignment="1">
      <alignment horizontal="center" vertical="center" wrapText="1"/>
    </xf>
    <xf numFmtId="175" fontId="43" fillId="0" borderId="0" xfId="71" applyNumberFormat="1" applyFont="1" applyAlignment="1">
      <alignment horizontal="center" vertical="center"/>
    </xf>
    <xf numFmtId="0" fontId="43" fillId="0" borderId="2" xfId="96" applyFont="1" applyBorder="1" applyAlignment="1">
      <alignment horizontal="center" vertical="center" wrapText="1"/>
    </xf>
    <xf numFmtId="0" fontId="27" fillId="0" borderId="2" xfId="96" applyBorder="1" applyAlignment="1">
      <alignment horizontal="center" vertical="center" wrapText="1"/>
    </xf>
    <xf numFmtId="174" fontId="0" fillId="0" borderId="0" xfId="0" applyNumberFormat="1"/>
    <xf numFmtId="0" fontId="49" fillId="0" borderId="8" xfId="71" applyFont="1" applyBorder="1" applyAlignment="1">
      <alignment horizontal="center" vertical="center"/>
    </xf>
    <xf numFmtId="174" fontId="49" fillId="0" borderId="0" xfId="71" applyNumberFormat="1" applyFont="1"/>
    <xf numFmtId="9" fontId="49" fillId="0" borderId="2" xfId="2" applyFont="1" applyBorder="1" applyAlignment="1" applyProtection="1">
      <alignment horizontal="center" vertical="center"/>
    </xf>
    <xf numFmtId="174" fontId="49" fillId="0" borderId="8" xfId="180" applyNumberFormat="1" applyFont="1" applyBorder="1" applyAlignment="1">
      <alignment horizontal="center" vertical="center"/>
    </xf>
    <xf numFmtId="0" fontId="49" fillId="0" borderId="0" xfId="91" applyFont="1" applyBorder="1" applyProtection="1"/>
    <xf numFmtId="0" fontId="49" fillId="0" borderId="0" xfId="0" applyFont="1" applyAlignment="1">
      <alignment horizontal="left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2" fillId="9" borderId="0" xfId="0" applyFont="1" applyFill="1" applyAlignment="1">
      <alignment horizontal="left"/>
    </xf>
    <xf numFmtId="0" fontId="43" fillId="0" borderId="0" xfId="62" applyFont="1"/>
    <xf numFmtId="0" fontId="43" fillId="0" borderId="0" xfId="62" applyFont="1" applyAlignment="1">
      <alignment vertical="center"/>
    </xf>
    <xf numFmtId="0" fontId="43" fillId="0" borderId="0" xfId="62" applyFont="1" applyAlignment="1">
      <alignment horizontal="left" vertical="center" wrapText="1"/>
    </xf>
    <xf numFmtId="0" fontId="43" fillId="0" borderId="0" xfId="62" applyFont="1" applyAlignment="1">
      <alignment horizontal="center" vertical="center"/>
    </xf>
    <xf numFmtId="0" fontId="26" fillId="0" borderId="0" xfId="62"/>
    <xf numFmtId="0" fontId="49" fillId="0" borderId="0" xfId="62" applyFont="1" applyAlignment="1">
      <alignment horizontal="center" vertical="center"/>
    </xf>
    <xf numFmtId="0" fontId="49" fillId="0" borderId="0" xfId="62" applyFont="1" applyAlignment="1">
      <alignment horizontal="left"/>
    </xf>
    <xf numFmtId="0" fontId="43" fillId="0" borderId="0" xfId="62" applyFont="1" applyAlignment="1">
      <alignment horizontal="center" vertical="center" wrapText="1"/>
    </xf>
    <xf numFmtId="0" fontId="52" fillId="9" borderId="0" xfId="62" applyFont="1" applyFill="1" applyAlignment="1">
      <alignment horizontal="left"/>
    </xf>
    <xf numFmtId="0" fontId="43" fillId="7" borderId="2" xfId="62" applyFont="1" applyFill="1" applyBorder="1" applyAlignment="1">
      <alignment horizontal="center" vertical="center" wrapText="1"/>
    </xf>
    <xf numFmtId="0" fontId="43" fillId="10" borderId="2" xfId="62" applyFont="1" applyFill="1" applyBorder="1" applyAlignment="1">
      <alignment horizontal="center" vertical="center"/>
    </xf>
    <xf numFmtId="0" fontId="49" fillId="11" borderId="9" xfId="62" applyFont="1" applyFill="1" applyBorder="1" applyAlignment="1">
      <alignment horizontal="center"/>
    </xf>
    <xf numFmtId="0" fontId="49" fillId="11" borderId="2" xfId="62" applyFont="1" applyFill="1" applyBorder="1" applyAlignment="1">
      <alignment horizontal="center"/>
    </xf>
    <xf numFmtId="0" fontId="49" fillId="11" borderId="10" xfId="62" applyFont="1" applyFill="1" applyBorder="1" applyAlignment="1">
      <alignment horizontal="center"/>
    </xf>
    <xf numFmtId="0" fontId="49" fillId="11" borderId="7" xfId="62" applyFont="1" applyFill="1" applyBorder="1" applyAlignment="1">
      <alignment horizontal="center"/>
    </xf>
    <xf numFmtId="0" fontId="49" fillId="0" borderId="2" xfId="62" applyFont="1" applyBorder="1" applyAlignment="1">
      <alignment horizontal="center" vertical="center"/>
    </xf>
    <xf numFmtId="0" fontId="56" fillId="0" borderId="2" xfId="62" applyFont="1" applyBorder="1" applyAlignment="1">
      <alignment horizontal="left" wrapText="1"/>
    </xf>
    <xf numFmtId="0" fontId="49" fillId="0" borderId="2" xfId="95" applyFont="1" applyBorder="1" applyAlignment="1" applyProtection="1">
      <alignment horizontal="center" vertical="center" wrapText="1"/>
    </xf>
    <xf numFmtId="0" fontId="49" fillId="0" borderId="2" xfId="62" applyFont="1" applyBorder="1" applyAlignment="1">
      <alignment horizontal="center" vertical="center" wrapText="1"/>
    </xf>
    <xf numFmtId="0" fontId="49" fillId="9" borderId="2" xfId="95" applyFont="1" applyFill="1" applyBorder="1" applyAlignment="1" applyProtection="1">
      <alignment horizontal="center" vertical="center" wrapText="1"/>
    </xf>
    <xf numFmtId="0" fontId="43" fillId="0" borderId="2" xfId="62" applyFont="1" applyBorder="1" applyAlignment="1">
      <alignment horizontal="center" vertical="center" wrapText="1"/>
    </xf>
    <xf numFmtId="167" fontId="49" fillId="0" borderId="2" xfId="62" applyNumberFormat="1" applyFont="1" applyBorder="1" applyAlignment="1">
      <alignment horizontal="center" vertical="center" wrapText="1"/>
    </xf>
    <xf numFmtId="9" fontId="49" fillId="0" borderId="8" xfId="110" applyFont="1" applyBorder="1" applyAlignment="1" applyProtection="1">
      <alignment horizontal="center" vertical="center"/>
    </xf>
    <xf numFmtId="0" fontId="39" fillId="0" borderId="11" xfId="93" applyFont="1" applyBorder="1" applyAlignment="1" applyProtection="1">
      <alignment vertical="center" wrapText="1"/>
    </xf>
    <xf numFmtId="0" fontId="49" fillId="0" borderId="2" xfId="95" applyFont="1" applyBorder="1" applyAlignment="1" applyProtection="1">
      <alignment horizontal="center" vertical="center"/>
    </xf>
    <xf numFmtId="0" fontId="43" fillId="0" borderId="2" xfId="95" applyFont="1" applyBorder="1" applyAlignment="1" applyProtection="1">
      <alignment horizontal="center" vertical="center" wrapText="1"/>
    </xf>
    <xf numFmtId="169" fontId="49" fillId="0" borderId="6" xfId="163" applyFont="1" applyBorder="1" applyAlignment="1">
      <alignment horizontal="center" vertical="center"/>
    </xf>
    <xf numFmtId="168" fontId="43" fillId="8" borderId="4" xfId="174" applyNumberFormat="1" applyFont="1" applyFill="1" applyBorder="1" applyAlignment="1" applyProtection="1">
      <alignment horizontal="right" wrapText="1"/>
    </xf>
    <xf numFmtId="0" fontId="49" fillId="0" borderId="0" xfId="62" applyFont="1"/>
    <xf numFmtId="0" fontId="49" fillId="0" borderId="0" xfId="62" applyFont="1" applyAlignment="1">
      <alignment horizontal="left" vertical="center" wrapText="1"/>
    </xf>
    <xf numFmtId="0" fontId="49" fillId="0" borderId="0" xfId="62" applyFont="1" applyAlignment="1">
      <alignment wrapText="1"/>
    </xf>
    <xf numFmtId="173" fontId="49" fillId="0" borderId="0" xfId="62" applyNumberFormat="1" applyFont="1"/>
    <xf numFmtId="0" fontId="43" fillId="0" borderId="0" xfId="62" applyFont="1" applyAlignment="1">
      <alignment horizontal="left" wrapText="1"/>
    </xf>
    <xf numFmtId="168" fontId="43" fillId="0" borderId="0" xfId="62" applyNumberFormat="1" applyFont="1" applyAlignment="1">
      <alignment horizontal="center" vertical="center" wrapText="1"/>
    </xf>
    <xf numFmtId="168" fontId="43" fillId="0" borderId="0" xfId="154" applyNumberFormat="1" applyFont="1" applyBorder="1" applyAlignment="1" applyProtection="1">
      <alignment horizontal="center" vertical="center" wrapText="1"/>
    </xf>
    <xf numFmtId="175" fontId="43" fillId="0" borderId="0" xfId="62" applyNumberFormat="1" applyFont="1" applyAlignment="1">
      <alignment horizontal="center" vertical="center" wrapText="1"/>
    </xf>
    <xf numFmtId="0" fontId="43" fillId="0" borderId="0" xfId="62" applyFont="1" applyAlignment="1">
      <alignment horizontal="left"/>
    </xf>
    <xf numFmtId="175" fontId="43" fillId="0" borderId="0" xfId="62" applyNumberFormat="1" applyFont="1" applyAlignment="1">
      <alignment horizontal="center" vertical="center"/>
    </xf>
    <xf numFmtId="168" fontId="43" fillId="0" borderId="0" xfId="154" applyNumberFormat="1" applyFont="1" applyBorder="1" applyAlignment="1" applyProtection="1">
      <alignment horizontal="center" vertical="center"/>
    </xf>
    <xf numFmtId="0" fontId="56" fillId="0" borderId="2" xfId="92" applyFont="1" applyBorder="1" applyAlignment="1">
      <alignment horizontal="left" wrapText="1"/>
    </xf>
    <xf numFmtId="0" fontId="49" fillId="9" borderId="2" xfId="92" applyFont="1" applyFill="1" applyBorder="1" applyAlignment="1">
      <alignment horizontal="center" vertical="center" wrapText="1"/>
    </xf>
    <xf numFmtId="0" fontId="43" fillId="9" borderId="2" xfId="92" applyFont="1" applyFill="1" applyBorder="1" applyAlignment="1">
      <alignment horizontal="center" vertical="center" wrapText="1"/>
    </xf>
    <xf numFmtId="9" fontId="49" fillId="0" borderId="2" xfId="106" applyFont="1" applyBorder="1" applyAlignment="1" applyProtection="1">
      <alignment horizontal="center" vertical="center"/>
    </xf>
    <xf numFmtId="174" fontId="49" fillId="0" borderId="2" xfId="167" applyNumberFormat="1" applyFont="1" applyBorder="1" applyAlignment="1" applyProtection="1">
      <alignment horizontal="center" vertical="center"/>
    </xf>
    <xf numFmtId="0" fontId="49" fillId="0" borderId="2" xfId="92" applyFont="1" applyBorder="1" applyAlignment="1">
      <alignment horizontal="left" vertical="center" wrapText="1"/>
    </xf>
    <xf numFmtId="168" fontId="43" fillId="12" borderId="4" xfId="174" applyNumberFormat="1" applyFont="1" applyFill="1" applyBorder="1" applyAlignment="1" applyProtection="1">
      <alignment horizontal="right" wrapText="1"/>
    </xf>
    <xf numFmtId="168" fontId="43" fillId="0" borderId="0" xfId="152" applyNumberFormat="1" applyFont="1" applyBorder="1" applyAlignment="1" applyProtection="1">
      <alignment horizontal="center" vertical="center" wrapText="1"/>
    </xf>
    <xf numFmtId="168" fontId="43" fillId="0" borderId="0" xfId="152" applyNumberFormat="1" applyFont="1" applyBorder="1" applyAlignment="1" applyProtection="1">
      <alignment horizontal="center" vertical="center"/>
    </xf>
    <xf numFmtId="0" fontId="71" fillId="0" borderId="0" xfId="59"/>
    <xf numFmtId="0" fontId="43" fillId="0" borderId="0" xfId="59" applyFont="1" applyAlignment="1">
      <alignment horizontal="left" vertical="center"/>
    </xf>
    <xf numFmtId="0" fontId="43" fillId="0" borderId="0" xfId="59" applyFont="1" applyAlignment="1">
      <alignment horizontal="left" vertical="center" wrapText="1"/>
    </xf>
    <xf numFmtId="0" fontId="43" fillId="0" borderId="0" xfId="59" applyFont="1" applyAlignment="1">
      <alignment horizontal="center" vertical="center"/>
    </xf>
    <xf numFmtId="0" fontId="49" fillId="0" borderId="0" xfId="59" applyFont="1" applyAlignment="1">
      <alignment horizontal="center" vertical="center"/>
    </xf>
    <xf numFmtId="0" fontId="55" fillId="0" borderId="0" xfId="59" applyFont="1"/>
    <xf numFmtId="0" fontId="49" fillId="0" borderId="0" xfId="59" applyFont="1" applyAlignment="1">
      <alignment horizontal="left"/>
    </xf>
    <xf numFmtId="0" fontId="43" fillId="0" borderId="0" xfId="59" applyFont="1" applyAlignment="1">
      <alignment horizontal="center" vertical="center" wrapText="1"/>
    </xf>
    <xf numFmtId="0" fontId="51" fillId="0" borderId="0" xfId="59" applyFont="1" applyAlignment="1">
      <alignment horizontal="center" vertical="center" wrapText="1"/>
    </xf>
    <xf numFmtId="0" fontId="26" fillId="0" borderId="0" xfId="89"/>
    <xf numFmtId="0" fontId="49" fillId="0" borderId="0" xfId="87" applyFont="1"/>
    <xf numFmtId="0" fontId="49" fillId="0" borderId="0" xfId="87" applyFont="1" applyAlignment="1">
      <alignment horizontal="left" vertical="center" wrapText="1"/>
    </xf>
    <xf numFmtId="0" fontId="49" fillId="0" borderId="0" xfId="87" applyFont="1" applyAlignment="1">
      <alignment wrapText="1"/>
    </xf>
    <xf numFmtId="0" fontId="43" fillId="0" borderId="0" xfId="87" applyFont="1" applyAlignment="1">
      <alignment horizontal="left" wrapText="1"/>
    </xf>
    <xf numFmtId="168" fontId="43" fillId="0" borderId="0" xfId="87" applyNumberFormat="1" applyFont="1" applyAlignment="1">
      <alignment horizontal="center" vertical="center" wrapText="1"/>
    </xf>
    <xf numFmtId="0" fontId="43" fillId="0" borderId="0" xfId="87" applyFont="1" applyAlignment="1">
      <alignment horizontal="center" vertical="center" wrapText="1"/>
    </xf>
    <xf numFmtId="168" fontId="59" fillId="0" borderId="0" xfId="150" applyNumberFormat="1" applyFont="1" applyBorder="1" applyAlignment="1" applyProtection="1">
      <alignment horizontal="center" vertical="center" wrapText="1"/>
    </xf>
    <xf numFmtId="175" fontId="43" fillId="0" borderId="0" xfId="87" applyNumberFormat="1" applyFont="1" applyAlignment="1">
      <alignment horizontal="center" vertical="center" wrapText="1"/>
    </xf>
    <xf numFmtId="0" fontId="43" fillId="0" borderId="0" xfId="87" applyFont="1" applyAlignment="1">
      <alignment horizontal="left"/>
    </xf>
    <xf numFmtId="175" fontId="43" fillId="0" borderId="0" xfId="87" applyNumberFormat="1" applyFont="1" applyAlignment="1">
      <alignment horizontal="center" vertical="center"/>
    </xf>
    <xf numFmtId="0" fontId="49" fillId="0" borderId="0" xfId="87" applyFont="1" applyAlignment="1">
      <alignment horizontal="left"/>
    </xf>
    <xf numFmtId="0" fontId="43" fillId="0" borderId="0" xfId="87" applyFont="1" applyAlignment="1">
      <alignment horizontal="center" vertical="center"/>
    </xf>
    <xf numFmtId="168" fontId="59" fillId="0" borderId="0" xfId="150" applyNumberFormat="1" applyFont="1" applyBorder="1" applyAlignment="1" applyProtection="1">
      <alignment horizontal="center" vertical="center"/>
    </xf>
    <xf numFmtId="0" fontId="49" fillId="0" borderId="0" xfId="87" applyFont="1" applyAlignment="1">
      <alignment horizontal="center" vertical="center"/>
    </xf>
    <xf numFmtId="0" fontId="42" fillId="0" borderId="0" xfId="59" applyFont="1" applyAlignment="1">
      <alignment horizontal="left"/>
    </xf>
    <xf numFmtId="0" fontId="52" fillId="9" borderId="0" xfId="59" applyFont="1" applyFill="1" applyAlignment="1">
      <alignment horizontal="left"/>
    </xf>
    <xf numFmtId="0" fontId="43" fillId="7" borderId="2" xfId="59" applyFont="1" applyFill="1" applyBorder="1" applyAlignment="1">
      <alignment horizontal="center" vertical="center" wrapText="1"/>
    </xf>
    <xf numFmtId="0" fontId="43" fillId="10" borderId="2" xfId="59" applyFont="1" applyFill="1" applyBorder="1" applyAlignment="1">
      <alignment horizontal="center" vertical="center"/>
    </xf>
    <xf numFmtId="0" fontId="49" fillId="11" borderId="2" xfId="59" applyFont="1" applyFill="1" applyBorder="1" applyAlignment="1">
      <alignment horizontal="center"/>
    </xf>
    <xf numFmtId="0" fontId="49" fillId="0" borderId="2" xfId="59" applyFont="1" applyBorder="1" applyAlignment="1">
      <alignment horizontal="center" vertical="center"/>
    </xf>
    <xf numFmtId="0" fontId="56" fillId="0" borderId="2" xfId="59" applyFont="1" applyBorder="1" applyAlignment="1">
      <alignment horizontal="left" wrapText="1"/>
    </xf>
    <xf numFmtId="0" fontId="49" fillId="0" borderId="2" xfId="59" applyFont="1" applyBorder="1" applyAlignment="1">
      <alignment horizontal="center" vertical="center" wrapText="1"/>
    </xf>
    <xf numFmtId="0" fontId="43" fillId="0" borderId="2" xfId="59" applyFont="1" applyBorder="1" applyAlignment="1">
      <alignment horizontal="center" vertical="center" wrapText="1"/>
    </xf>
    <xf numFmtId="169" fontId="49" fillId="0" borderId="2" xfId="180" applyFont="1" applyBorder="1" applyAlignment="1">
      <alignment horizontal="center" vertical="center"/>
    </xf>
    <xf numFmtId="174" fontId="49" fillId="0" borderId="2" xfId="59" applyNumberFormat="1" applyFont="1" applyBorder="1" applyAlignment="1">
      <alignment horizontal="center" vertical="center"/>
    </xf>
    <xf numFmtId="168" fontId="43" fillId="0" borderId="4" xfId="169" applyFont="1" applyBorder="1" applyAlignment="1">
      <alignment horizontal="right" wrapText="1"/>
    </xf>
    <xf numFmtId="174" fontId="49" fillId="0" borderId="0" xfId="89" applyNumberFormat="1" applyFont="1"/>
    <xf numFmtId="0" fontId="60" fillId="0" borderId="0" xfId="0" applyFont="1"/>
    <xf numFmtId="0" fontId="26" fillId="0" borderId="0" xfId="87" applyFont="1"/>
    <xf numFmtId="0" fontId="51" fillId="0" borderId="0" xfId="87" applyFont="1" applyAlignment="1">
      <alignment horizontal="center" vertical="center" wrapText="1"/>
    </xf>
    <xf numFmtId="0" fontId="42" fillId="0" borderId="0" xfId="87" applyFont="1" applyAlignment="1">
      <alignment horizontal="left"/>
    </xf>
    <xf numFmtId="0" fontId="52" fillId="9" borderId="0" xfId="87" applyFont="1" applyFill="1" applyAlignment="1">
      <alignment horizontal="left"/>
    </xf>
    <xf numFmtId="0" fontId="49" fillId="0" borderId="0" xfId="0" applyFont="1"/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178" fontId="49" fillId="0" borderId="0" xfId="0" applyNumberFormat="1" applyFont="1"/>
    <xf numFmtId="0" fontId="43" fillId="0" borderId="0" xfId="0" applyFont="1" applyAlignment="1">
      <alignment horizontal="left" wrapText="1"/>
    </xf>
    <xf numFmtId="168" fontId="43" fillId="0" borderId="0" xfId="0" applyNumberFormat="1" applyFont="1" applyAlignment="1">
      <alignment horizontal="center" vertical="center" wrapText="1"/>
    </xf>
    <xf numFmtId="168" fontId="43" fillId="0" borderId="0" xfId="178" applyNumberFormat="1" applyFont="1" applyBorder="1" applyAlignment="1" applyProtection="1">
      <alignment horizontal="center" vertical="center" wrapText="1"/>
    </xf>
    <xf numFmtId="175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left"/>
    </xf>
    <xf numFmtId="175" fontId="43" fillId="0" borderId="0" xfId="0" applyNumberFormat="1" applyFont="1" applyAlignment="1">
      <alignment horizontal="center" vertical="center"/>
    </xf>
    <xf numFmtId="168" fontId="43" fillId="0" borderId="0" xfId="178" applyNumberFormat="1" applyFont="1" applyBorder="1" applyAlignment="1" applyProtection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6" fillId="0" borderId="0" xfId="58" applyFont="1"/>
    <xf numFmtId="0" fontId="39" fillId="0" borderId="0" xfId="91" applyFont="1" applyBorder="1" applyProtection="1"/>
    <xf numFmtId="0" fontId="26" fillId="0" borderId="0" xfId="89" applyAlignment="1">
      <alignment horizontal="left"/>
    </xf>
    <xf numFmtId="0" fontId="26" fillId="0" borderId="0" xfId="72"/>
    <xf numFmtId="0" fontId="49" fillId="0" borderId="0" xfId="72" applyFont="1" applyAlignment="1">
      <alignment horizontal="center" vertical="center"/>
    </xf>
    <xf numFmtId="0" fontId="49" fillId="0" borderId="0" xfId="72" applyFont="1" applyAlignment="1">
      <alignment horizontal="left"/>
    </xf>
    <xf numFmtId="0" fontId="43" fillId="0" borderId="0" xfId="72" applyFont="1" applyAlignment="1">
      <alignment horizontal="center" vertical="center" wrapText="1"/>
    </xf>
    <xf numFmtId="0" fontId="43" fillId="0" borderId="0" xfId="72" applyFont="1" applyAlignment="1">
      <alignment horizontal="center" vertical="center"/>
    </xf>
    <xf numFmtId="0" fontId="51" fillId="0" borderId="0" xfId="72" applyFont="1" applyAlignment="1">
      <alignment horizontal="center" vertical="center" wrapText="1"/>
    </xf>
    <xf numFmtId="0" fontId="42" fillId="0" borderId="0" xfId="72" applyFont="1" applyAlignment="1">
      <alignment horizontal="left"/>
    </xf>
    <xf numFmtId="0" fontId="52" fillId="9" borderId="0" xfId="72" applyFont="1" applyFill="1" applyAlignment="1">
      <alignment horizontal="left"/>
    </xf>
    <xf numFmtId="0" fontId="49" fillId="0" borderId="0" xfId="72" applyFont="1"/>
    <xf numFmtId="0" fontId="49" fillId="0" borderId="0" xfId="72" applyFont="1" applyAlignment="1">
      <alignment horizontal="left" vertical="center" wrapText="1"/>
    </xf>
    <xf numFmtId="0" fontId="49" fillId="0" borderId="0" xfId="72" applyFont="1" applyAlignment="1">
      <alignment wrapText="1"/>
    </xf>
    <xf numFmtId="0" fontId="43" fillId="0" borderId="0" xfId="72" applyFont="1" applyAlignment="1">
      <alignment horizontal="left" wrapText="1"/>
    </xf>
    <xf numFmtId="168" fontId="43" fillId="0" borderId="0" xfId="72" applyNumberFormat="1" applyFont="1" applyAlignment="1">
      <alignment horizontal="center" vertical="center" wrapText="1"/>
    </xf>
    <xf numFmtId="175" fontId="43" fillId="0" borderId="0" xfId="72" applyNumberFormat="1" applyFont="1" applyAlignment="1">
      <alignment horizontal="center" vertical="center" wrapText="1"/>
    </xf>
    <xf numFmtId="0" fontId="43" fillId="0" borderId="0" xfId="72" applyFont="1" applyAlignment="1">
      <alignment horizontal="left"/>
    </xf>
    <xf numFmtId="175" fontId="43" fillId="0" borderId="0" xfId="72" applyNumberFormat="1" applyFont="1" applyAlignment="1">
      <alignment horizontal="center" vertical="center"/>
    </xf>
    <xf numFmtId="0" fontId="39" fillId="0" borderId="0" xfId="59" applyFont="1"/>
    <xf numFmtId="0" fontId="49" fillId="0" borderId="0" xfId="88" applyFont="1" applyBorder="1" applyProtection="1"/>
    <xf numFmtId="0" fontId="61" fillId="0" borderId="0" xfId="62" applyFont="1" applyAlignment="1">
      <alignment horizontal="center" vertical="center" wrapText="1"/>
    </xf>
    <xf numFmtId="0" fontId="39" fillId="0" borderId="0" xfId="59" applyFont="1" applyAlignment="1">
      <alignment horizontal="center" vertical="center"/>
    </xf>
    <xf numFmtId="0" fontId="39" fillId="0" borderId="0" xfId="59" applyFont="1" applyAlignment="1">
      <alignment horizontal="left"/>
    </xf>
    <xf numFmtId="0" fontId="41" fillId="0" borderId="0" xfId="59" applyFont="1" applyAlignment="1">
      <alignment horizontal="center" vertical="center" wrapText="1"/>
    </xf>
    <xf numFmtId="0" fontId="41" fillId="0" borderId="0" xfId="59" applyFont="1" applyAlignment="1">
      <alignment horizontal="center" vertical="center"/>
    </xf>
    <xf numFmtId="0" fontId="62" fillId="0" borderId="0" xfId="62" applyFont="1" applyAlignment="1">
      <alignment horizontal="center" vertical="center"/>
    </xf>
    <xf numFmtId="0" fontId="63" fillId="0" borderId="0" xfId="62" applyFont="1" applyAlignment="1">
      <alignment horizontal="left"/>
    </xf>
    <xf numFmtId="0" fontId="64" fillId="0" borderId="0" xfId="62" applyFont="1" applyAlignment="1">
      <alignment horizontal="center" vertical="center"/>
    </xf>
    <xf numFmtId="0" fontId="39" fillId="0" borderId="0" xfId="62" applyFont="1" applyAlignment="1">
      <alignment horizontal="center" vertical="center" wrapText="1"/>
    </xf>
    <xf numFmtId="0" fontId="62" fillId="0" borderId="0" xfId="62" applyFont="1"/>
    <xf numFmtId="0" fontId="63" fillId="9" borderId="0" xfId="62" applyFont="1" applyFill="1" applyAlignment="1">
      <alignment horizontal="left"/>
    </xf>
    <xf numFmtId="0" fontId="39" fillId="0" borderId="0" xfId="62" applyFont="1" applyAlignment="1">
      <alignment wrapText="1"/>
    </xf>
    <xf numFmtId="0" fontId="39" fillId="0" borderId="2" xfId="59" applyFont="1" applyBorder="1" applyAlignment="1">
      <alignment horizontal="center" vertical="center"/>
    </xf>
    <xf numFmtId="49" fontId="39" fillId="0" borderId="2" xfId="59" applyNumberFormat="1" applyFont="1" applyBorder="1" applyAlignment="1">
      <alignment horizontal="center" vertical="center" wrapText="1"/>
    </xf>
    <xf numFmtId="0" fontId="39" fillId="0" borderId="2" xfId="59" applyFont="1" applyBorder="1" applyAlignment="1">
      <alignment horizontal="center" vertical="center" wrapText="1"/>
    </xf>
    <xf numFmtId="174" fontId="39" fillId="0" borderId="2" xfId="59" applyNumberFormat="1" applyFont="1" applyBorder="1" applyAlignment="1">
      <alignment horizontal="center" vertical="center"/>
    </xf>
    <xf numFmtId="0" fontId="41" fillId="0" borderId="0" xfId="59" applyFont="1" applyAlignment="1">
      <alignment horizontal="left"/>
    </xf>
    <xf numFmtId="168" fontId="41" fillId="0" borderId="0" xfId="59" applyNumberFormat="1" applyFont="1" applyAlignment="1">
      <alignment horizontal="center" vertical="center" wrapText="1"/>
    </xf>
    <xf numFmtId="168" fontId="41" fillId="0" borderId="0" xfId="153" applyNumberFormat="1" applyFont="1" applyBorder="1" applyAlignment="1" applyProtection="1">
      <alignment horizontal="center" vertical="center" wrapText="1"/>
    </xf>
    <xf numFmtId="175" fontId="41" fillId="0" borderId="0" xfId="59" applyNumberFormat="1" applyFont="1" applyAlignment="1">
      <alignment horizontal="center" vertical="center"/>
    </xf>
    <xf numFmtId="175" fontId="41" fillId="0" borderId="0" xfId="59" applyNumberFormat="1" applyFont="1" applyAlignment="1">
      <alignment horizontal="center" vertical="center" wrapText="1"/>
    </xf>
    <xf numFmtId="0" fontId="50" fillId="0" borderId="0" xfId="0" applyFont="1"/>
    <xf numFmtId="0" fontId="61" fillId="0" borderId="0" xfId="62" applyFont="1" applyAlignment="1">
      <alignment horizontal="center" vertical="center"/>
    </xf>
    <xf numFmtId="0" fontId="61" fillId="0" borderId="0" xfId="62" applyFont="1"/>
    <xf numFmtId="0" fontId="41" fillId="0" borderId="0" xfId="59" applyFont="1" applyAlignment="1">
      <alignment horizontal="left" wrapText="1"/>
    </xf>
    <xf numFmtId="0" fontId="65" fillId="0" borderId="0" xfId="62" applyFont="1" applyAlignment="1">
      <alignment horizontal="center" vertical="center"/>
    </xf>
    <xf numFmtId="0" fontId="66" fillId="0" borderId="0" xfId="62" applyFont="1" applyAlignment="1">
      <alignment horizontal="center" vertical="center"/>
    </xf>
    <xf numFmtId="0" fontId="67" fillId="0" borderId="0" xfId="62" applyFont="1"/>
    <xf numFmtId="0" fontId="53" fillId="0" borderId="8" xfId="62" applyFont="1" applyBorder="1" applyAlignment="1">
      <alignment horizontal="center" vertical="center"/>
    </xf>
    <xf numFmtId="0" fontId="53" fillId="0" borderId="2" xfId="62" applyFont="1" applyBorder="1" applyAlignment="1">
      <alignment horizontal="center" vertical="center"/>
    </xf>
    <xf numFmtId="0" fontId="53" fillId="0" borderId="2" xfId="0" applyFont="1" applyBorder="1" applyAlignment="1">
      <alignment horizontal="center" vertical="center" wrapText="1"/>
    </xf>
    <xf numFmtId="0" fontId="53" fillId="0" borderId="2" xfId="94" applyFont="1" applyBorder="1" applyAlignment="1">
      <alignment horizontal="center" vertical="center" wrapText="1"/>
    </xf>
    <xf numFmtId="174" fontId="53" fillId="0" borderId="2" xfId="62" applyNumberFormat="1" applyFont="1" applyBorder="1" applyAlignment="1">
      <alignment horizontal="center" vertical="center"/>
    </xf>
    <xf numFmtId="9" fontId="53" fillId="0" borderId="2" xfId="2" applyFont="1" applyBorder="1" applyAlignment="1" applyProtection="1">
      <alignment horizontal="center" vertical="center"/>
    </xf>
    <xf numFmtId="169" fontId="53" fillId="0" borderId="8" xfId="1" applyFont="1" applyBorder="1" applyAlignment="1">
      <alignment horizontal="center" vertical="center"/>
    </xf>
    <xf numFmtId="0" fontId="43" fillId="0" borderId="4" xfId="62" applyFont="1" applyBorder="1" applyAlignment="1">
      <alignment horizontal="right" vertical="center" wrapText="1"/>
    </xf>
    <xf numFmtId="168" fontId="43" fillId="0" borderId="4" xfId="172" applyNumberFormat="1" applyFont="1" applyBorder="1" applyAlignment="1" applyProtection="1">
      <alignment horizontal="right" wrapText="1"/>
    </xf>
    <xf numFmtId="0" fontId="53" fillId="0" borderId="0" xfId="62" applyFont="1" applyAlignment="1">
      <alignment horizontal="center" vertical="center"/>
    </xf>
    <xf numFmtId="0" fontId="49" fillId="0" borderId="4" xfId="62" applyFont="1" applyBorder="1" applyAlignment="1">
      <alignment horizontal="center" vertical="center" wrapText="1"/>
    </xf>
    <xf numFmtId="174" fontId="49" fillId="0" borderId="0" xfId="62" applyNumberFormat="1" applyFont="1"/>
    <xf numFmtId="0" fontId="53" fillId="0" borderId="9" xfId="62" applyFont="1" applyBorder="1" applyAlignment="1">
      <alignment horizontal="center" vertical="center"/>
    </xf>
    <xf numFmtId="0" fontId="53" fillId="0" borderId="7" xfId="62" applyFont="1" applyBorder="1" applyAlignment="1">
      <alignment horizontal="center" vertical="center"/>
    </xf>
    <xf numFmtId="0" fontId="53" fillId="0" borderId="7" xfId="0" applyFont="1" applyBorder="1" applyAlignment="1">
      <alignment horizontal="center" vertical="center" wrapText="1"/>
    </xf>
    <xf numFmtId="0" fontId="53" fillId="0" borderId="7" xfId="94" applyFont="1" applyBorder="1" applyAlignment="1">
      <alignment horizontal="center" vertical="center" wrapText="1"/>
    </xf>
    <xf numFmtId="174" fontId="53" fillId="0" borderId="7" xfId="62" applyNumberFormat="1" applyFont="1" applyBorder="1" applyAlignment="1">
      <alignment horizontal="center" vertical="center"/>
    </xf>
    <xf numFmtId="9" fontId="53" fillId="0" borderId="7" xfId="2" applyFont="1" applyBorder="1" applyAlignment="1" applyProtection="1">
      <alignment horizontal="center" vertical="center"/>
    </xf>
    <xf numFmtId="169" fontId="53" fillId="0" borderId="9" xfId="1" applyFont="1" applyBorder="1" applyAlignment="1">
      <alignment horizontal="center" vertical="center"/>
    </xf>
    <xf numFmtId="169" fontId="53" fillId="0" borderId="2" xfId="1" applyFont="1" applyBorder="1" applyAlignment="1">
      <alignment horizontal="center" vertical="center"/>
    </xf>
    <xf numFmtId="0" fontId="68" fillId="0" borderId="0" xfId="62" applyFont="1" applyAlignment="1">
      <alignment horizontal="center" vertical="center"/>
    </xf>
    <xf numFmtId="0" fontId="49" fillId="0" borderId="7" xfId="62" applyFont="1" applyBorder="1" applyAlignment="1">
      <alignment horizontal="center"/>
    </xf>
    <xf numFmtId="174" fontId="49" fillId="0" borderId="7" xfId="62" applyNumberFormat="1" applyFont="1" applyBorder="1" applyAlignment="1">
      <alignment horizontal="center"/>
    </xf>
    <xf numFmtId="0" fontId="69" fillId="9" borderId="0" xfId="62" applyFont="1" applyFill="1" applyAlignment="1">
      <alignment horizontal="left"/>
    </xf>
    <xf numFmtId="9" fontId="39" fillId="0" borderId="2" xfId="107" applyFont="1" applyBorder="1" applyAlignment="1" applyProtection="1">
      <alignment horizontal="center" vertical="center"/>
    </xf>
    <xf numFmtId="0" fontId="45" fillId="0" borderId="2" xfId="178" applyFont="1" applyBorder="1" applyAlignment="1" applyProtection="1">
      <alignment horizontal="center" vertical="center" wrapText="1"/>
    </xf>
    <xf numFmtId="0" fontId="39" fillId="0" borderId="2" xfId="87" applyFont="1" applyBorder="1" applyAlignment="1">
      <alignment horizontal="center" vertical="center"/>
    </xf>
    <xf numFmtId="168" fontId="43" fillId="0" borderId="2" xfId="167" applyNumberFormat="1" applyFont="1" applyBorder="1" applyAlignment="1" applyProtection="1">
      <alignment horizontal="right" wrapText="1"/>
    </xf>
    <xf numFmtId="174" fontId="26" fillId="0" borderId="0" xfId="62" applyNumberFormat="1"/>
    <xf numFmtId="0" fontId="49" fillId="0" borderId="0" xfId="59" applyFont="1"/>
    <xf numFmtId="0" fontId="43" fillId="0" borderId="0" xfId="59" applyFont="1" applyAlignment="1">
      <alignment horizontal="left" wrapText="1"/>
    </xf>
    <xf numFmtId="168" fontId="43" fillId="0" borderId="0" xfId="59" applyNumberFormat="1" applyFont="1" applyAlignment="1">
      <alignment horizontal="center" vertical="center" wrapText="1"/>
    </xf>
    <xf numFmtId="175" fontId="43" fillId="0" borderId="0" xfId="59" applyNumberFormat="1" applyFont="1" applyAlignment="1">
      <alignment horizontal="center" vertical="center" wrapText="1"/>
    </xf>
    <xf numFmtId="0" fontId="43" fillId="0" borderId="0" xfId="59" applyFont="1" applyAlignment="1">
      <alignment horizontal="left"/>
    </xf>
    <xf numFmtId="175" fontId="43" fillId="0" borderId="0" xfId="59" applyNumberFormat="1" applyFont="1" applyAlignment="1">
      <alignment horizontal="center" vertical="center"/>
    </xf>
    <xf numFmtId="0" fontId="49" fillId="0" borderId="0" xfId="59" applyFont="1" applyAlignment="1">
      <alignment horizontal="center" vertical="center" wrapText="1"/>
    </xf>
    <xf numFmtId="9" fontId="39" fillId="0" borderId="2" xfId="106" applyFont="1" applyBorder="1" applyAlignment="1" applyProtection="1">
      <alignment horizontal="center" vertical="center"/>
    </xf>
    <xf numFmtId="0" fontId="70" fillId="0" borderId="0" xfId="62" applyFont="1"/>
    <xf numFmtId="0" fontId="49" fillId="0" borderId="7" xfId="62" applyFont="1" applyBorder="1" applyAlignment="1">
      <alignment horizontal="center" vertical="center"/>
    </xf>
    <xf numFmtId="0" fontId="49" fillId="0" borderId="7" xfId="62" applyFont="1" applyBorder="1" applyAlignment="1">
      <alignment horizontal="center" wrapText="1"/>
    </xf>
    <xf numFmtId="174" fontId="49" fillId="0" borderId="7" xfId="62" applyNumberFormat="1" applyFont="1" applyBorder="1" applyAlignment="1">
      <alignment horizontal="center" vertical="center"/>
    </xf>
    <xf numFmtId="0" fontId="49" fillId="0" borderId="2" xfId="62" applyFont="1" applyBorder="1" applyAlignment="1">
      <alignment horizontal="center" wrapText="1"/>
    </xf>
    <xf numFmtId="0" fontId="39" fillId="0" borderId="0" xfId="88" applyFont="1" applyBorder="1" applyProtection="1"/>
    <xf numFmtId="174" fontId="39" fillId="8" borderId="2" xfId="0" applyNumberFormat="1" applyFont="1" applyFill="1" applyBorder="1" applyAlignment="1">
      <alignment vertical="center"/>
    </xf>
    <xf numFmtId="0" fontId="41" fillId="8" borderId="2" xfId="0" applyFont="1" applyFill="1" applyBorder="1" applyAlignment="1">
      <alignment vertical="center"/>
    </xf>
    <xf numFmtId="0" fontId="41" fillId="7" borderId="2" xfId="71" applyFont="1" applyFill="1" applyBorder="1" applyAlignment="1">
      <alignment horizontal="center" vertical="center" wrapText="1"/>
    </xf>
    <xf numFmtId="169" fontId="53" fillId="0" borderId="2" xfId="180" applyFont="1" applyBorder="1" applyAlignment="1">
      <alignment horizontal="center" vertical="center"/>
    </xf>
    <xf numFmtId="0" fontId="49" fillId="0" borderId="2" xfId="71" applyFont="1" applyBorder="1" applyAlignment="1">
      <alignment horizontal="left" vertical="center" wrapText="1"/>
    </xf>
    <xf numFmtId="0" fontId="43" fillId="0" borderId="2" xfId="71" applyFont="1" applyBorder="1" applyAlignment="1">
      <alignment horizontal="left" wrapText="1"/>
    </xf>
    <xf numFmtId="0" fontId="43" fillId="0" borderId="2" xfId="71" applyFont="1" applyBorder="1" applyAlignment="1">
      <alignment horizontal="left"/>
    </xf>
    <xf numFmtId="0" fontId="49" fillId="0" borderId="2" xfId="71" applyFont="1" applyBorder="1" applyAlignment="1">
      <alignment horizontal="left"/>
    </xf>
    <xf numFmtId="0" fontId="26" fillId="0" borderId="2" xfId="71" applyBorder="1"/>
    <xf numFmtId="0" fontId="26" fillId="0" borderId="2" xfId="60" applyBorder="1"/>
    <xf numFmtId="0" fontId="54" fillId="0" borderId="2" xfId="92" applyFont="1" applyBorder="1"/>
    <xf numFmtId="44" fontId="49" fillId="0" borderId="2" xfId="92" applyNumberFormat="1" applyFont="1" applyBorder="1" applyAlignment="1">
      <alignment horizontal="center" vertical="center"/>
    </xf>
    <xf numFmtId="0" fontId="71" fillId="0" borderId="2" xfId="92" applyBorder="1"/>
    <xf numFmtId="0" fontId="43" fillId="0" borderId="2" xfId="92" applyFont="1" applyBorder="1" applyAlignment="1">
      <alignment horizontal="left" wrapText="1"/>
    </xf>
    <xf numFmtId="0" fontId="43" fillId="0" borderId="2" xfId="92" applyFont="1" applyBorder="1" applyAlignment="1">
      <alignment horizontal="left"/>
    </xf>
    <xf numFmtId="0" fontId="58" fillId="0" borderId="2" xfId="96" applyFont="1" applyBorder="1"/>
    <xf numFmtId="168" fontId="43" fillId="8" borderId="4" xfId="172" applyNumberFormat="1" applyFont="1" applyFill="1" applyBorder="1" applyAlignment="1" applyProtection="1">
      <alignment horizontal="right" vertical="center"/>
    </xf>
    <xf numFmtId="174" fontId="49" fillId="12" borderId="2" xfId="92" applyNumberFormat="1" applyFont="1" applyFill="1" applyBorder="1"/>
    <xf numFmtId="0" fontId="43" fillId="7" borderId="2" xfId="0" applyFont="1" applyFill="1" applyBorder="1" applyAlignment="1">
      <alignment horizontal="center" vertical="center" wrapText="1"/>
    </xf>
    <xf numFmtId="0" fontId="43" fillId="10" borderId="2" xfId="0" applyFont="1" applyFill="1" applyBorder="1" applyAlignment="1">
      <alignment horizontal="center" vertical="center"/>
    </xf>
    <xf numFmtId="0" fontId="49" fillId="11" borderId="2" xfId="0" applyFont="1" applyFill="1" applyBorder="1" applyAlignment="1">
      <alignment horizontal="center"/>
    </xf>
    <xf numFmtId="0" fontId="49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167" fontId="49" fillId="0" borderId="2" xfId="0" applyNumberFormat="1" applyFont="1" applyBorder="1" applyAlignment="1">
      <alignment horizontal="center" vertical="center" wrapText="1"/>
    </xf>
    <xf numFmtId="9" fontId="49" fillId="0" borderId="2" xfId="2" applyFont="1" applyBorder="1" applyAlignment="1" applyProtection="1">
      <alignment horizontal="center" vertical="center" wrapText="1"/>
    </xf>
    <xf numFmtId="178" fontId="49" fillId="0" borderId="2" xfId="1" applyNumberFormat="1" applyFont="1" applyBorder="1" applyAlignment="1">
      <alignment horizontal="center" vertical="center" wrapText="1"/>
    </xf>
    <xf numFmtId="178" fontId="49" fillId="0" borderId="2" xfId="0" applyNumberFormat="1" applyFont="1" applyBorder="1" applyAlignment="1">
      <alignment horizontal="center" vertical="center"/>
    </xf>
    <xf numFmtId="0" fontId="56" fillId="0" borderId="2" xfId="0" applyFont="1" applyBorder="1" applyAlignment="1">
      <alignment horizontal="center" vertical="center" wrapText="1"/>
    </xf>
    <xf numFmtId="0" fontId="49" fillId="0" borderId="2" xfId="94" applyFont="1" applyBorder="1" applyAlignment="1">
      <alignment horizontal="center" vertical="center" wrapText="1"/>
    </xf>
    <xf numFmtId="0" fontId="43" fillId="0" borderId="2" xfId="94" applyFont="1" applyBorder="1" applyAlignment="1">
      <alignment horizontal="center" vertical="center" wrapText="1"/>
    </xf>
    <xf numFmtId="169" fontId="49" fillId="0" borderId="2" xfId="1" applyFont="1" applyBorder="1" applyAlignment="1">
      <alignment horizontal="center" vertical="center" wrapText="1"/>
    </xf>
    <xf numFmtId="0" fontId="49" fillId="9" borderId="2" xfId="94" applyFont="1" applyFill="1" applyBorder="1" applyAlignment="1">
      <alignment horizontal="center" vertical="center" wrapText="1"/>
    </xf>
    <xf numFmtId="168" fontId="43" fillId="0" borderId="2" xfId="1" applyNumberFormat="1" applyFont="1" applyBorder="1" applyAlignment="1">
      <alignment horizontal="right" wrapText="1"/>
    </xf>
    <xf numFmtId="168" fontId="43" fillId="13" borderId="2" xfId="1" applyNumberFormat="1" applyFont="1" applyFill="1" applyBorder="1" applyAlignment="1">
      <alignment horizontal="right" vertical="center"/>
    </xf>
    <xf numFmtId="0" fontId="55" fillId="0" borderId="0" xfId="0" applyFont="1"/>
    <xf numFmtId="167" fontId="49" fillId="0" borderId="2" xfId="92" applyNumberFormat="1" applyFont="1" applyBorder="1" applyAlignment="1">
      <alignment horizontal="right" vertical="center" wrapText="1"/>
    </xf>
    <xf numFmtId="174" fontId="49" fillId="0" borderId="2" xfId="71" applyNumberFormat="1" applyFont="1" applyBorder="1" applyAlignment="1">
      <alignment horizontal="right" vertical="center"/>
    </xf>
    <xf numFmtId="44" fontId="43" fillId="12" borderId="4" xfId="174" applyNumberFormat="1" applyFont="1" applyFill="1" applyBorder="1" applyAlignment="1" applyProtection="1">
      <alignment horizontal="right" vertical="center"/>
    </xf>
    <xf numFmtId="0" fontId="49" fillId="0" borderId="2" xfId="0" applyFont="1" applyBorder="1" applyAlignment="1">
      <alignment horizontal="center" vertical="center"/>
    </xf>
    <xf numFmtId="0" fontId="56" fillId="0" borderId="2" xfId="0" applyFont="1" applyBorder="1" applyAlignment="1">
      <alignment horizontal="left" wrapText="1"/>
    </xf>
    <xf numFmtId="0" fontId="49" fillId="9" borderId="2" xfId="0" applyFont="1" applyFill="1" applyBorder="1" applyAlignment="1">
      <alignment horizontal="center" vertical="center" wrapText="1"/>
    </xf>
    <xf numFmtId="0" fontId="43" fillId="9" borderId="2" xfId="0" applyFont="1" applyFill="1" applyBorder="1" applyAlignment="1">
      <alignment horizontal="center" vertical="center" wrapText="1"/>
    </xf>
    <xf numFmtId="167" fontId="49" fillId="9" borderId="2" xfId="0" applyNumberFormat="1" applyFont="1" applyFill="1" applyBorder="1" applyAlignment="1">
      <alignment horizontal="center" vertical="center" wrapText="1"/>
    </xf>
    <xf numFmtId="178" fontId="49" fillId="0" borderId="2" xfId="1" applyNumberFormat="1" applyFont="1" applyBorder="1" applyAlignment="1">
      <alignment horizontal="center" vertical="center"/>
    </xf>
    <xf numFmtId="44" fontId="43" fillId="13" borderId="2" xfId="167" applyNumberFormat="1" applyFont="1" applyFill="1" applyBorder="1" applyAlignment="1" applyProtection="1">
      <alignment horizontal="center" vertical="center"/>
    </xf>
    <xf numFmtId="44" fontId="43" fillId="13" borderId="4" xfId="169" applyNumberFormat="1" applyFont="1" applyFill="1" applyBorder="1" applyAlignment="1">
      <alignment horizontal="center" vertical="center"/>
    </xf>
    <xf numFmtId="44" fontId="49" fillId="0" borderId="2" xfId="62" applyNumberFormat="1" applyFont="1" applyBorder="1" applyAlignment="1">
      <alignment horizontal="center" vertical="center"/>
    </xf>
    <xf numFmtId="44" fontId="43" fillId="8" borderId="4" xfId="174" applyNumberFormat="1" applyFont="1" applyFill="1" applyBorder="1" applyAlignment="1" applyProtection="1">
      <alignment horizontal="center" vertical="center"/>
    </xf>
    <xf numFmtId="168" fontId="43" fillId="13" borderId="4" xfId="169" applyFont="1" applyFill="1" applyBorder="1" applyAlignment="1">
      <alignment horizontal="right" vertical="center"/>
    </xf>
    <xf numFmtId="0" fontId="39" fillId="0" borderId="2" xfId="64" applyFont="1" applyBorder="1" applyAlignment="1">
      <alignment horizontal="center" vertical="center"/>
    </xf>
    <xf numFmtId="0" fontId="39" fillId="0" borderId="2" xfId="93" applyFont="1" applyBorder="1" applyAlignment="1" applyProtection="1">
      <alignment horizontal="center" vertical="center" wrapText="1"/>
    </xf>
    <xf numFmtId="0" fontId="49" fillId="0" borderId="2" xfId="84" applyFont="1" applyBorder="1" applyAlignment="1">
      <alignment horizontal="center" vertical="center" wrapText="1"/>
    </xf>
    <xf numFmtId="0" fontId="43" fillId="0" borderId="2" xfId="84" applyFont="1" applyBorder="1" applyAlignment="1">
      <alignment horizontal="center" vertical="center" wrapText="1"/>
    </xf>
    <xf numFmtId="169" fontId="49" fillId="0" borderId="2" xfId="157" applyFont="1" applyBorder="1" applyAlignment="1">
      <alignment horizontal="center" vertical="center"/>
    </xf>
    <xf numFmtId="178" fontId="49" fillId="0" borderId="2" xfId="64" applyNumberFormat="1" applyFont="1" applyBorder="1" applyAlignment="1">
      <alignment horizontal="center" vertical="center"/>
    </xf>
    <xf numFmtId="168" fontId="43" fillId="13" borderId="2" xfId="167" applyNumberFormat="1" applyFont="1" applyFill="1" applyBorder="1" applyAlignment="1" applyProtection="1">
      <alignment horizontal="right" vertical="center"/>
    </xf>
    <xf numFmtId="0" fontId="43" fillId="7" borderId="2" xfId="87" applyFont="1" applyFill="1" applyBorder="1" applyAlignment="1">
      <alignment horizontal="center" vertical="center" wrapText="1"/>
    </xf>
    <xf numFmtId="0" fontId="43" fillId="10" borderId="2" xfId="87" applyFont="1" applyFill="1" applyBorder="1" applyAlignment="1">
      <alignment horizontal="center" vertical="center"/>
    </xf>
    <xf numFmtId="0" fontId="49" fillId="11" borderId="2" xfId="87" applyFont="1" applyFill="1" applyBorder="1" applyAlignment="1">
      <alignment horizontal="center"/>
    </xf>
    <xf numFmtId="0" fontId="49" fillId="0" borderId="2" xfId="87" applyFont="1" applyBorder="1" applyAlignment="1">
      <alignment horizontal="center" vertical="center"/>
    </xf>
    <xf numFmtId="0" fontId="56" fillId="0" borderId="2" xfId="87" applyFont="1" applyBorder="1" applyAlignment="1">
      <alignment horizontal="left" wrapText="1"/>
    </xf>
    <xf numFmtId="0" fontId="49" fillId="0" borderId="2" xfId="87" applyFont="1" applyBorder="1" applyAlignment="1">
      <alignment horizontal="center" vertical="center" wrapText="1"/>
    </xf>
    <xf numFmtId="0" fontId="43" fillId="0" borderId="2" xfId="87" applyFont="1" applyBorder="1" applyAlignment="1">
      <alignment horizontal="center" vertical="center" wrapText="1"/>
    </xf>
    <xf numFmtId="169" fontId="49" fillId="0" borderId="2" xfId="167" applyNumberFormat="1" applyFont="1" applyBorder="1" applyAlignment="1" applyProtection="1">
      <alignment horizontal="center" vertical="center"/>
    </xf>
    <xf numFmtId="178" fontId="49" fillId="0" borderId="2" xfId="167" applyNumberFormat="1" applyFont="1" applyBorder="1" applyAlignment="1" applyProtection="1">
      <alignment horizontal="center" vertical="center"/>
    </xf>
    <xf numFmtId="0" fontId="41" fillId="0" borderId="0" xfId="87" applyFont="1"/>
    <xf numFmtId="0" fontId="41" fillId="0" borderId="0" xfId="87" applyFont="1" applyAlignment="1">
      <alignment horizontal="center" vertical="center"/>
    </xf>
    <xf numFmtId="0" fontId="43" fillId="0" borderId="0" xfId="0" applyFont="1"/>
    <xf numFmtId="0" fontId="49" fillId="0" borderId="2" xfId="0" applyFont="1" applyBorder="1" applyAlignment="1">
      <alignment horizontal="center" wrapText="1"/>
    </xf>
    <xf numFmtId="178" fontId="49" fillId="0" borderId="2" xfId="2" applyNumberFormat="1" applyFont="1" applyBorder="1" applyAlignment="1" applyProtection="1">
      <alignment horizontal="center" vertical="center"/>
    </xf>
    <xf numFmtId="0" fontId="56" fillId="0" borderId="2" xfId="0" applyFont="1" applyBorder="1" applyAlignment="1">
      <alignment horizontal="center" wrapText="1"/>
    </xf>
    <xf numFmtId="178" fontId="49" fillId="0" borderId="2" xfId="0" applyNumberFormat="1" applyFont="1" applyBorder="1" applyAlignment="1">
      <alignment horizontal="center" vertical="center" wrapText="1"/>
    </xf>
    <xf numFmtId="178" fontId="49" fillId="0" borderId="2" xfId="2" applyNumberFormat="1" applyFont="1" applyBorder="1" applyAlignment="1" applyProtection="1">
      <alignment horizontal="center" vertical="center" wrapText="1"/>
    </xf>
    <xf numFmtId="0" fontId="43" fillId="0" borderId="2" xfId="0" applyFont="1" applyBorder="1" applyAlignment="1">
      <alignment horizontal="center" wrapText="1"/>
    </xf>
    <xf numFmtId="44" fontId="43" fillId="13" borderId="2" xfId="1" applyNumberFormat="1" applyFont="1" applyFill="1" applyBorder="1" applyAlignment="1">
      <alignment horizontal="center" vertical="center"/>
    </xf>
    <xf numFmtId="0" fontId="49" fillId="11" borderId="2" xfId="0" applyFont="1" applyFill="1" applyBorder="1" applyAlignment="1">
      <alignment horizontal="center" wrapText="1"/>
    </xf>
    <xf numFmtId="0" fontId="43" fillId="9" borderId="2" xfId="94" applyFont="1" applyFill="1" applyBorder="1" applyAlignment="1">
      <alignment horizontal="center" vertical="center" wrapText="1"/>
    </xf>
    <xf numFmtId="10" fontId="49" fillId="0" borderId="2" xfId="0" applyNumberFormat="1" applyFont="1" applyBorder="1" applyAlignment="1">
      <alignment horizontal="center" vertical="center" wrapText="1"/>
    </xf>
    <xf numFmtId="0" fontId="43" fillId="0" borderId="0" xfId="58" applyFont="1"/>
    <xf numFmtId="0" fontId="43" fillId="7" borderId="2" xfId="72" applyFont="1" applyFill="1" applyBorder="1" applyAlignment="1">
      <alignment horizontal="center" vertical="center" wrapText="1"/>
    </xf>
    <xf numFmtId="0" fontId="43" fillId="10" borderId="2" xfId="72" applyFont="1" applyFill="1" applyBorder="1" applyAlignment="1">
      <alignment horizontal="center" vertical="center"/>
    </xf>
    <xf numFmtId="0" fontId="49" fillId="11" borderId="2" xfId="72" applyFont="1" applyFill="1" applyBorder="1" applyAlignment="1">
      <alignment horizontal="center"/>
    </xf>
    <xf numFmtId="0" fontId="49" fillId="0" borderId="2" xfId="72" applyFont="1" applyBorder="1" applyAlignment="1">
      <alignment horizontal="center" vertical="center"/>
    </xf>
    <xf numFmtId="0" fontId="43" fillId="0" borderId="2" xfId="72" applyFont="1" applyBorder="1" applyAlignment="1">
      <alignment horizontal="center" vertical="center"/>
    </xf>
    <xf numFmtId="176" fontId="49" fillId="0" borderId="2" xfId="72" applyNumberFormat="1" applyFont="1" applyBorder="1" applyAlignment="1">
      <alignment horizontal="center" vertical="center"/>
    </xf>
    <xf numFmtId="9" fontId="49" fillId="0" borderId="2" xfId="107" applyFont="1" applyBorder="1" applyAlignment="1" applyProtection="1">
      <alignment horizontal="center" vertical="center"/>
    </xf>
    <xf numFmtId="169" fontId="49" fillId="0" borderId="2" xfId="181" applyFont="1" applyBorder="1" applyAlignment="1" applyProtection="1">
      <alignment horizontal="center" vertical="center"/>
    </xf>
    <xf numFmtId="178" fontId="49" fillId="0" borderId="2" xfId="72" applyNumberFormat="1" applyFont="1" applyBorder="1" applyAlignment="1">
      <alignment horizontal="center" vertical="center"/>
    </xf>
    <xf numFmtId="168" fontId="43" fillId="0" borderId="2" xfId="172" applyNumberFormat="1" applyFont="1" applyBorder="1" applyAlignment="1" applyProtection="1">
      <alignment horizontal="right" vertical="center" wrapText="1"/>
    </xf>
    <xf numFmtId="168" fontId="43" fillId="11" borderId="2" xfId="172" applyNumberFormat="1" applyFont="1" applyFill="1" applyBorder="1" applyAlignment="1" applyProtection="1">
      <alignment horizontal="right" vertical="center"/>
    </xf>
    <xf numFmtId="44" fontId="43" fillId="13" borderId="2" xfId="167" applyNumberFormat="1" applyFont="1" applyFill="1" applyBorder="1" applyAlignment="1" applyProtection="1">
      <alignment horizontal="right" vertical="center"/>
    </xf>
    <xf numFmtId="0" fontId="49" fillId="0" borderId="2" xfId="178" applyFont="1" applyBorder="1" applyAlignment="1" applyProtection="1">
      <alignment horizontal="center" vertical="center" wrapText="1"/>
    </xf>
    <xf numFmtId="49" fontId="49" fillId="0" borderId="2" xfId="59" applyNumberFormat="1" applyFont="1" applyBorder="1" applyAlignment="1">
      <alignment horizontal="center" vertical="center" wrapText="1"/>
    </xf>
    <xf numFmtId="174" fontId="49" fillId="0" borderId="2" xfId="0" applyNumberFormat="1" applyFont="1" applyBorder="1" applyAlignment="1">
      <alignment horizontal="center" vertical="center"/>
    </xf>
    <xf numFmtId="174" fontId="54" fillId="0" borderId="2" xfId="0" applyNumberFormat="1" applyFont="1" applyBorder="1" applyAlignment="1">
      <alignment horizontal="center" vertical="center"/>
    </xf>
    <xf numFmtId="174" fontId="73" fillId="8" borderId="2" xfId="0" applyNumberFormat="1" applyFont="1" applyFill="1" applyBorder="1"/>
    <xf numFmtId="0" fontId="73" fillId="8" borderId="2" xfId="0" applyFont="1" applyFill="1" applyBorder="1"/>
    <xf numFmtId="174" fontId="49" fillId="0" borderId="0" xfId="0" applyNumberFormat="1" applyFont="1" applyAlignment="1">
      <alignment horizontal="center" vertical="center"/>
    </xf>
    <xf numFmtId="174" fontId="54" fillId="0" borderId="0" xfId="0" applyNumberFormat="1" applyFont="1" applyAlignment="1">
      <alignment horizontal="center" vertical="center"/>
    </xf>
    <xf numFmtId="174" fontId="43" fillId="8" borderId="2" xfId="0" applyNumberFormat="1" applyFont="1" applyFill="1" applyBorder="1"/>
    <xf numFmtId="0" fontId="49" fillId="8" borderId="2" xfId="0" applyFont="1" applyFill="1" applyBorder="1"/>
    <xf numFmtId="0" fontId="54" fillId="8" borderId="2" xfId="0" applyFont="1" applyFill="1" applyBorder="1"/>
    <xf numFmtId="168" fontId="43" fillId="11" borderId="4" xfId="172" applyNumberFormat="1" applyFont="1" applyFill="1" applyBorder="1" applyAlignment="1" applyProtection="1">
      <alignment horizontal="right" vertical="center"/>
    </xf>
    <xf numFmtId="44" fontId="49" fillId="0" borderId="4" xfId="62" applyNumberFormat="1" applyFont="1" applyBorder="1" applyAlignment="1">
      <alignment horizontal="center" vertical="center" wrapText="1"/>
    </xf>
    <xf numFmtId="44" fontId="43" fillId="11" borderId="4" xfId="172" applyNumberFormat="1" applyFont="1" applyFill="1" applyBorder="1" applyAlignment="1" applyProtection="1">
      <alignment horizontal="center" vertical="center"/>
    </xf>
    <xf numFmtId="0" fontId="41" fillId="0" borderId="0" xfId="0" applyFont="1"/>
    <xf numFmtId="3" fontId="49" fillId="0" borderId="2" xfId="59" applyNumberFormat="1" applyFont="1" applyBorder="1" applyAlignment="1">
      <alignment horizontal="center" vertical="center"/>
    </xf>
    <xf numFmtId="44" fontId="43" fillId="8" borderId="2" xfId="173" applyNumberFormat="1" applyFont="1" applyFill="1" applyBorder="1" applyAlignment="1" applyProtection="1">
      <alignment horizontal="center" vertical="center"/>
    </xf>
    <xf numFmtId="44" fontId="43" fillId="8" borderId="2" xfId="0" applyNumberFormat="1" applyFont="1" applyFill="1" applyBorder="1"/>
    <xf numFmtId="49" fontId="42" fillId="0" borderId="0" xfId="0" applyNumberFormat="1" applyFont="1"/>
    <xf numFmtId="49" fontId="52" fillId="0" borderId="0" xfId="0" applyNumberFormat="1" applyFont="1" applyAlignment="1">
      <alignment horizontal="left"/>
    </xf>
    <xf numFmtId="49" fontId="52" fillId="0" borderId="0" xfId="92" applyNumberFormat="1" applyFont="1" applyAlignment="1">
      <alignment horizontal="left" vertical="center"/>
    </xf>
    <xf numFmtId="49" fontId="52" fillId="0" borderId="0" xfId="59" applyNumberFormat="1" applyFont="1" applyAlignment="1">
      <alignment horizontal="left" vertical="center"/>
    </xf>
    <xf numFmtId="49" fontId="42" fillId="0" borderId="0" xfId="58" applyNumberFormat="1" applyFont="1"/>
    <xf numFmtId="49" fontId="52" fillId="0" borderId="0" xfId="88" applyNumberFormat="1" applyFont="1" applyBorder="1" applyProtection="1"/>
    <xf numFmtId="49" fontId="52" fillId="0" borderId="0" xfId="62" applyNumberFormat="1" applyFont="1" applyAlignment="1">
      <alignment horizontal="left"/>
    </xf>
    <xf numFmtId="49" fontId="42" fillId="0" borderId="0" xfId="62" applyNumberFormat="1" applyFont="1" applyAlignment="1">
      <alignment horizontal="left"/>
    </xf>
    <xf numFmtId="0" fontId="74" fillId="0" borderId="0" xfId="62" applyFont="1" applyAlignment="1">
      <alignment horizontal="center" vertical="center"/>
    </xf>
    <xf numFmtId="49" fontId="52" fillId="0" borderId="0" xfId="59" applyNumberFormat="1" applyFont="1" applyAlignment="1">
      <alignment horizontal="left"/>
    </xf>
    <xf numFmtId="44" fontId="43" fillId="11" borderId="12" xfId="172" applyNumberFormat="1" applyFont="1" applyFill="1" applyBorder="1" applyAlignment="1" applyProtection="1">
      <alignment horizontal="center" vertical="center"/>
    </xf>
    <xf numFmtId="0" fontId="43" fillId="0" borderId="8" xfId="62" applyFont="1" applyBorder="1" applyAlignment="1">
      <alignment horizontal="right" vertical="center" wrapText="1"/>
    </xf>
    <xf numFmtId="0" fontId="43" fillId="0" borderId="3" xfId="62" applyFont="1" applyBorder="1" applyAlignment="1">
      <alignment horizontal="right" vertical="center" wrapText="1"/>
    </xf>
    <xf numFmtId="0" fontId="43" fillId="0" borderId="6" xfId="62" applyFont="1" applyBorder="1" applyAlignment="1">
      <alignment horizontal="right" vertical="center" wrapText="1"/>
    </xf>
    <xf numFmtId="49" fontId="42" fillId="0" borderId="0" xfId="88" applyNumberFormat="1" applyFont="1" applyBorder="1" applyProtection="1"/>
    <xf numFmtId="49" fontId="49" fillId="14" borderId="2" xfId="59" applyNumberFormat="1" applyFont="1" applyFill="1" applyBorder="1" applyAlignment="1">
      <alignment horizontal="center" vertical="center" wrapText="1"/>
    </xf>
    <xf numFmtId="0" fontId="40" fillId="0" borderId="0" xfId="62" applyFont="1" applyAlignment="1">
      <alignment horizontal="center" vertical="center" wrapText="1"/>
    </xf>
    <xf numFmtId="0" fontId="39" fillId="11" borderId="2" xfId="0" applyFont="1" applyFill="1" applyBorder="1" applyAlignment="1">
      <alignment horizontal="center"/>
    </xf>
    <xf numFmtId="0" fontId="41" fillId="8" borderId="2" xfId="0" applyFont="1" applyFill="1" applyBorder="1" applyAlignment="1">
      <alignment horizontal="right" vertical="center" wrapText="1"/>
    </xf>
    <xf numFmtId="0" fontId="39" fillId="11" borderId="2" xfId="2" applyNumberFormat="1" applyFont="1" applyFill="1" applyBorder="1" applyAlignment="1" applyProtection="1">
      <alignment horizontal="center"/>
    </xf>
    <xf numFmtId="0" fontId="41" fillId="8" borderId="8" xfId="0" applyFont="1" applyFill="1" applyBorder="1" applyAlignment="1">
      <alignment horizontal="right" vertical="center" wrapText="1"/>
    </xf>
    <xf numFmtId="0" fontId="41" fillId="8" borderId="3" xfId="0" applyFont="1" applyFill="1" applyBorder="1" applyAlignment="1">
      <alignment horizontal="right" vertical="center" wrapText="1"/>
    </xf>
    <xf numFmtId="0" fontId="41" fillId="8" borderId="6" xfId="0" applyFont="1" applyFill="1" applyBorder="1" applyAlignment="1">
      <alignment horizontal="right" vertical="center" wrapText="1"/>
    </xf>
    <xf numFmtId="0" fontId="43" fillId="8" borderId="2" xfId="92" applyFont="1" applyFill="1" applyBorder="1" applyAlignment="1">
      <alignment horizontal="right" vertical="center" wrapText="1"/>
    </xf>
    <xf numFmtId="0" fontId="43" fillId="8" borderId="4" xfId="89" applyFont="1" applyFill="1" applyBorder="1" applyAlignment="1">
      <alignment horizontal="right" vertical="center" wrapText="1"/>
    </xf>
    <xf numFmtId="0" fontId="43" fillId="8" borderId="4" xfId="71" applyFont="1" applyFill="1" applyBorder="1" applyAlignment="1">
      <alignment horizontal="right" vertical="center" wrapText="1"/>
    </xf>
    <xf numFmtId="0" fontId="40" fillId="0" borderId="0" xfId="0" applyFont="1" applyAlignment="1">
      <alignment horizontal="center" wrapText="1"/>
    </xf>
    <xf numFmtId="0" fontId="43" fillId="0" borderId="2" xfId="0" applyFont="1" applyBorder="1" applyAlignment="1">
      <alignment horizontal="right" vertical="center" wrapText="1"/>
    </xf>
    <xf numFmtId="0" fontId="51" fillId="0" borderId="0" xfId="62" applyFont="1" applyAlignment="1">
      <alignment horizontal="center" vertical="center" wrapText="1"/>
    </xf>
    <xf numFmtId="0" fontId="43" fillId="8" borderId="2" xfId="62" applyFont="1" applyFill="1" applyBorder="1" applyAlignment="1">
      <alignment horizontal="right" vertical="center" wrapText="1"/>
    </xf>
    <xf numFmtId="0" fontId="51" fillId="0" borderId="0" xfId="92" applyFont="1" applyAlignment="1">
      <alignment horizontal="center" vertical="center" wrapText="1"/>
    </xf>
    <xf numFmtId="0" fontId="43" fillId="12" borderId="2" xfId="62" applyFont="1" applyFill="1" applyBorder="1" applyAlignment="1">
      <alignment horizontal="right" vertical="center" wrapText="1"/>
    </xf>
    <xf numFmtId="0" fontId="51" fillId="0" borderId="0" xfId="59" applyFont="1" applyAlignment="1">
      <alignment horizontal="center" vertical="center" wrapText="1"/>
    </xf>
    <xf numFmtId="0" fontId="43" fillId="0" borderId="2" xfId="87" applyFont="1" applyBorder="1" applyAlignment="1">
      <alignment horizontal="right" vertical="center" wrapText="1"/>
    </xf>
    <xf numFmtId="0" fontId="43" fillId="0" borderId="4" xfId="89" applyFont="1" applyBorder="1" applyAlignment="1">
      <alignment horizontal="right" vertical="center" wrapText="1"/>
    </xf>
    <xf numFmtId="0" fontId="42" fillId="0" borderId="0" xfId="59" applyFont="1" applyAlignment="1">
      <alignment horizontal="center"/>
    </xf>
    <xf numFmtId="0" fontId="43" fillId="0" borderId="2" xfId="72" applyFont="1" applyBorder="1" applyAlignment="1">
      <alignment horizontal="right" vertical="center" wrapText="1"/>
    </xf>
    <xf numFmtId="0" fontId="43" fillId="11" borderId="2" xfId="59" applyFont="1" applyFill="1" applyBorder="1" applyAlignment="1">
      <alignment horizontal="center" vertical="center"/>
    </xf>
    <xf numFmtId="0" fontId="43" fillId="8" borderId="2" xfId="59" applyFont="1" applyFill="1" applyBorder="1" applyAlignment="1">
      <alignment horizontal="right" vertical="center" wrapText="1"/>
    </xf>
    <xf numFmtId="0" fontId="43" fillId="8" borderId="2" xfId="59" applyFont="1" applyFill="1" applyBorder="1" applyAlignment="1">
      <alignment horizontal="right" vertical="center"/>
    </xf>
    <xf numFmtId="0" fontId="43" fillId="0" borderId="4" xfId="62" applyFont="1" applyBorder="1" applyAlignment="1">
      <alignment horizontal="right" vertical="center" wrapText="1"/>
    </xf>
    <xf numFmtId="0" fontId="43" fillId="0" borderId="2" xfId="59" applyFont="1" applyBorder="1" applyAlignment="1">
      <alignment horizontal="right" vertical="center" wrapText="1"/>
    </xf>
  </cellXfs>
  <cellStyles count="182">
    <cellStyle name="Accent 1 2" xfId="3" xr:uid="{00000000-0005-0000-0000-000006000000}"/>
    <cellStyle name="Accent 1 6" xfId="4" xr:uid="{00000000-0005-0000-0000-000007000000}"/>
    <cellStyle name="Accent 2 2" xfId="5" xr:uid="{00000000-0005-0000-0000-000008000000}"/>
    <cellStyle name="Accent 2 7" xfId="6" xr:uid="{00000000-0005-0000-0000-000009000000}"/>
    <cellStyle name="Accent 3 2" xfId="7" xr:uid="{00000000-0005-0000-0000-00000A000000}"/>
    <cellStyle name="Accent 3 8" xfId="8" xr:uid="{00000000-0005-0000-0000-00000B000000}"/>
    <cellStyle name="Accent 4" xfId="9" xr:uid="{00000000-0005-0000-0000-00000C000000}"/>
    <cellStyle name="Accent 5" xfId="10" xr:uid="{00000000-0005-0000-0000-00000D000000}"/>
    <cellStyle name="Bad 2" xfId="11" xr:uid="{00000000-0005-0000-0000-00000E000000}"/>
    <cellStyle name="Bad 9" xfId="12" xr:uid="{00000000-0005-0000-0000-00000F000000}"/>
    <cellStyle name="Dziesiętny 2" xfId="13" xr:uid="{00000000-0005-0000-0000-000010000000}"/>
    <cellStyle name="Dziesiętny 2 2" xfId="14" xr:uid="{00000000-0005-0000-0000-000011000000}"/>
    <cellStyle name="Error 10" xfId="15" xr:uid="{00000000-0005-0000-0000-000012000000}"/>
    <cellStyle name="Error 2" xfId="16" xr:uid="{00000000-0005-0000-0000-000013000000}"/>
    <cellStyle name="Excel Built-in Explanatory Text" xfId="178" xr:uid="{00000000-0005-0000-0000-0000B5000000}"/>
    <cellStyle name="Excel Built-in Normal 3" xfId="179" xr:uid="{00000000-0005-0000-0000-0000B6000000}"/>
    <cellStyle name="Excel_BuiltIn_Currency 2" xfId="180" xr:uid="{00000000-0005-0000-0000-0000B7000000}"/>
    <cellStyle name="Excel_BuiltIn_Currency 2 2" xfId="181" xr:uid="{00000000-0005-0000-0000-0000B8000000}"/>
    <cellStyle name="Footnote 13" xfId="17" xr:uid="{00000000-0005-0000-0000-000014000000}"/>
    <cellStyle name="Footnote 2" xfId="18" xr:uid="{00000000-0005-0000-0000-000015000000}"/>
    <cellStyle name="Good 14" xfId="19" xr:uid="{00000000-0005-0000-0000-000016000000}"/>
    <cellStyle name="Good 2" xfId="20" xr:uid="{00000000-0005-0000-0000-000017000000}"/>
    <cellStyle name="Heading (user) 2" xfId="21" xr:uid="{00000000-0005-0000-0000-000018000000}"/>
    <cellStyle name="Heading 1 16" xfId="22" xr:uid="{00000000-0005-0000-0000-000019000000}"/>
    <cellStyle name="Heading 1 2" xfId="23" xr:uid="{00000000-0005-0000-0000-00001A000000}"/>
    <cellStyle name="Heading 10" xfId="24" xr:uid="{00000000-0005-0000-0000-00001B000000}"/>
    <cellStyle name="Heading 11" xfId="25" xr:uid="{00000000-0005-0000-0000-00001C000000}"/>
    <cellStyle name="Heading 12" xfId="26" xr:uid="{00000000-0005-0000-0000-00001D000000}"/>
    <cellStyle name="Heading 13" xfId="27" xr:uid="{00000000-0005-0000-0000-00001E000000}"/>
    <cellStyle name="Heading 14" xfId="28" xr:uid="{00000000-0005-0000-0000-00001F000000}"/>
    <cellStyle name="Heading 15" xfId="29" xr:uid="{00000000-0005-0000-0000-000020000000}"/>
    <cellStyle name="Heading 2 17" xfId="30" xr:uid="{00000000-0005-0000-0000-000021000000}"/>
    <cellStyle name="Heading 2 2" xfId="31" xr:uid="{00000000-0005-0000-0000-000022000000}"/>
    <cellStyle name="Heading 2 3" xfId="32" xr:uid="{00000000-0005-0000-0000-000023000000}"/>
    <cellStyle name="Heading 3" xfId="33" xr:uid="{00000000-0005-0000-0000-000024000000}"/>
    <cellStyle name="Heading 3 2" xfId="34" xr:uid="{00000000-0005-0000-0000-000025000000}"/>
    <cellStyle name="Heading 4" xfId="35" xr:uid="{00000000-0005-0000-0000-000026000000}"/>
    <cellStyle name="Heading 5" xfId="36" xr:uid="{00000000-0005-0000-0000-000027000000}"/>
    <cellStyle name="Heading 6" xfId="37" xr:uid="{00000000-0005-0000-0000-000028000000}"/>
    <cellStyle name="Heading 7" xfId="38" xr:uid="{00000000-0005-0000-0000-000029000000}"/>
    <cellStyle name="Heading 8" xfId="39" xr:uid="{00000000-0005-0000-0000-00002A000000}"/>
    <cellStyle name="Heading 9" xfId="40" xr:uid="{00000000-0005-0000-0000-00002B000000}"/>
    <cellStyle name="Heading1 10" xfId="41" xr:uid="{00000000-0005-0000-0000-00002C000000}"/>
    <cellStyle name="Heading1 11" xfId="42" xr:uid="{00000000-0005-0000-0000-00002D000000}"/>
    <cellStyle name="Heading1 12" xfId="43" xr:uid="{00000000-0005-0000-0000-00002E000000}"/>
    <cellStyle name="Heading1 13" xfId="44" xr:uid="{00000000-0005-0000-0000-00002F000000}"/>
    <cellStyle name="Heading1 2" xfId="45" xr:uid="{00000000-0005-0000-0000-000030000000}"/>
    <cellStyle name="Heading1 2 2" xfId="46" xr:uid="{00000000-0005-0000-0000-000031000000}"/>
    <cellStyle name="Heading1 3" xfId="47" xr:uid="{00000000-0005-0000-0000-000032000000}"/>
    <cellStyle name="Heading1 3 2" xfId="48" xr:uid="{00000000-0005-0000-0000-000033000000}"/>
    <cellStyle name="Heading1 4" xfId="49" xr:uid="{00000000-0005-0000-0000-000034000000}"/>
    <cellStyle name="Heading1 5" xfId="50" xr:uid="{00000000-0005-0000-0000-000035000000}"/>
    <cellStyle name="Heading1 6" xfId="51" xr:uid="{00000000-0005-0000-0000-000036000000}"/>
    <cellStyle name="Heading1 7" xfId="52" xr:uid="{00000000-0005-0000-0000-000037000000}"/>
    <cellStyle name="Heading1 8" xfId="53" xr:uid="{00000000-0005-0000-0000-000038000000}"/>
    <cellStyle name="Heading1 9" xfId="54" xr:uid="{00000000-0005-0000-0000-000039000000}"/>
    <cellStyle name="Neutral 18" xfId="55" xr:uid="{00000000-0005-0000-0000-00003A000000}"/>
    <cellStyle name="Neutral 2" xfId="56" xr:uid="{00000000-0005-0000-0000-00003B000000}"/>
    <cellStyle name="Normal 2" xfId="57" xr:uid="{00000000-0005-0000-0000-00003C000000}"/>
    <cellStyle name="Normalny" xfId="0" builtinId="0"/>
    <cellStyle name="Normalny 10" xfId="58" xr:uid="{00000000-0005-0000-0000-00003D000000}"/>
    <cellStyle name="Normalny 11" xfId="59" xr:uid="{00000000-0005-0000-0000-00003E000000}"/>
    <cellStyle name="Normalny 12" xfId="60" xr:uid="{00000000-0005-0000-0000-00003F000000}"/>
    <cellStyle name="Normalny 13" xfId="61" xr:uid="{00000000-0005-0000-0000-000040000000}"/>
    <cellStyle name="Normalny 2" xfId="62" xr:uid="{00000000-0005-0000-0000-000041000000}"/>
    <cellStyle name="Normalny 2 2" xfId="63" xr:uid="{00000000-0005-0000-0000-000042000000}"/>
    <cellStyle name="Normalny 2 2 2" xfId="64" xr:uid="{00000000-0005-0000-0000-000043000000}"/>
    <cellStyle name="Normalny 2 2 2 2" xfId="65" xr:uid="{00000000-0005-0000-0000-000044000000}"/>
    <cellStyle name="Normalny 2 3" xfId="66" xr:uid="{00000000-0005-0000-0000-000045000000}"/>
    <cellStyle name="Normalny 2 4" xfId="67" xr:uid="{00000000-0005-0000-0000-000046000000}"/>
    <cellStyle name="Normalny 2 5" xfId="68" xr:uid="{00000000-0005-0000-0000-000047000000}"/>
    <cellStyle name="Normalny 2 5 2" xfId="69" xr:uid="{00000000-0005-0000-0000-000048000000}"/>
    <cellStyle name="Normalny 2 6" xfId="70" xr:uid="{00000000-0005-0000-0000-000049000000}"/>
    <cellStyle name="Normalny 2 6 2" xfId="71" xr:uid="{00000000-0005-0000-0000-00004A000000}"/>
    <cellStyle name="Normalny 2 7" xfId="72" xr:uid="{00000000-0005-0000-0000-00004B000000}"/>
    <cellStyle name="Normalny 3" xfId="73" xr:uid="{00000000-0005-0000-0000-00004C000000}"/>
    <cellStyle name="Normalny 3 2" xfId="74" xr:uid="{00000000-0005-0000-0000-00004D000000}"/>
    <cellStyle name="Normalny 3 3" xfId="75" xr:uid="{00000000-0005-0000-0000-00004E000000}"/>
    <cellStyle name="Normalny 4" xfId="76" xr:uid="{00000000-0005-0000-0000-00004F000000}"/>
    <cellStyle name="Normalny 4 2" xfId="77" xr:uid="{00000000-0005-0000-0000-000050000000}"/>
    <cellStyle name="Normalny 4 3" xfId="78" xr:uid="{00000000-0005-0000-0000-000051000000}"/>
    <cellStyle name="Normalny 4 4" xfId="79" xr:uid="{00000000-0005-0000-0000-000052000000}"/>
    <cellStyle name="Normalny 5" xfId="80" xr:uid="{00000000-0005-0000-0000-000053000000}"/>
    <cellStyle name="Normalny 5 2" xfId="81" xr:uid="{00000000-0005-0000-0000-000054000000}"/>
    <cellStyle name="Normalny 6" xfId="82" xr:uid="{00000000-0005-0000-0000-000055000000}"/>
    <cellStyle name="Normalny 6 2" xfId="83" xr:uid="{00000000-0005-0000-0000-000056000000}"/>
    <cellStyle name="Normalny 7" xfId="84" xr:uid="{00000000-0005-0000-0000-000057000000}"/>
    <cellStyle name="Normalny 7 2" xfId="85" xr:uid="{00000000-0005-0000-0000-000058000000}"/>
    <cellStyle name="Normalny 8" xfId="86" xr:uid="{00000000-0005-0000-0000-000059000000}"/>
    <cellStyle name="Normalny 9" xfId="87" xr:uid="{00000000-0005-0000-0000-00005A000000}"/>
    <cellStyle name="Normalny 9 2" xfId="88" xr:uid="{00000000-0005-0000-0000-00005B000000}"/>
    <cellStyle name="Normalny 9 2 2" xfId="89" xr:uid="{00000000-0005-0000-0000-00005C000000}"/>
    <cellStyle name="Normalny 9 2 3" xfId="90" xr:uid="{00000000-0005-0000-0000-00005D000000}"/>
    <cellStyle name="Normalny 9 2 4" xfId="91" xr:uid="{00000000-0005-0000-0000-00005E000000}"/>
    <cellStyle name="Normalny 9 3" xfId="92" xr:uid="{00000000-0005-0000-0000-00005F000000}"/>
    <cellStyle name="Normalny_Arkusz1 2" xfId="93" xr:uid="{00000000-0005-0000-0000-000060000000}"/>
    <cellStyle name="Normalny_Arkusz1_Arkusz1" xfId="94" xr:uid="{00000000-0005-0000-0000-000061000000}"/>
    <cellStyle name="Normalny_Arkusz1_Arkusz1 2" xfId="95" xr:uid="{00000000-0005-0000-0000-000062000000}"/>
    <cellStyle name="Normalny_Arkusz1_Arkusz1 3" xfId="96" xr:uid="{00000000-0005-0000-0000-000063000000}"/>
    <cellStyle name="Note 19" xfId="97" xr:uid="{00000000-0005-0000-0000-000064000000}"/>
    <cellStyle name="Note 2" xfId="98" xr:uid="{00000000-0005-0000-0000-000065000000}"/>
    <cellStyle name="Procentowy" xfId="2" builtinId="5"/>
    <cellStyle name="Procentowy 2" xfId="99" xr:uid="{00000000-0005-0000-0000-000066000000}"/>
    <cellStyle name="Procentowy 2 2" xfId="100" xr:uid="{00000000-0005-0000-0000-000067000000}"/>
    <cellStyle name="Procentowy 2 3" xfId="101" xr:uid="{00000000-0005-0000-0000-000068000000}"/>
    <cellStyle name="Procentowy 2 4" xfId="102" xr:uid="{00000000-0005-0000-0000-000069000000}"/>
    <cellStyle name="Procentowy 3" xfId="103" xr:uid="{00000000-0005-0000-0000-00006A000000}"/>
    <cellStyle name="Procentowy 4" xfId="104" xr:uid="{00000000-0005-0000-0000-00006B000000}"/>
    <cellStyle name="Procentowy 4 2" xfId="105" xr:uid="{00000000-0005-0000-0000-00006C000000}"/>
    <cellStyle name="Procentowy 4 3" xfId="106" xr:uid="{00000000-0005-0000-0000-00006D000000}"/>
    <cellStyle name="Procentowy 5" xfId="107" xr:uid="{00000000-0005-0000-0000-00006E000000}"/>
    <cellStyle name="Procentowy 6" xfId="108" xr:uid="{00000000-0005-0000-0000-00006F000000}"/>
    <cellStyle name="Procentowy 7" xfId="109" xr:uid="{00000000-0005-0000-0000-000070000000}"/>
    <cellStyle name="Procentowy 8" xfId="110" xr:uid="{00000000-0005-0000-0000-000071000000}"/>
    <cellStyle name="Procentowy 9" xfId="111" xr:uid="{00000000-0005-0000-0000-000072000000}"/>
    <cellStyle name="Result 10" xfId="112" xr:uid="{00000000-0005-0000-0000-000073000000}"/>
    <cellStyle name="Result 11" xfId="113" xr:uid="{00000000-0005-0000-0000-000074000000}"/>
    <cellStyle name="Result 12" xfId="114" xr:uid="{00000000-0005-0000-0000-000075000000}"/>
    <cellStyle name="Result 13" xfId="115" xr:uid="{00000000-0005-0000-0000-000076000000}"/>
    <cellStyle name="Result 15" xfId="116" xr:uid="{00000000-0005-0000-0000-000077000000}"/>
    <cellStyle name="Result 2" xfId="117" xr:uid="{00000000-0005-0000-0000-000078000000}"/>
    <cellStyle name="Result 2 2" xfId="118" xr:uid="{00000000-0005-0000-0000-000079000000}"/>
    <cellStyle name="Result 20" xfId="119" xr:uid="{00000000-0005-0000-0000-00007A000000}"/>
    <cellStyle name="Result 3" xfId="120" xr:uid="{00000000-0005-0000-0000-00007B000000}"/>
    <cellStyle name="Result 3 2" xfId="121" xr:uid="{00000000-0005-0000-0000-00007C000000}"/>
    <cellStyle name="Result 4" xfId="122" xr:uid="{00000000-0005-0000-0000-00007D000000}"/>
    <cellStyle name="Result 5" xfId="123" xr:uid="{00000000-0005-0000-0000-00007E000000}"/>
    <cellStyle name="Result 6" xfId="124" xr:uid="{00000000-0005-0000-0000-00007F000000}"/>
    <cellStyle name="Result 7" xfId="125" xr:uid="{00000000-0005-0000-0000-000080000000}"/>
    <cellStyle name="Result 8" xfId="126" xr:uid="{00000000-0005-0000-0000-000081000000}"/>
    <cellStyle name="Result 9" xfId="127" xr:uid="{00000000-0005-0000-0000-000082000000}"/>
    <cellStyle name="Result2 10" xfId="128" xr:uid="{00000000-0005-0000-0000-000083000000}"/>
    <cellStyle name="Result2 11" xfId="129" xr:uid="{00000000-0005-0000-0000-000084000000}"/>
    <cellStyle name="Result2 12" xfId="130" xr:uid="{00000000-0005-0000-0000-000085000000}"/>
    <cellStyle name="Result2 13" xfId="131" xr:uid="{00000000-0005-0000-0000-000086000000}"/>
    <cellStyle name="Result2 2" xfId="132" xr:uid="{00000000-0005-0000-0000-000087000000}"/>
    <cellStyle name="Result2 2 2" xfId="133" xr:uid="{00000000-0005-0000-0000-000088000000}"/>
    <cellStyle name="Result2 3" xfId="134" xr:uid="{00000000-0005-0000-0000-000089000000}"/>
    <cellStyle name="Result2 3 2" xfId="135" xr:uid="{00000000-0005-0000-0000-00008A000000}"/>
    <cellStyle name="Result2 4" xfId="136" xr:uid="{00000000-0005-0000-0000-00008B000000}"/>
    <cellStyle name="Result2 5" xfId="137" xr:uid="{00000000-0005-0000-0000-00008C000000}"/>
    <cellStyle name="Result2 6" xfId="138" xr:uid="{00000000-0005-0000-0000-00008D000000}"/>
    <cellStyle name="Result2 7" xfId="139" xr:uid="{00000000-0005-0000-0000-00008E000000}"/>
    <cellStyle name="Result2 8" xfId="140" xr:uid="{00000000-0005-0000-0000-00008F000000}"/>
    <cellStyle name="Result2 9" xfId="141" xr:uid="{00000000-0005-0000-0000-000090000000}"/>
    <cellStyle name="Status 2" xfId="142" xr:uid="{00000000-0005-0000-0000-000091000000}"/>
    <cellStyle name="Status 21" xfId="143" xr:uid="{00000000-0005-0000-0000-000092000000}"/>
    <cellStyle name="Tekst objaśnienia 2" xfId="144" xr:uid="{00000000-0005-0000-0000-000093000000}"/>
    <cellStyle name="Tekst objaśnienia 2 2" xfId="145" xr:uid="{00000000-0005-0000-0000-000094000000}"/>
    <cellStyle name="Tekst objaśnienia 2 3" xfId="146" xr:uid="{00000000-0005-0000-0000-000095000000}"/>
    <cellStyle name="Tekst objaśnienia 2 4" xfId="147" xr:uid="{00000000-0005-0000-0000-000096000000}"/>
    <cellStyle name="Tekst objaśnienia 2 5" xfId="148" xr:uid="{00000000-0005-0000-0000-000097000000}"/>
    <cellStyle name="Tekst objaśnienia 3" xfId="149" xr:uid="{00000000-0005-0000-0000-000098000000}"/>
    <cellStyle name="Tekst objaśnienia 4" xfId="150" xr:uid="{00000000-0005-0000-0000-000099000000}"/>
    <cellStyle name="Tekst objaśnienia 4 2" xfId="151" xr:uid="{00000000-0005-0000-0000-00009A000000}"/>
    <cellStyle name="Tekst objaśnienia 4 3" xfId="152" xr:uid="{00000000-0005-0000-0000-00009B000000}"/>
    <cellStyle name="Tekst objaśnienia 5" xfId="153" xr:uid="{00000000-0005-0000-0000-00009C000000}"/>
    <cellStyle name="Tekst objaśnienia 6" xfId="154" xr:uid="{00000000-0005-0000-0000-00009D000000}"/>
    <cellStyle name="Text 2" xfId="155" xr:uid="{00000000-0005-0000-0000-00009E000000}"/>
    <cellStyle name="Text 22" xfId="156" xr:uid="{00000000-0005-0000-0000-00009F000000}"/>
    <cellStyle name="Walutowy" xfId="1" builtinId="4"/>
    <cellStyle name="Walutowy 2" xfId="157" xr:uid="{00000000-0005-0000-0000-0000A0000000}"/>
    <cellStyle name="Walutowy 2 2" xfId="158" xr:uid="{00000000-0005-0000-0000-0000A1000000}"/>
    <cellStyle name="Walutowy 2 3" xfId="159" xr:uid="{00000000-0005-0000-0000-0000A2000000}"/>
    <cellStyle name="Walutowy 2 3 2" xfId="160" xr:uid="{00000000-0005-0000-0000-0000A3000000}"/>
    <cellStyle name="Walutowy 2 4" xfId="161" xr:uid="{00000000-0005-0000-0000-0000A4000000}"/>
    <cellStyle name="Walutowy 2 5" xfId="162" xr:uid="{00000000-0005-0000-0000-0000A5000000}"/>
    <cellStyle name="Walutowy 2 6" xfId="163" xr:uid="{00000000-0005-0000-0000-0000A6000000}"/>
    <cellStyle name="Walutowy 3" xfId="164" xr:uid="{00000000-0005-0000-0000-0000A7000000}"/>
    <cellStyle name="Walutowy 3 2" xfId="165" xr:uid="{00000000-0005-0000-0000-0000A8000000}"/>
    <cellStyle name="Walutowy 4" xfId="166" xr:uid="{00000000-0005-0000-0000-0000A9000000}"/>
    <cellStyle name="Walutowy 5" xfId="167" xr:uid="{00000000-0005-0000-0000-0000AA000000}"/>
    <cellStyle name="Walutowy 5 2" xfId="168" xr:uid="{00000000-0005-0000-0000-0000AB000000}"/>
    <cellStyle name="Walutowy 5 2 2" xfId="169" xr:uid="{00000000-0005-0000-0000-0000AC000000}"/>
    <cellStyle name="Walutowy 5 3" xfId="170" xr:uid="{00000000-0005-0000-0000-0000AD000000}"/>
    <cellStyle name="Walutowy 6" xfId="171" xr:uid="{00000000-0005-0000-0000-0000AE000000}"/>
    <cellStyle name="Walutowy 6 2" xfId="172" xr:uid="{00000000-0005-0000-0000-0000AF000000}"/>
    <cellStyle name="Walutowy 7" xfId="173" xr:uid="{00000000-0005-0000-0000-0000B0000000}"/>
    <cellStyle name="Walutowy 8" xfId="174" xr:uid="{00000000-0005-0000-0000-0000B1000000}"/>
    <cellStyle name="Warning 2" xfId="175" xr:uid="{00000000-0005-0000-0000-0000B2000000}"/>
    <cellStyle name="Warning 23" xfId="176" xr:uid="{00000000-0005-0000-0000-0000B3000000}"/>
    <cellStyle name="Wynik2" xfId="177" xr:uid="{00000000-0005-0000-0000-0000B4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FFFD7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F7F7F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26"/>
  <sheetViews>
    <sheetView tabSelected="1" zoomScaleNormal="100" workbookViewId="0">
      <selection activeCell="B5" sqref="B5"/>
    </sheetView>
  </sheetViews>
  <sheetFormatPr defaultColWidth="8.25" defaultRowHeight="14.25"/>
  <cols>
    <col min="1" max="1" width="4.5" style="4" customWidth="1"/>
    <col min="2" max="2" width="28.625" style="5" customWidth="1"/>
    <col min="3" max="3" width="13.375" style="5" customWidth="1"/>
    <col min="4" max="4" width="16.625" style="5" customWidth="1"/>
    <col min="5" max="5" width="7.875" style="5" customWidth="1"/>
    <col min="6" max="6" width="16.375" style="5" customWidth="1"/>
    <col min="7" max="7" width="22.875" style="5" customWidth="1"/>
    <col min="8" max="8" width="11.875" style="5" customWidth="1"/>
    <col min="9" max="9" width="11.5" style="5" customWidth="1"/>
    <col min="10" max="10" width="11.375" style="5" customWidth="1"/>
    <col min="11" max="11" width="11.625" style="5" customWidth="1"/>
    <col min="12" max="12" width="15" style="5" customWidth="1"/>
    <col min="13" max="13" width="11.875" style="5" customWidth="1"/>
    <col min="14" max="14" width="10.125" style="5" customWidth="1"/>
    <col min="15" max="15" width="11.875" style="5" customWidth="1"/>
    <col min="16" max="1022" width="8.25" style="5"/>
    <col min="1023" max="1024" width="9" style="5" customWidth="1"/>
  </cols>
  <sheetData>
    <row r="1" spans="1:15">
      <c r="A1" s="3"/>
      <c r="B1" s="495" t="s">
        <v>535</v>
      </c>
      <c r="C1" s="6"/>
      <c r="D1" s="3"/>
      <c r="E1" s="3"/>
      <c r="G1" s="3"/>
      <c r="H1" s="3"/>
      <c r="I1" s="3"/>
      <c r="N1" s="3"/>
      <c r="O1" s="7" t="s">
        <v>0</v>
      </c>
    </row>
    <row r="2" spans="1:15" ht="15.75" customHeight="1">
      <c r="A2" s="8"/>
      <c r="B2" s="9"/>
      <c r="C2" s="9"/>
      <c r="D2" s="10"/>
      <c r="E2" s="10"/>
      <c r="F2" s="11"/>
      <c r="G2" s="11"/>
      <c r="H2" s="12"/>
      <c r="I2" s="12"/>
      <c r="J2" s="13"/>
      <c r="K2" s="13"/>
    </row>
    <row r="3" spans="1:15" ht="39" customHeight="1">
      <c r="A3" s="14"/>
      <c r="B3" s="511" t="s">
        <v>1</v>
      </c>
      <c r="C3" s="511"/>
      <c r="D3" s="511"/>
      <c r="E3" s="511"/>
      <c r="F3" s="511"/>
      <c r="G3" s="511"/>
      <c r="H3" s="511"/>
      <c r="I3" s="511"/>
      <c r="J3" s="14"/>
      <c r="K3" s="14"/>
    </row>
    <row r="4" spans="1: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 ht="15.75" customHeight="1">
      <c r="A5" s="15"/>
      <c r="B5" s="16" t="s">
        <v>2</v>
      </c>
      <c r="C5" s="16"/>
      <c r="D5" s="15"/>
      <c r="E5" s="15"/>
      <c r="F5" s="15"/>
    </row>
    <row r="6" spans="1:15" ht="15.75" customHeight="1">
      <c r="B6" s="17" t="s">
        <v>3</v>
      </c>
      <c r="C6" s="17"/>
      <c r="D6" s="15"/>
      <c r="E6" s="15"/>
    </row>
    <row r="7" spans="1:15" s="13" customFormat="1" ht="51">
      <c r="A7" s="18" t="s">
        <v>4</v>
      </c>
      <c r="B7" s="18" t="s">
        <v>5</v>
      </c>
      <c r="C7" s="18" t="s">
        <v>6</v>
      </c>
      <c r="D7" s="18" t="s">
        <v>7</v>
      </c>
      <c r="E7" s="18" t="s">
        <v>8</v>
      </c>
      <c r="F7" s="18" t="s">
        <v>9</v>
      </c>
      <c r="G7" s="18" t="s">
        <v>10</v>
      </c>
      <c r="H7" s="18" t="s">
        <v>11</v>
      </c>
      <c r="I7" s="18" t="s">
        <v>12</v>
      </c>
      <c r="J7" s="388" t="s">
        <v>13</v>
      </c>
      <c r="K7" s="388" t="s">
        <v>14</v>
      </c>
      <c r="L7" s="388" t="s">
        <v>15</v>
      </c>
      <c r="M7" s="388" t="s">
        <v>534</v>
      </c>
      <c r="N7" s="388" t="s">
        <v>17</v>
      </c>
      <c r="O7" s="388" t="s">
        <v>433</v>
      </c>
    </row>
    <row r="8" spans="1:15" s="13" customFormat="1" ht="12.7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</row>
    <row r="9" spans="1:15" s="13" customFormat="1" ht="12.75">
      <c r="A9" s="512"/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21"/>
      <c r="M9" s="21"/>
      <c r="N9" s="21"/>
      <c r="O9" s="21"/>
    </row>
    <row r="10" spans="1:15" ht="38.25">
      <c r="A10" s="22" t="s">
        <v>18</v>
      </c>
      <c r="B10" s="22"/>
      <c r="C10" s="22"/>
      <c r="D10" s="23" t="s">
        <v>19</v>
      </c>
      <c r="E10" s="23" t="s">
        <v>20</v>
      </c>
      <c r="F10" s="22" t="s">
        <v>21</v>
      </c>
      <c r="G10" s="24" t="s">
        <v>22</v>
      </c>
      <c r="H10" s="25">
        <v>1550</v>
      </c>
      <c r="I10" s="22" t="s">
        <v>23</v>
      </c>
      <c r="J10" s="26"/>
      <c r="K10" s="27">
        <v>0.08</v>
      </c>
      <c r="L10" s="28">
        <f t="shared" ref="L10:L20" si="0">J10*1.08</f>
        <v>0</v>
      </c>
      <c r="M10" s="28">
        <f t="shared" ref="M10:M20" si="1">J10*H10</f>
        <v>0</v>
      </c>
      <c r="N10" s="28">
        <f t="shared" ref="N10:N20" si="2">O10-M10</f>
        <v>0</v>
      </c>
      <c r="O10" s="28">
        <f t="shared" ref="O10:O20" si="3">L10*H10</f>
        <v>0</v>
      </c>
    </row>
    <row r="11" spans="1:15" ht="38.25">
      <c r="A11" s="22" t="s">
        <v>24</v>
      </c>
      <c r="B11" s="22"/>
      <c r="C11" s="22"/>
      <c r="D11" s="23" t="s">
        <v>19</v>
      </c>
      <c r="E11" s="23" t="s">
        <v>25</v>
      </c>
      <c r="F11" s="22" t="s">
        <v>21</v>
      </c>
      <c r="G11" s="24" t="s">
        <v>22</v>
      </c>
      <c r="H11" s="25">
        <v>3850</v>
      </c>
      <c r="I11" s="22" t="s">
        <v>23</v>
      </c>
      <c r="J11" s="26"/>
      <c r="K11" s="27">
        <v>0.08</v>
      </c>
      <c r="L11" s="28">
        <f t="shared" si="0"/>
        <v>0</v>
      </c>
      <c r="M11" s="28">
        <f t="shared" si="1"/>
        <v>0</v>
      </c>
      <c r="N11" s="28">
        <f t="shared" si="2"/>
        <v>0</v>
      </c>
      <c r="O11" s="28">
        <f t="shared" si="3"/>
        <v>0</v>
      </c>
    </row>
    <row r="12" spans="1:15" ht="38.25">
      <c r="A12" s="22" t="s">
        <v>26</v>
      </c>
      <c r="B12" s="22"/>
      <c r="C12" s="22"/>
      <c r="D12" s="23" t="s">
        <v>19</v>
      </c>
      <c r="E12" s="23" t="s">
        <v>27</v>
      </c>
      <c r="F12" s="22" t="s">
        <v>21</v>
      </c>
      <c r="G12" s="24" t="s">
        <v>22</v>
      </c>
      <c r="H12" s="22">
        <v>520</v>
      </c>
      <c r="I12" s="22" t="s">
        <v>23</v>
      </c>
      <c r="J12" s="26"/>
      <c r="K12" s="27">
        <v>0.08</v>
      </c>
      <c r="L12" s="28">
        <f t="shared" si="0"/>
        <v>0</v>
      </c>
      <c r="M12" s="28">
        <f t="shared" si="1"/>
        <v>0</v>
      </c>
      <c r="N12" s="28">
        <f t="shared" si="2"/>
        <v>0</v>
      </c>
      <c r="O12" s="28">
        <f t="shared" si="3"/>
        <v>0</v>
      </c>
    </row>
    <row r="13" spans="1:15" ht="38.25">
      <c r="A13" s="22" t="s">
        <v>28</v>
      </c>
      <c r="B13" s="22"/>
      <c r="C13" s="22"/>
      <c r="D13" s="23" t="s">
        <v>29</v>
      </c>
      <c r="E13" s="23" t="s">
        <v>25</v>
      </c>
      <c r="F13" s="22" t="s">
        <v>21</v>
      </c>
      <c r="G13" s="24" t="s">
        <v>22</v>
      </c>
      <c r="H13" s="25">
        <v>200</v>
      </c>
      <c r="I13" s="22" t="s">
        <v>23</v>
      </c>
      <c r="J13" s="26"/>
      <c r="K13" s="27">
        <v>0.08</v>
      </c>
      <c r="L13" s="28">
        <f t="shared" si="0"/>
        <v>0</v>
      </c>
      <c r="M13" s="28">
        <f t="shared" si="1"/>
        <v>0</v>
      </c>
      <c r="N13" s="28">
        <f t="shared" si="2"/>
        <v>0</v>
      </c>
      <c r="O13" s="28">
        <f t="shared" si="3"/>
        <v>0</v>
      </c>
    </row>
    <row r="14" spans="1:15" ht="38.25">
      <c r="A14" s="22" t="s">
        <v>30</v>
      </c>
      <c r="B14" s="22"/>
      <c r="C14" s="22"/>
      <c r="D14" s="23" t="s">
        <v>31</v>
      </c>
      <c r="E14" s="23" t="s">
        <v>32</v>
      </c>
      <c r="F14" s="22" t="s">
        <v>21</v>
      </c>
      <c r="G14" s="24" t="s">
        <v>22</v>
      </c>
      <c r="H14" s="25">
        <v>35500</v>
      </c>
      <c r="I14" s="22" t="s">
        <v>23</v>
      </c>
      <c r="J14" s="26"/>
      <c r="K14" s="27">
        <v>0.08</v>
      </c>
      <c r="L14" s="28">
        <f t="shared" si="0"/>
        <v>0</v>
      </c>
      <c r="M14" s="28">
        <f t="shared" si="1"/>
        <v>0</v>
      </c>
      <c r="N14" s="28">
        <f t="shared" si="2"/>
        <v>0</v>
      </c>
      <c r="O14" s="28">
        <f t="shared" si="3"/>
        <v>0</v>
      </c>
    </row>
    <row r="15" spans="1:15" ht="38.25">
      <c r="A15" s="22" t="s">
        <v>33</v>
      </c>
      <c r="B15" s="22"/>
      <c r="C15" s="22"/>
      <c r="D15" s="23" t="s">
        <v>31</v>
      </c>
      <c r="E15" s="23" t="s">
        <v>20</v>
      </c>
      <c r="F15" s="22" t="s">
        <v>21</v>
      </c>
      <c r="G15" s="24" t="s">
        <v>22</v>
      </c>
      <c r="H15" s="25">
        <v>12400</v>
      </c>
      <c r="I15" s="22" t="s">
        <v>23</v>
      </c>
      <c r="J15" s="26"/>
      <c r="K15" s="27">
        <v>0.08</v>
      </c>
      <c r="L15" s="28">
        <f t="shared" si="0"/>
        <v>0</v>
      </c>
      <c r="M15" s="28">
        <f t="shared" si="1"/>
        <v>0</v>
      </c>
      <c r="N15" s="28">
        <f t="shared" si="2"/>
        <v>0</v>
      </c>
      <c r="O15" s="28">
        <f t="shared" si="3"/>
        <v>0</v>
      </c>
    </row>
    <row r="16" spans="1:15" ht="38.25">
      <c r="A16" s="22" t="s">
        <v>34</v>
      </c>
      <c r="B16" s="22"/>
      <c r="C16" s="22"/>
      <c r="D16" s="23" t="s">
        <v>31</v>
      </c>
      <c r="E16" s="23" t="s">
        <v>25</v>
      </c>
      <c r="F16" s="22" t="s">
        <v>21</v>
      </c>
      <c r="G16" s="24" t="s">
        <v>22</v>
      </c>
      <c r="H16" s="25">
        <v>14700</v>
      </c>
      <c r="I16" s="22" t="s">
        <v>23</v>
      </c>
      <c r="J16" s="26"/>
      <c r="K16" s="27">
        <v>0.08</v>
      </c>
      <c r="L16" s="28">
        <f t="shared" si="0"/>
        <v>0</v>
      </c>
      <c r="M16" s="28">
        <f t="shared" si="1"/>
        <v>0</v>
      </c>
      <c r="N16" s="28">
        <f t="shared" si="2"/>
        <v>0</v>
      </c>
      <c r="O16" s="28">
        <f t="shared" si="3"/>
        <v>0</v>
      </c>
    </row>
    <row r="17" spans="1:15" ht="38.25">
      <c r="A17" s="22" t="s">
        <v>35</v>
      </c>
      <c r="B17" s="22"/>
      <c r="C17" s="22"/>
      <c r="D17" s="23" t="s">
        <v>36</v>
      </c>
      <c r="E17" s="23" t="s">
        <v>27</v>
      </c>
      <c r="F17" s="22" t="s">
        <v>21</v>
      </c>
      <c r="G17" s="24" t="s">
        <v>22</v>
      </c>
      <c r="H17" s="25">
        <v>3000</v>
      </c>
      <c r="I17" s="22" t="s">
        <v>23</v>
      </c>
      <c r="J17" s="26"/>
      <c r="K17" s="27">
        <v>0.08</v>
      </c>
      <c r="L17" s="28">
        <f t="shared" si="0"/>
        <v>0</v>
      </c>
      <c r="M17" s="28">
        <f t="shared" si="1"/>
        <v>0</v>
      </c>
      <c r="N17" s="28">
        <f t="shared" si="2"/>
        <v>0</v>
      </c>
      <c r="O17" s="28">
        <f t="shared" si="3"/>
        <v>0</v>
      </c>
    </row>
    <row r="18" spans="1:15" s="15" customFormat="1" ht="38.25">
      <c r="A18" s="22" t="s">
        <v>37</v>
      </c>
      <c r="B18" s="22"/>
      <c r="C18" s="22"/>
      <c r="D18" s="23" t="s">
        <v>38</v>
      </c>
      <c r="E18" s="23" t="s">
        <v>32</v>
      </c>
      <c r="F18" s="29" t="s">
        <v>39</v>
      </c>
      <c r="G18" s="24" t="s">
        <v>22</v>
      </c>
      <c r="H18" s="25">
        <v>2500</v>
      </c>
      <c r="I18" s="22" t="s">
        <v>23</v>
      </c>
      <c r="J18" s="26"/>
      <c r="K18" s="27">
        <v>0.08</v>
      </c>
      <c r="L18" s="28">
        <f t="shared" si="0"/>
        <v>0</v>
      </c>
      <c r="M18" s="28">
        <f t="shared" si="1"/>
        <v>0</v>
      </c>
      <c r="N18" s="28">
        <f t="shared" si="2"/>
        <v>0</v>
      </c>
      <c r="O18" s="28">
        <f t="shared" si="3"/>
        <v>0</v>
      </c>
    </row>
    <row r="19" spans="1:15" s="15" customFormat="1" ht="38.25">
      <c r="A19" s="22" t="s">
        <v>40</v>
      </c>
      <c r="B19" s="30"/>
      <c r="C19" s="30"/>
      <c r="D19" s="23" t="s">
        <v>38</v>
      </c>
      <c r="E19" s="23" t="s">
        <v>20</v>
      </c>
      <c r="F19" s="29" t="s">
        <v>39</v>
      </c>
      <c r="G19" s="24" t="s">
        <v>22</v>
      </c>
      <c r="H19" s="31">
        <v>900</v>
      </c>
      <c r="I19" s="22" t="s">
        <v>23</v>
      </c>
      <c r="J19" s="26"/>
      <c r="K19" s="27">
        <v>0.08</v>
      </c>
      <c r="L19" s="28">
        <f t="shared" si="0"/>
        <v>0</v>
      </c>
      <c r="M19" s="28">
        <f t="shared" si="1"/>
        <v>0</v>
      </c>
      <c r="N19" s="28">
        <f t="shared" si="2"/>
        <v>0</v>
      </c>
      <c r="O19" s="28">
        <f t="shared" si="3"/>
        <v>0</v>
      </c>
    </row>
    <row r="20" spans="1:15" ht="38.25">
      <c r="A20" s="22" t="s">
        <v>41</v>
      </c>
      <c r="B20" s="22"/>
      <c r="C20" s="22"/>
      <c r="D20" s="23" t="s">
        <v>42</v>
      </c>
      <c r="E20" s="23" t="s">
        <v>25</v>
      </c>
      <c r="F20" s="29" t="s">
        <v>39</v>
      </c>
      <c r="G20" s="24" t="s">
        <v>22</v>
      </c>
      <c r="H20" s="25">
        <v>4500</v>
      </c>
      <c r="I20" s="22" t="s">
        <v>23</v>
      </c>
      <c r="J20" s="26"/>
      <c r="K20" s="27">
        <v>0.08</v>
      </c>
      <c r="L20" s="28">
        <f t="shared" si="0"/>
        <v>0</v>
      </c>
      <c r="M20" s="28">
        <f t="shared" si="1"/>
        <v>0</v>
      </c>
      <c r="N20" s="28">
        <f t="shared" si="2"/>
        <v>0</v>
      </c>
      <c r="O20" s="28">
        <f t="shared" si="3"/>
        <v>0</v>
      </c>
    </row>
    <row r="21" spans="1:15" s="13" customFormat="1" ht="12.75" customHeight="1">
      <c r="A21" s="513" t="s">
        <v>43</v>
      </c>
      <c r="B21" s="513"/>
      <c r="C21" s="513"/>
      <c r="D21" s="513"/>
      <c r="E21" s="513"/>
      <c r="F21" s="513"/>
      <c r="G21" s="513"/>
      <c r="H21" s="513"/>
      <c r="I21" s="513"/>
      <c r="J21" s="513"/>
      <c r="K21" s="513"/>
      <c r="L21" s="513"/>
      <c r="M21" s="32">
        <f>SUM(M10:M20)</f>
        <v>0</v>
      </c>
      <c r="N21" s="33" t="s">
        <v>43</v>
      </c>
      <c r="O21" s="32">
        <f>SUM(O10:O20)</f>
        <v>0</v>
      </c>
    </row>
    <row r="22" spans="1:15" ht="15.75" customHeight="1">
      <c r="M22" s="34"/>
      <c r="O22" s="34"/>
    </row>
    <row r="23" spans="1:15" s="13" customFormat="1" ht="12.75">
      <c r="A23" s="8"/>
      <c r="B23" s="35"/>
      <c r="C23" s="35"/>
      <c r="D23" s="36"/>
      <c r="E23" s="36"/>
      <c r="F23" s="10"/>
      <c r="G23" s="37"/>
      <c r="H23" s="38"/>
      <c r="I23" s="38"/>
      <c r="J23" s="38"/>
    </row>
    <row r="24" spans="1:15" s="13" customFormat="1" ht="12.75">
      <c r="A24" s="8"/>
      <c r="B24" s="39" t="s">
        <v>44</v>
      </c>
      <c r="C24" s="39"/>
      <c r="D24" s="36"/>
      <c r="E24" s="36"/>
      <c r="F24" s="10"/>
      <c r="G24" s="37"/>
      <c r="H24" s="40"/>
      <c r="I24" s="41" t="s">
        <v>45</v>
      </c>
      <c r="J24" s="38"/>
    </row>
    <row r="25" spans="1:15" s="13" customFormat="1" ht="12.75">
      <c r="A25" s="8"/>
      <c r="B25" s="9"/>
      <c r="C25" s="9"/>
      <c r="D25" s="10"/>
      <c r="E25" s="10"/>
      <c r="F25" s="11"/>
      <c r="G25" s="11"/>
      <c r="H25" s="11"/>
      <c r="I25" s="41" t="s">
        <v>46</v>
      </c>
      <c r="J25" s="12"/>
    </row>
    <row r="26" spans="1:15" s="13" customFormat="1" ht="12.75">
      <c r="A26" s="8"/>
    </row>
  </sheetData>
  <mergeCells count="3">
    <mergeCell ref="B3:I3"/>
    <mergeCell ref="A9:K9"/>
    <mergeCell ref="A21:L21"/>
  </mergeCells>
  <pageMargins left="0.7" right="0.7" top="1.43888888888889" bottom="1.43888888888889" header="0.511811023622047" footer="0.511811023622047"/>
  <pageSetup paperSize="9" fitToWidth="0" pageOrder="overThenDown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J23"/>
  <sheetViews>
    <sheetView topLeftCell="A2" zoomScaleNormal="100" workbookViewId="0">
      <selection activeCell="B5" sqref="B5"/>
    </sheetView>
  </sheetViews>
  <sheetFormatPr defaultColWidth="9" defaultRowHeight="14.25"/>
  <cols>
    <col min="1" max="1" width="3.25" style="59" customWidth="1"/>
    <col min="2" max="3" width="25.375" style="59" customWidth="1"/>
    <col min="4" max="4" width="39.75" style="59" customWidth="1"/>
    <col min="5" max="5" width="12.125" style="59" customWidth="1"/>
    <col min="6" max="6" width="9" style="59"/>
    <col min="7" max="8" width="17" style="59" customWidth="1"/>
    <col min="9" max="9" width="11.625" style="59" customWidth="1"/>
    <col min="10" max="10" width="14.875" style="59" customWidth="1"/>
    <col min="11" max="11" width="9" style="59"/>
    <col min="12" max="12" width="12.75" style="59" customWidth="1"/>
    <col min="13" max="1024" width="9" style="59"/>
  </cols>
  <sheetData>
    <row r="1" spans="1:12" s="13" customFormat="1" ht="12.75">
      <c r="B1" s="495" t="s">
        <v>535</v>
      </c>
      <c r="C1" s="39"/>
      <c r="D1" s="10"/>
      <c r="E1" s="11"/>
      <c r="F1" s="11"/>
      <c r="G1" s="12"/>
      <c r="H1" s="7" t="s">
        <v>0</v>
      </c>
    </row>
    <row r="2" spans="1:12" s="13" customFormat="1" ht="12.75">
      <c r="B2" s="9"/>
      <c r="C2" s="9"/>
      <c r="D2" s="10"/>
      <c r="E2" s="11"/>
      <c r="F2" s="11"/>
      <c r="G2" s="12"/>
    </row>
    <row r="3" spans="1:12" s="13" customFormat="1" ht="63" customHeight="1">
      <c r="A3" s="14"/>
      <c r="B3" s="511" t="s">
        <v>1</v>
      </c>
      <c r="C3" s="511"/>
      <c r="D3" s="511"/>
      <c r="E3" s="511"/>
      <c r="F3" s="511"/>
      <c r="G3" s="511"/>
      <c r="H3" s="511"/>
      <c r="I3" s="511"/>
      <c r="J3" s="3"/>
    </row>
    <row r="4" spans="1:12" s="13" customFormat="1" ht="12.75">
      <c r="A4" s="3"/>
      <c r="B4" s="50"/>
      <c r="C4" s="50"/>
      <c r="D4" s="50"/>
      <c r="E4" s="50"/>
      <c r="F4" s="50"/>
      <c r="G4" s="50"/>
      <c r="H4" s="50"/>
      <c r="I4" s="3"/>
      <c r="J4" s="3"/>
    </row>
    <row r="5" spans="1:12">
      <c r="A5" s="12"/>
      <c r="B5" s="51" t="s">
        <v>103</v>
      </c>
      <c r="C5" s="51"/>
      <c r="D5" s="12"/>
      <c r="E5" s="12"/>
      <c r="F5" s="12"/>
      <c r="G5" s="12"/>
    </row>
    <row r="6" spans="1:12">
      <c r="B6" s="51" t="s">
        <v>79</v>
      </c>
      <c r="C6" s="51"/>
      <c r="D6" s="12"/>
    </row>
    <row r="7" spans="1:12">
      <c r="B7" s="51"/>
      <c r="C7" s="51"/>
      <c r="D7" s="12"/>
    </row>
    <row r="8" spans="1:12" ht="63.75">
      <c r="A8" s="18" t="s">
        <v>80</v>
      </c>
      <c r="B8" s="18" t="s">
        <v>5</v>
      </c>
      <c r="C8" s="18" t="s">
        <v>6</v>
      </c>
      <c r="D8" s="18" t="s">
        <v>81</v>
      </c>
      <c r="E8" s="18" t="s">
        <v>82</v>
      </c>
      <c r="F8" s="18" t="s">
        <v>83</v>
      </c>
      <c r="G8" s="388" t="s">
        <v>13</v>
      </c>
      <c r="H8" s="388" t="s">
        <v>14</v>
      </c>
      <c r="I8" s="388" t="s">
        <v>15</v>
      </c>
      <c r="J8" s="388" t="s">
        <v>252</v>
      </c>
      <c r="K8" s="388" t="s">
        <v>17</v>
      </c>
      <c r="L8" s="388" t="s">
        <v>433</v>
      </c>
    </row>
    <row r="9" spans="1:12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</row>
    <row r="10" spans="1:12">
      <c r="A10" s="512"/>
      <c r="B10" s="512"/>
      <c r="C10" s="512"/>
      <c r="D10" s="512"/>
      <c r="E10" s="512"/>
      <c r="F10" s="512"/>
      <c r="G10" s="512"/>
      <c r="H10" s="512"/>
      <c r="I10" s="512"/>
      <c r="J10" s="512"/>
      <c r="K10" s="512"/>
      <c r="L10" s="512"/>
    </row>
    <row r="11" spans="1:12" s="12" customFormat="1" ht="69" customHeight="1">
      <c r="A11" s="42" t="s">
        <v>18</v>
      </c>
      <c r="B11" s="42"/>
      <c r="C11" s="42"/>
      <c r="D11" s="43" t="s">
        <v>104</v>
      </c>
      <c r="E11" s="42" t="s">
        <v>85</v>
      </c>
      <c r="F11" s="42">
        <v>50</v>
      </c>
      <c r="G11" s="66"/>
      <c r="H11" s="27">
        <v>0</v>
      </c>
      <c r="I11" s="66">
        <f>G11*1.05</f>
        <v>0</v>
      </c>
      <c r="J11" s="66">
        <f>G11*F11</f>
        <v>0</v>
      </c>
      <c r="K11" s="66">
        <v>0</v>
      </c>
      <c r="L11" s="66">
        <f t="shared" ref="L11:L21" si="0">J11</f>
        <v>0</v>
      </c>
    </row>
    <row r="12" spans="1:12" ht="25.5">
      <c r="A12" s="42" t="s">
        <v>24</v>
      </c>
      <c r="B12" s="67"/>
      <c r="C12" s="67"/>
      <c r="D12" s="43" t="s">
        <v>105</v>
      </c>
      <c r="E12" s="42" t="s">
        <v>106</v>
      </c>
      <c r="F12" s="42">
        <v>280</v>
      </c>
      <c r="G12" s="66"/>
      <c r="H12" s="27">
        <v>0</v>
      </c>
      <c r="I12" s="66">
        <f>G12*1.05</f>
        <v>0</v>
      </c>
      <c r="J12" s="66">
        <f>G12*F12</f>
        <v>0</v>
      </c>
      <c r="K12" s="66">
        <v>0</v>
      </c>
      <c r="L12" s="66">
        <f t="shared" si="0"/>
        <v>0</v>
      </c>
    </row>
    <row r="13" spans="1:12" ht="38.25">
      <c r="A13" s="42" t="s">
        <v>26</v>
      </c>
      <c r="B13" s="68"/>
      <c r="C13" s="68"/>
      <c r="D13" s="43" t="s">
        <v>107</v>
      </c>
      <c r="E13" s="42" t="s">
        <v>106</v>
      </c>
      <c r="F13" s="42">
        <v>120</v>
      </c>
      <c r="G13" s="66"/>
      <c r="H13" s="27">
        <v>0</v>
      </c>
      <c r="I13" s="66">
        <f>G13*1.05</f>
        <v>0</v>
      </c>
      <c r="J13" s="66">
        <f>G13*F13</f>
        <v>0</v>
      </c>
      <c r="K13" s="66">
        <v>0</v>
      </c>
      <c r="L13" s="66">
        <f t="shared" si="0"/>
        <v>0</v>
      </c>
    </row>
    <row r="14" spans="1:12" ht="51">
      <c r="A14" s="42" t="s">
        <v>28</v>
      </c>
      <c r="B14" s="69"/>
      <c r="C14" s="69"/>
      <c r="D14" s="43" t="s">
        <v>108</v>
      </c>
      <c r="E14" s="42" t="s">
        <v>106</v>
      </c>
      <c r="F14" s="42">
        <v>40</v>
      </c>
      <c r="G14" s="66"/>
      <c r="H14" s="27">
        <v>0</v>
      </c>
      <c r="I14" s="66">
        <f>G14*1.05</f>
        <v>0</v>
      </c>
      <c r="J14" s="66">
        <f>G14*F14</f>
        <v>0</v>
      </c>
      <c r="K14" s="66">
        <v>0</v>
      </c>
      <c r="L14" s="66">
        <f t="shared" si="0"/>
        <v>0</v>
      </c>
    </row>
    <row r="15" spans="1:12" ht="63.75">
      <c r="A15" s="42" t="s">
        <v>30</v>
      </c>
      <c r="B15" s="70"/>
      <c r="C15" s="70"/>
      <c r="D15" s="43" t="s">
        <v>109</v>
      </c>
      <c r="E15" s="42" t="s">
        <v>106</v>
      </c>
      <c r="F15" s="42">
        <v>80</v>
      </c>
      <c r="G15" s="66"/>
      <c r="H15" s="27">
        <v>0</v>
      </c>
      <c r="I15" s="45">
        <f>G15*1.05</f>
        <v>0</v>
      </c>
      <c r="J15" s="45">
        <f>F15*G15</f>
        <v>0</v>
      </c>
      <c r="K15" s="66">
        <v>0</v>
      </c>
      <c r="L15" s="45">
        <f t="shared" si="0"/>
        <v>0</v>
      </c>
    </row>
    <row r="16" spans="1:12" ht="38.25">
      <c r="A16" s="42" t="s">
        <v>33</v>
      </c>
      <c r="B16" s="60"/>
      <c r="C16" s="60"/>
      <c r="D16" s="43" t="s">
        <v>110</v>
      </c>
      <c r="E16" s="42" t="s">
        <v>111</v>
      </c>
      <c r="F16" s="44">
        <v>60</v>
      </c>
      <c r="G16" s="66"/>
      <c r="H16" s="27">
        <v>0</v>
      </c>
      <c r="I16" s="66">
        <f>G16*1.23</f>
        <v>0</v>
      </c>
      <c r="J16" s="66">
        <f t="shared" ref="J16:J21" si="1">G16*F16</f>
        <v>0</v>
      </c>
      <c r="K16" s="66">
        <v>0</v>
      </c>
      <c r="L16" s="66">
        <f t="shared" si="0"/>
        <v>0</v>
      </c>
    </row>
    <row r="17" spans="1:12" ht="38.25">
      <c r="A17" s="42" t="s">
        <v>34</v>
      </c>
      <c r="B17" s="71"/>
      <c r="C17" s="71"/>
      <c r="D17" s="43" t="s">
        <v>112</v>
      </c>
      <c r="E17" s="42" t="s">
        <v>113</v>
      </c>
      <c r="F17" s="44">
        <v>5250</v>
      </c>
      <c r="G17" s="66"/>
      <c r="H17" s="27">
        <v>0</v>
      </c>
      <c r="I17" s="45">
        <f>G17*1.05</f>
        <v>0</v>
      </c>
      <c r="J17" s="45">
        <f t="shared" si="1"/>
        <v>0</v>
      </c>
      <c r="K17" s="45">
        <v>0</v>
      </c>
      <c r="L17" s="45">
        <f t="shared" si="0"/>
        <v>0</v>
      </c>
    </row>
    <row r="18" spans="1:12" ht="63.75">
      <c r="A18" s="42" t="s">
        <v>35</v>
      </c>
      <c r="B18" s="71"/>
      <c r="C18" s="71"/>
      <c r="D18" s="43" t="s">
        <v>114</v>
      </c>
      <c r="E18" s="42" t="s">
        <v>115</v>
      </c>
      <c r="F18" s="42">
        <v>40</v>
      </c>
      <c r="G18" s="45"/>
      <c r="H18" s="27">
        <v>0</v>
      </c>
      <c r="I18" s="45">
        <f>G18*1.05</f>
        <v>0</v>
      </c>
      <c r="J18" s="45">
        <f t="shared" si="1"/>
        <v>0</v>
      </c>
      <c r="K18" s="45">
        <v>0</v>
      </c>
      <c r="L18" s="45">
        <f t="shared" si="0"/>
        <v>0</v>
      </c>
    </row>
    <row r="19" spans="1:12" ht="25.5">
      <c r="A19" s="42" t="s">
        <v>37</v>
      </c>
      <c r="B19" s="71"/>
      <c r="C19" s="71"/>
      <c r="D19" s="43" t="s">
        <v>116</v>
      </c>
      <c r="E19" s="42" t="s">
        <v>115</v>
      </c>
      <c r="F19" s="42">
        <v>40</v>
      </c>
      <c r="G19" s="45"/>
      <c r="H19" s="27">
        <v>0</v>
      </c>
      <c r="I19" s="45">
        <f>G19*1.05</f>
        <v>0</v>
      </c>
      <c r="J19" s="45">
        <f t="shared" si="1"/>
        <v>0</v>
      </c>
      <c r="K19" s="45">
        <v>0</v>
      </c>
      <c r="L19" s="45">
        <f t="shared" si="0"/>
        <v>0</v>
      </c>
    </row>
    <row r="20" spans="1:12" ht="51">
      <c r="A20" s="42" t="s">
        <v>40</v>
      </c>
      <c r="B20" s="71"/>
      <c r="C20" s="71"/>
      <c r="D20" s="52" t="s">
        <v>117</v>
      </c>
      <c r="E20" s="42" t="s">
        <v>85</v>
      </c>
      <c r="F20" s="42">
        <v>510</v>
      </c>
      <c r="G20" s="26"/>
      <c r="H20" s="27">
        <v>0</v>
      </c>
      <c r="I20" s="45">
        <f>G20*1.23</f>
        <v>0</v>
      </c>
      <c r="J20" s="45">
        <f t="shared" si="1"/>
        <v>0</v>
      </c>
      <c r="K20" s="45">
        <v>0</v>
      </c>
      <c r="L20" s="45">
        <f t="shared" si="0"/>
        <v>0</v>
      </c>
    </row>
    <row r="21" spans="1:12" ht="51">
      <c r="A21" s="42" t="s">
        <v>41</v>
      </c>
      <c r="B21" s="71"/>
      <c r="C21" s="71"/>
      <c r="D21" s="72" t="s">
        <v>118</v>
      </c>
      <c r="E21" s="42" t="s">
        <v>25</v>
      </c>
      <c r="F21" s="42">
        <v>320</v>
      </c>
      <c r="G21" s="45"/>
      <c r="H21" s="27">
        <v>0</v>
      </c>
      <c r="I21" s="45">
        <f>G21*1.05</f>
        <v>0</v>
      </c>
      <c r="J21" s="45">
        <f t="shared" si="1"/>
        <v>0</v>
      </c>
      <c r="K21" s="45">
        <v>0</v>
      </c>
      <c r="L21" s="45">
        <f t="shared" si="0"/>
        <v>0</v>
      </c>
    </row>
    <row r="22" spans="1:12" ht="13.35" customHeight="1">
      <c r="A22" s="513" t="s">
        <v>43</v>
      </c>
      <c r="B22" s="513"/>
      <c r="C22" s="513"/>
      <c r="D22" s="513"/>
      <c r="E22" s="513"/>
      <c r="F22" s="513"/>
      <c r="G22" s="513"/>
      <c r="H22" s="513"/>
      <c r="I22" s="513"/>
      <c r="J22" s="62">
        <f>SUM(J11:J21)</f>
        <v>0</v>
      </c>
      <c r="K22" s="63" t="s">
        <v>43</v>
      </c>
      <c r="L22" s="62">
        <f>SUM(L11:L21)</f>
        <v>0</v>
      </c>
    </row>
    <row r="23" spans="1:12">
      <c r="J23" s="65"/>
      <c r="L23" s="65"/>
    </row>
  </sheetData>
  <mergeCells count="3">
    <mergeCell ref="B3:I3"/>
    <mergeCell ref="A10:L10"/>
    <mergeCell ref="A22:I22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J15"/>
  <sheetViews>
    <sheetView zoomScaleNormal="100" workbookViewId="0">
      <selection activeCell="B5" sqref="B5"/>
    </sheetView>
  </sheetViews>
  <sheetFormatPr defaultColWidth="9" defaultRowHeight="14.25"/>
  <cols>
    <col min="1" max="1" width="3.25" style="59" customWidth="1"/>
    <col min="2" max="2" width="21.125" style="59" customWidth="1"/>
    <col min="3" max="3" width="16.5" style="59" customWidth="1"/>
    <col min="4" max="4" width="64.625" style="59" customWidth="1"/>
    <col min="5" max="5" width="17.375" style="59" customWidth="1"/>
    <col min="6" max="6" width="13" style="59" customWidth="1"/>
    <col min="7" max="7" width="16.125" style="59" customWidth="1"/>
    <col min="8" max="8" width="14.5" style="59" customWidth="1"/>
    <col min="9" max="9" width="11.125" style="59" customWidth="1"/>
    <col min="10" max="1024" width="9" style="59"/>
  </cols>
  <sheetData>
    <row r="1" spans="1:12" s="13" customFormat="1" ht="12.75">
      <c r="B1" s="495" t="s">
        <v>535</v>
      </c>
      <c r="C1" s="39"/>
      <c r="D1" s="10"/>
      <c r="E1" s="11"/>
      <c r="F1" s="11"/>
      <c r="G1" s="12"/>
      <c r="H1" s="7" t="s">
        <v>0</v>
      </c>
    </row>
    <row r="2" spans="1:12" s="13" customFormat="1" ht="12.75">
      <c r="B2" s="39"/>
      <c r="C2" s="39"/>
      <c r="D2" s="10"/>
      <c r="E2" s="11"/>
      <c r="F2" s="11"/>
      <c r="G2" s="12"/>
    </row>
    <row r="3" spans="1:12" s="13" customFormat="1" ht="58.5" customHeight="1">
      <c r="A3" s="14"/>
      <c r="B3" s="511" t="s">
        <v>1</v>
      </c>
      <c r="C3" s="511"/>
      <c r="D3" s="511"/>
      <c r="E3" s="511"/>
      <c r="F3" s="511"/>
      <c r="G3" s="511"/>
      <c r="H3" s="511"/>
      <c r="I3" s="511"/>
      <c r="J3" s="3"/>
    </row>
    <row r="4" spans="1:12" s="13" customFormat="1" ht="12.75">
      <c r="A4" s="3"/>
      <c r="B4" s="50"/>
      <c r="C4" s="50"/>
      <c r="D4" s="50"/>
      <c r="E4" s="50"/>
      <c r="F4" s="50"/>
      <c r="G4" s="50"/>
      <c r="H4" s="50"/>
      <c r="I4" s="3"/>
      <c r="J4" s="3"/>
    </row>
    <row r="5" spans="1:12">
      <c r="A5" s="12"/>
      <c r="B5" s="51" t="s">
        <v>119</v>
      </c>
      <c r="C5" s="51"/>
      <c r="D5" s="12"/>
      <c r="E5" s="12"/>
      <c r="F5" s="12"/>
      <c r="G5" s="12"/>
    </row>
    <row r="6" spans="1:12">
      <c r="B6" s="51" t="s">
        <v>79</v>
      </c>
      <c r="C6" s="51"/>
      <c r="D6" s="12"/>
    </row>
    <row r="7" spans="1:12">
      <c r="B7" s="51"/>
      <c r="C7" s="51"/>
      <c r="D7" s="12"/>
    </row>
    <row r="8" spans="1:12" ht="51">
      <c r="A8" s="18" t="s">
        <v>80</v>
      </c>
      <c r="B8" s="18" t="s">
        <v>5</v>
      </c>
      <c r="C8" s="18" t="s">
        <v>6</v>
      </c>
      <c r="D8" s="18" t="s">
        <v>81</v>
      </c>
      <c r="E8" s="18" t="s">
        <v>82</v>
      </c>
      <c r="F8" s="18" t="s">
        <v>83</v>
      </c>
      <c r="G8" s="388" t="s">
        <v>13</v>
      </c>
      <c r="H8" s="388" t="s">
        <v>14</v>
      </c>
      <c r="I8" s="388" t="s">
        <v>15</v>
      </c>
      <c r="J8" s="388" t="s">
        <v>252</v>
      </c>
      <c r="K8" s="388" t="s">
        <v>17</v>
      </c>
      <c r="L8" s="388" t="s">
        <v>433</v>
      </c>
    </row>
    <row r="9" spans="1:12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</row>
    <row r="10" spans="1:12">
      <c r="A10" s="514"/>
      <c r="B10" s="514"/>
      <c r="C10" s="514"/>
      <c r="D10" s="514"/>
      <c r="E10" s="514"/>
      <c r="F10" s="514"/>
      <c r="G10" s="514"/>
      <c r="H10" s="514"/>
      <c r="I10" s="514"/>
      <c r="J10" s="514"/>
      <c r="K10" s="514"/>
      <c r="L10" s="514"/>
    </row>
    <row r="11" spans="1:12" s="12" customFormat="1" ht="31.5" customHeight="1">
      <c r="A11" s="42" t="s">
        <v>18</v>
      </c>
      <c r="B11" s="42"/>
      <c r="C11" s="42"/>
      <c r="D11" s="50" t="s">
        <v>120</v>
      </c>
      <c r="E11" s="42" t="s">
        <v>106</v>
      </c>
      <c r="F11" s="42">
        <v>80</v>
      </c>
      <c r="G11" s="66"/>
      <c r="H11" s="27">
        <v>0</v>
      </c>
      <c r="I11" s="45">
        <f>G11*1.23</f>
        <v>0</v>
      </c>
      <c r="J11" s="45">
        <f>G11*F11</f>
        <v>0</v>
      </c>
      <c r="K11" s="45">
        <v>0</v>
      </c>
      <c r="L11" s="45">
        <f>J11</f>
        <v>0</v>
      </c>
    </row>
    <row r="12" spans="1:12" ht="25.5">
      <c r="A12" s="42" t="s">
        <v>24</v>
      </c>
      <c r="B12" s="67"/>
      <c r="C12" s="67"/>
      <c r="D12" s="43" t="s">
        <v>121</v>
      </c>
      <c r="E12" s="42" t="s">
        <v>122</v>
      </c>
      <c r="F12" s="42">
        <v>10</v>
      </c>
      <c r="G12" s="66"/>
      <c r="H12" s="27">
        <v>0</v>
      </c>
      <c r="I12" s="45">
        <f>G12*1.23</f>
        <v>0</v>
      </c>
      <c r="J12" s="45">
        <f>G12*F12</f>
        <v>0</v>
      </c>
      <c r="K12" s="45">
        <v>0</v>
      </c>
      <c r="L12" s="45">
        <f>J12</f>
        <v>0</v>
      </c>
    </row>
    <row r="13" spans="1:12" ht="12.75" customHeight="1">
      <c r="A13" s="513" t="s">
        <v>43</v>
      </c>
      <c r="B13" s="513"/>
      <c r="C13" s="513"/>
      <c r="D13" s="513"/>
      <c r="E13" s="513"/>
      <c r="F13" s="513"/>
      <c r="G13" s="513"/>
      <c r="H13" s="513"/>
      <c r="I13" s="513"/>
      <c r="J13" s="73">
        <f>SUM(J11:J12)</f>
        <v>0</v>
      </c>
      <c r="K13" s="74" t="s">
        <v>43</v>
      </c>
      <c r="L13" s="73">
        <f>SUM(L11:L12)</f>
        <v>0</v>
      </c>
    </row>
    <row r="14" spans="1:12">
      <c r="A14" s="13"/>
      <c r="B14" s="39" t="s">
        <v>44</v>
      </c>
      <c r="C14" s="39"/>
      <c r="D14" s="36"/>
      <c r="E14" s="37"/>
      <c r="F14" s="40"/>
      <c r="G14" s="41" t="s">
        <v>45</v>
      </c>
      <c r="H14" s="13"/>
      <c r="J14" s="65"/>
      <c r="L14" s="65"/>
    </row>
    <row r="15" spans="1:12">
      <c r="A15" s="13"/>
      <c r="B15" s="9"/>
      <c r="C15" s="9"/>
      <c r="D15" s="10"/>
      <c r="E15" s="11"/>
      <c r="F15" s="11"/>
      <c r="G15" s="41" t="s">
        <v>46</v>
      </c>
      <c r="H15" s="13"/>
    </row>
  </sheetData>
  <mergeCells count="3">
    <mergeCell ref="B3:I3"/>
    <mergeCell ref="A10:L10"/>
    <mergeCell ref="A13:I13"/>
  </mergeCells>
  <phoneticPr fontId="72" type="noConversion"/>
  <pageMargins left="0.7" right="0.7" top="0.75" bottom="0.75" header="0.511811023622047" footer="0.511811023622047"/>
  <pageSetup paperSize="9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J16"/>
  <sheetViews>
    <sheetView zoomScaleNormal="100" workbookViewId="0">
      <selection activeCell="B5" sqref="B5"/>
    </sheetView>
  </sheetViews>
  <sheetFormatPr defaultColWidth="9" defaultRowHeight="14.25"/>
  <cols>
    <col min="1" max="1" width="3.25" style="59" customWidth="1"/>
    <col min="2" max="2" width="19.875" style="59" customWidth="1"/>
    <col min="3" max="3" width="15.75" style="59" customWidth="1"/>
    <col min="4" max="4" width="30.375" style="59" customWidth="1"/>
    <col min="5" max="5" width="18.375" style="59" customWidth="1"/>
    <col min="6" max="6" width="9" style="59"/>
    <col min="7" max="7" width="18.75" style="59" customWidth="1"/>
    <col min="8" max="8" width="17.25" style="59" customWidth="1"/>
    <col min="9" max="9" width="10.5" style="59" customWidth="1"/>
    <col min="10" max="10" width="10.125" style="59" customWidth="1"/>
    <col min="11" max="11" width="9" style="59"/>
    <col min="12" max="12" width="10.125" style="59" customWidth="1"/>
    <col min="13" max="1024" width="9" style="59"/>
  </cols>
  <sheetData>
    <row r="1" spans="1:12" s="13" customFormat="1" ht="12.75">
      <c r="B1" s="495" t="s">
        <v>535</v>
      </c>
      <c r="C1" s="39"/>
      <c r="D1" s="10"/>
      <c r="E1" s="11"/>
      <c r="F1" s="11"/>
      <c r="G1" s="12"/>
      <c r="H1" s="7" t="s">
        <v>0</v>
      </c>
    </row>
    <row r="2" spans="1:12" s="13" customFormat="1" ht="12.75">
      <c r="B2" s="39"/>
      <c r="C2" s="39"/>
      <c r="D2" s="10"/>
      <c r="E2" s="11"/>
      <c r="F2" s="11"/>
      <c r="G2" s="12"/>
    </row>
    <row r="3" spans="1:12" s="13" customFormat="1" ht="58.5" customHeight="1">
      <c r="A3" s="14"/>
      <c r="B3" s="511" t="s">
        <v>1</v>
      </c>
      <c r="C3" s="511"/>
      <c r="D3" s="511"/>
      <c r="E3" s="511"/>
      <c r="F3" s="511"/>
      <c r="G3" s="511"/>
      <c r="H3" s="511"/>
      <c r="I3" s="511"/>
      <c r="J3" s="3"/>
    </row>
    <row r="4" spans="1:12" s="13" customFormat="1" ht="12.75">
      <c r="A4" s="3"/>
      <c r="B4" s="50"/>
      <c r="C4" s="50"/>
      <c r="D4" s="50"/>
      <c r="E4" s="50"/>
      <c r="F4" s="50"/>
      <c r="G4" s="50"/>
      <c r="H4" s="50"/>
      <c r="I4" s="3"/>
      <c r="J4" s="3"/>
    </row>
    <row r="5" spans="1:12">
      <c r="A5" s="12"/>
      <c r="B5" s="51" t="s">
        <v>123</v>
      </c>
      <c r="C5" s="51"/>
      <c r="D5" s="12"/>
      <c r="E5" s="12"/>
      <c r="F5" s="12"/>
      <c r="G5" s="12"/>
    </row>
    <row r="6" spans="1:12">
      <c r="B6" s="51" t="s">
        <v>79</v>
      </c>
      <c r="C6" s="51"/>
      <c r="D6" s="12"/>
    </row>
    <row r="7" spans="1:12">
      <c r="B7" s="51"/>
      <c r="C7" s="51"/>
      <c r="D7" s="12"/>
    </row>
    <row r="8" spans="1:12" ht="63.75">
      <c r="A8" s="18" t="s">
        <v>80</v>
      </c>
      <c r="B8" s="18" t="s">
        <v>5</v>
      </c>
      <c r="C8" s="18" t="s">
        <v>6</v>
      </c>
      <c r="D8" s="18" t="s">
        <v>81</v>
      </c>
      <c r="E8" s="18" t="s">
        <v>82</v>
      </c>
      <c r="F8" s="18" t="s">
        <v>83</v>
      </c>
      <c r="G8" s="388" t="s">
        <v>13</v>
      </c>
      <c r="H8" s="388" t="s">
        <v>14</v>
      </c>
      <c r="I8" s="388" t="s">
        <v>15</v>
      </c>
      <c r="J8" s="388" t="s">
        <v>252</v>
      </c>
      <c r="K8" s="388" t="s">
        <v>17</v>
      </c>
      <c r="L8" s="388" t="s">
        <v>433</v>
      </c>
    </row>
    <row r="9" spans="1:12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</row>
    <row r="10" spans="1:12">
      <c r="A10" s="514"/>
      <c r="B10" s="514"/>
      <c r="C10" s="514"/>
      <c r="D10" s="514"/>
      <c r="E10" s="514"/>
      <c r="F10" s="514"/>
      <c r="G10" s="514"/>
      <c r="H10" s="514"/>
      <c r="I10" s="514"/>
      <c r="J10" s="514"/>
      <c r="K10" s="514"/>
      <c r="L10" s="514"/>
    </row>
    <row r="11" spans="1:12" s="12" customFormat="1" ht="36.75" customHeight="1">
      <c r="A11" s="42" t="s">
        <v>18</v>
      </c>
      <c r="B11" s="42"/>
      <c r="C11" s="42"/>
      <c r="D11" s="50" t="s">
        <v>124</v>
      </c>
      <c r="E11" s="42" t="s">
        <v>125</v>
      </c>
      <c r="F11" s="42">
        <v>300</v>
      </c>
      <c r="G11" s="66"/>
      <c r="H11" s="27">
        <v>0</v>
      </c>
      <c r="I11" s="45">
        <f>G11*1.23</f>
        <v>0</v>
      </c>
      <c r="J11" s="45">
        <f>G11*F11</f>
        <v>0</v>
      </c>
      <c r="K11" s="45">
        <f>L11-J11</f>
        <v>0</v>
      </c>
      <c r="L11" s="45">
        <f>J11</f>
        <v>0</v>
      </c>
    </row>
    <row r="12" spans="1:12" ht="12.75" customHeight="1">
      <c r="A12" s="513" t="s">
        <v>43</v>
      </c>
      <c r="B12" s="513"/>
      <c r="C12" s="513"/>
      <c r="D12" s="513"/>
      <c r="E12" s="513"/>
      <c r="F12" s="513"/>
      <c r="G12" s="513"/>
      <c r="H12" s="513"/>
      <c r="I12" s="513"/>
      <c r="J12" s="73">
        <f>SUM(J11)</f>
        <v>0</v>
      </c>
      <c r="K12" s="74" t="s">
        <v>43</v>
      </c>
      <c r="L12" s="73">
        <f>SUM(L11)</f>
        <v>0</v>
      </c>
    </row>
    <row r="13" spans="1:12">
      <c r="A13" s="13"/>
      <c r="B13" s="57"/>
      <c r="C13" s="57"/>
      <c r="D13" s="57"/>
      <c r="E13" s="57"/>
      <c r="F13" s="57"/>
      <c r="G13" s="13"/>
      <c r="H13" s="13"/>
    </row>
    <row r="14" spans="1:12">
      <c r="A14" s="13"/>
      <c r="B14" s="35"/>
      <c r="C14" s="35"/>
      <c r="D14" s="36"/>
      <c r="E14" s="37"/>
      <c r="F14" s="38"/>
      <c r="G14" s="38"/>
      <c r="H14" s="13"/>
    </row>
    <row r="15" spans="1:12">
      <c r="A15" s="13"/>
      <c r="B15" s="39" t="s">
        <v>44</v>
      </c>
      <c r="C15" s="39"/>
      <c r="D15" s="36"/>
      <c r="E15" s="37"/>
      <c r="F15" s="40"/>
      <c r="G15" s="41" t="s">
        <v>45</v>
      </c>
      <c r="H15" s="13"/>
    </row>
    <row r="16" spans="1:12">
      <c r="A16" s="13"/>
      <c r="B16" s="9"/>
      <c r="C16" s="9"/>
      <c r="D16" s="10"/>
      <c r="E16" s="11"/>
      <c r="F16" s="11"/>
      <c r="G16" s="41" t="s">
        <v>46</v>
      </c>
      <c r="H16" s="13"/>
    </row>
  </sheetData>
  <mergeCells count="3">
    <mergeCell ref="B3:I3"/>
    <mergeCell ref="A10:L10"/>
    <mergeCell ref="A12:I12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J15"/>
  <sheetViews>
    <sheetView zoomScaleNormal="100" workbookViewId="0">
      <selection activeCell="B5" sqref="B5"/>
    </sheetView>
  </sheetViews>
  <sheetFormatPr defaultColWidth="9" defaultRowHeight="14.25"/>
  <cols>
    <col min="1" max="1" width="3.25" style="59" customWidth="1"/>
    <col min="2" max="2" width="20.375" style="59" customWidth="1"/>
    <col min="3" max="3" width="16.25" style="59" customWidth="1"/>
    <col min="4" max="4" width="30.625" style="59" customWidth="1"/>
    <col min="5" max="5" width="14" style="59" customWidth="1"/>
    <col min="6" max="6" width="13.5" style="59" customWidth="1"/>
    <col min="7" max="8" width="16.875" style="59" customWidth="1"/>
    <col min="9" max="9" width="11.375" style="59" customWidth="1"/>
    <col min="10" max="10" width="9.75" style="59" customWidth="1"/>
    <col min="11" max="1024" width="9" style="59"/>
  </cols>
  <sheetData>
    <row r="1" spans="1:12" s="13" customFormat="1" ht="12.75">
      <c r="B1" s="495" t="s">
        <v>535</v>
      </c>
      <c r="C1" s="39"/>
      <c r="D1" s="10"/>
      <c r="E1" s="11"/>
      <c r="F1" s="11"/>
      <c r="G1" s="12"/>
      <c r="H1" s="7" t="s">
        <v>0</v>
      </c>
    </row>
    <row r="2" spans="1:12" s="13" customFormat="1" ht="12.75">
      <c r="B2" s="39"/>
      <c r="C2" s="39"/>
      <c r="D2" s="10"/>
      <c r="E2" s="11"/>
      <c r="F2" s="11"/>
      <c r="G2" s="12"/>
    </row>
    <row r="3" spans="1:12" s="13" customFormat="1" ht="58.5" customHeight="1">
      <c r="A3" s="14"/>
      <c r="B3" s="511" t="s">
        <v>1</v>
      </c>
      <c r="C3" s="511"/>
      <c r="D3" s="511"/>
      <c r="E3" s="511"/>
      <c r="F3" s="511"/>
      <c r="G3" s="511"/>
      <c r="H3" s="511"/>
      <c r="I3" s="511"/>
      <c r="J3" s="3"/>
    </row>
    <row r="4" spans="1:12" s="13" customFormat="1" ht="12.75">
      <c r="A4" s="3"/>
      <c r="B4" s="50"/>
      <c r="C4" s="50"/>
      <c r="D4" s="50"/>
      <c r="E4" s="50"/>
      <c r="F4" s="50"/>
      <c r="G4" s="50"/>
      <c r="H4" s="50"/>
      <c r="I4" s="3"/>
      <c r="J4" s="3"/>
    </row>
    <row r="5" spans="1:12">
      <c r="A5" s="12"/>
      <c r="B5" s="51" t="s">
        <v>126</v>
      </c>
      <c r="C5" s="51"/>
      <c r="D5" s="12"/>
      <c r="E5" s="12"/>
      <c r="F5" s="12"/>
      <c r="G5" s="12"/>
    </row>
    <row r="6" spans="1:12">
      <c r="B6" s="51" t="s">
        <v>79</v>
      </c>
      <c r="C6" s="51"/>
      <c r="D6" s="12"/>
    </row>
    <row r="7" spans="1:12">
      <c r="B7" s="51"/>
      <c r="C7" s="51"/>
      <c r="D7" s="12"/>
    </row>
    <row r="8" spans="1:12" ht="51">
      <c r="A8" s="18" t="s">
        <v>80</v>
      </c>
      <c r="B8" s="18" t="s">
        <v>5</v>
      </c>
      <c r="C8" s="18" t="s">
        <v>6</v>
      </c>
      <c r="D8" s="18" t="s">
        <v>81</v>
      </c>
      <c r="E8" s="18" t="s">
        <v>82</v>
      </c>
      <c r="F8" s="18" t="s">
        <v>83</v>
      </c>
      <c r="G8" s="388" t="s">
        <v>13</v>
      </c>
      <c r="H8" s="388" t="s">
        <v>14</v>
      </c>
      <c r="I8" s="388" t="s">
        <v>15</v>
      </c>
      <c r="J8" s="388" t="s">
        <v>252</v>
      </c>
      <c r="K8" s="388" t="s">
        <v>17</v>
      </c>
      <c r="L8" s="388" t="s">
        <v>433</v>
      </c>
    </row>
    <row r="9" spans="1:12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</row>
    <row r="10" spans="1:12">
      <c r="A10" s="514"/>
      <c r="B10" s="514"/>
      <c r="C10" s="514"/>
      <c r="D10" s="514"/>
      <c r="E10" s="514"/>
      <c r="F10" s="514"/>
      <c r="G10" s="514"/>
      <c r="H10" s="514"/>
      <c r="I10" s="514"/>
      <c r="J10" s="514"/>
      <c r="K10" s="514"/>
      <c r="L10" s="514"/>
    </row>
    <row r="11" spans="1:12" s="12" customFormat="1" ht="25.5">
      <c r="A11" s="42" t="s">
        <v>18</v>
      </c>
      <c r="B11" s="42"/>
      <c r="C11" s="42"/>
      <c r="D11" s="75" t="s">
        <v>127</v>
      </c>
      <c r="E11" s="42" t="s">
        <v>115</v>
      </c>
      <c r="F11" s="42">
        <v>48</v>
      </c>
      <c r="G11" s="45"/>
      <c r="H11" s="27">
        <v>0</v>
      </c>
      <c r="I11" s="45">
        <f>G11*1.05</f>
        <v>0</v>
      </c>
      <c r="J11" s="45">
        <f>G11*F11</f>
        <v>0</v>
      </c>
      <c r="K11" s="45">
        <v>0</v>
      </c>
      <c r="L11" s="45">
        <f>J11</f>
        <v>0</v>
      </c>
    </row>
    <row r="12" spans="1:12" ht="76.5">
      <c r="A12" s="42" t="s">
        <v>24</v>
      </c>
      <c r="B12" s="67"/>
      <c r="C12" s="67"/>
      <c r="D12" s="50" t="s">
        <v>128</v>
      </c>
      <c r="E12" s="42" t="s">
        <v>115</v>
      </c>
      <c r="F12" s="42">
        <v>48</v>
      </c>
      <c r="G12" s="45"/>
      <c r="H12" s="27">
        <v>0</v>
      </c>
      <c r="I12" s="45">
        <f>G12*1.05</f>
        <v>0</v>
      </c>
      <c r="J12" s="45">
        <f>G12*F12</f>
        <v>0</v>
      </c>
      <c r="K12" s="45">
        <v>0</v>
      </c>
      <c r="L12" s="45">
        <f>J12</f>
        <v>0</v>
      </c>
    </row>
    <row r="13" spans="1:12" ht="12.75" customHeight="1">
      <c r="A13" s="513" t="s">
        <v>43</v>
      </c>
      <c r="B13" s="513"/>
      <c r="C13" s="513"/>
      <c r="D13" s="513"/>
      <c r="E13" s="513"/>
      <c r="F13" s="513"/>
      <c r="G13" s="513"/>
      <c r="H13" s="513"/>
      <c r="I13" s="513"/>
      <c r="J13" s="73">
        <f>SUM(J11:J12)</f>
        <v>0</v>
      </c>
      <c r="K13" s="74" t="s">
        <v>43</v>
      </c>
      <c r="L13" s="73">
        <f>SUM(L11:L12)</f>
        <v>0</v>
      </c>
    </row>
    <row r="14" spans="1:12">
      <c r="A14" s="13"/>
      <c r="B14" s="39" t="s">
        <v>44</v>
      </c>
      <c r="C14" s="39"/>
      <c r="D14" s="36"/>
      <c r="E14" s="37"/>
      <c r="F14" s="40"/>
      <c r="G14" s="41" t="s">
        <v>45</v>
      </c>
      <c r="H14" s="13"/>
    </row>
    <row r="15" spans="1:12">
      <c r="A15" s="13"/>
      <c r="B15" s="9"/>
      <c r="C15" s="9"/>
      <c r="D15" s="10"/>
      <c r="E15" s="11"/>
      <c r="F15" s="11"/>
      <c r="G15" s="41" t="s">
        <v>46</v>
      </c>
      <c r="H15" s="13"/>
    </row>
  </sheetData>
  <mergeCells count="3">
    <mergeCell ref="B3:I3"/>
    <mergeCell ref="A10:L10"/>
    <mergeCell ref="A13:I1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8"/>
  <sheetViews>
    <sheetView zoomScaleNormal="100" workbookViewId="0">
      <selection activeCell="B5" sqref="B5"/>
    </sheetView>
  </sheetViews>
  <sheetFormatPr defaultColWidth="10.5" defaultRowHeight="14.25"/>
  <cols>
    <col min="1" max="1" width="4.5" customWidth="1"/>
    <col min="3" max="3" width="28.125" customWidth="1"/>
    <col min="4" max="4" width="34.5" customWidth="1"/>
  </cols>
  <sheetData>
    <row r="1" spans="1:14" ht="15">
      <c r="B1" s="495" t="s">
        <v>535</v>
      </c>
      <c r="C1" s="77"/>
      <c r="D1" s="78"/>
      <c r="E1" s="78"/>
      <c r="F1" s="79"/>
      <c r="G1" s="79"/>
      <c r="H1" s="79"/>
      <c r="I1" s="79"/>
      <c r="J1" s="76"/>
      <c r="K1" s="80"/>
      <c r="L1" s="81"/>
      <c r="M1" s="79" t="s">
        <v>0</v>
      </c>
      <c r="N1" s="81"/>
    </row>
    <row r="2" spans="1:14" ht="15">
      <c r="A2" s="76"/>
      <c r="B2" s="82"/>
      <c r="C2" s="82"/>
      <c r="D2" s="78"/>
      <c r="E2" s="78"/>
      <c r="F2" s="79"/>
      <c r="G2" s="79"/>
      <c r="H2" s="79"/>
      <c r="I2" s="79"/>
      <c r="J2" s="80"/>
      <c r="K2" s="80"/>
      <c r="L2" s="76"/>
      <c r="M2" s="76"/>
      <c r="N2" s="76"/>
    </row>
    <row r="3" spans="1:14" ht="37.35" customHeight="1">
      <c r="A3" s="83"/>
      <c r="B3" s="511" t="s">
        <v>1</v>
      </c>
      <c r="C3" s="511"/>
      <c r="D3" s="511"/>
      <c r="E3" s="511"/>
      <c r="F3" s="511"/>
      <c r="G3" s="511"/>
      <c r="H3" s="511"/>
      <c r="I3" s="511"/>
      <c r="J3" s="83"/>
      <c r="K3" s="83"/>
      <c r="L3" s="83"/>
      <c r="M3" s="83"/>
      <c r="N3" s="83"/>
    </row>
    <row r="4" spans="1:14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5">
      <c r="A5" s="80"/>
      <c r="B5" s="85" t="s">
        <v>129</v>
      </c>
      <c r="C5" s="85"/>
      <c r="D5" s="80"/>
      <c r="E5" s="80"/>
      <c r="F5" s="80"/>
      <c r="G5" s="80"/>
      <c r="H5" s="80"/>
      <c r="I5" s="80"/>
      <c r="J5" s="80"/>
      <c r="K5" s="80"/>
      <c r="L5" s="76"/>
      <c r="M5" s="76"/>
      <c r="N5" s="76"/>
    </row>
    <row r="6" spans="1:14" ht="15">
      <c r="A6" s="76"/>
      <c r="B6" s="85" t="s">
        <v>60</v>
      </c>
      <c r="C6" s="85"/>
      <c r="D6" s="80"/>
      <c r="E6" s="80"/>
      <c r="F6" s="76"/>
      <c r="G6" s="76"/>
      <c r="H6" s="76"/>
      <c r="I6" s="76"/>
      <c r="J6" s="76"/>
      <c r="K6" s="76"/>
      <c r="L6" s="76"/>
      <c r="M6" s="76"/>
      <c r="N6" s="76"/>
    </row>
    <row r="7" spans="1:14" ht="15">
      <c r="A7" s="76"/>
      <c r="B7" s="86"/>
      <c r="C7" s="86"/>
      <c r="D7" s="80"/>
      <c r="E7" s="80"/>
      <c r="F7" s="76"/>
      <c r="G7" s="76"/>
      <c r="H7" s="76"/>
      <c r="I7" s="76"/>
      <c r="J7" s="76"/>
      <c r="K7" s="76"/>
      <c r="L7" s="76"/>
      <c r="M7" s="76"/>
      <c r="N7" s="76"/>
    </row>
    <row r="8" spans="1:14" ht="42">
      <c r="A8" s="19" t="s">
        <v>80</v>
      </c>
      <c r="B8" s="19" t="s">
        <v>5</v>
      </c>
      <c r="C8" s="19" t="s">
        <v>6</v>
      </c>
      <c r="D8" s="19" t="s">
        <v>7</v>
      </c>
      <c r="E8" s="19" t="s">
        <v>130</v>
      </c>
      <c r="F8" s="19" t="s">
        <v>9</v>
      </c>
      <c r="G8" s="19" t="s">
        <v>12</v>
      </c>
      <c r="H8" s="19" t="s">
        <v>11</v>
      </c>
      <c r="I8" s="19" t="s">
        <v>13</v>
      </c>
      <c r="J8" s="19" t="s">
        <v>14</v>
      </c>
      <c r="K8" s="19" t="s">
        <v>15</v>
      </c>
      <c r="L8" s="19" t="s">
        <v>533</v>
      </c>
      <c r="M8" s="19" t="s">
        <v>17</v>
      </c>
      <c r="N8" s="19" t="s">
        <v>433</v>
      </c>
    </row>
    <row r="9" spans="1:14">
      <c r="A9" s="87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87">
        <v>9</v>
      </c>
      <c r="J9" s="87">
        <v>10</v>
      </c>
      <c r="K9" s="87">
        <v>11</v>
      </c>
      <c r="L9" s="87">
        <v>12</v>
      </c>
      <c r="M9" s="87">
        <v>13</v>
      </c>
      <c r="N9" s="87">
        <v>14</v>
      </c>
    </row>
    <row r="10" spans="1:14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88"/>
      <c r="M10" s="88"/>
      <c r="N10" s="88"/>
    </row>
    <row r="11" spans="1:14">
      <c r="A11" s="91" t="s">
        <v>18</v>
      </c>
      <c r="B11" s="91"/>
      <c r="C11" s="91"/>
      <c r="D11" s="89" t="s">
        <v>131</v>
      </c>
      <c r="E11" s="89" t="s">
        <v>132</v>
      </c>
      <c r="F11" s="90" t="s">
        <v>133</v>
      </c>
      <c r="G11" s="90" t="s">
        <v>134</v>
      </c>
      <c r="H11" s="91">
        <v>1</v>
      </c>
      <c r="I11" s="92"/>
      <c r="J11" s="93">
        <v>0.08</v>
      </c>
      <c r="K11" s="389">
        <f t="shared" ref="K11:K25" si="0">I11+(I11*J11)</f>
        <v>0</v>
      </c>
      <c r="L11" s="92">
        <f t="shared" ref="L11:L26" si="1">I11*H11</f>
        <v>0</v>
      </c>
      <c r="M11" s="92">
        <f t="shared" ref="M11:M26" si="2">N11-L11</f>
        <v>0</v>
      </c>
      <c r="N11" s="92">
        <f t="shared" ref="N11:N19" si="3">K11*H11</f>
        <v>0</v>
      </c>
    </row>
    <row r="12" spans="1:14" ht="31.5">
      <c r="A12" s="91" t="s">
        <v>24</v>
      </c>
      <c r="B12" s="390"/>
      <c r="C12" s="390"/>
      <c r="D12" s="89" t="s">
        <v>135</v>
      </c>
      <c r="E12" s="89" t="s">
        <v>136</v>
      </c>
      <c r="F12" s="90" t="s">
        <v>137</v>
      </c>
      <c r="G12" s="90" t="s">
        <v>138</v>
      </c>
      <c r="H12" s="91">
        <v>1</v>
      </c>
      <c r="I12" s="94"/>
      <c r="J12" s="93">
        <v>0.08</v>
      </c>
      <c r="K12" s="389">
        <f t="shared" si="0"/>
        <v>0</v>
      </c>
      <c r="L12" s="92">
        <f t="shared" si="1"/>
        <v>0</v>
      </c>
      <c r="M12" s="92">
        <f t="shared" si="2"/>
        <v>0</v>
      </c>
      <c r="N12" s="92">
        <f t="shared" si="3"/>
        <v>0</v>
      </c>
    </row>
    <row r="13" spans="1:14" ht="21">
      <c r="A13" s="91" t="s">
        <v>26</v>
      </c>
      <c r="B13" s="391"/>
      <c r="C13" s="391"/>
      <c r="D13" s="166" t="s">
        <v>139</v>
      </c>
      <c r="E13" s="103" t="s">
        <v>140</v>
      </c>
      <c r="F13" s="96" t="s">
        <v>141</v>
      </c>
      <c r="G13" s="96">
        <v>30</v>
      </c>
      <c r="H13" s="97">
        <v>1</v>
      </c>
      <c r="I13" s="98"/>
      <c r="J13" s="99">
        <v>0.08</v>
      </c>
      <c r="K13" s="272">
        <f t="shared" si="0"/>
        <v>0</v>
      </c>
      <c r="L13" s="101">
        <f t="shared" si="1"/>
        <v>0</v>
      </c>
      <c r="M13" s="101">
        <f t="shared" si="2"/>
        <v>0</v>
      </c>
      <c r="N13" s="101">
        <f t="shared" si="3"/>
        <v>0</v>
      </c>
    </row>
    <row r="14" spans="1:14">
      <c r="A14" s="91" t="s">
        <v>28</v>
      </c>
      <c r="B14" s="392"/>
      <c r="C14" s="392"/>
      <c r="D14" s="97" t="s">
        <v>142</v>
      </c>
      <c r="E14" s="103" t="s">
        <v>143</v>
      </c>
      <c r="F14" s="96" t="s">
        <v>144</v>
      </c>
      <c r="G14" s="96">
        <v>60</v>
      </c>
      <c r="H14" s="97">
        <v>1</v>
      </c>
      <c r="I14" s="98"/>
      <c r="J14" s="99">
        <v>0.08</v>
      </c>
      <c r="K14" s="272">
        <f t="shared" si="0"/>
        <v>0</v>
      </c>
      <c r="L14" s="101">
        <f t="shared" si="1"/>
        <v>0</v>
      </c>
      <c r="M14" s="101">
        <f t="shared" si="2"/>
        <v>0</v>
      </c>
      <c r="N14" s="101">
        <f t="shared" si="3"/>
        <v>0</v>
      </c>
    </row>
    <row r="15" spans="1:14">
      <c r="A15" s="91" t="s">
        <v>30</v>
      </c>
      <c r="B15" s="393"/>
      <c r="C15" s="393"/>
      <c r="D15" s="89" t="s">
        <v>145</v>
      </c>
      <c r="E15" s="89" t="s">
        <v>146</v>
      </c>
      <c r="F15" s="90" t="s">
        <v>147</v>
      </c>
      <c r="G15" s="90" t="s">
        <v>148</v>
      </c>
      <c r="H15" s="91">
        <v>10</v>
      </c>
      <c r="I15" s="94"/>
      <c r="J15" s="93">
        <v>0.08</v>
      </c>
      <c r="K15" s="389">
        <f t="shared" si="0"/>
        <v>0</v>
      </c>
      <c r="L15" s="92">
        <f t="shared" si="1"/>
        <v>0</v>
      </c>
      <c r="M15" s="92">
        <f t="shared" si="2"/>
        <v>0</v>
      </c>
      <c r="N15" s="92">
        <f t="shared" si="3"/>
        <v>0</v>
      </c>
    </row>
    <row r="16" spans="1:14" ht="21">
      <c r="A16" s="91" t="s">
        <v>33</v>
      </c>
      <c r="B16" s="394"/>
      <c r="C16" s="394"/>
      <c r="D16" s="89" t="s">
        <v>149</v>
      </c>
      <c r="E16" s="89" t="s">
        <v>150</v>
      </c>
      <c r="F16" s="90" t="s">
        <v>151</v>
      </c>
      <c r="G16" s="90" t="s">
        <v>152</v>
      </c>
      <c r="H16" s="91">
        <v>5</v>
      </c>
      <c r="I16" s="94"/>
      <c r="J16" s="93">
        <v>0.08</v>
      </c>
      <c r="K16" s="389">
        <f t="shared" si="0"/>
        <v>0</v>
      </c>
      <c r="L16" s="92">
        <f t="shared" si="1"/>
        <v>0</v>
      </c>
      <c r="M16" s="92">
        <f t="shared" si="2"/>
        <v>0</v>
      </c>
      <c r="N16" s="92">
        <f t="shared" si="3"/>
        <v>0</v>
      </c>
    </row>
    <row r="17" spans="1:14" ht="15">
      <c r="A17" s="91" t="s">
        <v>34</v>
      </c>
      <c r="B17" s="395"/>
      <c r="C17" s="395"/>
      <c r="D17" s="166" t="s">
        <v>153</v>
      </c>
      <c r="E17" s="103" t="s">
        <v>154</v>
      </c>
      <c r="F17" s="96" t="s">
        <v>155</v>
      </c>
      <c r="G17" s="96">
        <v>20</v>
      </c>
      <c r="H17" s="97">
        <v>10</v>
      </c>
      <c r="I17" s="98"/>
      <c r="J17" s="99">
        <v>0.08</v>
      </c>
      <c r="K17" s="272">
        <f t="shared" si="0"/>
        <v>0</v>
      </c>
      <c r="L17" s="101">
        <f t="shared" si="1"/>
        <v>0</v>
      </c>
      <c r="M17" s="101">
        <f t="shared" si="2"/>
        <v>0</v>
      </c>
      <c r="N17" s="101">
        <f t="shared" si="3"/>
        <v>0</v>
      </c>
    </row>
    <row r="18" spans="1:14" ht="15">
      <c r="A18" s="91" t="s">
        <v>35</v>
      </c>
      <c r="B18" s="395"/>
      <c r="C18" s="395"/>
      <c r="D18" s="166" t="s">
        <v>156</v>
      </c>
      <c r="E18" s="103" t="s">
        <v>157</v>
      </c>
      <c r="F18" s="96" t="s">
        <v>133</v>
      </c>
      <c r="G18" s="96">
        <v>40</v>
      </c>
      <c r="H18" s="97">
        <v>25</v>
      </c>
      <c r="I18" s="102"/>
      <c r="J18" s="99">
        <v>0.08</v>
      </c>
      <c r="K18" s="272">
        <f t="shared" si="0"/>
        <v>0</v>
      </c>
      <c r="L18" s="101">
        <f t="shared" si="1"/>
        <v>0</v>
      </c>
      <c r="M18" s="101">
        <f t="shared" si="2"/>
        <v>0</v>
      </c>
      <c r="N18" s="101">
        <f t="shared" si="3"/>
        <v>0</v>
      </c>
    </row>
    <row r="19" spans="1:14" ht="15">
      <c r="A19" s="91" t="s">
        <v>37</v>
      </c>
      <c r="B19" s="395"/>
      <c r="C19" s="395"/>
      <c r="D19" s="97" t="s">
        <v>158</v>
      </c>
      <c r="E19" s="103" t="s">
        <v>159</v>
      </c>
      <c r="F19" s="96" t="s">
        <v>160</v>
      </c>
      <c r="G19" s="96" t="s">
        <v>161</v>
      </c>
      <c r="H19" s="97">
        <v>10</v>
      </c>
      <c r="I19" s="102"/>
      <c r="J19" s="99">
        <v>0.08</v>
      </c>
      <c r="K19" s="272">
        <f t="shared" si="0"/>
        <v>0</v>
      </c>
      <c r="L19" s="101">
        <f t="shared" si="1"/>
        <v>0</v>
      </c>
      <c r="M19" s="101">
        <f t="shared" si="2"/>
        <v>0</v>
      </c>
      <c r="N19" s="101">
        <f t="shared" si="3"/>
        <v>0</v>
      </c>
    </row>
    <row r="20" spans="1:14" ht="31.5">
      <c r="A20" s="91" t="s">
        <v>40</v>
      </c>
      <c r="B20" s="395"/>
      <c r="C20" s="395"/>
      <c r="D20" s="166" t="s">
        <v>162</v>
      </c>
      <c r="E20" s="103" t="s">
        <v>163</v>
      </c>
      <c r="F20" s="96" t="s">
        <v>164</v>
      </c>
      <c r="G20" s="96" t="s">
        <v>165</v>
      </c>
      <c r="H20" s="97">
        <v>10</v>
      </c>
      <c r="I20" s="98"/>
      <c r="J20" s="99">
        <v>0.08</v>
      </c>
      <c r="K20" s="272">
        <f t="shared" si="0"/>
        <v>0</v>
      </c>
      <c r="L20" s="101">
        <f t="shared" si="1"/>
        <v>0</v>
      </c>
      <c r="M20" s="101">
        <f t="shared" si="2"/>
        <v>0</v>
      </c>
      <c r="N20" s="101"/>
    </row>
    <row r="21" spans="1:14" ht="15">
      <c r="A21" s="91" t="s">
        <v>41</v>
      </c>
      <c r="B21" s="395"/>
      <c r="C21" s="395"/>
      <c r="D21" s="166" t="s">
        <v>162</v>
      </c>
      <c r="E21" s="103" t="s">
        <v>166</v>
      </c>
      <c r="F21" s="96" t="s">
        <v>167</v>
      </c>
      <c r="G21" s="96" t="s">
        <v>106</v>
      </c>
      <c r="H21" s="97">
        <v>10</v>
      </c>
      <c r="I21" s="98"/>
      <c r="J21" s="99">
        <v>0.08</v>
      </c>
      <c r="K21" s="272">
        <f t="shared" si="0"/>
        <v>0</v>
      </c>
      <c r="L21" s="101">
        <f t="shared" si="1"/>
        <v>0</v>
      </c>
      <c r="M21" s="101">
        <f t="shared" si="2"/>
        <v>0</v>
      </c>
      <c r="N21" s="101">
        <f t="shared" ref="N21:N26" si="4">K21*H21</f>
        <v>0</v>
      </c>
    </row>
    <row r="22" spans="1:14" ht="21">
      <c r="A22" s="91" t="s">
        <v>168</v>
      </c>
      <c r="B22" s="395"/>
      <c r="C22" s="395"/>
      <c r="D22" s="89" t="s">
        <v>169</v>
      </c>
      <c r="E22" s="89" t="s">
        <v>150</v>
      </c>
      <c r="F22" s="90" t="s">
        <v>170</v>
      </c>
      <c r="G22" s="90" t="s">
        <v>171</v>
      </c>
      <c r="H22" s="91">
        <v>30</v>
      </c>
      <c r="I22" s="94"/>
      <c r="J22" s="93">
        <v>0.08</v>
      </c>
      <c r="K22" s="389">
        <f t="shared" si="0"/>
        <v>0</v>
      </c>
      <c r="L22" s="92">
        <f t="shared" si="1"/>
        <v>0</v>
      </c>
      <c r="M22" s="92">
        <f t="shared" si="2"/>
        <v>0</v>
      </c>
      <c r="N22" s="92">
        <f t="shared" si="4"/>
        <v>0</v>
      </c>
    </row>
    <row r="23" spans="1:14" ht="144.75" customHeight="1">
      <c r="A23" s="91" t="s">
        <v>172</v>
      </c>
      <c r="B23" s="395"/>
      <c r="C23" s="395"/>
      <c r="D23" s="89" t="s">
        <v>173</v>
      </c>
      <c r="E23" s="89" t="s">
        <v>174</v>
      </c>
      <c r="F23" s="90" t="s">
        <v>175</v>
      </c>
      <c r="G23" s="90" t="s">
        <v>176</v>
      </c>
      <c r="H23" s="91">
        <v>1</v>
      </c>
      <c r="I23" s="94"/>
      <c r="J23" s="93">
        <v>0.08</v>
      </c>
      <c r="K23" s="389">
        <f t="shared" si="0"/>
        <v>0</v>
      </c>
      <c r="L23" s="92">
        <f t="shared" si="1"/>
        <v>0</v>
      </c>
      <c r="M23" s="92">
        <f t="shared" si="2"/>
        <v>0</v>
      </c>
      <c r="N23" s="92">
        <f t="shared" si="4"/>
        <v>0</v>
      </c>
    </row>
    <row r="24" spans="1:14" ht="15">
      <c r="A24" s="91" t="s">
        <v>177</v>
      </c>
      <c r="B24" s="395"/>
      <c r="C24" s="395"/>
      <c r="D24" s="104" t="s">
        <v>178</v>
      </c>
      <c r="E24" s="104" t="s">
        <v>179</v>
      </c>
      <c r="F24" s="104" t="s">
        <v>180</v>
      </c>
      <c r="G24" s="104">
        <v>100</v>
      </c>
      <c r="H24" s="104">
        <v>1</v>
      </c>
      <c r="I24" s="106"/>
      <c r="J24" s="107">
        <v>0.08</v>
      </c>
      <c r="K24" s="272">
        <f t="shared" si="0"/>
        <v>0</v>
      </c>
      <c r="L24" s="92">
        <f t="shared" si="1"/>
        <v>0</v>
      </c>
      <c r="M24" s="92">
        <f t="shared" si="2"/>
        <v>0</v>
      </c>
      <c r="N24" s="92">
        <f t="shared" si="4"/>
        <v>0</v>
      </c>
    </row>
    <row r="25" spans="1:14" ht="15">
      <c r="A25" s="91" t="s">
        <v>181</v>
      </c>
      <c r="B25" s="395"/>
      <c r="C25" s="395"/>
      <c r="D25" s="104" t="s">
        <v>178</v>
      </c>
      <c r="E25" s="104" t="s">
        <v>182</v>
      </c>
      <c r="F25" s="104" t="s">
        <v>180</v>
      </c>
      <c r="G25" s="104">
        <v>200</v>
      </c>
      <c r="H25" s="104">
        <v>5</v>
      </c>
      <c r="I25" s="106"/>
      <c r="J25" s="107">
        <v>0.08</v>
      </c>
      <c r="K25" s="272">
        <f t="shared" si="0"/>
        <v>0</v>
      </c>
      <c r="L25" s="92">
        <f t="shared" si="1"/>
        <v>0</v>
      </c>
      <c r="M25" s="92">
        <f t="shared" si="2"/>
        <v>0</v>
      </c>
      <c r="N25" s="92">
        <f t="shared" si="4"/>
        <v>0</v>
      </c>
    </row>
    <row r="26" spans="1:14" ht="15">
      <c r="A26" s="91" t="s">
        <v>183</v>
      </c>
      <c r="B26" s="395"/>
      <c r="C26" s="395"/>
      <c r="D26" s="104" t="s">
        <v>184</v>
      </c>
      <c r="E26" s="396" t="s">
        <v>185</v>
      </c>
      <c r="F26" s="104" t="s">
        <v>186</v>
      </c>
      <c r="G26" s="104" t="s">
        <v>187</v>
      </c>
      <c r="H26" s="104">
        <v>10</v>
      </c>
      <c r="I26" s="106"/>
      <c r="J26" s="107">
        <v>0.08</v>
      </c>
      <c r="K26" s="272">
        <f>I26*1.08</f>
        <v>0</v>
      </c>
      <c r="L26" s="92">
        <f t="shared" si="1"/>
        <v>0</v>
      </c>
      <c r="M26" s="92">
        <f t="shared" si="2"/>
        <v>0</v>
      </c>
      <c r="N26" s="92">
        <f t="shared" si="4"/>
        <v>0</v>
      </c>
    </row>
    <row r="27" spans="1:14" ht="13.9" customHeight="1">
      <c r="A27" s="515" t="s">
        <v>43</v>
      </c>
      <c r="B27" s="516"/>
      <c r="C27" s="516"/>
      <c r="D27" s="516"/>
      <c r="E27" s="516"/>
      <c r="F27" s="516"/>
      <c r="G27" s="516"/>
      <c r="H27" s="516"/>
      <c r="I27" s="516"/>
      <c r="J27" s="516"/>
      <c r="K27" s="517"/>
      <c r="L27" s="73">
        <f>SUM(L11:L26)</f>
        <v>0</v>
      </c>
      <c r="M27" s="74" t="s">
        <v>43</v>
      </c>
      <c r="N27" s="73">
        <f>SUM(N11:N26)</f>
        <v>0</v>
      </c>
    </row>
    <row r="28" spans="1:14">
      <c r="L28" s="109"/>
    </row>
  </sheetData>
  <mergeCells count="2">
    <mergeCell ref="B3:I3"/>
    <mergeCell ref="A27:K2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19"/>
  <sheetViews>
    <sheetView zoomScaleNormal="100" workbookViewId="0">
      <selection activeCell="B5" sqref="B5"/>
    </sheetView>
  </sheetViews>
  <sheetFormatPr defaultColWidth="10.5" defaultRowHeight="14.25"/>
  <cols>
    <col min="1" max="1" width="4.25" customWidth="1"/>
    <col min="4" max="4" width="51.875" customWidth="1"/>
  </cols>
  <sheetData>
    <row r="1" spans="1:14" ht="15">
      <c r="A1" s="110"/>
      <c r="B1" s="495" t="s">
        <v>535</v>
      </c>
      <c r="C1" s="111"/>
      <c r="D1" s="112"/>
      <c r="E1" s="113"/>
      <c r="F1" s="113"/>
      <c r="G1" s="113"/>
      <c r="H1" s="113"/>
      <c r="I1" s="113"/>
      <c r="J1" s="110"/>
      <c r="K1" s="114"/>
      <c r="L1" s="115"/>
      <c r="M1" s="113" t="s">
        <v>0</v>
      </c>
      <c r="N1" s="115"/>
    </row>
    <row r="2" spans="1:14">
      <c r="A2" s="110"/>
      <c r="B2" s="116"/>
      <c r="C2" s="116"/>
      <c r="D2" s="117"/>
      <c r="E2" s="113"/>
      <c r="F2" s="113"/>
      <c r="G2" s="113"/>
      <c r="H2" s="113"/>
      <c r="I2" s="113"/>
      <c r="J2" s="114"/>
      <c r="K2" s="114"/>
      <c r="L2" s="110"/>
      <c r="M2" s="110"/>
      <c r="N2" s="110"/>
    </row>
    <row r="3" spans="1:14" ht="49.35" customHeight="1">
      <c r="A3" s="118"/>
      <c r="B3" s="511" t="s">
        <v>1</v>
      </c>
      <c r="C3" s="511"/>
      <c r="D3" s="511"/>
      <c r="E3" s="511"/>
      <c r="F3" s="511"/>
      <c r="G3" s="511"/>
      <c r="H3" s="511"/>
      <c r="I3" s="511"/>
      <c r="J3" s="118"/>
      <c r="K3" s="118"/>
      <c r="L3" s="118"/>
      <c r="M3" s="118"/>
      <c r="N3" s="118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14"/>
      <c r="B5" s="119" t="s">
        <v>188</v>
      </c>
      <c r="C5" s="119"/>
      <c r="D5" s="114"/>
      <c r="E5" s="114"/>
      <c r="F5" s="114"/>
      <c r="G5" s="114"/>
      <c r="H5" s="114"/>
      <c r="I5" s="114"/>
      <c r="J5" s="114"/>
      <c r="K5" s="114"/>
      <c r="L5" s="110"/>
      <c r="M5" s="110"/>
      <c r="N5" s="110"/>
    </row>
    <row r="6" spans="1:14">
      <c r="A6" s="110"/>
      <c r="B6" s="119" t="s">
        <v>60</v>
      </c>
      <c r="C6" s="119"/>
      <c r="D6" s="114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>
      <c r="A7" s="110"/>
      <c r="B7" s="120"/>
      <c r="C7" s="120"/>
      <c r="D7" s="114"/>
      <c r="E7" s="110"/>
      <c r="F7" s="110"/>
      <c r="G7" s="110"/>
      <c r="H7" s="110"/>
      <c r="I7" s="110"/>
      <c r="J7" s="110"/>
      <c r="K7" s="110"/>
      <c r="L7" s="110"/>
      <c r="M7" s="110"/>
      <c r="N7" s="110"/>
    </row>
    <row r="8" spans="1:14" ht="42">
      <c r="A8" s="121" t="s">
        <v>80</v>
      </c>
      <c r="B8" s="121" t="s">
        <v>5</v>
      </c>
      <c r="C8" s="121" t="s">
        <v>6</v>
      </c>
      <c r="D8" s="121" t="s">
        <v>7</v>
      </c>
      <c r="E8" s="121" t="s">
        <v>130</v>
      </c>
      <c r="F8" s="121" t="s">
        <v>9</v>
      </c>
      <c r="G8" s="121" t="s">
        <v>12</v>
      </c>
      <c r="H8" s="121" t="s">
        <v>11</v>
      </c>
      <c r="I8" s="121" t="s">
        <v>13</v>
      </c>
      <c r="J8" s="121" t="s">
        <v>14</v>
      </c>
      <c r="K8" s="121" t="s">
        <v>15</v>
      </c>
      <c r="L8" s="121" t="s">
        <v>533</v>
      </c>
      <c r="M8" s="121" t="s">
        <v>17</v>
      </c>
      <c r="N8" s="121" t="s">
        <v>433</v>
      </c>
    </row>
    <row r="9" spans="1:14">
      <c r="A9" s="122">
        <v>1</v>
      </c>
      <c r="B9" s="122">
        <v>2</v>
      </c>
      <c r="C9" s="122">
        <v>3</v>
      </c>
      <c r="D9" s="122">
        <v>4</v>
      </c>
      <c r="E9" s="122">
        <v>5</v>
      </c>
      <c r="F9" s="122">
        <v>6</v>
      </c>
      <c r="G9" s="122">
        <v>7</v>
      </c>
      <c r="H9" s="122">
        <v>8</v>
      </c>
      <c r="I9" s="122">
        <v>9</v>
      </c>
      <c r="J9" s="122">
        <v>10</v>
      </c>
      <c r="K9" s="122">
        <v>11</v>
      </c>
      <c r="L9" s="122">
        <v>12</v>
      </c>
      <c r="M9" s="122">
        <v>13</v>
      </c>
      <c r="N9" s="122">
        <v>14</v>
      </c>
    </row>
    <row r="10" spans="1:14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spans="1:14" ht="47.1" customHeight="1">
      <c r="A11" s="108">
        <v>1</v>
      </c>
      <c r="B11" s="124"/>
      <c r="C11" s="124"/>
      <c r="D11" s="103" t="s">
        <v>189</v>
      </c>
      <c r="E11" s="125" t="s">
        <v>190</v>
      </c>
      <c r="F11" s="103" t="s">
        <v>191</v>
      </c>
      <c r="G11" s="125">
        <v>1</v>
      </c>
      <c r="H11" s="126">
        <v>20</v>
      </c>
      <c r="I11" s="127"/>
      <c r="J11" s="99">
        <v>0.08</v>
      </c>
      <c r="K11" s="100">
        <f>I11+(I11*J11)</f>
        <v>0</v>
      </c>
      <c r="L11" s="128">
        <f>I11*H11</f>
        <v>0</v>
      </c>
      <c r="M11" s="128">
        <f>N11-L11</f>
        <v>0</v>
      </c>
      <c r="N11" s="128">
        <f>K11*H11</f>
        <v>0</v>
      </c>
    </row>
    <row r="12" spans="1:14" ht="47.1" customHeight="1">
      <c r="A12" s="108">
        <v>2</v>
      </c>
      <c r="B12" s="124"/>
      <c r="C12" s="124"/>
      <c r="D12" s="104" t="s">
        <v>192</v>
      </c>
      <c r="E12" s="104" t="s">
        <v>25</v>
      </c>
      <c r="F12" s="108" t="s">
        <v>193</v>
      </c>
      <c r="G12" s="108">
        <v>1</v>
      </c>
      <c r="H12" s="126">
        <v>450</v>
      </c>
      <c r="I12" s="129"/>
      <c r="J12" s="130">
        <v>0.08</v>
      </c>
      <c r="K12" s="100">
        <f>I12+(I12*J12)</f>
        <v>0</v>
      </c>
      <c r="L12" s="128">
        <f>I12*H12</f>
        <v>0</v>
      </c>
      <c r="M12" s="128">
        <f>N12-L12</f>
        <v>0</v>
      </c>
      <c r="N12" s="128">
        <f>K12*H12</f>
        <v>0</v>
      </c>
    </row>
    <row r="13" spans="1:14" ht="13.9" customHeight="1">
      <c r="A13" s="518" t="s">
        <v>43</v>
      </c>
      <c r="B13" s="518"/>
      <c r="C13" s="518"/>
      <c r="D13" s="518"/>
      <c r="E13" s="518"/>
      <c r="F13" s="518"/>
      <c r="G13" s="518"/>
      <c r="H13" s="518"/>
      <c r="I13" s="518"/>
      <c r="J13" s="518"/>
      <c r="K13" s="518"/>
      <c r="L13" s="131">
        <f>SUM(L11:L12)</f>
        <v>0</v>
      </c>
      <c r="M13" s="132" t="s">
        <v>43</v>
      </c>
      <c r="N13" s="131">
        <f>SUM(N11:N12)</f>
        <v>0</v>
      </c>
    </row>
    <row r="14" spans="1:14">
      <c r="A14" s="133"/>
      <c r="B14" s="134"/>
      <c r="C14" s="134"/>
      <c r="D14" s="134"/>
      <c r="E14" s="134"/>
      <c r="F14" s="134"/>
      <c r="G14" s="134"/>
      <c r="H14" s="134"/>
      <c r="I14" s="133"/>
      <c r="J14" s="135"/>
      <c r="K14" s="133"/>
      <c r="L14" s="136"/>
      <c r="M14" s="133"/>
      <c r="N14" s="136"/>
    </row>
    <row r="15" spans="1:14">
      <c r="A15" s="133"/>
      <c r="B15" s="137"/>
      <c r="C15" s="137"/>
      <c r="D15" s="138"/>
      <c r="E15" s="117"/>
      <c r="F15" s="117"/>
      <c r="G15" s="139"/>
      <c r="H15" s="140"/>
      <c r="I15" s="140"/>
      <c r="J15" s="140"/>
      <c r="K15" s="140"/>
      <c r="L15" s="133"/>
      <c r="M15" s="133"/>
      <c r="N15" s="133"/>
    </row>
    <row r="16" spans="1:14">
      <c r="A16" s="133"/>
      <c r="B16" s="141" t="s">
        <v>44</v>
      </c>
      <c r="C16" s="141"/>
      <c r="D16" s="138"/>
      <c r="E16" s="117"/>
      <c r="F16" s="117"/>
      <c r="G16" s="139"/>
      <c r="H16" s="142"/>
      <c r="I16" s="142" t="s">
        <v>45</v>
      </c>
      <c r="J16" s="142"/>
      <c r="K16" s="140"/>
      <c r="L16" s="133"/>
      <c r="M16" s="133"/>
      <c r="N16" s="133"/>
    </row>
    <row r="17" spans="1:14">
      <c r="A17" s="133"/>
      <c r="B17" s="116"/>
      <c r="C17" s="116"/>
      <c r="D17" s="117"/>
      <c r="E17" s="113"/>
      <c r="F17" s="113"/>
      <c r="G17" s="113"/>
      <c r="H17" s="113"/>
      <c r="I17" s="113" t="s">
        <v>46</v>
      </c>
      <c r="J17" s="143"/>
      <c r="K17" s="114"/>
      <c r="L17" s="133"/>
      <c r="M17" s="133"/>
      <c r="N17" s="133"/>
    </row>
    <row r="18" spans="1:14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</row>
    <row r="19" spans="1:14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</row>
  </sheetData>
  <mergeCells count="2">
    <mergeCell ref="B3:I3"/>
    <mergeCell ref="A13:K1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16"/>
  <sheetViews>
    <sheetView zoomScaleNormal="100" workbookViewId="0">
      <selection activeCell="B5" sqref="B5"/>
    </sheetView>
  </sheetViews>
  <sheetFormatPr defaultColWidth="10.5" defaultRowHeight="14.25"/>
  <cols>
    <col min="1" max="1" width="4.5" customWidth="1"/>
    <col min="9" max="9" width="12" customWidth="1"/>
  </cols>
  <sheetData>
    <row r="1" spans="1:14" ht="15">
      <c r="A1" s="110"/>
      <c r="B1" s="495" t="s">
        <v>535</v>
      </c>
      <c r="C1" s="111"/>
      <c r="D1" s="112"/>
      <c r="E1" s="113"/>
      <c r="F1" s="113"/>
      <c r="G1" s="113"/>
      <c r="H1" s="113"/>
      <c r="I1" s="113"/>
      <c r="J1" s="110"/>
      <c r="K1" s="114"/>
      <c r="L1" s="115"/>
      <c r="M1" s="113" t="s">
        <v>0</v>
      </c>
      <c r="N1" s="115"/>
    </row>
    <row r="2" spans="1:14">
      <c r="A2" s="110"/>
      <c r="B2" s="116"/>
      <c r="C2" s="116"/>
      <c r="D2" s="117"/>
      <c r="E2" s="113"/>
      <c r="F2" s="113"/>
      <c r="G2" s="113"/>
      <c r="H2" s="113"/>
      <c r="I2" s="113"/>
      <c r="J2" s="114"/>
      <c r="K2" s="114"/>
      <c r="L2" s="110"/>
      <c r="M2" s="110"/>
      <c r="N2" s="110"/>
    </row>
    <row r="3" spans="1:14" ht="49.35" customHeight="1">
      <c r="A3" s="118"/>
      <c r="B3" s="511" t="s">
        <v>1</v>
      </c>
      <c r="C3" s="511"/>
      <c r="D3" s="511"/>
      <c r="E3" s="511"/>
      <c r="F3" s="511"/>
      <c r="G3" s="511"/>
      <c r="H3" s="511"/>
      <c r="I3" s="511"/>
      <c r="J3" s="118"/>
      <c r="K3" s="118"/>
      <c r="L3" s="118"/>
      <c r="M3" s="118"/>
      <c r="N3" s="118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14"/>
      <c r="B5" s="119" t="s">
        <v>194</v>
      </c>
      <c r="C5" s="119"/>
      <c r="D5" s="114"/>
      <c r="E5" s="114"/>
      <c r="F5" s="114"/>
      <c r="G5" s="114"/>
      <c r="H5" s="114"/>
      <c r="I5" s="114"/>
      <c r="J5" s="114"/>
      <c r="K5" s="114"/>
      <c r="L5" s="110"/>
      <c r="M5" s="110"/>
      <c r="N5" s="110"/>
    </row>
    <row r="6" spans="1:14">
      <c r="A6" s="110"/>
      <c r="B6" s="119" t="s">
        <v>60</v>
      </c>
      <c r="C6" s="119"/>
      <c r="D6" s="114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>
      <c r="A7" s="110"/>
      <c r="B7" s="120"/>
      <c r="C7" s="120"/>
      <c r="D7" s="114"/>
      <c r="E7" s="110"/>
      <c r="F7" s="110"/>
      <c r="G7" s="110"/>
      <c r="H7" s="110"/>
      <c r="I7" s="110"/>
      <c r="J7" s="110"/>
      <c r="K7" s="110"/>
      <c r="L7" s="110"/>
      <c r="M7" s="110"/>
      <c r="N7" s="110"/>
    </row>
    <row r="8" spans="1:14" ht="42">
      <c r="A8" s="121" t="s">
        <v>80</v>
      </c>
      <c r="B8" s="121" t="s">
        <v>5</v>
      </c>
      <c r="C8" s="121" t="s">
        <v>6</v>
      </c>
      <c r="D8" s="121" t="s">
        <v>7</v>
      </c>
      <c r="E8" s="121" t="s">
        <v>130</v>
      </c>
      <c r="F8" s="121" t="s">
        <v>9</v>
      </c>
      <c r="G8" s="121" t="s">
        <v>12</v>
      </c>
      <c r="H8" s="121" t="s">
        <v>11</v>
      </c>
      <c r="I8" s="121" t="s">
        <v>13</v>
      </c>
      <c r="J8" s="121" t="s">
        <v>14</v>
      </c>
      <c r="K8" s="121" t="s">
        <v>15</v>
      </c>
      <c r="L8" s="121" t="s">
        <v>533</v>
      </c>
      <c r="M8" s="121" t="s">
        <v>17</v>
      </c>
      <c r="N8" s="121" t="s">
        <v>433</v>
      </c>
    </row>
    <row r="9" spans="1:14">
      <c r="A9" s="122">
        <v>1</v>
      </c>
      <c r="B9" s="122">
        <v>2</v>
      </c>
      <c r="C9" s="122">
        <v>3</v>
      </c>
      <c r="D9" s="122">
        <v>4</v>
      </c>
      <c r="E9" s="122">
        <v>5</v>
      </c>
      <c r="F9" s="122">
        <v>6</v>
      </c>
      <c r="G9" s="122">
        <v>7</v>
      </c>
      <c r="H9" s="122">
        <v>8</v>
      </c>
      <c r="I9" s="122">
        <v>9</v>
      </c>
      <c r="J9" s="122">
        <v>10</v>
      </c>
      <c r="K9" s="122">
        <v>11</v>
      </c>
      <c r="L9" s="122">
        <v>12</v>
      </c>
      <c r="M9" s="122">
        <v>13</v>
      </c>
      <c r="N9" s="122">
        <v>14</v>
      </c>
    </row>
    <row r="10" spans="1:14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spans="1:14" ht="42">
      <c r="A11" s="108" t="s">
        <v>18</v>
      </c>
      <c r="B11" s="124"/>
      <c r="C11" s="124"/>
      <c r="D11" s="104" t="s">
        <v>195</v>
      </c>
      <c r="E11" s="104" t="s">
        <v>196</v>
      </c>
      <c r="F11" s="104" t="s">
        <v>197</v>
      </c>
      <c r="G11" s="108" t="s">
        <v>198</v>
      </c>
      <c r="H11" s="126">
        <v>50</v>
      </c>
      <c r="I11" s="127"/>
      <c r="J11" s="99">
        <v>0.08</v>
      </c>
      <c r="K11" s="100">
        <f>I11+(I11*J11)</f>
        <v>0</v>
      </c>
      <c r="L11" s="397">
        <f>I11*H11</f>
        <v>0</v>
      </c>
      <c r="M11" s="397">
        <f>N11-L11</f>
        <v>0</v>
      </c>
      <c r="N11" s="128">
        <f>K11*H11</f>
        <v>0</v>
      </c>
    </row>
    <row r="12" spans="1:14" ht="13.9" customHeight="1">
      <c r="A12" s="519" t="s">
        <v>199</v>
      </c>
      <c r="B12" s="519"/>
      <c r="C12" s="519"/>
      <c r="D12" s="519"/>
      <c r="E12" s="519"/>
      <c r="F12" s="519"/>
      <c r="G12" s="519"/>
      <c r="H12" s="519"/>
      <c r="I12" s="519"/>
      <c r="J12" s="519"/>
      <c r="K12" s="519"/>
      <c r="L12" s="144">
        <f>SUM(L11)</f>
        <v>0</v>
      </c>
      <c r="M12" s="145" t="s">
        <v>199</v>
      </c>
      <c r="N12" s="144">
        <f>SUM(N11)</f>
        <v>0</v>
      </c>
    </row>
    <row r="13" spans="1:14">
      <c r="A13" s="146"/>
      <c r="B13" s="147"/>
      <c r="C13" s="147"/>
      <c r="D13" s="147"/>
      <c r="E13" s="147"/>
      <c r="F13" s="147"/>
      <c r="G13" s="147"/>
      <c r="H13" s="147"/>
      <c r="I13" s="146"/>
      <c r="J13" s="148"/>
      <c r="K13" s="146"/>
      <c r="L13" s="146"/>
      <c r="M13" s="146"/>
      <c r="N13" s="146"/>
    </row>
    <row r="14" spans="1:14">
      <c r="A14" s="146"/>
      <c r="B14" s="149"/>
      <c r="C14" s="149"/>
      <c r="D14" s="150"/>
      <c r="E14" s="151"/>
      <c r="F14" s="151"/>
      <c r="G14" s="152"/>
      <c r="H14" s="153"/>
      <c r="I14" s="153"/>
      <c r="J14" s="153"/>
      <c r="K14" s="153"/>
      <c r="L14" s="146"/>
      <c r="M14" s="146"/>
      <c r="N14" s="146"/>
    </row>
    <row r="15" spans="1:14">
      <c r="A15" s="146"/>
      <c r="B15" s="154" t="s">
        <v>44</v>
      </c>
      <c r="C15" s="154"/>
      <c r="D15" s="150"/>
      <c r="E15" s="151"/>
      <c r="F15" s="151"/>
      <c r="G15" s="152"/>
      <c r="H15" s="155"/>
      <c r="I15" s="155" t="s">
        <v>45</v>
      </c>
      <c r="J15" s="155"/>
      <c r="K15" s="153"/>
      <c r="L15" s="146"/>
      <c r="M15" s="146"/>
      <c r="N15" s="146"/>
    </row>
    <row r="16" spans="1:14">
      <c r="A16" s="146"/>
      <c r="B16" s="156"/>
      <c r="C16" s="156"/>
      <c r="D16" s="151"/>
      <c r="E16" s="157"/>
      <c r="F16" s="157"/>
      <c r="G16" s="157"/>
      <c r="H16" s="157"/>
      <c r="I16" s="157" t="s">
        <v>46</v>
      </c>
      <c r="J16" s="158"/>
      <c r="K16" s="159"/>
      <c r="L16" s="146"/>
      <c r="M16" s="146"/>
      <c r="N16" s="146"/>
    </row>
  </sheetData>
  <mergeCells count="2">
    <mergeCell ref="B3:I3"/>
    <mergeCell ref="A12:K1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16"/>
  <sheetViews>
    <sheetView zoomScaleNormal="100" workbookViewId="0">
      <selection activeCell="B5" sqref="B5"/>
    </sheetView>
  </sheetViews>
  <sheetFormatPr defaultColWidth="10.5" defaultRowHeight="14.25"/>
  <cols>
    <col min="1" max="1" width="5.625" customWidth="1"/>
  </cols>
  <sheetData>
    <row r="1" spans="1:14" ht="15">
      <c r="A1" s="76"/>
      <c r="B1" s="495" t="s">
        <v>535</v>
      </c>
      <c r="C1" s="160"/>
      <c r="D1" s="161"/>
      <c r="E1" s="79"/>
      <c r="F1" s="79"/>
      <c r="G1" s="79"/>
      <c r="H1" s="79"/>
      <c r="I1" s="79"/>
      <c r="J1" s="76"/>
      <c r="K1" s="80"/>
      <c r="L1" s="81"/>
      <c r="M1" s="79" t="s">
        <v>0</v>
      </c>
      <c r="N1" s="81"/>
    </row>
    <row r="2" spans="1:14" ht="15">
      <c r="A2" s="76"/>
      <c r="B2" s="82"/>
      <c r="C2" s="82"/>
      <c r="D2" s="78"/>
      <c r="E2" s="79"/>
      <c r="F2" s="79"/>
      <c r="G2" s="79"/>
      <c r="H2" s="79"/>
      <c r="I2" s="79"/>
      <c r="J2" s="80"/>
      <c r="K2" s="80"/>
      <c r="L2" s="76"/>
      <c r="M2" s="76"/>
      <c r="N2" s="76"/>
    </row>
    <row r="3" spans="1:14" ht="49.35" customHeight="1">
      <c r="A3" s="83"/>
      <c r="B3" s="511" t="s">
        <v>1</v>
      </c>
      <c r="C3" s="511"/>
      <c r="D3" s="511"/>
      <c r="E3" s="511"/>
      <c r="F3" s="511"/>
      <c r="G3" s="511"/>
      <c r="H3" s="511"/>
      <c r="I3" s="511"/>
      <c r="J3" s="83"/>
      <c r="K3" s="83"/>
      <c r="L3" s="83"/>
      <c r="M3" s="83"/>
      <c r="N3" s="83"/>
    </row>
    <row r="4" spans="1:14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5">
      <c r="A5" s="80"/>
      <c r="B5" s="85" t="s">
        <v>200</v>
      </c>
      <c r="C5" s="85"/>
      <c r="D5" s="80"/>
      <c r="E5" s="80"/>
      <c r="F5" s="80"/>
      <c r="G5" s="80"/>
      <c r="H5" s="80"/>
      <c r="I5" s="80"/>
      <c r="J5" s="80"/>
      <c r="K5" s="80"/>
      <c r="L5" s="76"/>
      <c r="M5" s="76"/>
      <c r="N5" s="76"/>
    </row>
    <row r="6" spans="1:14" ht="15">
      <c r="A6" s="76"/>
      <c r="B6" s="85" t="s">
        <v>60</v>
      </c>
      <c r="C6" s="85"/>
      <c r="D6" s="80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15">
      <c r="A7" s="76"/>
      <c r="B7" s="86"/>
      <c r="C7" s="86"/>
      <c r="D7" s="80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ht="42">
      <c r="A8" s="19" t="s">
        <v>80</v>
      </c>
      <c r="B8" s="19" t="s">
        <v>5</v>
      </c>
      <c r="C8" s="19" t="s">
        <v>6</v>
      </c>
      <c r="D8" s="19" t="s">
        <v>7</v>
      </c>
      <c r="E8" s="19" t="s">
        <v>130</v>
      </c>
      <c r="F8" s="19" t="s">
        <v>9</v>
      </c>
      <c r="G8" s="19" t="s">
        <v>12</v>
      </c>
      <c r="H8" s="19" t="s">
        <v>11</v>
      </c>
      <c r="I8" s="19" t="s">
        <v>13</v>
      </c>
      <c r="J8" s="19" t="s">
        <v>14</v>
      </c>
      <c r="K8" s="19" t="s">
        <v>15</v>
      </c>
      <c r="L8" s="19" t="s">
        <v>533</v>
      </c>
      <c r="M8" s="19" t="s">
        <v>17</v>
      </c>
      <c r="N8" s="19" t="s">
        <v>266</v>
      </c>
    </row>
    <row r="9" spans="1:14">
      <c r="A9" s="87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87">
        <v>9</v>
      </c>
      <c r="J9" s="87">
        <v>10</v>
      </c>
      <c r="K9" s="87">
        <v>11</v>
      </c>
      <c r="L9" s="87">
        <v>12</v>
      </c>
      <c r="M9" s="87">
        <v>13</v>
      </c>
      <c r="N9" s="87">
        <v>14</v>
      </c>
    </row>
    <row r="10" spans="1:14">
      <c r="A10" s="162"/>
      <c r="B10" s="163"/>
      <c r="C10" s="163"/>
      <c r="D10" s="164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ht="21">
      <c r="A11" s="97">
        <v>1</v>
      </c>
      <c r="B11" s="165"/>
      <c r="C11" s="165"/>
      <c r="D11" s="166" t="s">
        <v>201</v>
      </c>
      <c r="E11" s="166" t="s">
        <v>202</v>
      </c>
      <c r="F11" s="166" t="s">
        <v>203</v>
      </c>
      <c r="G11" s="166" t="s">
        <v>204</v>
      </c>
      <c r="H11" s="167">
        <v>100</v>
      </c>
      <c r="I11" s="102"/>
      <c r="J11" s="99">
        <v>0.08</v>
      </c>
      <c r="K11" s="102">
        <f>I11+(I11*J11)</f>
        <v>0</v>
      </c>
      <c r="L11" s="102">
        <f>I11*H11</f>
        <v>0</v>
      </c>
      <c r="M11" s="102">
        <f>N11-L11</f>
        <v>0</v>
      </c>
      <c r="N11" s="102">
        <f>K11*H11</f>
        <v>0</v>
      </c>
    </row>
    <row r="12" spans="1:14">
      <c r="A12" s="520"/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168">
        <f>SUM(L11)</f>
        <v>0</v>
      </c>
      <c r="M12" s="169" t="s">
        <v>199</v>
      </c>
      <c r="N12" s="168">
        <f>SUM(N11)</f>
        <v>0</v>
      </c>
    </row>
    <row r="13" spans="1:14">
      <c r="A13" s="170"/>
      <c r="B13" s="171"/>
      <c r="C13" s="171"/>
      <c r="D13" s="171"/>
      <c r="E13" s="171"/>
      <c r="F13" s="171"/>
      <c r="G13" s="171"/>
      <c r="H13" s="171"/>
      <c r="I13" s="170"/>
      <c r="J13" s="172"/>
      <c r="K13" s="170"/>
      <c r="L13" s="170"/>
      <c r="M13" s="170"/>
      <c r="N13" s="170"/>
    </row>
    <row r="14" spans="1:14">
      <c r="A14" s="170"/>
      <c r="B14" s="173"/>
      <c r="C14" s="173"/>
      <c r="D14" s="174"/>
      <c r="E14" s="78"/>
      <c r="F14" s="78"/>
      <c r="G14" s="139"/>
      <c r="H14" s="175"/>
      <c r="I14" s="175"/>
      <c r="J14" s="175"/>
      <c r="K14" s="175"/>
      <c r="L14" s="170"/>
      <c r="M14" s="170"/>
      <c r="N14" s="170"/>
    </row>
    <row r="15" spans="1:14">
      <c r="A15" s="170"/>
      <c r="B15" s="77" t="s">
        <v>44</v>
      </c>
      <c r="C15" s="77"/>
      <c r="D15" s="174"/>
      <c r="E15" s="78"/>
      <c r="F15" s="78"/>
      <c r="G15" s="139"/>
      <c r="H15" s="176"/>
      <c r="I15" s="176" t="s">
        <v>45</v>
      </c>
      <c r="J15" s="176"/>
      <c r="K15" s="175"/>
      <c r="L15" s="170"/>
      <c r="M15" s="170"/>
      <c r="N15" s="170"/>
    </row>
    <row r="16" spans="1:14">
      <c r="A16" s="170"/>
      <c r="B16" s="82"/>
      <c r="C16" s="82"/>
      <c r="D16" s="78"/>
      <c r="E16" s="79"/>
      <c r="F16" s="79"/>
      <c r="G16" s="79"/>
      <c r="H16" s="79"/>
      <c r="I16" s="79" t="s">
        <v>46</v>
      </c>
      <c r="J16" s="143"/>
      <c r="K16" s="80"/>
      <c r="L16" s="170"/>
      <c r="M16" s="170"/>
      <c r="N16" s="170"/>
    </row>
  </sheetData>
  <mergeCells count="2">
    <mergeCell ref="B3:I3"/>
    <mergeCell ref="A12:K1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35"/>
  <sheetViews>
    <sheetView zoomScaleNormal="100" workbookViewId="0">
      <selection activeCell="R10" sqref="R10"/>
    </sheetView>
  </sheetViews>
  <sheetFormatPr defaultColWidth="10.5" defaultRowHeight="14.25"/>
  <cols>
    <col min="1" max="1" width="6.25" customWidth="1"/>
    <col min="4" max="4" width="21.875" customWidth="1"/>
  </cols>
  <sheetData>
    <row r="1" spans="1:15" ht="15">
      <c r="A1" s="110"/>
      <c r="B1" s="495" t="s">
        <v>535</v>
      </c>
      <c r="C1" s="111"/>
      <c r="D1" s="112"/>
      <c r="E1" s="113"/>
      <c r="F1" s="113"/>
      <c r="G1" s="113"/>
      <c r="H1" s="113"/>
      <c r="I1" s="113"/>
      <c r="J1" s="110"/>
      <c r="K1" s="114"/>
      <c r="L1" s="115"/>
      <c r="M1" s="113" t="s">
        <v>0</v>
      </c>
      <c r="N1" s="115"/>
      <c r="O1" s="110"/>
    </row>
    <row r="2" spans="1:15">
      <c r="A2" s="110"/>
      <c r="B2" s="116"/>
      <c r="C2" s="116"/>
      <c r="D2" s="117"/>
      <c r="E2" s="113"/>
      <c r="F2" s="113"/>
      <c r="G2" s="113"/>
      <c r="H2" s="113"/>
      <c r="I2" s="113"/>
      <c r="J2" s="114"/>
      <c r="K2" s="114"/>
      <c r="L2" s="110"/>
      <c r="M2" s="110"/>
      <c r="N2" s="110"/>
      <c r="O2" s="110"/>
    </row>
    <row r="3" spans="1:15" ht="49.35" customHeight="1">
      <c r="A3" s="118"/>
      <c r="B3" s="511" t="s">
        <v>1</v>
      </c>
      <c r="C3" s="511"/>
      <c r="D3" s="511"/>
      <c r="E3" s="511"/>
      <c r="F3" s="511"/>
      <c r="G3" s="511"/>
      <c r="H3" s="511"/>
      <c r="I3" s="511"/>
      <c r="J3" s="118"/>
      <c r="K3" s="118"/>
      <c r="L3" s="118"/>
      <c r="M3" s="118"/>
      <c r="N3" s="118"/>
      <c r="O3" s="110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10"/>
    </row>
    <row r="5" spans="1:15">
      <c r="A5" s="114"/>
      <c r="B5" s="119" t="s">
        <v>205</v>
      </c>
      <c r="C5" s="119"/>
      <c r="D5" s="114"/>
      <c r="E5" s="114"/>
      <c r="F5" s="114"/>
      <c r="G5" s="114"/>
      <c r="H5" s="114"/>
      <c r="I5" s="114"/>
      <c r="J5" s="114"/>
      <c r="K5" s="114"/>
      <c r="L5" s="110"/>
      <c r="M5" s="110"/>
      <c r="N5" s="110"/>
      <c r="O5" s="110"/>
    </row>
    <row r="6" spans="1:15">
      <c r="A6" s="110"/>
      <c r="B6" s="119" t="s">
        <v>60</v>
      </c>
      <c r="C6" s="119"/>
      <c r="D6" s="114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5">
      <c r="A7" s="110"/>
      <c r="B7" s="120"/>
      <c r="C7" s="120"/>
      <c r="D7" s="114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15" ht="42">
      <c r="A8" s="121" t="s">
        <v>80</v>
      </c>
      <c r="B8" s="121" t="s">
        <v>5</v>
      </c>
      <c r="C8" s="121" t="s">
        <v>6</v>
      </c>
      <c r="D8" s="121" t="s">
        <v>7</v>
      </c>
      <c r="E8" s="121" t="s">
        <v>130</v>
      </c>
      <c r="F8" s="121" t="s">
        <v>9</v>
      </c>
      <c r="G8" s="121" t="s">
        <v>12</v>
      </c>
      <c r="H8" s="121" t="s">
        <v>11</v>
      </c>
      <c r="I8" s="121" t="s">
        <v>13</v>
      </c>
      <c r="J8" s="121" t="s">
        <v>14</v>
      </c>
      <c r="K8" s="121" t="s">
        <v>15</v>
      </c>
      <c r="L8" s="121" t="s">
        <v>533</v>
      </c>
      <c r="M8" s="121" t="s">
        <v>17</v>
      </c>
      <c r="N8" s="121" t="s">
        <v>433</v>
      </c>
      <c r="O8" s="110"/>
    </row>
    <row r="9" spans="1:15">
      <c r="A9" s="122">
        <v>1</v>
      </c>
      <c r="B9" s="122">
        <v>2</v>
      </c>
      <c r="C9" s="122">
        <v>3</v>
      </c>
      <c r="D9" s="122">
        <v>4</v>
      </c>
      <c r="E9" s="122">
        <v>5</v>
      </c>
      <c r="F9" s="122">
        <v>6</v>
      </c>
      <c r="G9" s="122">
        <v>7</v>
      </c>
      <c r="H9" s="122">
        <v>8</v>
      </c>
      <c r="I9" s="122">
        <v>9</v>
      </c>
      <c r="J9" s="122">
        <v>10</v>
      </c>
      <c r="K9" s="122">
        <v>11</v>
      </c>
      <c r="L9" s="122">
        <v>12</v>
      </c>
      <c r="M9" s="122">
        <v>13</v>
      </c>
      <c r="N9" s="122">
        <v>14</v>
      </c>
      <c r="O9" s="110"/>
    </row>
    <row r="10" spans="1:1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10"/>
    </row>
    <row r="11" spans="1:15">
      <c r="A11" s="104">
        <v>1</v>
      </c>
      <c r="B11" s="104"/>
      <c r="C11" s="104"/>
      <c r="D11" s="104" t="s">
        <v>206</v>
      </c>
      <c r="E11" s="104" t="s">
        <v>207</v>
      </c>
      <c r="F11" s="104" t="s">
        <v>180</v>
      </c>
      <c r="G11" s="104">
        <v>90</v>
      </c>
      <c r="H11" s="105">
        <v>5</v>
      </c>
      <c r="I11" s="106"/>
      <c r="J11" s="107">
        <v>0.08</v>
      </c>
      <c r="K11" s="272">
        <f t="shared" ref="K11:K30" si="0">I11+(I11*J11)</f>
        <v>0</v>
      </c>
      <c r="L11" s="397">
        <f t="shared" ref="L11:L25" si="1">I11*H11</f>
        <v>0</v>
      </c>
      <c r="M11" s="397">
        <f t="shared" ref="M11:M30" si="2">N11-L11</f>
        <v>0</v>
      </c>
      <c r="N11" s="397">
        <f t="shared" ref="N11:N25" si="3">K11*H11</f>
        <v>0</v>
      </c>
      <c r="O11" s="114"/>
    </row>
    <row r="12" spans="1:15">
      <c r="A12" s="104">
        <v>2</v>
      </c>
      <c r="B12" s="104"/>
      <c r="C12" s="104"/>
      <c r="D12" s="104" t="s">
        <v>208</v>
      </c>
      <c r="E12" s="104" t="s">
        <v>209</v>
      </c>
      <c r="F12" s="104" t="s">
        <v>180</v>
      </c>
      <c r="G12" s="104">
        <v>30</v>
      </c>
      <c r="H12" s="105">
        <v>1</v>
      </c>
      <c r="I12" s="106"/>
      <c r="J12" s="107">
        <v>0.08</v>
      </c>
      <c r="K12" s="272">
        <f t="shared" si="0"/>
        <v>0</v>
      </c>
      <c r="L12" s="397">
        <f t="shared" si="1"/>
        <v>0</v>
      </c>
      <c r="M12" s="397">
        <f t="shared" si="2"/>
        <v>0</v>
      </c>
      <c r="N12" s="397">
        <f t="shared" si="3"/>
        <v>0</v>
      </c>
      <c r="O12" s="114"/>
    </row>
    <row r="13" spans="1:15">
      <c r="A13" s="104">
        <v>3</v>
      </c>
      <c r="B13" s="104"/>
      <c r="C13" s="104"/>
      <c r="D13" s="104" t="s">
        <v>210</v>
      </c>
      <c r="E13" s="104" t="s">
        <v>182</v>
      </c>
      <c r="F13" s="104" t="s">
        <v>180</v>
      </c>
      <c r="G13" s="104">
        <v>60</v>
      </c>
      <c r="H13" s="105">
        <v>20</v>
      </c>
      <c r="I13" s="106"/>
      <c r="J13" s="107">
        <v>0.08</v>
      </c>
      <c r="K13" s="272">
        <f t="shared" si="0"/>
        <v>0</v>
      </c>
      <c r="L13" s="397">
        <f t="shared" si="1"/>
        <v>0</v>
      </c>
      <c r="M13" s="397">
        <f t="shared" si="2"/>
        <v>0</v>
      </c>
      <c r="N13" s="397">
        <f t="shared" si="3"/>
        <v>0</v>
      </c>
      <c r="O13" s="114"/>
    </row>
    <row r="14" spans="1:15" ht="21">
      <c r="A14" s="104">
        <v>4</v>
      </c>
      <c r="B14" s="104"/>
      <c r="C14" s="104"/>
      <c r="D14" s="104" t="s">
        <v>211</v>
      </c>
      <c r="E14" s="104" t="s">
        <v>212</v>
      </c>
      <c r="F14" s="104" t="s">
        <v>180</v>
      </c>
      <c r="G14" s="104">
        <v>50</v>
      </c>
      <c r="H14" s="105">
        <v>50</v>
      </c>
      <c r="I14" s="106"/>
      <c r="J14" s="107">
        <v>0.08</v>
      </c>
      <c r="K14" s="272">
        <f t="shared" si="0"/>
        <v>0</v>
      </c>
      <c r="L14" s="397">
        <f t="shared" si="1"/>
        <v>0</v>
      </c>
      <c r="M14" s="397">
        <f t="shared" si="2"/>
        <v>0</v>
      </c>
      <c r="N14" s="397">
        <f t="shared" si="3"/>
        <v>0</v>
      </c>
      <c r="O14" s="114"/>
    </row>
    <row r="15" spans="1:15">
      <c r="A15" s="104">
        <v>5</v>
      </c>
      <c r="B15" s="104"/>
      <c r="C15" s="104"/>
      <c r="D15" s="104" t="s">
        <v>213</v>
      </c>
      <c r="E15" s="104" t="s">
        <v>214</v>
      </c>
      <c r="F15" s="104" t="s">
        <v>180</v>
      </c>
      <c r="G15" s="104">
        <v>50</v>
      </c>
      <c r="H15" s="105">
        <v>1</v>
      </c>
      <c r="I15" s="106"/>
      <c r="J15" s="107">
        <v>0.08</v>
      </c>
      <c r="K15" s="272">
        <f t="shared" si="0"/>
        <v>0</v>
      </c>
      <c r="L15" s="397">
        <f t="shared" si="1"/>
        <v>0</v>
      </c>
      <c r="M15" s="397">
        <f t="shared" si="2"/>
        <v>0</v>
      </c>
      <c r="N15" s="397">
        <f t="shared" si="3"/>
        <v>0</v>
      </c>
      <c r="O15" s="114"/>
    </row>
    <row r="16" spans="1:15" ht="21">
      <c r="A16" s="104">
        <v>6</v>
      </c>
      <c r="B16" s="104"/>
      <c r="C16" s="104"/>
      <c r="D16" s="104" t="s">
        <v>215</v>
      </c>
      <c r="E16" s="104" t="s">
        <v>216</v>
      </c>
      <c r="F16" s="104" t="s">
        <v>217</v>
      </c>
      <c r="G16" s="104">
        <v>50</v>
      </c>
      <c r="H16" s="105">
        <v>1</v>
      </c>
      <c r="I16" s="106"/>
      <c r="J16" s="107">
        <v>0.08</v>
      </c>
      <c r="K16" s="272">
        <f t="shared" si="0"/>
        <v>0</v>
      </c>
      <c r="L16" s="397">
        <f t="shared" si="1"/>
        <v>0</v>
      </c>
      <c r="M16" s="397">
        <f t="shared" si="2"/>
        <v>0</v>
      </c>
      <c r="N16" s="397">
        <f t="shared" si="3"/>
        <v>0</v>
      </c>
      <c r="O16" s="114"/>
    </row>
    <row r="17" spans="1:15" ht="21">
      <c r="A17" s="104">
        <v>7</v>
      </c>
      <c r="B17" s="104"/>
      <c r="C17" s="104"/>
      <c r="D17" s="104" t="s">
        <v>218</v>
      </c>
      <c r="E17" s="104" t="s">
        <v>219</v>
      </c>
      <c r="F17" s="104" t="s">
        <v>220</v>
      </c>
      <c r="G17" s="104">
        <v>50</v>
      </c>
      <c r="H17" s="105">
        <v>1</v>
      </c>
      <c r="I17" s="106"/>
      <c r="J17" s="107">
        <v>0.08</v>
      </c>
      <c r="K17" s="272">
        <f t="shared" si="0"/>
        <v>0</v>
      </c>
      <c r="L17" s="397">
        <f t="shared" si="1"/>
        <v>0</v>
      </c>
      <c r="M17" s="397">
        <f t="shared" si="2"/>
        <v>0</v>
      </c>
      <c r="N17" s="397">
        <f t="shared" si="3"/>
        <v>0</v>
      </c>
      <c r="O17" s="114"/>
    </row>
    <row r="18" spans="1:15">
      <c r="A18" s="104">
        <v>8</v>
      </c>
      <c r="B18" s="104"/>
      <c r="C18" s="104"/>
      <c r="D18" s="104" t="s">
        <v>221</v>
      </c>
      <c r="E18" s="104" t="s">
        <v>222</v>
      </c>
      <c r="F18" s="104" t="s">
        <v>220</v>
      </c>
      <c r="G18" s="104">
        <v>60</v>
      </c>
      <c r="H18" s="105">
        <v>10</v>
      </c>
      <c r="I18" s="106"/>
      <c r="J18" s="107">
        <v>0.08</v>
      </c>
      <c r="K18" s="272">
        <f t="shared" si="0"/>
        <v>0</v>
      </c>
      <c r="L18" s="397">
        <f t="shared" si="1"/>
        <v>0</v>
      </c>
      <c r="M18" s="397">
        <f t="shared" si="2"/>
        <v>0</v>
      </c>
      <c r="N18" s="397">
        <f t="shared" si="3"/>
        <v>0</v>
      </c>
      <c r="O18" s="114"/>
    </row>
    <row r="19" spans="1:15">
      <c r="A19" s="104">
        <v>9</v>
      </c>
      <c r="B19" s="104"/>
      <c r="C19" s="104"/>
      <c r="D19" s="104" t="s">
        <v>223</v>
      </c>
      <c r="E19" s="104" t="s">
        <v>224</v>
      </c>
      <c r="F19" s="104" t="s">
        <v>220</v>
      </c>
      <c r="G19" s="104">
        <v>15</v>
      </c>
      <c r="H19" s="105">
        <v>1</v>
      </c>
      <c r="I19" s="106"/>
      <c r="J19" s="107">
        <v>0.08</v>
      </c>
      <c r="K19" s="272">
        <f t="shared" si="0"/>
        <v>0</v>
      </c>
      <c r="L19" s="397">
        <f t="shared" si="1"/>
        <v>0</v>
      </c>
      <c r="M19" s="397">
        <f t="shared" si="2"/>
        <v>0</v>
      </c>
      <c r="N19" s="397">
        <f t="shared" si="3"/>
        <v>0</v>
      </c>
      <c r="O19" s="114"/>
    </row>
    <row r="20" spans="1:15">
      <c r="A20" s="104">
        <v>10</v>
      </c>
      <c r="B20" s="104"/>
      <c r="C20" s="104"/>
      <c r="D20" s="96" t="s">
        <v>225</v>
      </c>
      <c r="E20" s="96" t="s">
        <v>226</v>
      </c>
      <c r="F20" s="96" t="s">
        <v>220</v>
      </c>
      <c r="G20" s="96">
        <v>30</v>
      </c>
      <c r="H20" s="177">
        <v>5</v>
      </c>
      <c r="I20" s="106"/>
      <c r="J20" s="107">
        <v>0.08</v>
      </c>
      <c r="K20" s="272">
        <f t="shared" si="0"/>
        <v>0</v>
      </c>
      <c r="L20" s="397">
        <f t="shared" si="1"/>
        <v>0</v>
      </c>
      <c r="M20" s="397">
        <f t="shared" si="2"/>
        <v>0</v>
      </c>
      <c r="N20" s="397">
        <f t="shared" si="3"/>
        <v>0</v>
      </c>
      <c r="O20" s="114"/>
    </row>
    <row r="21" spans="1:15">
      <c r="A21" s="104">
        <v>11</v>
      </c>
      <c r="B21" s="104"/>
      <c r="C21" s="104"/>
      <c r="D21" s="96" t="s">
        <v>227</v>
      </c>
      <c r="E21" s="96" t="s">
        <v>228</v>
      </c>
      <c r="F21" s="96" t="s">
        <v>180</v>
      </c>
      <c r="G21" s="96">
        <v>50</v>
      </c>
      <c r="H21" s="177">
        <v>15</v>
      </c>
      <c r="I21" s="106"/>
      <c r="J21" s="107">
        <v>0.08</v>
      </c>
      <c r="K21" s="272">
        <f t="shared" si="0"/>
        <v>0</v>
      </c>
      <c r="L21" s="397">
        <f t="shared" si="1"/>
        <v>0</v>
      </c>
      <c r="M21" s="397">
        <f t="shared" si="2"/>
        <v>0</v>
      </c>
      <c r="N21" s="397">
        <f t="shared" si="3"/>
        <v>0</v>
      </c>
      <c r="O21" s="114"/>
    </row>
    <row r="22" spans="1:15">
      <c r="A22" s="104">
        <v>12</v>
      </c>
      <c r="B22" s="104"/>
      <c r="C22" s="104"/>
      <c r="D22" s="96" t="s">
        <v>229</v>
      </c>
      <c r="E22" s="96" t="s">
        <v>230</v>
      </c>
      <c r="F22" s="96" t="s">
        <v>180</v>
      </c>
      <c r="G22" s="96">
        <v>50</v>
      </c>
      <c r="H22" s="177">
        <v>1</v>
      </c>
      <c r="I22" s="106"/>
      <c r="J22" s="107">
        <v>0.08</v>
      </c>
      <c r="K22" s="272">
        <f t="shared" si="0"/>
        <v>0</v>
      </c>
      <c r="L22" s="397">
        <f t="shared" si="1"/>
        <v>0</v>
      </c>
      <c r="M22" s="397">
        <f t="shared" si="2"/>
        <v>0</v>
      </c>
      <c r="N22" s="397">
        <f t="shared" si="3"/>
        <v>0</v>
      </c>
      <c r="O22" s="114"/>
    </row>
    <row r="23" spans="1:15">
      <c r="A23" s="104">
        <v>13</v>
      </c>
      <c r="B23" s="104"/>
      <c r="C23" s="104"/>
      <c r="D23" s="96" t="s">
        <v>231</v>
      </c>
      <c r="E23" s="96" t="s">
        <v>232</v>
      </c>
      <c r="F23" s="96" t="s">
        <v>180</v>
      </c>
      <c r="G23" s="96">
        <v>50</v>
      </c>
      <c r="H23" s="177">
        <v>10</v>
      </c>
      <c r="I23" s="106"/>
      <c r="J23" s="107">
        <v>0.08</v>
      </c>
      <c r="K23" s="272">
        <f t="shared" si="0"/>
        <v>0</v>
      </c>
      <c r="L23" s="397">
        <f t="shared" si="1"/>
        <v>0</v>
      </c>
      <c r="M23" s="397">
        <f t="shared" si="2"/>
        <v>0</v>
      </c>
      <c r="N23" s="397">
        <f t="shared" si="3"/>
        <v>0</v>
      </c>
      <c r="O23" s="114"/>
    </row>
    <row r="24" spans="1:15">
      <c r="A24" s="104">
        <v>14</v>
      </c>
      <c r="B24" s="104"/>
      <c r="C24" s="104"/>
      <c r="D24" s="96" t="s">
        <v>233</v>
      </c>
      <c r="E24" s="96" t="s">
        <v>232</v>
      </c>
      <c r="F24" s="96" t="s">
        <v>180</v>
      </c>
      <c r="G24" s="96">
        <v>100</v>
      </c>
      <c r="H24" s="177">
        <v>1</v>
      </c>
      <c r="I24" s="106"/>
      <c r="J24" s="107">
        <v>0.08</v>
      </c>
      <c r="K24" s="272">
        <f t="shared" si="0"/>
        <v>0</v>
      </c>
      <c r="L24" s="397">
        <f t="shared" si="1"/>
        <v>0</v>
      </c>
      <c r="M24" s="397">
        <f t="shared" si="2"/>
        <v>0</v>
      </c>
      <c r="N24" s="397">
        <f t="shared" si="3"/>
        <v>0</v>
      </c>
      <c r="O24" s="114"/>
    </row>
    <row r="25" spans="1:15" ht="42">
      <c r="A25" s="104">
        <v>15</v>
      </c>
      <c r="B25" s="124"/>
      <c r="C25" s="124"/>
      <c r="D25" s="104" t="s">
        <v>234</v>
      </c>
      <c r="E25" s="104" t="s">
        <v>235</v>
      </c>
      <c r="F25" s="104" t="s">
        <v>236</v>
      </c>
      <c r="G25" s="104">
        <v>50</v>
      </c>
      <c r="H25" s="105">
        <v>10</v>
      </c>
      <c r="I25" s="106"/>
      <c r="J25" s="107">
        <v>0.08</v>
      </c>
      <c r="K25" s="272">
        <f t="shared" si="0"/>
        <v>0</v>
      </c>
      <c r="L25" s="397">
        <f t="shared" si="1"/>
        <v>0</v>
      </c>
      <c r="M25" s="397">
        <f t="shared" si="2"/>
        <v>0</v>
      </c>
      <c r="N25" s="397">
        <f t="shared" si="3"/>
        <v>0</v>
      </c>
      <c r="O25" s="114"/>
    </row>
    <row r="26" spans="1:15">
      <c r="A26" s="104">
        <v>16</v>
      </c>
      <c r="B26" s="398"/>
      <c r="C26" s="398"/>
      <c r="D26" s="104" t="s">
        <v>237</v>
      </c>
      <c r="E26" s="104" t="s">
        <v>232</v>
      </c>
      <c r="F26" s="104" t="s">
        <v>180</v>
      </c>
      <c r="G26" s="104">
        <v>20</v>
      </c>
      <c r="H26" s="105">
        <v>1</v>
      </c>
      <c r="I26" s="106"/>
      <c r="J26" s="107">
        <v>0.08</v>
      </c>
      <c r="K26" s="272">
        <f t="shared" si="0"/>
        <v>0</v>
      </c>
      <c r="L26" s="397">
        <f>I26*G26</f>
        <v>0</v>
      </c>
      <c r="M26" s="397">
        <f t="shared" si="2"/>
        <v>0</v>
      </c>
      <c r="N26" s="397">
        <f>K26*G26</f>
        <v>0</v>
      </c>
      <c r="O26" s="110"/>
    </row>
    <row r="27" spans="1:15">
      <c r="A27" s="104">
        <v>17</v>
      </c>
      <c r="B27" s="235"/>
      <c r="C27" s="235"/>
      <c r="D27" s="104" t="s">
        <v>237</v>
      </c>
      <c r="E27" s="104" t="s">
        <v>182</v>
      </c>
      <c r="F27" s="104" t="s">
        <v>180</v>
      </c>
      <c r="G27" s="104">
        <v>20</v>
      </c>
      <c r="H27" s="105">
        <v>1</v>
      </c>
      <c r="I27" s="106"/>
      <c r="J27" s="107">
        <v>0.08</v>
      </c>
      <c r="K27" s="272">
        <f t="shared" si="0"/>
        <v>0</v>
      </c>
      <c r="L27" s="397">
        <f>I27*G27</f>
        <v>0</v>
      </c>
      <c r="M27" s="397">
        <f t="shared" si="2"/>
        <v>0</v>
      </c>
      <c r="N27" s="397">
        <f>K27*G27</f>
        <v>0</v>
      </c>
      <c r="O27" s="110"/>
    </row>
    <row r="28" spans="1:15">
      <c r="A28" s="104">
        <v>18</v>
      </c>
      <c r="B28" s="399"/>
      <c r="C28" s="399"/>
      <c r="D28" s="96" t="s">
        <v>238</v>
      </c>
      <c r="E28" s="96" t="s">
        <v>239</v>
      </c>
      <c r="F28" s="96" t="s">
        <v>180</v>
      </c>
      <c r="G28" s="96">
        <v>50</v>
      </c>
      <c r="H28" s="177">
        <v>40</v>
      </c>
      <c r="I28" s="106"/>
      <c r="J28" s="107">
        <v>0.08</v>
      </c>
      <c r="K28" s="272">
        <f t="shared" si="0"/>
        <v>0</v>
      </c>
      <c r="L28" s="397">
        <f>I28*H28</f>
        <v>0</v>
      </c>
      <c r="M28" s="397">
        <f t="shared" si="2"/>
        <v>0</v>
      </c>
      <c r="N28" s="397">
        <f>K28*H28</f>
        <v>0</v>
      </c>
      <c r="O28" s="110"/>
    </row>
    <row r="29" spans="1:15">
      <c r="A29" s="104">
        <v>19</v>
      </c>
      <c r="B29" s="400"/>
      <c r="C29" s="400"/>
      <c r="D29" s="96" t="s">
        <v>240</v>
      </c>
      <c r="E29" s="96" t="s">
        <v>241</v>
      </c>
      <c r="F29" s="96" t="s">
        <v>220</v>
      </c>
      <c r="G29" s="96">
        <v>30</v>
      </c>
      <c r="H29" s="177">
        <v>1</v>
      </c>
      <c r="I29" s="106"/>
      <c r="J29" s="107">
        <v>0.08</v>
      </c>
      <c r="K29" s="272">
        <f t="shared" si="0"/>
        <v>0</v>
      </c>
      <c r="L29" s="397">
        <f>I29*H29</f>
        <v>0</v>
      </c>
      <c r="M29" s="397">
        <f t="shared" si="2"/>
        <v>0</v>
      </c>
      <c r="N29" s="397">
        <f>K29*H29</f>
        <v>0</v>
      </c>
      <c r="O29" s="110"/>
    </row>
    <row r="30" spans="1:15" ht="47.85" customHeight="1">
      <c r="A30" s="104">
        <v>20</v>
      </c>
      <c r="B30" s="400"/>
      <c r="C30" s="400"/>
      <c r="D30" s="104" t="s">
        <v>221</v>
      </c>
      <c r="E30" s="401" t="s">
        <v>242</v>
      </c>
      <c r="F30" s="178" t="s">
        <v>243</v>
      </c>
      <c r="G30" s="96" t="s">
        <v>244</v>
      </c>
      <c r="H30" s="177">
        <v>10</v>
      </c>
      <c r="I30" s="106"/>
      <c r="J30" s="107">
        <v>0.08</v>
      </c>
      <c r="K30" s="272">
        <f t="shared" si="0"/>
        <v>0</v>
      </c>
      <c r="L30" s="397">
        <f>I30*H30</f>
        <v>0</v>
      </c>
      <c r="M30" s="397">
        <f t="shared" si="2"/>
        <v>0</v>
      </c>
      <c r="N30" s="397">
        <f>K30*H30</f>
        <v>0</v>
      </c>
      <c r="O30" s="110"/>
    </row>
    <row r="31" spans="1:15" ht="13.9" customHeight="1">
      <c r="A31" s="518" t="s">
        <v>199</v>
      </c>
      <c r="B31" s="518"/>
      <c r="C31" s="518"/>
      <c r="D31" s="518"/>
      <c r="E31" s="518"/>
      <c r="F31" s="518"/>
      <c r="G31" s="518"/>
      <c r="H31" s="518"/>
      <c r="I31" s="518"/>
      <c r="J31" s="518"/>
      <c r="K31" s="518"/>
      <c r="L31" s="403">
        <f>SUM(L11:L30)</f>
        <v>0</v>
      </c>
      <c r="M31" s="132" t="s">
        <v>199</v>
      </c>
      <c r="N31" s="403">
        <f>SUM(N11:N30)</f>
        <v>0</v>
      </c>
      <c r="O31" s="110"/>
    </row>
    <row r="32" spans="1: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79"/>
      <c r="M32" s="110"/>
      <c r="N32" s="179"/>
      <c r="O32" s="110"/>
    </row>
    <row r="33" spans="1:15">
      <c r="L33" s="110"/>
      <c r="N33" s="110"/>
      <c r="O33" s="110"/>
    </row>
    <row r="34" spans="1:1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</row>
    <row r="35" spans="1:15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M35" s="110"/>
      <c r="O35" s="110"/>
    </row>
  </sheetData>
  <mergeCells count="2">
    <mergeCell ref="B3:I3"/>
    <mergeCell ref="A31:K3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18"/>
  <sheetViews>
    <sheetView zoomScaleNormal="100" workbookViewId="0">
      <selection activeCell="B5" sqref="B5"/>
    </sheetView>
  </sheetViews>
  <sheetFormatPr defaultColWidth="10.5" defaultRowHeight="14.25"/>
  <cols>
    <col min="1" max="1" width="5.25" customWidth="1"/>
  </cols>
  <sheetData>
    <row r="1" spans="1:14" ht="15">
      <c r="A1" s="76"/>
      <c r="B1" s="495" t="s">
        <v>535</v>
      </c>
      <c r="C1" s="160"/>
      <c r="D1" s="161"/>
      <c r="E1" s="79"/>
      <c r="F1" s="79"/>
      <c r="G1" s="79"/>
      <c r="H1" s="79"/>
      <c r="I1" s="79"/>
      <c r="J1" s="76"/>
      <c r="K1" s="80"/>
      <c r="L1" s="81"/>
      <c r="M1" s="79" t="s">
        <v>0</v>
      </c>
      <c r="N1" s="81"/>
    </row>
    <row r="2" spans="1:14" ht="15">
      <c r="A2" s="76"/>
      <c r="B2" s="82"/>
      <c r="C2" s="82"/>
      <c r="D2" s="78"/>
      <c r="E2" s="79"/>
      <c r="F2" s="79"/>
      <c r="G2" s="79"/>
      <c r="H2" s="79"/>
      <c r="I2" s="79"/>
      <c r="J2" s="80"/>
      <c r="K2" s="80"/>
      <c r="L2" s="76"/>
      <c r="M2" s="76"/>
      <c r="N2" s="76"/>
    </row>
    <row r="3" spans="1:14" ht="49.35" customHeight="1">
      <c r="A3" s="83"/>
      <c r="B3" s="511" t="s">
        <v>1</v>
      </c>
      <c r="C3" s="511"/>
      <c r="D3" s="511"/>
      <c r="E3" s="511"/>
      <c r="F3" s="511"/>
      <c r="G3" s="511"/>
      <c r="H3" s="511"/>
      <c r="I3" s="511"/>
      <c r="J3" s="83"/>
      <c r="K3" s="83"/>
      <c r="L3" s="83"/>
      <c r="M3" s="83"/>
      <c r="N3" s="83"/>
    </row>
    <row r="4" spans="1:14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5">
      <c r="A5" s="80"/>
      <c r="B5" s="85" t="s">
        <v>245</v>
      </c>
      <c r="C5" s="85"/>
      <c r="D5" s="80"/>
      <c r="E5" s="80"/>
      <c r="F5" s="80"/>
      <c r="G5" s="80"/>
      <c r="H5" s="80"/>
      <c r="I5" s="80"/>
      <c r="J5" s="80"/>
      <c r="K5" s="80"/>
      <c r="L5" s="76"/>
      <c r="M5" s="76"/>
      <c r="N5" s="76"/>
    </row>
    <row r="6" spans="1:14" ht="15">
      <c r="A6" s="76"/>
      <c r="B6" s="85" t="s">
        <v>60</v>
      </c>
      <c r="C6" s="85"/>
      <c r="D6" s="80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15">
      <c r="A7" s="76"/>
      <c r="B7" s="86"/>
      <c r="C7" s="86"/>
      <c r="D7" s="80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ht="42">
      <c r="A8" s="19" t="s">
        <v>80</v>
      </c>
      <c r="B8" s="19" t="s">
        <v>5</v>
      </c>
      <c r="C8" s="19" t="s">
        <v>6</v>
      </c>
      <c r="D8" s="19" t="s">
        <v>7</v>
      </c>
      <c r="E8" s="19" t="s">
        <v>130</v>
      </c>
      <c r="F8" s="19" t="s">
        <v>9</v>
      </c>
      <c r="G8" s="19" t="s">
        <v>12</v>
      </c>
      <c r="H8" s="19" t="s">
        <v>11</v>
      </c>
      <c r="I8" s="19" t="s">
        <v>13</v>
      </c>
      <c r="J8" s="19" t="s">
        <v>14</v>
      </c>
      <c r="K8" s="19" t="s">
        <v>15</v>
      </c>
      <c r="L8" s="19" t="s">
        <v>533</v>
      </c>
      <c r="M8" s="19" t="s">
        <v>17</v>
      </c>
      <c r="N8" s="19" t="s">
        <v>433</v>
      </c>
    </row>
    <row r="9" spans="1:14">
      <c r="A9" s="87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87">
        <v>9</v>
      </c>
      <c r="J9" s="87">
        <v>10</v>
      </c>
      <c r="K9" s="87">
        <v>11</v>
      </c>
      <c r="L9" s="87">
        <v>12</v>
      </c>
      <c r="M9" s="87">
        <v>13</v>
      </c>
      <c r="N9" s="87">
        <v>14</v>
      </c>
    </row>
    <row r="10" spans="1:14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ht="21">
      <c r="A11" s="180">
        <v>1</v>
      </c>
      <c r="B11" s="97"/>
      <c r="C11" s="97"/>
      <c r="D11" s="166" t="s">
        <v>246</v>
      </c>
      <c r="E11" s="95" t="s">
        <v>247</v>
      </c>
      <c r="F11" s="96" t="s">
        <v>137</v>
      </c>
      <c r="G11" s="96" t="s">
        <v>248</v>
      </c>
      <c r="H11" s="97">
        <v>200</v>
      </c>
      <c r="I11" s="102"/>
      <c r="J11" s="99">
        <v>0.08</v>
      </c>
      <c r="K11" s="100">
        <f>I11+(I11*J11)</f>
        <v>0</v>
      </c>
      <c r="L11" s="101">
        <f>I11*H11</f>
        <v>0</v>
      </c>
      <c r="M11" s="101">
        <f>N11-L11</f>
        <v>0</v>
      </c>
      <c r="N11" s="101">
        <f>K11*H11</f>
        <v>0</v>
      </c>
    </row>
    <row r="12" spans="1:14" ht="31.5">
      <c r="A12" s="180">
        <v>2</v>
      </c>
      <c r="B12" s="97"/>
      <c r="C12" s="97"/>
      <c r="D12" s="166" t="s">
        <v>246</v>
      </c>
      <c r="E12" s="95" t="s">
        <v>247</v>
      </c>
      <c r="F12" s="96" t="s">
        <v>249</v>
      </c>
      <c r="G12" s="96" t="s">
        <v>250</v>
      </c>
      <c r="H12" s="97">
        <v>10</v>
      </c>
      <c r="I12" s="102"/>
      <c r="J12" s="99">
        <v>0.08</v>
      </c>
      <c r="K12" s="100">
        <f>I12+(I12*J12)</f>
        <v>0</v>
      </c>
      <c r="L12" s="101">
        <f>I12*H12</f>
        <v>0</v>
      </c>
      <c r="M12" s="101">
        <f>N12-L12</f>
        <v>0</v>
      </c>
      <c r="N12" s="101">
        <f>K12*H12</f>
        <v>0</v>
      </c>
    </row>
    <row r="13" spans="1:14">
      <c r="A13" s="520"/>
      <c r="B13" s="520"/>
      <c r="C13" s="520"/>
      <c r="D13" s="520"/>
      <c r="E13" s="520"/>
      <c r="F13" s="520"/>
      <c r="G13" s="520"/>
      <c r="H13" s="520"/>
      <c r="I13" s="520"/>
      <c r="J13" s="520"/>
      <c r="K13" s="520"/>
      <c r="L13" s="402">
        <f>SUM(L11:L12)</f>
        <v>0</v>
      </c>
      <c r="M13" s="169" t="s">
        <v>199</v>
      </c>
      <c r="N13" s="402">
        <f>SUM(N11:N12)</f>
        <v>0</v>
      </c>
    </row>
    <row r="14" spans="1:14">
      <c r="A14" s="170"/>
      <c r="B14" s="171"/>
      <c r="C14" s="171"/>
      <c r="D14" s="171"/>
      <c r="E14" s="171"/>
      <c r="F14" s="171"/>
      <c r="G14" s="171"/>
      <c r="H14" s="171"/>
      <c r="I14" s="170"/>
      <c r="J14" s="172"/>
      <c r="K14" s="170"/>
      <c r="L14" s="181"/>
      <c r="M14" s="170"/>
      <c r="N14" s="181"/>
    </row>
    <row r="15" spans="1:14">
      <c r="A15" s="170"/>
      <c r="B15" s="173"/>
      <c r="C15" s="173"/>
      <c r="D15" s="174"/>
      <c r="E15" s="78"/>
      <c r="F15" s="78"/>
      <c r="G15" s="139"/>
      <c r="H15" s="175"/>
      <c r="I15" s="175"/>
      <c r="J15" s="175"/>
      <c r="K15" s="175"/>
      <c r="L15" s="170"/>
      <c r="M15" s="170"/>
      <c r="N15" s="170"/>
    </row>
    <row r="16" spans="1:14">
      <c r="A16" s="170"/>
      <c r="B16" s="77" t="s">
        <v>44</v>
      </c>
      <c r="C16" s="77"/>
      <c r="D16" s="174"/>
      <c r="E16" s="78"/>
      <c r="F16" s="78"/>
      <c r="G16" s="139"/>
      <c r="H16" s="176"/>
      <c r="I16" s="176" t="s">
        <v>45</v>
      </c>
      <c r="J16" s="176"/>
      <c r="K16" s="175"/>
      <c r="L16" s="170"/>
      <c r="M16" s="170"/>
      <c r="N16" s="170"/>
    </row>
    <row r="17" spans="1:14">
      <c r="A17" s="170"/>
      <c r="B17" s="82"/>
      <c r="C17" s="82"/>
      <c r="D17" s="78"/>
      <c r="E17" s="79"/>
      <c r="F17" s="79"/>
      <c r="G17" s="79"/>
      <c r="H17" s="79"/>
      <c r="I17" s="79" t="s">
        <v>46</v>
      </c>
      <c r="J17" s="143"/>
      <c r="K17" s="80"/>
      <c r="L17" s="170"/>
      <c r="M17" s="170"/>
      <c r="N17" s="170"/>
    </row>
    <row r="18" spans="1:14" ht="1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</sheetData>
  <mergeCells count="2">
    <mergeCell ref="B3:I3"/>
    <mergeCell ref="A13:K1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38"/>
  <sheetViews>
    <sheetView zoomScaleNormal="100" workbookViewId="0">
      <selection activeCell="B5" sqref="B5"/>
    </sheetView>
  </sheetViews>
  <sheetFormatPr defaultColWidth="9" defaultRowHeight="14.25"/>
  <cols>
    <col min="1" max="1" width="6.5" style="13" customWidth="1"/>
    <col min="2" max="3" width="15.375" style="13" customWidth="1"/>
    <col min="4" max="4" width="16.125" style="13" customWidth="1"/>
    <col min="5" max="5" width="9" style="13"/>
    <col min="6" max="6" width="11.75" style="13" customWidth="1"/>
    <col min="7" max="7" width="15.625" style="13" customWidth="1"/>
    <col min="8" max="8" width="9.875" style="13" customWidth="1"/>
    <col min="9" max="9" width="12" style="13" customWidth="1"/>
    <col min="10" max="10" width="12.75" style="13" customWidth="1"/>
    <col min="11" max="11" width="11" style="13" customWidth="1"/>
    <col min="12" max="12" width="12" style="13" customWidth="1"/>
    <col min="13" max="13" width="12.125" style="13" customWidth="1"/>
    <col min="14" max="14" width="12.875" style="13" customWidth="1"/>
    <col min="15" max="15" width="11" style="13" customWidth="1"/>
    <col min="16" max="1024" width="9" style="13"/>
  </cols>
  <sheetData>
    <row r="1" spans="1:15" s="5" customFormat="1" ht="12.75">
      <c r="A1" s="3"/>
      <c r="B1" s="495" t="s">
        <v>535</v>
      </c>
      <c r="C1" s="6"/>
      <c r="D1" s="3"/>
      <c r="E1" s="3"/>
      <c r="F1" s="3"/>
      <c r="G1" s="3"/>
      <c r="H1" s="3"/>
      <c r="I1" s="3"/>
      <c r="K1" s="7"/>
      <c r="O1" s="7" t="s">
        <v>0</v>
      </c>
    </row>
    <row r="2" spans="1:15" s="5" customFormat="1" ht="15.75" customHeight="1">
      <c r="A2" s="13"/>
      <c r="B2" s="9"/>
      <c r="C2" s="9"/>
      <c r="D2" s="10"/>
      <c r="E2" s="11"/>
      <c r="F2" s="11"/>
      <c r="G2" s="11"/>
      <c r="H2" s="12"/>
      <c r="I2" s="12"/>
      <c r="J2" s="13"/>
      <c r="K2" s="13"/>
    </row>
    <row r="3" spans="1:15" s="5" customFormat="1" ht="48" customHeight="1">
      <c r="A3" s="14"/>
      <c r="B3" s="511" t="s">
        <v>1</v>
      </c>
      <c r="C3" s="511"/>
      <c r="D3" s="511"/>
      <c r="E3" s="511"/>
      <c r="F3" s="511"/>
      <c r="G3" s="511"/>
      <c r="H3" s="511"/>
      <c r="I3" s="511"/>
      <c r="J3" s="14"/>
      <c r="K3" s="14"/>
    </row>
    <row r="4" spans="1:15" s="5" customFormat="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 s="5" customFormat="1" ht="15.75" customHeight="1">
      <c r="A5" s="15"/>
      <c r="B5" s="16" t="s">
        <v>47</v>
      </c>
      <c r="C5" s="16"/>
      <c r="D5" s="15"/>
      <c r="E5" s="15"/>
      <c r="F5" s="15"/>
    </row>
    <row r="6" spans="1:15" s="5" customFormat="1" ht="15.75" customHeight="1">
      <c r="B6" s="17" t="s">
        <v>3</v>
      </c>
      <c r="C6" s="17"/>
      <c r="D6" s="15"/>
    </row>
    <row r="7" spans="1:15" ht="51">
      <c r="A7" s="18" t="s">
        <v>4</v>
      </c>
      <c r="B7" s="18" t="s">
        <v>5</v>
      </c>
      <c r="C7" s="18" t="s">
        <v>6</v>
      </c>
      <c r="D7" s="18" t="s">
        <v>7</v>
      </c>
      <c r="E7" s="18" t="s">
        <v>8</v>
      </c>
      <c r="F7" s="18" t="s">
        <v>9</v>
      </c>
      <c r="G7" s="18" t="s">
        <v>10</v>
      </c>
      <c r="H7" s="18" t="s">
        <v>11</v>
      </c>
      <c r="I7" s="18" t="s">
        <v>12</v>
      </c>
      <c r="J7" s="388" t="s">
        <v>13</v>
      </c>
      <c r="K7" s="388" t="s">
        <v>14</v>
      </c>
      <c r="L7" s="388" t="s">
        <v>15</v>
      </c>
      <c r="M7" s="388" t="s">
        <v>534</v>
      </c>
      <c r="N7" s="388" t="s">
        <v>17</v>
      </c>
      <c r="O7" s="388" t="s">
        <v>266</v>
      </c>
    </row>
    <row r="8" spans="1:1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</row>
    <row r="9" spans="1:15">
      <c r="A9" s="512"/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21"/>
      <c r="M9" s="21"/>
      <c r="N9" s="21"/>
      <c r="O9" s="21"/>
    </row>
    <row r="10" spans="1:15">
      <c r="A10" s="42" t="s">
        <v>18</v>
      </c>
      <c r="B10" s="42"/>
      <c r="C10" s="42"/>
      <c r="D10" s="23" t="s">
        <v>31</v>
      </c>
      <c r="E10" s="42" t="s">
        <v>48</v>
      </c>
      <c r="F10" s="43" t="s">
        <v>49</v>
      </c>
      <c r="G10" s="43" t="s">
        <v>50</v>
      </c>
      <c r="H10" s="44">
        <v>2250</v>
      </c>
      <c r="I10" s="42" t="s">
        <v>51</v>
      </c>
      <c r="J10" s="45"/>
      <c r="K10" s="27">
        <v>0.08</v>
      </c>
      <c r="L10" s="45">
        <f t="shared" ref="L10:L20" si="0">J10*1.08</f>
        <v>0</v>
      </c>
      <c r="M10" s="46">
        <f t="shared" ref="M10:M20" si="1">H10*J10</f>
        <v>0</v>
      </c>
      <c r="N10" s="45">
        <f t="shared" ref="N10:N20" si="2">O10-M10</f>
        <v>0</v>
      </c>
      <c r="O10" s="45">
        <f t="shared" ref="O10:O20" si="3">L10*H10</f>
        <v>0</v>
      </c>
    </row>
    <row r="11" spans="1:15" ht="25.5">
      <c r="A11" s="42" t="s">
        <v>24</v>
      </c>
      <c r="B11" s="42"/>
      <c r="C11" s="42"/>
      <c r="D11" s="23" t="s">
        <v>31</v>
      </c>
      <c r="E11" s="42" t="s">
        <v>32</v>
      </c>
      <c r="F11" s="29" t="s">
        <v>21</v>
      </c>
      <c r="G11" s="43" t="s">
        <v>52</v>
      </c>
      <c r="H11" s="42">
        <v>530</v>
      </c>
      <c r="I11" s="42" t="s">
        <v>51</v>
      </c>
      <c r="J11" s="45"/>
      <c r="K11" s="27">
        <v>0.08</v>
      </c>
      <c r="L11" s="45">
        <f t="shared" si="0"/>
        <v>0</v>
      </c>
      <c r="M11" s="46">
        <f t="shared" si="1"/>
        <v>0</v>
      </c>
      <c r="N11" s="45">
        <f t="shared" si="2"/>
        <v>0</v>
      </c>
      <c r="O11" s="45">
        <f t="shared" si="3"/>
        <v>0</v>
      </c>
    </row>
    <row r="12" spans="1:15" ht="25.5">
      <c r="A12" s="42" t="s">
        <v>26</v>
      </c>
      <c r="B12" s="42"/>
      <c r="C12" s="42"/>
      <c r="D12" s="23" t="s">
        <v>36</v>
      </c>
      <c r="E12" s="42" t="s">
        <v>20</v>
      </c>
      <c r="F12" s="29" t="s">
        <v>21</v>
      </c>
      <c r="G12" s="43" t="s">
        <v>52</v>
      </c>
      <c r="H12" s="42">
        <v>80</v>
      </c>
      <c r="I12" s="42" t="s">
        <v>51</v>
      </c>
      <c r="J12" s="45"/>
      <c r="K12" s="27">
        <v>0.08</v>
      </c>
      <c r="L12" s="45">
        <f t="shared" si="0"/>
        <v>0</v>
      </c>
      <c r="M12" s="46">
        <f t="shared" si="1"/>
        <v>0</v>
      </c>
      <c r="N12" s="45">
        <f t="shared" si="2"/>
        <v>0</v>
      </c>
      <c r="O12" s="45">
        <f t="shared" si="3"/>
        <v>0</v>
      </c>
    </row>
    <row r="13" spans="1:15" ht="25.5">
      <c r="A13" s="42" t="s">
        <v>28</v>
      </c>
      <c r="B13" s="42"/>
      <c r="C13" s="42"/>
      <c r="D13" s="23" t="s">
        <v>36</v>
      </c>
      <c r="E13" s="42" t="s">
        <v>25</v>
      </c>
      <c r="F13" s="29" t="s">
        <v>21</v>
      </c>
      <c r="G13" s="43" t="s">
        <v>52</v>
      </c>
      <c r="H13" s="42">
        <v>400</v>
      </c>
      <c r="I13" s="42" t="s">
        <v>51</v>
      </c>
      <c r="J13" s="45"/>
      <c r="K13" s="27">
        <v>0.08</v>
      </c>
      <c r="L13" s="45">
        <f t="shared" si="0"/>
        <v>0</v>
      </c>
      <c r="M13" s="46">
        <f t="shared" si="1"/>
        <v>0</v>
      </c>
      <c r="N13" s="45">
        <f t="shared" si="2"/>
        <v>0</v>
      </c>
      <c r="O13" s="45">
        <f t="shared" si="3"/>
        <v>0</v>
      </c>
    </row>
    <row r="14" spans="1:15" ht="25.5">
      <c r="A14" s="42" t="s">
        <v>30</v>
      </c>
      <c r="B14" s="42"/>
      <c r="C14" s="42"/>
      <c r="D14" s="23" t="s">
        <v>31</v>
      </c>
      <c r="E14" s="42" t="s">
        <v>27</v>
      </c>
      <c r="F14" s="29" t="s">
        <v>21</v>
      </c>
      <c r="G14" s="43" t="s">
        <v>52</v>
      </c>
      <c r="H14" s="44">
        <v>130</v>
      </c>
      <c r="I14" s="42" t="s">
        <v>51</v>
      </c>
      <c r="J14" s="45"/>
      <c r="K14" s="27">
        <v>0.08</v>
      </c>
      <c r="L14" s="45">
        <f t="shared" si="0"/>
        <v>0</v>
      </c>
      <c r="M14" s="46">
        <f t="shared" si="1"/>
        <v>0</v>
      </c>
      <c r="N14" s="45">
        <f t="shared" si="2"/>
        <v>0</v>
      </c>
      <c r="O14" s="45">
        <f t="shared" si="3"/>
        <v>0</v>
      </c>
    </row>
    <row r="15" spans="1:15" ht="25.5">
      <c r="A15" s="42" t="s">
        <v>33</v>
      </c>
      <c r="B15" s="42"/>
      <c r="C15" s="42"/>
      <c r="D15" s="23" t="s">
        <v>53</v>
      </c>
      <c r="E15" s="42" t="s">
        <v>32</v>
      </c>
      <c r="F15" s="29" t="s">
        <v>21</v>
      </c>
      <c r="G15" s="43" t="s">
        <v>52</v>
      </c>
      <c r="H15" s="44">
        <v>8400</v>
      </c>
      <c r="I15" s="42" t="s">
        <v>51</v>
      </c>
      <c r="J15" s="45"/>
      <c r="K15" s="27">
        <v>0.08</v>
      </c>
      <c r="L15" s="45">
        <f t="shared" si="0"/>
        <v>0</v>
      </c>
      <c r="M15" s="46">
        <f t="shared" si="1"/>
        <v>0</v>
      </c>
      <c r="N15" s="45">
        <f t="shared" si="2"/>
        <v>0</v>
      </c>
      <c r="O15" s="45">
        <f t="shared" si="3"/>
        <v>0</v>
      </c>
    </row>
    <row r="16" spans="1:15" ht="25.5">
      <c r="A16" s="42" t="s">
        <v>34</v>
      </c>
      <c r="B16" s="42"/>
      <c r="C16" s="42"/>
      <c r="D16" s="23" t="s">
        <v>53</v>
      </c>
      <c r="E16" s="42" t="s">
        <v>20</v>
      </c>
      <c r="F16" s="29" t="s">
        <v>21</v>
      </c>
      <c r="G16" s="43" t="s">
        <v>52</v>
      </c>
      <c r="H16" s="42">
        <v>420</v>
      </c>
      <c r="I16" s="42" t="s">
        <v>51</v>
      </c>
      <c r="J16" s="45"/>
      <c r="K16" s="27">
        <v>0.08</v>
      </c>
      <c r="L16" s="45">
        <f t="shared" si="0"/>
        <v>0</v>
      </c>
      <c r="M16" s="46">
        <f t="shared" si="1"/>
        <v>0</v>
      </c>
      <c r="N16" s="45">
        <f t="shared" si="2"/>
        <v>0</v>
      </c>
      <c r="O16" s="45">
        <f t="shared" si="3"/>
        <v>0</v>
      </c>
    </row>
    <row r="17" spans="1:15" ht="25.5">
      <c r="A17" s="42" t="s">
        <v>35</v>
      </c>
      <c r="B17" s="42"/>
      <c r="C17" s="42"/>
      <c r="D17" s="42" t="s">
        <v>54</v>
      </c>
      <c r="E17" s="42" t="s">
        <v>55</v>
      </c>
      <c r="F17" s="43" t="s">
        <v>56</v>
      </c>
      <c r="G17" s="43" t="s">
        <v>50</v>
      </c>
      <c r="H17" s="42">
        <v>10</v>
      </c>
      <c r="I17" s="42" t="s">
        <v>51</v>
      </c>
      <c r="J17" s="45"/>
      <c r="K17" s="27">
        <v>0.08</v>
      </c>
      <c r="L17" s="45">
        <f t="shared" si="0"/>
        <v>0</v>
      </c>
      <c r="M17" s="46">
        <f t="shared" si="1"/>
        <v>0</v>
      </c>
      <c r="N17" s="45">
        <f t="shared" si="2"/>
        <v>0</v>
      </c>
      <c r="O17" s="45">
        <f t="shared" si="3"/>
        <v>0</v>
      </c>
    </row>
    <row r="18" spans="1:15" ht="25.5">
      <c r="A18" s="42" t="s">
        <v>37</v>
      </c>
      <c r="B18" s="42"/>
      <c r="C18" s="42"/>
      <c r="D18" s="42" t="s">
        <v>54</v>
      </c>
      <c r="E18" s="42" t="s">
        <v>48</v>
      </c>
      <c r="F18" s="43" t="s">
        <v>56</v>
      </c>
      <c r="G18" s="43" t="s">
        <v>50</v>
      </c>
      <c r="H18" s="42">
        <v>10</v>
      </c>
      <c r="I18" s="42" t="s">
        <v>51</v>
      </c>
      <c r="J18" s="45"/>
      <c r="K18" s="27">
        <v>0.08</v>
      </c>
      <c r="L18" s="45">
        <f t="shared" si="0"/>
        <v>0</v>
      </c>
      <c r="M18" s="46">
        <f t="shared" si="1"/>
        <v>0</v>
      </c>
      <c r="N18" s="45">
        <f t="shared" si="2"/>
        <v>0</v>
      </c>
      <c r="O18" s="45">
        <f t="shared" si="3"/>
        <v>0</v>
      </c>
    </row>
    <row r="19" spans="1:15" ht="38.25">
      <c r="A19" s="42" t="s">
        <v>40</v>
      </c>
      <c r="B19" s="42"/>
      <c r="C19" s="42"/>
      <c r="D19" s="23" t="s">
        <v>57</v>
      </c>
      <c r="E19" s="42" t="s">
        <v>25</v>
      </c>
      <c r="F19" s="29" t="s">
        <v>21</v>
      </c>
      <c r="G19" s="42" t="s">
        <v>58</v>
      </c>
      <c r="H19" s="44">
        <v>1700</v>
      </c>
      <c r="I19" s="42" t="s">
        <v>23</v>
      </c>
      <c r="J19" s="45"/>
      <c r="K19" s="27">
        <v>0.08</v>
      </c>
      <c r="L19" s="45">
        <f t="shared" si="0"/>
        <v>0</v>
      </c>
      <c r="M19" s="46">
        <f t="shared" si="1"/>
        <v>0</v>
      </c>
      <c r="N19" s="45">
        <f t="shared" si="2"/>
        <v>0</v>
      </c>
      <c r="O19" s="45">
        <f t="shared" si="3"/>
        <v>0</v>
      </c>
    </row>
    <row r="20" spans="1:15" ht="38.25">
      <c r="A20" s="42" t="s">
        <v>41</v>
      </c>
      <c r="B20" s="42"/>
      <c r="C20" s="42"/>
      <c r="D20" s="23" t="s">
        <v>57</v>
      </c>
      <c r="E20" s="42" t="s">
        <v>27</v>
      </c>
      <c r="F20" s="29" t="s">
        <v>21</v>
      </c>
      <c r="G20" s="42" t="s">
        <v>58</v>
      </c>
      <c r="H20" s="42">
        <v>150</v>
      </c>
      <c r="I20" s="42" t="s">
        <v>23</v>
      </c>
      <c r="J20" s="45"/>
      <c r="K20" s="27">
        <v>0.08</v>
      </c>
      <c r="L20" s="45">
        <f t="shared" si="0"/>
        <v>0</v>
      </c>
      <c r="M20" s="46">
        <f t="shared" si="1"/>
        <v>0</v>
      </c>
      <c r="N20" s="45">
        <f t="shared" si="2"/>
        <v>0</v>
      </c>
      <c r="O20" s="45">
        <f t="shared" si="3"/>
        <v>0</v>
      </c>
    </row>
    <row r="21" spans="1:15" s="5" customFormat="1" ht="41.25" customHeight="1">
      <c r="A21" s="513" t="s">
        <v>43</v>
      </c>
      <c r="B21" s="513"/>
      <c r="C21" s="513"/>
      <c r="D21" s="513"/>
      <c r="E21" s="513"/>
      <c r="F21" s="513"/>
      <c r="G21" s="513"/>
      <c r="H21" s="513"/>
      <c r="I21" s="513"/>
      <c r="J21" s="513"/>
      <c r="K21" s="513"/>
      <c r="L21" s="513"/>
      <c r="M21" s="386">
        <f>SUM(M10:M20)</f>
        <v>0</v>
      </c>
      <c r="N21" s="387" t="s">
        <v>43</v>
      </c>
      <c r="O21" s="386">
        <f>SUM(O10:O20)</f>
        <v>0</v>
      </c>
    </row>
    <row r="22" spans="1:15">
      <c r="B22" s="35"/>
      <c r="C22" s="35"/>
      <c r="J22" s="38"/>
      <c r="M22" s="47"/>
      <c r="O22" s="47"/>
    </row>
    <row r="23" spans="1:15">
      <c r="B23" s="39" t="s">
        <v>44</v>
      </c>
      <c r="C23" s="39"/>
      <c r="D23" s="36"/>
      <c r="E23" s="36"/>
      <c r="F23" s="10"/>
      <c r="G23" s="37"/>
      <c r="H23" s="40"/>
      <c r="I23" s="41" t="s">
        <v>45</v>
      </c>
      <c r="J23" s="38"/>
    </row>
    <row r="24" spans="1:15">
      <c r="B24" s="9"/>
      <c r="C24" s="9"/>
      <c r="D24" s="10"/>
      <c r="E24" s="10"/>
      <c r="F24" s="11"/>
      <c r="G24" s="11"/>
      <c r="H24" s="11"/>
      <c r="I24" s="41" t="s">
        <v>46</v>
      </c>
      <c r="J24" s="12"/>
    </row>
    <row r="26" spans="1:15" ht="12.75" customHeight="1"/>
    <row r="38" s="5" customFormat="1" ht="15.75" customHeight="1"/>
  </sheetData>
  <mergeCells count="3">
    <mergeCell ref="B3:I3"/>
    <mergeCell ref="A9:K9"/>
    <mergeCell ref="A21:L2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17"/>
  <sheetViews>
    <sheetView zoomScaleNormal="100" workbookViewId="0">
      <selection activeCell="B5" sqref="B5"/>
    </sheetView>
  </sheetViews>
  <sheetFormatPr defaultColWidth="10.5" defaultRowHeight="14.25"/>
  <cols>
    <col min="1" max="1" width="6.25" customWidth="1"/>
  </cols>
  <sheetData>
    <row r="1" spans="1:13" ht="15">
      <c r="A1" s="76"/>
      <c r="B1" s="495" t="s">
        <v>535</v>
      </c>
      <c r="C1" s="160"/>
      <c r="D1" s="161"/>
      <c r="E1" s="79"/>
      <c r="F1" s="79"/>
      <c r="G1" s="79"/>
      <c r="H1" s="79"/>
      <c r="I1" s="76"/>
      <c r="J1" s="80"/>
      <c r="K1" s="81"/>
      <c r="L1" s="79" t="s">
        <v>0</v>
      </c>
      <c r="M1" s="81"/>
    </row>
    <row r="2" spans="1:13" ht="15">
      <c r="A2" s="76"/>
      <c r="B2" s="82"/>
      <c r="C2" s="82"/>
      <c r="D2" s="78"/>
      <c r="E2" s="79"/>
      <c r="F2" s="79"/>
      <c r="G2" s="79"/>
      <c r="H2" s="79"/>
      <c r="I2" s="80"/>
      <c r="J2" s="80"/>
      <c r="K2" s="76"/>
      <c r="L2" s="76"/>
      <c r="M2" s="76"/>
    </row>
    <row r="3" spans="1:13" ht="49.35" customHeight="1">
      <c r="A3" s="83"/>
      <c r="B3" s="511" t="s">
        <v>1</v>
      </c>
      <c r="C3" s="511"/>
      <c r="D3" s="511"/>
      <c r="E3" s="511"/>
      <c r="F3" s="511"/>
      <c r="G3" s="511"/>
      <c r="H3" s="511"/>
      <c r="I3" s="511"/>
      <c r="J3" s="83"/>
      <c r="K3" s="83"/>
      <c r="L3" s="83"/>
      <c r="M3" s="83"/>
    </row>
    <row r="4" spans="1:13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15">
      <c r="A5" s="80"/>
      <c r="B5" s="85" t="s">
        <v>251</v>
      </c>
      <c r="C5" s="85"/>
      <c r="D5" s="80"/>
      <c r="E5" s="80"/>
      <c r="F5" s="80"/>
      <c r="G5" s="80"/>
      <c r="H5" s="80"/>
      <c r="I5" s="80"/>
      <c r="J5" s="80"/>
      <c r="K5" s="76"/>
      <c r="L5" s="76"/>
      <c r="M5" s="76"/>
    </row>
    <row r="6" spans="1:13" ht="15">
      <c r="A6" s="76"/>
      <c r="B6" s="85" t="s">
        <v>60</v>
      </c>
      <c r="C6" s="85"/>
      <c r="D6" s="80"/>
      <c r="E6" s="76"/>
      <c r="F6" s="76"/>
      <c r="G6" s="76"/>
      <c r="H6" s="76"/>
      <c r="I6" s="76"/>
      <c r="J6" s="76"/>
      <c r="K6" s="76"/>
      <c r="L6" s="76"/>
      <c r="M6" s="76"/>
    </row>
    <row r="7" spans="1:13" ht="15">
      <c r="A7" s="76"/>
      <c r="B7" s="86"/>
      <c r="C7" s="86"/>
      <c r="D7" s="80"/>
      <c r="E7" s="76"/>
      <c r="F7" s="76"/>
      <c r="G7" s="76"/>
      <c r="H7" s="76"/>
      <c r="I7" s="76"/>
      <c r="J7" s="76"/>
      <c r="K7" s="76"/>
      <c r="L7" s="76"/>
      <c r="M7" s="76"/>
    </row>
    <row r="8" spans="1:13" ht="42">
      <c r="A8" s="19" t="s">
        <v>80</v>
      </c>
      <c r="B8" s="19" t="s">
        <v>5</v>
      </c>
      <c r="C8" s="19" t="s">
        <v>6</v>
      </c>
      <c r="D8" s="19" t="s">
        <v>7</v>
      </c>
      <c r="E8" s="19" t="s">
        <v>9</v>
      </c>
      <c r="F8" s="19" t="s">
        <v>12</v>
      </c>
      <c r="G8" s="19" t="s">
        <v>11</v>
      </c>
      <c r="H8" s="19" t="s">
        <v>13</v>
      </c>
      <c r="I8" s="19" t="s">
        <v>14</v>
      </c>
      <c r="J8" s="19" t="s">
        <v>15</v>
      </c>
      <c r="K8" s="19" t="s">
        <v>16</v>
      </c>
      <c r="L8" s="19" t="s">
        <v>17</v>
      </c>
      <c r="M8" s="19" t="s">
        <v>433</v>
      </c>
    </row>
    <row r="9" spans="1:13">
      <c r="A9" s="87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87">
        <v>9</v>
      </c>
      <c r="J9" s="87">
        <v>10</v>
      </c>
      <c r="K9" s="87">
        <v>11</v>
      </c>
      <c r="L9" s="87">
        <v>12</v>
      </c>
      <c r="M9" s="87">
        <v>13</v>
      </c>
    </row>
    <row r="10" spans="1:13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</row>
    <row r="11" spans="1:13" ht="115.5">
      <c r="A11" s="97">
        <v>1</v>
      </c>
      <c r="B11" s="180"/>
      <c r="C11" s="180"/>
      <c r="D11" s="166" t="s">
        <v>253</v>
      </c>
      <c r="E11" s="96" t="s">
        <v>254</v>
      </c>
      <c r="F11" s="96" t="s">
        <v>255</v>
      </c>
      <c r="G11" s="177">
        <v>10</v>
      </c>
      <c r="H11" s="102"/>
      <c r="I11" s="99">
        <v>0.08</v>
      </c>
      <c r="J11" s="100">
        <f>H11+(H11*I11)</f>
        <v>0</v>
      </c>
      <c r="K11" s="101">
        <f>H11*G11</f>
        <v>0</v>
      </c>
      <c r="L11" s="101">
        <f>M11-K11</f>
        <v>0</v>
      </c>
      <c r="M11" s="101">
        <f>J11*G11</f>
        <v>0</v>
      </c>
    </row>
    <row r="12" spans="1:13">
      <c r="A12" s="520"/>
      <c r="B12" s="520"/>
      <c r="C12" s="520"/>
      <c r="D12" s="520"/>
      <c r="E12" s="520"/>
      <c r="F12" s="520"/>
      <c r="G12" s="520"/>
      <c r="H12" s="520"/>
      <c r="I12" s="520"/>
      <c r="J12" s="520"/>
      <c r="K12" s="402">
        <f>SUM(K11)</f>
        <v>0</v>
      </c>
      <c r="L12" s="169" t="s">
        <v>199</v>
      </c>
      <c r="M12" s="402">
        <f>SUM(M11)</f>
        <v>0</v>
      </c>
    </row>
    <row r="13" spans="1:13">
      <c r="A13" s="170"/>
      <c r="B13" s="171"/>
      <c r="C13" s="171"/>
      <c r="D13" s="171"/>
      <c r="E13" s="171"/>
      <c r="F13" s="171"/>
      <c r="G13" s="171"/>
      <c r="H13" s="170"/>
      <c r="I13" s="172"/>
      <c r="J13" s="170"/>
      <c r="K13" s="170"/>
      <c r="L13" s="170"/>
      <c r="M13" s="170"/>
    </row>
    <row r="14" spans="1:13">
      <c r="A14" s="170"/>
      <c r="B14" s="173"/>
      <c r="C14" s="173"/>
      <c r="D14" s="174"/>
      <c r="E14" s="78"/>
      <c r="F14" s="139"/>
      <c r="G14" s="175"/>
      <c r="H14" s="175"/>
      <c r="I14" s="175"/>
      <c r="J14" s="175"/>
      <c r="K14" s="170"/>
      <c r="L14" s="170"/>
      <c r="M14" s="170"/>
    </row>
    <row r="15" spans="1:13">
      <c r="A15" s="170"/>
      <c r="B15" s="77" t="s">
        <v>44</v>
      </c>
      <c r="C15" s="77"/>
      <c r="D15" s="174"/>
      <c r="E15" s="78"/>
      <c r="F15" s="139"/>
      <c r="G15" s="176"/>
      <c r="H15" s="176" t="s">
        <v>45</v>
      </c>
      <c r="I15" s="176"/>
      <c r="J15" s="175"/>
      <c r="K15" s="170"/>
      <c r="L15" s="170"/>
      <c r="M15" s="170"/>
    </row>
    <row r="16" spans="1:13">
      <c r="A16" s="170"/>
      <c r="B16" s="82"/>
      <c r="C16" s="82"/>
      <c r="D16" s="78"/>
      <c r="E16" s="79"/>
      <c r="F16" s="79"/>
      <c r="G16" s="79"/>
      <c r="H16" s="79" t="s">
        <v>46</v>
      </c>
      <c r="I16" s="143"/>
      <c r="J16" s="80"/>
      <c r="K16" s="170"/>
      <c r="L16" s="170"/>
      <c r="M16" s="170"/>
    </row>
    <row r="17" spans="1:13" ht="1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</sheetData>
  <mergeCells count="2">
    <mergeCell ref="B3:I3"/>
    <mergeCell ref="A12:J1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16"/>
  <sheetViews>
    <sheetView zoomScaleNormal="100" workbookViewId="0">
      <selection activeCell="F22" sqref="F22"/>
    </sheetView>
  </sheetViews>
  <sheetFormatPr defaultColWidth="10.5" defaultRowHeight="14.25"/>
  <cols>
    <col min="1" max="1" width="5.875" customWidth="1"/>
  </cols>
  <sheetData>
    <row r="1" spans="1:14" ht="15">
      <c r="A1" s="76"/>
      <c r="B1" s="495" t="s">
        <v>535</v>
      </c>
      <c r="C1" s="160"/>
      <c r="D1" s="161"/>
      <c r="E1" s="78"/>
      <c r="F1" s="79"/>
      <c r="G1" s="79"/>
      <c r="H1" s="79"/>
      <c r="I1" s="79"/>
      <c r="J1" s="76"/>
      <c r="K1" s="80"/>
      <c r="L1" s="81"/>
      <c r="M1" s="79" t="s">
        <v>0</v>
      </c>
      <c r="N1" s="81"/>
    </row>
    <row r="2" spans="1:14" ht="15">
      <c r="A2" s="76"/>
      <c r="B2" s="82"/>
      <c r="C2" s="82"/>
      <c r="D2" s="78"/>
      <c r="E2" s="78"/>
      <c r="F2" s="79"/>
      <c r="G2" s="79"/>
      <c r="H2" s="79"/>
      <c r="I2" s="79"/>
      <c r="J2" s="80"/>
      <c r="K2" s="80"/>
      <c r="L2" s="76"/>
      <c r="M2" s="76"/>
      <c r="N2" s="76"/>
    </row>
    <row r="3" spans="1:14" ht="49.35" customHeight="1">
      <c r="A3" s="83"/>
      <c r="B3" s="511" t="s">
        <v>1</v>
      </c>
      <c r="C3" s="511"/>
      <c r="D3" s="511"/>
      <c r="E3" s="511"/>
      <c r="F3" s="511"/>
      <c r="G3" s="511"/>
      <c r="H3" s="511"/>
      <c r="I3" s="511"/>
      <c r="J3" s="83"/>
      <c r="K3" s="83"/>
      <c r="L3" s="83"/>
      <c r="M3" s="83"/>
      <c r="N3" s="83"/>
    </row>
    <row r="4" spans="1:14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5">
      <c r="A5" s="80"/>
      <c r="B5" s="85" t="s">
        <v>256</v>
      </c>
      <c r="C5" s="85"/>
      <c r="D5" s="80"/>
      <c r="E5" s="80"/>
      <c r="F5" s="80"/>
      <c r="G5" s="80"/>
      <c r="H5" s="80"/>
      <c r="I5" s="80"/>
      <c r="J5" s="80"/>
      <c r="K5" s="80"/>
      <c r="L5" s="76"/>
      <c r="M5" s="76"/>
      <c r="N5" s="76"/>
    </row>
    <row r="6" spans="1:14" ht="15">
      <c r="A6" s="76"/>
      <c r="B6" s="85" t="s">
        <v>60</v>
      </c>
      <c r="C6" s="85"/>
      <c r="D6" s="80"/>
      <c r="E6" s="80"/>
      <c r="F6" s="76"/>
      <c r="G6" s="76"/>
      <c r="H6" s="76"/>
      <c r="I6" s="76"/>
      <c r="J6" s="76"/>
      <c r="K6" s="76"/>
      <c r="L6" s="76"/>
      <c r="M6" s="76"/>
      <c r="N6" s="76"/>
    </row>
    <row r="7" spans="1:14" ht="15">
      <c r="A7" s="76"/>
      <c r="B7" s="86"/>
      <c r="C7" s="86"/>
      <c r="D7" s="80"/>
      <c r="E7" s="80"/>
      <c r="F7" s="76"/>
      <c r="G7" s="76"/>
      <c r="H7" s="76"/>
      <c r="I7" s="76"/>
      <c r="J7" s="76"/>
      <c r="K7" s="76"/>
      <c r="L7" s="76"/>
      <c r="M7" s="76"/>
      <c r="N7" s="76"/>
    </row>
    <row r="8" spans="1:14" ht="42">
      <c r="A8" s="19" t="s">
        <v>80</v>
      </c>
      <c r="B8" s="19" t="s">
        <v>5</v>
      </c>
      <c r="C8" s="19" t="s">
        <v>6</v>
      </c>
      <c r="D8" s="19" t="s">
        <v>7</v>
      </c>
      <c r="E8" s="19" t="s">
        <v>130</v>
      </c>
      <c r="F8" s="19" t="s">
        <v>9</v>
      </c>
      <c r="G8" s="19" t="s">
        <v>12</v>
      </c>
      <c r="H8" s="19" t="s">
        <v>11</v>
      </c>
      <c r="I8" s="19" t="s">
        <v>13</v>
      </c>
      <c r="J8" s="19" t="s">
        <v>14</v>
      </c>
      <c r="K8" s="19" t="s">
        <v>15</v>
      </c>
      <c r="L8" s="19" t="s">
        <v>533</v>
      </c>
      <c r="M8" s="19" t="s">
        <v>17</v>
      </c>
      <c r="N8" s="19" t="s">
        <v>433</v>
      </c>
    </row>
    <row r="9" spans="1:14">
      <c r="A9" s="87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87">
        <v>9</v>
      </c>
      <c r="J9" s="87">
        <v>10</v>
      </c>
      <c r="K9" s="87">
        <v>11</v>
      </c>
      <c r="L9" s="87">
        <v>12</v>
      </c>
      <c r="M9" s="87">
        <v>13</v>
      </c>
      <c r="N9" s="87">
        <v>14</v>
      </c>
    </row>
    <row r="10" spans="1:14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ht="21">
      <c r="A11" s="97">
        <v>1</v>
      </c>
      <c r="B11" s="180"/>
      <c r="C11" s="180"/>
      <c r="D11" s="166" t="s">
        <v>257</v>
      </c>
      <c r="E11" s="95" t="s">
        <v>258</v>
      </c>
      <c r="F11" s="96" t="s">
        <v>259</v>
      </c>
      <c r="G11" s="96" t="s">
        <v>260</v>
      </c>
      <c r="H11" s="177">
        <v>40</v>
      </c>
      <c r="I11" s="102"/>
      <c r="J11" s="99">
        <v>0.08</v>
      </c>
      <c r="K11" s="100">
        <f>I11+(I11*J11)</f>
        <v>0</v>
      </c>
      <c r="L11" s="101">
        <f>I11*H11</f>
        <v>0</v>
      </c>
      <c r="M11" s="101">
        <f>N11-L11</f>
        <v>0</v>
      </c>
      <c r="N11" s="101">
        <f>K11*H11</f>
        <v>0</v>
      </c>
    </row>
    <row r="12" spans="1:14">
      <c r="A12" s="520"/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402">
        <f>SUM(L11)</f>
        <v>0</v>
      </c>
      <c r="M12" s="169" t="s">
        <v>199</v>
      </c>
      <c r="N12" s="402">
        <f>SUM(N11)</f>
        <v>0</v>
      </c>
    </row>
    <row r="13" spans="1:14">
      <c r="A13" s="170"/>
      <c r="B13" s="171"/>
      <c r="C13" s="171"/>
      <c r="D13" s="171"/>
      <c r="E13" s="171"/>
      <c r="F13" s="171"/>
      <c r="G13" s="171"/>
      <c r="H13" s="171"/>
      <c r="I13" s="170"/>
      <c r="J13" s="172"/>
      <c r="K13" s="170"/>
      <c r="L13" s="170"/>
      <c r="M13" s="170"/>
      <c r="N13" s="170"/>
    </row>
    <row r="14" spans="1:14">
      <c r="A14" s="170"/>
      <c r="B14" s="173"/>
      <c r="C14" s="173"/>
      <c r="D14" s="174"/>
      <c r="E14" s="174"/>
      <c r="F14" s="78"/>
      <c r="G14" s="139"/>
      <c r="H14" s="175"/>
      <c r="I14" s="175"/>
      <c r="J14" s="175"/>
      <c r="K14" s="175"/>
      <c r="L14" s="170"/>
      <c r="M14" s="170"/>
      <c r="N14" s="170"/>
    </row>
    <row r="15" spans="1:14">
      <c r="A15" s="170"/>
      <c r="B15" s="77" t="s">
        <v>44</v>
      </c>
      <c r="C15" s="77"/>
      <c r="D15" s="174"/>
      <c r="E15" s="174"/>
      <c r="F15" s="78"/>
      <c r="G15" s="139"/>
      <c r="H15" s="176"/>
      <c r="I15" s="176" t="s">
        <v>45</v>
      </c>
      <c r="J15" s="176"/>
      <c r="K15" s="175"/>
      <c r="L15" s="170"/>
      <c r="M15" s="170"/>
      <c r="N15" s="170"/>
    </row>
    <row r="16" spans="1:14">
      <c r="A16" s="170"/>
      <c r="B16" s="82"/>
      <c r="C16" s="82"/>
      <c r="D16" s="78"/>
      <c r="E16" s="78"/>
      <c r="F16" s="79"/>
      <c r="G16" s="79"/>
      <c r="H16" s="79"/>
      <c r="I16" s="79" t="s">
        <v>46</v>
      </c>
      <c r="J16" s="143"/>
      <c r="K16" s="80"/>
      <c r="L16" s="170"/>
      <c r="M16" s="170"/>
      <c r="N16" s="170"/>
    </row>
  </sheetData>
  <mergeCells count="2">
    <mergeCell ref="B3:I3"/>
    <mergeCell ref="A12:K1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17"/>
  <sheetViews>
    <sheetView zoomScaleNormal="100" workbookViewId="0">
      <selection activeCell="L24" sqref="L24"/>
    </sheetView>
  </sheetViews>
  <sheetFormatPr defaultColWidth="10.5" defaultRowHeight="14.25"/>
  <cols>
    <col min="1" max="1" width="5.125" customWidth="1"/>
  </cols>
  <sheetData>
    <row r="1" spans="1:14" ht="15">
      <c r="A1" s="76"/>
      <c r="B1" s="495" t="s">
        <v>535</v>
      </c>
      <c r="C1" s="160"/>
      <c r="D1" s="161"/>
      <c r="E1" s="78"/>
      <c r="F1" s="79"/>
      <c r="G1" s="79"/>
      <c r="H1" s="79"/>
      <c r="I1" s="79"/>
      <c r="J1" s="76"/>
      <c r="K1" s="80"/>
      <c r="L1" s="81"/>
      <c r="M1" s="79" t="s">
        <v>0</v>
      </c>
      <c r="N1" s="81"/>
    </row>
    <row r="2" spans="1:14" ht="15">
      <c r="A2" s="76"/>
      <c r="B2" s="82"/>
      <c r="C2" s="82"/>
      <c r="D2" s="78"/>
      <c r="E2" s="78"/>
      <c r="F2" s="79"/>
      <c r="G2" s="79"/>
      <c r="H2" s="79"/>
      <c r="I2" s="79"/>
      <c r="J2" s="80"/>
      <c r="K2" s="80"/>
      <c r="L2" s="76"/>
      <c r="M2" s="76"/>
      <c r="N2" s="76"/>
    </row>
    <row r="3" spans="1:14" ht="49.35" customHeight="1">
      <c r="A3" s="83"/>
      <c r="B3" s="511" t="s">
        <v>1</v>
      </c>
      <c r="C3" s="511"/>
      <c r="D3" s="511"/>
      <c r="E3" s="511"/>
      <c r="F3" s="511"/>
      <c r="G3" s="511"/>
      <c r="H3" s="511"/>
      <c r="I3" s="511"/>
      <c r="J3" s="83"/>
      <c r="K3" s="83"/>
      <c r="L3" s="83"/>
      <c r="M3" s="83"/>
      <c r="N3" s="83"/>
    </row>
    <row r="4" spans="1:14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5">
      <c r="A5" s="80"/>
      <c r="B5" s="85" t="s">
        <v>532</v>
      </c>
      <c r="C5" s="85"/>
      <c r="D5" s="80"/>
      <c r="E5" s="80"/>
      <c r="F5" s="80"/>
      <c r="G5" s="80"/>
      <c r="H5" s="80"/>
      <c r="I5" s="80"/>
      <c r="J5" s="80"/>
      <c r="K5" s="80"/>
      <c r="L5" s="76"/>
      <c r="M5" s="76"/>
      <c r="N5" s="76"/>
    </row>
    <row r="6" spans="1:14" ht="15">
      <c r="A6" s="76"/>
      <c r="B6" s="85" t="s">
        <v>60</v>
      </c>
      <c r="C6" s="85"/>
      <c r="D6" s="80"/>
      <c r="E6" s="80"/>
      <c r="F6" s="76"/>
      <c r="G6" s="76"/>
      <c r="H6" s="76"/>
      <c r="I6" s="76"/>
      <c r="J6" s="76"/>
      <c r="K6" s="76"/>
      <c r="L6" s="76"/>
      <c r="M6" s="76"/>
      <c r="N6" s="76"/>
    </row>
    <row r="7" spans="1:14" ht="15">
      <c r="A7" s="76"/>
      <c r="B7" s="86"/>
      <c r="C7" s="86"/>
      <c r="D7" s="80"/>
      <c r="E7" s="80"/>
      <c r="F7" s="76"/>
      <c r="G7" s="76"/>
      <c r="H7" s="76"/>
      <c r="I7" s="76"/>
      <c r="J7" s="76"/>
      <c r="K7" s="76"/>
      <c r="L7" s="76"/>
      <c r="M7" s="76"/>
      <c r="N7" s="76"/>
    </row>
    <row r="8" spans="1:14" ht="42">
      <c r="A8" s="19" t="s">
        <v>80</v>
      </c>
      <c r="B8" s="19" t="s">
        <v>5</v>
      </c>
      <c r="C8" s="19" t="s">
        <v>6</v>
      </c>
      <c r="D8" s="19" t="s">
        <v>7</v>
      </c>
      <c r="E8" s="19" t="s">
        <v>130</v>
      </c>
      <c r="F8" s="19" t="s">
        <v>9</v>
      </c>
      <c r="G8" s="19" t="s">
        <v>12</v>
      </c>
      <c r="H8" s="19" t="s">
        <v>11</v>
      </c>
      <c r="I8" s="19" t="s">
        <v>13</v>
      </c>
      <c r="J8" s="19" t="s">
        <v>14</v>
      </c>
      <c r="K8" s="19" t="s">
        <v>15</v>
      </c>
      <c r="L8" s="19" t="s">
        <v>533</v>
      </c>
      <c r="M8" s="19" t="s">
        <v>17</v>
      </c>
      <c r="N8" s="19" t="s">
        <v>433</v>
      </c>
    </row>
    <row r="9" spans="1:14">
      <c r="A9" s="87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87">
        <v>9</v>
      </c>
      <c r="J9" s="87">
        <v>10</v>
      </c>
      <c r="K9" s="87">
        <v>11</v>
      </c>
      <c r="L9" s="87">
        <v>12</v>
      </c>
      <c r="M9" s="87">
        <v>13</v>
      </c>
      <c r="N9" s="87">
        <v>14</v>
      </c>
    </row>
    <row r="10" spans="1:14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>
      <c r="A11" s="97">
        <v>1</v>
      </c>
      <c r="B11" s="180"/>
      <c r="C11" s="180"/>
      <c r="D11" s="166" t="s">
        <v>261</v>
      </c>
      <c r="E11" s="95" t="s">
        <v>262</v>
      </c>
      <c r="F11" s="96" t="s">
        <v>133</v>
      </c>
      <c r="G11" s="96" t="s">
        <v>263</v>
      </c>
      <c r="H11" s="177">
        <v>2</v>
      </c>
      <c r="I11" s="102"/>
      <c r="J11" s="182">
        <v>0.08</v>
      </c>
      <c r="K11" s="183">
        <f>I11*1.08</f>
        <v>0</v>
      </c>
      <c r="L11" s="101">
        <f>I11*H11</f>
        <v>0</v>
      </c>
      <c r="M11" s="101">
        <f>N11-L11</f>
        <v>0</v>
      </c>
      <c r="N11" s="101">
        <f>K11*H11</f>
        <v>0</v>
      </c>
    </row>
    <row r="12" spans="1:14">
      <c r="A12" s="520"/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402">
        <f>SUM(L11)</f>
        <v>0</v>
      </c>
      <c r="M12" s="169" t="s">
        <v>199</v>
      </c>
      <c r="N12" s="402">
        <f>SUM(N11)</f>
        <v>0</v>
      </c>
    </row>
    <row r="13" spans="1:14">
      <c r="A13" s="170"/>
      <c r="B13" s="171"/>
      <c r="C13" s="171"/>
      <c r="D13" s="171"/>
      <c r="E13" s="171"/>
      <c r="F13" s="171"/>
      <c r="G13" s="171"/>
      <c r="H13" s="171"/>
      <c r="I13" s="170"/>
      <c r="J13" s="172"/>
      <c r="K13" s="170"/>
      <c r="L13" s="170"/>
      <c r="M13" s="170"/>
      <c r="N13" s="170"/>
    </row>
    <row r="14" spans="1:14">
      <c r="A14" s="170"/>
      <c r="B14" s="173"/>
      <c r="C14" s="173"/>
      <c r="D14" s="174"/>
      <c r="E14" s="174"/>
      <c r="F14" s="78"/>
      <c r="G14" s="139"/>
      <c r="H14" s="175"/>
      <c r="I14" s="175"/>
      <c r="J14" s="175"/>
      <c r="K14" s="175"/>
      <c r="L14" s="170"/>
      <c r="M14" s="170"/>
      <c r="N14" s="170"/>
    </row>
    <row r="15" spans="1:14">
      <c r="A15" s="170"/>
      <c r="B15" s="77" t="s">
        <v>44</v>
      </c>
      <c r="C15" s="77"/>
      <c r="D15" s="174"/>
      <c r="E15" s="174"/>
      <c r="F15" s="78"/>
      <c r="G15" s="139"/>
      <c r="H15" s="176"/>
      <c r="I15" s="176" t="s">
        <v>45</v>
      </c>
      <c r="J15" s="176"/>
      <c r="K15" s="175"/>
      <c r="L15" s="170"/>
      <c r="M15" s="170"/>
      <c r="N15" s="170"/>
    </row>
    <row r="16" spans="1:14">
      <c r="A16" s="170"/>
      <c r="B16" s="82"/>
      <c r="C16" s="82"/>
      <c r="D16" s="78"/>
      <c r="E16" s="78"/>
      <c r="F16" s="79"/>
      <c r="G16" s="79"/>
      <c r="H16" s="79"/>
      <c r="I16" s="79" t="s">
        <v>46</v>
      </c>
      <c r="J16" s="143"/>
      <c r="K16" s="80"/>
      <c r="L16" s="170"/>
      <c r="M16" s="170"/>
      <c r="N16" s="170"/>
    </row>
    <row r="17" spans="1:14" ht="1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</sheetData>
  <mergeCells count="2">
    <mergeCell ref="B3:I3"/>
    <mergeCell ref="A12:K1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24"/>
  <sheetViews>
    <sheetView topLeftCell="A4" zoomScaleNormal="100" workbookViewId="0">
      <selection activeCell="B5" sqref="B5"/>
    </sheetView>
  </sheetViews>
  <sheetFormatPr defaultColWidth="10.5" defaultRowHeight="14.25"/>
  <cols>
    <col min="1" max="1" width="6.25" customWidth="1"/>
  </cols>
  <sheetData>
    <row r="1" spans="1:14" ht="15">
      <c r="A1" s="184"/>
      <c r="B1" s="496" t="s">
        <v>535</v>
      </c>
      <c r="C1" s="185"/>
      <c r="D1" s="186"/>
      <c r="E1" s="187"/>
      <c r="F1" s="187"/>
      <c r="G1" s="187"/>
      <c r="H1" s="187"/>
      <c r="I1" s="187"/>
      <c r="K1" s="188"/>
      <c r="L1" s="420"/>
      <c r="M1" s="187" t="s">
        <v>0</v>
      </c>
      <c r="N1" s="420"/>
    </row>
    <row r="2" spans="1:14">
      <c r="B2" s="185"/>
      <c r="C2" s="185"/>
      <c r="D2" s="186"/>
      <c r="E2" s="187"/>
      <c r="F2" s="187"/>
      <c r="G2" s="187"/>
      <c r="H2" s="187"/>
      <c r="I2" s="187"/>
      <c r="J2" s="188"/>
      <c r="K2" s="188"/>
    </row>
    <row r="3" spans="1:14" ht="26.85" customHeight="1">
      <c r="A3" s="521" t="s">
        <v>1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</row>
    <row r="4" spans="1:14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>
      <c r="A5" s="188"/>
      <c r="B5" s="51" t="s">
        <v>264</v>
      </c>
      <c r="C5" s="51"/>
      <c r="D5" s="188"/>
      <c r="E5" s="188"/>
      <c r="F5" s="188"/>
      <c r="G5" s="188"/>
      <c r="H5" s="188"/>
      <c r="I5" s="188"/>
      <c r="J5" s="188"/>
      <c r="K5" s="188"/>
    </row>
    <row r="6" spans="1:14">
      <c r="B6" s="51" t="s">
        <v>265</v>
      </c>
      <c r="C6" s="51"/>
      <c r="D6" s="188"/>
    </row>
    <row r="7" spans="1:14">
      <c r="B7" s="190"/>
      <c r="C7" s="190"/>
      <c r="D7" s="188"/>
    </row>
    <row r="8" spans="1:14" ht="42">
      <c r="A8" s="404" t="s">
        <v>80</v>
      </c>
      <c r="B8" s="404" t="s">
        <v>5</v>
      </c>
      <c r="C8" s="404" t="s">
        <v>6</v>
      </c>
      <c r="D8" s="404" t="s">
        <v>7</v>
      </c>
      <c r="E8" s="404" t="s">
        <v>130</v>
      </c>
      <c r="F8" s="404" t="s">
        <v>9</v>
      </c>
      <c r="G8" s="404" t="s">
        <v>12</v>
      </c>
      <c r="H8" s="404" t="s">
        <v>11</v>
      </c>
      <c r="I8" s="404" t="s">
        <v>13</v>
      </c>
      <c r="J8" s="404" t="s">
        <v>14</v>
      </c>
      <c r="K8" s="404" t="s">
        <v>15</v>
      </c>
      <c r="L8" s="404" t="s">
        <v>533</v>
      </c>
      <c r="M8" s="404" t="s">
        <v>17</v>
      </c>
      <c r="N8" s="404" t="s">
        <v>433</v>
      </c>
    </row>
    <row r="9" spans="1:14">
      <c r="A9" s="405">
        <v>1</v>
      </c>
      <c r="B9" s="405">
        <v>2</v>
      </c>
      <c r="C9" s="405">
        <v>3</v>
      </c>
      <c r="D9" s="405">
        <v>4</v>
      </c>
      <c r="E9" s="405">
        <v>5</v>
      </c>
      <c r="F9" s="405">
        <v>6</v>
      </c>
      <c r="G9" s="405">
        <v>7</v>
      </c>
      <c r="H9" s="405">
        <v>8</v>
      </c>
      <c r="I9" s="405">
        <v>9</v>
      </c>
      <c r="J9" s="405">
        <v>10</v>
      </c>
      <c r="K9" s="405">
        <v>11</v>
      </c>
      <c r="L9" s="405">
        <v>12</v>
      </c>
      <c r="M9" s="405">
        <v>13</v>
      </c>
      <c r="N9" s="405">
        <v>14</v>
      </c>
    </row>
    <row r="10" spans="1:14">
      <c r="A10" s="406"/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</row>
    <row r="11" spans="1:14">
      <c r="A11" s="407" t="s">
        <v>18</v>
      </c>
      <c r="B11" s="407"/>
      <c r="C11" s="407"/>
      <c r="D11" s="407" t="s">
        <v>267</v>
      </c>
      <c r="E11" s="407" t="s">
        <v>268</v>
      </c>
      <c r="F11" s="407" t="s">
        <v>254</v>
      </c>
      <c r="G11" s="407" t="s">
        <v>268</v>
      </c>
      <c r="H11" s="408">
        <v>500</v>
      </c>
      <c r="I11" s="409"/>
      <c r="J11" s="410">
        <v>0.08</v>
      </c>
      <c r="K11" s="411">
        <f t="shared" ref="K11:K23" si="0">I11*1.08</f>
        <v>0</v>
      </c>
      <c r="L11" s="412">
        <f t="shared" ref="L11:L23" si="1">I11*H11</f>
        <v>0</v>
      </c>
      <c r="M11" s="412">
        <f t="shared" ref="M11:M23" si="2">N11-L11</f>
        <v>0</v>
      </c>
      <c r="N11" s="412">
        <f t="shared" ref="N11:N23" si="3">K11*H11</f>
        <v>0</v>
      </c>
    </row>
    <row r="12" spans="1:14" ht="42">
      <c r="A12" s="407" t="s">
        <v>24</v>
      </c>
      <c r="B12" s="413"/>
      <c r="C12" s="413"/>
      <c r="D12" s="414" t="s">
        <v>269</v>
      </c>
      <c r="E12" s="414" t="s">
        <v>270</v>
      </c>
      <c r="F12" s="414" t="s">
        <v>271</v>
      </c>
      <c r="G12" s="414" t="s">
        <v>270</v>
      </c>
      <c r="H12" s="415">
        <v>48</v>
      </c>
      <c r="I12" s="416"/>
      <c r="J12" s="410">
        <v>0.08</v>
      </c>
      <c r="K12" s="411">
        <f t="shared" si="0"/>
        <v>0</v>
      </c>
      <c r="L12" s="412">
        <f t="shared" si="1"/>
        <v>0</v>
      </c>
      <c r="M12" s="412">
        <f t="shared" si="2"/>
        <v>0</v>
      </c>
      <c r="N12" s="412">
        <f t="shared" si="3"/>
        <v>0</v>
      </c>
    </row>
    <row r="13" spans="1:14">
      <c r="A13" s="407" t="s">
        <v>26</v>
      </c>
      <c r="B13" s="407"/>
      <c r="C13" s="407"/>
      <c r="D13" s="414" t="s">
        <v>272</v>
      </c>
      <c r="E13" s="414" t="s">
        <v>273</v>
      </c>
      <c r="F13" s="414" t="s">
        <v>274</v>
      </c>
      <c r="G13" s="414" t="s">
        <v>275</v>
      </c>
      <c r="H13" s="415">
        <v>600</v>
      </c>
      <c r="I13" s="416"/>
      <c r="J13" s="410">
        <v>0.08</v>
      </c>
      <c r="K13" s="411">
        <f t="shared" si="0"/>
        <v>0</v>
      </c>
      <c r="L13" s="412">
        <f t="shared" si="1"/>
        <v>0</v>
      </c>
      <c r="M13" s="412">
        <f t="shared" si="2"/>
        <v>0</v>
      </c>
      <c r="N13" s="412">
        <f t="shared" si="3"/>
        <v>0</v>
      </c>
    </row>
    <row r="14" spans="1:14" ht="21">
      <c r="A14" s="407" t="s">
        <v>28</v>
      </c>
      <c r="B14" s="407"/>
      <c r="C14" s="407"/>
      <c r="D14" s="414" t="s">
        <v>276</v>
      </c>
      <c r="E14" s="417" t="s">
        <v>277</v>
      </c>
      <c r="F14" s="417" t="s">
        <v>155</v>
      </c>
      <c r="G14" s="417" t="s">
        <v>263</v>
      </c>
      <c r="H14" s="415">
        <v>100</v>
      </c>
      <c r="I14" s="409"/>
      <c r="J14" s="410">
        <v>0.08</v>
      </c>
      <c r="K14" s="411">
        <f t="shared" si="0"/>
        <v>0</v>
      </c>
      <c r="L14" s="412">
        <f t="shared" si="1"/>
        <v>0</v>
      </c>
      <c r="M14" s="412">
        <f t="shared" si="2"/>
        <v>0</v>
      </c>
      <c r="N14" s="412">
        <f t="shared" si="3"/>
        <v>0</v>
      </c>
    </row>
    <row r="15" spans="1:14" ht="31.5">
      <c r="A15" s="407" t="s">
        <v>30</v>
      </c>
      <c r="B15" s="407"/>
      <c r="C15" s="407"/>
      <c r="D15" s="414" t="s">
        <v>278</v>
      </c>
      <c r="E15" s="414" t="s">
        <v>279</v>
      </c>
      <c r="F15" s="414" t="s">
        <v>155</v>
      </c>
      <c r="G15" s="414" t="s">
        <v>280</v>
      </c>
      <c r="H15" s="415">
        <v>12</v>
      </c>
      <c r="I15" s="409"/>
      <c r="J15" s="410">
        <v>0.08</v>
      </c>
      <c r="K15" s="411">
        <f t="shared" si="0"/>
        <v>0</v>
      </c>
      <c r="L15" s="412">
        <f t="shared" si="1"/>
        <v>0</v>
      </c>
      <c r="M15" s="412">
        <f t="shared" si="2"/>
        <v>0</v>
      </c>
      <c r="N15" s="412">
        <f t="shared" si="3"/>
        <v>0</v>
      </c>
    </row>
    <row r="16" spans="1:14">
      <c r="A16" s="407" t="s">
        <v>33</v>
      </c>
      <c r="B16" s="407"/>
      <c r="C16" s="407"/>
      <c r="D16" s="414" t="s">
        <v>281</v>
      </c>
      <c r="E16" s="414" t="s">
        <v>282</v>
      </c>
      <c r="F16" s="414" t="s">
        <v>283</v>
      </c>
      <c r="G16" s="414" t="s">
        <v>280</v>
      </c>
      <c r="H16" s="415">
        <v>12</v>
      </c>
      <c r="I16" s="409"/>
      <c r="J16" s="410">
        <v>0.08</v>
      </c>
      <c r="K16" s="411">
        <f t="shared" si="0"/>
        <v>0</v>
      </c>
      <c r="L16" s="412">
        <f t="shared" si="1"/>
        <v>0</v>
      </c>
      <c r="M16" s="412">
        <f t="shared" si="2"/>
        <v>0</v>
      </c>
      <c r="N16" s="412">
        <f t="shared" si="3"/>
        <v>0</v>
      </c>
    </row>
    <row r="17" spans="1:14">
      <c r="A17" s="407" t="s">
        <v>34</v>
      </c>
      <c r="B17" s="407"/>
      <c r="C17" s="407"/>
      <c r="D17" s="414" t="s">
        <v>284</v>
      </c>
      <c r="E17" s="414" t="s">
        <v>285</v>
      </c>
      <c r="F17" s="414" t="s">
        <v>133</v>
      </c>
      <c r="G17" s="414" t="s">
        <v>286</v>
      </c>
      <c r="H17" s="415">
        <v>3</v>
      </c>
      <c r="I17" s="409"/>
      <c r="J17" s="410">
        <v>0.08</v>
      </c>
      <c r="K17" s="411">
        <f t="shared" si="0"/>
        <v>0</v>
      </c>
      <c r="L17" s="412">
        <f t="shared" si="1"/>
        <v>0</v>
      </c>
      <c r="M17" s="412">
        <f t="shared" si="2"/>
        <v>0</v>
      </c>
      <c r="N17" s="412">
        <f t="shared" si="3"/>
        <v>0</v>
      </c>
    </row>
    <row r="18" spans="1:14">
      <c r="A18" s="407" t="s">
        <v>35</v>
      </c>
      <c r="B18" s="407"/>
      <c r="C18" s="407"/>
      <c r="D18" s="414" t="s">
        <v>284</v>
      </c>
      <c r="E18" s="407" t="s">
        <v>262</v>
      </c>
      <c r="F18" s="414" t="s">
        <v>287</v>
      </c>
      <c r="G18" s="407" t="s">
        <v>288</v>
      </c>
      <c r="H18" s="408">
        <v>6</v>
      </c>
      <c r="I18" s="409"/>
      <c r="J18" s="410">
        <v>0.08</v>
      </c>
      <c r="K18" s="411">
        <f t="shared" si="0"/>
        <v>0</v>
      </c>
      <c r="L18" s="412">
        <f t="shared" si="1"/>
        <v>0</v>
      </c>
      <c r="M18" s="412">
        <f t="shared" si="2"/>
        <v>0</v>
      </c>
      <c r="N18" s="412">
        <f t="shared" si="3"/>
        <v>0</v>
      </c>
    </row>
    <row r="19" spans="1:14">
      <c r="A19" s="407" t="s">
        <v>37</v>
      </c>
      <c r="B19" s="407"/>
      <c r="C19" s="407"/>
      <c r="D19" s="414" t="s">
        <v>289</v>
      </c>
      <c r="E19" s="414" t="s">
        <v>161</v>
      </c>
      <c r="F19" s="414" t="s">
        <v>290</v>
      </c>
      <c r="G19" s="414" t="s">
        <v>161</v>
      </c>
      <c r="H19" s="415">
        <v>3</v>
      </c>
      <c r="I19" s="409"/>
      <c r="J19" s="410">
        <v>0.08</v>
      </c>
      <c r="K19" s="411">
        <f t="shared" si="0"/>
        <v>0</v>
      </c>
      <c r="L19" s="412">
        <f t="shared" si="1"/>
        <v>0</v>
      </c>
      <c r="M19" s="412">
        <f t="shared" si="2"/>
        <v>0</v>
      </c>
      <c r="N19" s="412">
        <f t="shared" si="3"/>
        <v>0</v>
      </c>
    </row>
    <row r="20" spans="1:14">
      <c r="A20" s="407" t="s">
        <v>40</v>
      </c>
      <c r="B20" s="407"/>
      <c r="C20" s="407"/>
      <c r="D20" s="414" t="s">
        <v>291</v>
      </c>
      <c r="E20" s="414" t="s">
        <v>187</v>
      </c>
      <c r="F20" s="414" t="s">
        <v>292</v>
      </c>
      <c r="G20" s="414" t="s">
        <v>293</v>
      </c>
      <c r="H20" s="415">
        <v>4</v>
      </c>
      <c r="I20" s="409"/>
      <c r="J20" s="410">
        <v>0.08</v>
      </c>
      <c r="K20" s="411">
        <f t="shared" si="0"/>
        <v>0</v>
      </c>
      <c r="L20" s="412">
        <f t="shared" si="1"/>
        <v>0</v>
      </c>
      <c r="M20" s="412">
        <f t="shared" si="2"/>
        <v>0</v>
      </c>
      <c r="N20" s="412">
        <f t="shared" si="3"/>
        <v>0</v>
      </c>
    </row>
    <row r="21" spans="1:14" ht="21">
      <c r="A21" s="407" t="s">
        <v>41</v>
      </c>
      <c r="B21" s="407"/>
      <c r="C21" s="407"/>
      <c r="D21" s="414" t="s">
        <v>294</v>
      </c>
      <c r="E21" s="414" t="s">
        <v>295</v>
      </c>
      <c r="F21" s="414" t="s">
        <v>296</v>
      </c>
      <c r="G21" s="414" t="s">
        <v>297</v>
      </c>
      <c r="H21" s="415">
        <v>75</v>
      </c>
      <c r="I21" s="409"/>
      <c r="J21" s="410">
        <v>0.08</v>
      </c>
      <c r="K21" s="411">
        <f t="shared" si="0"/>
        <v>0</v>
      </c>
      <c r="L21" s="412">
        <f t="shared" si="1"/>
        <v>0</v>
      </c>
      <c r="M21" s="412">
        <f t="shared" si="2"/>
        <v>0</v>
      </c>
      <c r="N21" s="412">
        <f t="shared" si="3"/>
        <v>0</v>
      </c>
    </row>
    <row r="22" spans="1:14" ht="63">
      <c r="A22" s="407" t="s">
        <v>168</v>
      </c>
      <c r="B22" s="407"/>
      <c r="C22" s="407"/>
      <c r="D22" s="414" t="s">
        <v>298</v>
      </c>
      <c r="E22" s="414" t="s">
        <v>299</v>
      </c>
      <c r="F22" s="414" t="s">
        <v>283</v>
      </c>
      <c r="G22" s="414" t="s">
        <v>300</v>
      </c>
      <c r="H22" s="415">
        <v>24</v>
      </c>
      <c r="I22" s="409"/>
      <c r="J22" s="410">
        <v>0.08</v>
      </c>
      <c r="K22" s="411">
        <f t="shared" si="0"/>
        <v>0</v>
      </c>
      <c r="L22" s="412">
        <f t="shared" si="1"/>
        <v>0</v>
      </c>
      <c r="M22" s="412">
        <f t="shared" si="2"/>
        <v>0</v>
      </c>
      <c r="N22" s="412">
        <f t="shared" si="3"/>
        <v>0</v>
      </c>
    </row>
    <row r="23" spans="1:14" ht="21">
      <c r="A23" s="407" t="s">
        <v>172</v>
      </c>
      <c r="B23" s="407"/>
      <c r="C23" s="407"/>
      <c r="D23" s="407" t="s">
        <v>301</v>
      </c>
      <c r="E23" s="407" t="s">
        <v>302</v>
      </c>
      <c r="F23" s="407" t="s">
        <v>303</v>
      </c>
      <c r="G23" s="407" t="s">
        <v>302</v>
      </c>
      <c r="H23" s="408">
        <v>250</v>
      </c>
      <c r="I23" s="409"/>
      <c r="J23" s="410">
        <v>0.08</v>
      </c>
      <c r="K23" s="411">
        <f t="shared" si="0"/>
        <v>0</v>
      </c>
      <c r="L23" s="412">
        <f t="shared" si="1"/>
        <v>0</v>
      </c>
      <c r="M23" s="412">
        <f t="shared" si="2"/>
        <v>0</v>
      </c>
      <c r="N23" s="412">
        <f t="shared" si="3"/>
        <v>0</v>
      </c>
    </row>
    <row r="24" spans="1:14" ht="13.9" customHeight="1">
      <c r="A24" s="522" t="s">
        <v>199</v>
      </c>
      <c r="B24" s="522"/>
      <c r="C24" s="522"/>
      <c r="D24" s="522"/>
      <c r="E24" s="522"/>
      <c r="F24" s="522"/>
      <c r="G24" s="522"/>
      <c r="H24" s="522"/>
      <c r="I24" s="522"/>
      <c r="J24" s="522"/>
      <c r="K24" s="522"/>
      <c r="L24" s="419">
        <f>SUM(L11:L23)</f>
        <v>0</v>
      </c>
      <c r="M24" s="418" t="s">
        <v>199</v>
      </c>
      <c r="N24" s="419">
        <f>SUM(N11:N23)</f>
        <v>0</v>
      </c>
    </row>
  </sheetData>
  <mergeCells count="2">
    <mergeCell ref="A3:N3"/>
    <mergeCell ref="A24:K24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18"/>
  <sheetViews>
    <sheetView zoomScaleNormal="100" workbookViewId="0">
      <selection activeCell="B5" sqref="B5"/>
    </sheetView>
  </sheetViews>
  <sheetFormatPr defaultColWidth="10.5" defaultRowHeight="14.25"/>
  <cols>
    <col min="1" max="1" width="6.375" customWidth="1"/>
  </cols>
  <sheetData>
    <row r="1" spans="1:14" ht="15">
      <c r="A1" s="191"/>
      <c r="B1" s="495" t="s">
        <v>535</v>
      </c>
      <c r="C1" s="192"/>
      <c r="D1" s="193"/>
      <c r="E1" s="194"/>
      <c r="F1" s="194"/>
      <c r="G1" s="194"/>
      <c r="H1" s="194"/>
      <c r="I1" s="194"/>
      <c r="J1" s="195"/>
      <c r="K1" s="196"/>
      <c r="L1" s="195"/>
      <c r="M1" s="194" t="s">
        <v>0</v>
      </c>
      <c r="N1" s="195"/>
    </row>
    <row r="2" spans="1:14" ht="15">
      <c r="A2" s="195"/>
      <c r="B2" s="197"/>
      <c r="C2" s="197"/>
      <c r="D2" s="198"/>
      <c r="E2" s="194"/>
      <c r="F2" s="194"/>
      <c r="G2" s="194"/>
      <c r="H2" s="194"/>
      <c r="I2" s="194"/>
      <c r="J2" s="196"/>
      <c r="K2" s="196"/>
      <c r="L2" s="195"/>
      <c r="M2" s="195"/>
      <c r="N2" s="195"/>
    </row>
    <row r="3" spans="1:14" ht="30.6" customHeight="1">
      <c r="A3" s="523" t="s">
        <v>304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>
      <c r="A5" s="196"/>
      <c r="B5" s="16" t="s">
        <v>305</v>
      </c>
      <c r="C5" s="16"/>
      <c r="D5" s="196"/>
      <c r="E5" s="196"/>
      <c r="F5" s="196"/>
      <c r="G5" s="196"/>
      <c r="H5" s="196"/>
      <c r="I5" s="196"/>
      <c r="J5" s="196"/>
      <c r="K5" s="196"/>
      <c r="L5" s="195"/>
      <c r="M5" s="195"/>
      <c r="N5" s="195"/>
    </row>
    <row r="6" spans="1:14" ht="15">
      <c r="A6" s="195"/>
      <c r="B6" s="16" t="s">
        <v>60</v>
      </c>
      <c r="C6" s="16"/>
      <c r="D6" s="196"/>
      <c r="E6" s="195"/>
      <c r="F6" s="195"/>
      <c r="G6" s="195"/>
      <c r="H6" s="195"/>
      <c r="I6" s="195"/>
      <c r="J6" s="195"/>
      <c r="K6" s="195"/>
      <c r="L6" s="195"/>
      <c r="M6" s="195"/>
      <c r="N6" s="195"/>
    </row>
    <row r="7" spans="1:14" ht="15">
      <c r="A7" s="195"/>
      <c r="B7" s="199"/>
      <c r="C7" s="199"/>
      <c r="D7" s="196"/>
      <c r="E7" s="195"/>
      <c r="F7" s="195"/>
      <c r="G7" s="195"/>
      <c r="H7" s="195"/>
      <c r="I7" s="195"/>
      <c r="J7" s="195"/>
      <c r="K7" s="195"/>
      <c r="L7" s="195"/>
      <c r="M7" s="195"/>
      <c r="N7" s="195"/>
    </row>
    <row r="8" spans="1:14" ht="42">
      <c r="A8" s="200" t="s">
        <v>80</v>
      </c>
      <c r="B8" s="200" t="s">
        <v>5</v>
      </c>
      <c r="C8" s="200" t="s">
        <v>6</v>
      </c>
      <c r="D8" s="200" t="s">
        <v>7</v>
      </c>
      <c r="E8" s="200" t="s">
        <v>130</v>
      </c>
      <c r="F8" s="200" t="s">
        <v>9</v>
      </c>
      <c r="G8" s="200" t="s">
        <v>12</v>
      </c>
      <c r="H8" s="200" t="s">
        <v>11</v>
      </c>
      <c r="I8" s="200" t="s">
        <v>13</v>
      </c>
      <c r="J8" s="200" t="s">
        <v>14</v>
      </c>
      <c r="K8" s="200" t="s">
        <v>15</v>
      </c>
      <c r="L8" s="200" t="s">
        <v>533</v>
      </c>
      <c r="M8" s="200" t="s">
        <v>17</v>
      </c>
      <c r="N8" s="200" t="s">
        <v>433</v>
      </c>
    </row>
    <row r="9" spans="1:14">
      <c r="A9" s="201">
        <v>1</v>
      </c>
      <c r="B9" s="201">
        <v>2</v>
      </c>
      <c r="C9" s="201">
        <v>3</v>
      </c>
      <c r="D9" s="201">
        <v>4</v>
      </c>
      <c r="E9" s="201">
        <v>5</v>
      </c>
      <c r="F9" s="201">
        <v>6</v>
      </c>
      <c r="G9" s="201">
        <v>7</v>
      </c>
      <c r="H9" s="201">
        <v>8</v>
      </c>
      <c r="I9" s="201">
        <v>9</v>
      </c>
      <c r="J9" s="201">
        <v>10</v>
      </c>
      <c r="K9" s="201">
        <v>11</v>
      </c>
      <c r="L9" s="201">
        <v>12</v>
      </c>
      <c r="M9" s="201">
        <v>13</v>
      </c>
      <c r="N9" s="201">
        <v>14</v>
      </c>
    </row>
    <row r="10" spans="1:14">
      <c r="A10" s="202"/>
      <c r="B10" s="203"/>
      <c r="C10" s="203"/>
      <c r="D10" s="204"/>
      <c r="E10" s="205"/>
      <c r="F10" s="205"/>
      <c r="G10" s="205"/>
      <c r="H10" s="205"/>
      <c r="I10" s="205"/>
      <c r="J10" s="205"/>
      <c r="K10" s="205"/>
      <c r="L10" s="205"/>
      <c r="M10" s="205"/>
      <c r="N10" s="205"/>
    </row>
    <row r="11" spans="1:14" ht="21">
      <c r="A11" s="206" t="s">
        <v>18</v>
      </c>
      <c r="B11" s="207"/>
      <c r="C11" s="207"/>
      <c r="D11" s="208" t="s">
        <v>306</v>
      </c>
      <c r="E11" s="209" t="s">
        <v>307</v>
      </c>
      <c r="F11" s="209" t="s">
        <v>133</v>
      </c>
      <c r="G11" s="210" t="s">
        <v>263</v>
      </c>
      <c r="H11" s="211">
        <v>50</v>
      </c>
      <c r="I11" s="212"/>
      <c r="J11" s="213">
        <v>0.08</v>
      </c>
      <c r="K11" s="432">
        <f>I11*1.08</f>
        <v>0</v>
      </c>
      <c r="L11" s="432">
        <f>I11*H11</f>
        <v>0</v>
      </c>
      <c r="M11" s="432">
        <f>N11-L11</f>
        <v>0</v>
      </c>
      <c r="N11" s="432">
        <f>K11*H11</f>
        <v>0</v>
      </c>
    </row>
    <row r="12" spans="1:14" ht="21">
      <c r="A12" s="206" t="s">
        <v>24</v>
      </c>
      <c r="B12" s="214"/>
      <c r="C12" s="214"/>
      <c r="D12" s="208" t="s">
        <v>306</v>
      </c>
      <c r="E12" s="208" t="s">
        <v>308</v>
      </c>
      <c r="F12" s="208" t="s">
        <v>203</v>
      </c>
      <c r="G12" s="215" t="s">
        <v>309</v>
      </c>
      <c r="H12" s="216">
        <v>500</v>
      </c>
      <c r="I12" s="217"/>
      <c r="J12" s="213">
        <v>0.08</v>
      </c>
      <c r="K12" s="432">
        <f>I12*1.08</f>
        <v>0</v>
      </c>
      <c r="L12" s="432">
        <f>I12*H12</f>
        <v>0</v>
      </c>
      <c r="M12" s="432">
        <f>N12-L12</f>
        <v>0</v>
      </c>
      <c r="N12" s="432">
        <f>K12*H12</f>
        <v>0</v>
      </c>
    </row>
    <row r="13" spans="1:14" ht="13.9" customHeight="1">
      <c r="A13" s="524" t="s">
        <v>199</v>
      </c>
      <c r="B13" s="524"/>
      <c r="C13" s="524"/>
      <c r="D13" s="524"/>
      <c r="E13" s="524"/>
      <c r="F13" s="524"/>
      <c r="G13" s="524"/>
      <c r="H13" s="524"/>
      <c r="I13" s="524"/>
      <c r="J13" s="524"/>
      <c r="K13" s="524"/>
      <c r="L13" s="433">
        <f>SUM(L11:L12)</f>
        <v>0</v>
      </c>
      <c r="M13" s="218" t="s">
        <v>199</v>
      </c>
      <c r="N13" s="433">
        <f>SUM(N11:N12)</f>
        <v>0</v>
      </c>
    </row>
    <row r="14" spans="1:14">
      <c r="A14" s="219"/>
      <c r="B14" s="220"/>
      <c r="C14" s="220"/>
      <c r="D14" s="220"/>
      <c r="E14" s="220"/>
      <c r="F14" s="220"/>
      <c r="G14" s="220"/>
      <c r="H14" s="220"/>
      <c r="I14" s="219"/>
      <c r="J14" s="221"/>
      <c r="K14" s="219"/>
      <c r="L14" s="222"/>
      <c r="M14" s="219"/>
      <c r="N14" s="222"/>
    </row>
    <row r="15" spans="1:14">
      <c r="A15" s="219"/>
      <c r="B15" s="223"/>
      <c r="C15" s="223"/>
      <c r="D15" s="224"/>
      <c r="E15" s="198"/>
      <c r="F15" s="198"/>
      <c r="G15" s="225"/>
      <c r="H15" s="226"/>
      <c r="I15" s="226"/>
      <c r="J15" s="226"/>
      <c r="K15" s="226"/>
      <c r="L15" s="219"/>
      <c r="M15" s="219"/>
      <c r="N15" s="219"/>
    </row>
    <row r="16" spans="1:14">
      <c r="A16" s="219"/>
      <c r="B16" s="227" t="s">
        <v>44</v>
      </c>
      <c r="C16" s="227"/>
      <c r="D16" s="224"/>
      <c r="E16" s="198"/>
      <c r="F16" s="198"/>
      <c r="G16" s="225"/>
      <c r="H16" s="228"/>
      <c r="I16" s="228" t="s">
        <v>45</v>
      </c>
      <c r="J16" s="228"/>
      <c r="K16" s="226"/>
      <c r="L16" s="219"/>
      <c r="M16" s="219"/>
      <c r="N16" s="219"/>
    </row>
    <row r="17" spans="1:14">
      <c r="A17" s="219"/>
      <c r="B17" s="197"/>
      <c r="C17" s="197"/>
      <c r="D17" s="198"/>
      <c r="E17" s="194"/>
      <c r="F17" s="194"/>
      <c r="G17" s="194"/>
      <c r="H17" s="194"/>
      <c r="I17" s="194" t="s">
        <v>46</v>
      </c>
      <c r="J17" s="229"/>
      <c r="K17" s="196"/>
      <c r="L17" s="219"/>
      <c r="M17" s="219"/>
      <c r="N17" s="219"/>
    </row>
    <row r="18" spans="1:14" ht="1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</row>
  </sheetData>
  <mergeCells count="2">
    <mergeCell ref="A3:N3"/>
    <mergeCell ref="A13:K1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15"/>
  <sheetViews>
    <sheetView zoomScaleNormal="100" workbookViewId="0">
      <selection activeCell="B5" sqref="B5"/>
    </sheetView>
  </sheetViews>
  <sheetFormatPr defaultColWidth="10.5" defaultRowHeight="14.25"/>
  <cols>
    <col min="1" max="1" width="4.375" customWidth="1"/>
    <col min="2" max="2" width="13.375" customWidth="1"/>
  </cols>
  <sheetData>
    <row r="1" spans="1:14" ht="15">
      <c r="A1" s="110"/>
      <c r="B1" s="497" t="s">
        <v>535</v>
      </c>
      <c r="C1" s="111"/>
      <c r="D1" s="117"/>
      <c r="E1" s="113"/>
      <c r="F1" s="113"/>
      <c r="G1" s="113"/>
      <c r="H1" s="113"/>
      <c r="I1" s="113"/>
      <c r="J1" s="110"/>
      <c r="K1" s="114"/>
      <c r="L1" s="115"/>
      <c r="M1" s="113" t="s">
        <v>0</v>
      </c>
      <c r="N1" s="115"/>
    </row>
    <row r="2" spans="1:14">
      <c r="A2" s="110"/>
      <c r="B2" s="116"/>
      <c r="C2" s="116"/>
      <c r="D2" s="117"/>
      <c r="E2" s="113"/>
      <c r="F2" s="113"/>
      <c r="G2" s="113"/>
      <c r="H2" s="113"/>
      <c r="I2" s="113"/>
      <c r="J2" s="114"/>
      <c r="K2" s="114"/>
      <c r="L2" s="110"/>
      <c r="M2" s="110"/>
      <c r="N2" s="110"/>
    </row>
    <row r="3" spans="1:14" ht="30.6" customHeight="1">
      <c r="A3" s="525" t="s">
        <v>304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14"/>
      <c r="B5" s="119" t="s">
        <v>310</v>
      </c>
      <c r="C5" s="119"/>
      <c r="D5" s="114"/>
      <c r="E5" s="114"/>
      <c r="F5" s="114"/>
      <c r="G5" s="114"/>
      <c r="H5" s="114"/>
      <c r="I5" s="114"/>
      <c r="J5" s="114"/>
      <c r="K5" s="114"/>
      <c r="L5" s="110"/>
      <c r="M5" s="110"/>
      <c r="N5" s="110"/>
    </row>
    <row r="6" spans="1:14">
      <c r="A6" s="110"/>
      <c r="B6" s="119" t="s">
        <v>311</v>
      </c>
      <c r="C6" s="119"/>
      <c r="D6" s="114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>
      <c r="A7" s="110"/>
      <c r="B7" s="120"/>
      <c r="C7" s="120"/>
      <c r="D7" s="114"/>
      <c r="E7" s="110"/>
      <c r="F7" s="110"/>
      <c r="G7" s="110"/>
      <c r="H7" s="110"/>
      <c r="I7" s="110"/>
      <c r="J7" s="110"/>
      <c r="K7" s="110"/>
      <c r="L7" s="110"/>
      <c r="M7" s="110"/>
      <c r="N7" s="110"/>
    </row>
    <row r="8" spans="1:14" ht="42">
      <c r="A8" s="121" t="s">
        <v>80</v>
      </c>
      <c r="B8" s="121" t="s">
        <v>5</v>
      </c>
      <c r="C8" s="121" t="s">
        <v>6</v>
      </c>
      <c r="D8" s="121" t="s">
        <v>7</v>
      </c>
      <c r="E8" s="121" t="s">
        <v>130</v>
      </c>
      <c r="F8" s="121" t="s">
        <v>9</v>
      </c>
      <c r="G8" s="121" t="s">
        <v>12</v>
      </c>
      <c r="H8" s="121" t="s">
        <v>11</v>
      </c>
      <c r="I8" s="121" t="s">
        <v>13</v>
      </c>
      <c r="J8" s="121" t="s">
        <v>14</v>
      </c>
      <c r="K8" s="121" t="s">
        <v>15</v>
      </c>
      <c r="L8" s="121" t="s">
        <v>533</v>
      </c>
      <c r="M8" s="121" t="s">
        <v>17</v>
      </c>
      <c r="N8" s="121" t="s">
        <v>433</v>
      </c>
    </row>
    <row r="9" spans="1:14">
      <c r="A9" s="122">
        <v>1</v>
      </c>
      <c r="B9" s="122">
        <v>2</v>
      </c>
      <c r="C9" s="122">
        <v>3</v>
      </c>
      <c r="D9" s="122">
        <v>4</v>
      </c>
      <c r="E9" s="122">
        <v>5</v>
      </c>
      <c r="F9" s="122">
        <v>6</v>
      </c>
      <c r="G9" s="122">
        <v>7</v>
      </c>
      <c r="H9" s="122">
        <v>8</v>
      </c>
      <c r="I9" s="122">
        <v>9</v>
      </c>
      <c r="J9" s="122">
        <v>10</v>
      </c>
      <c r="K9" s="122">
        <v>11</v>
      </c>
      <c r="L9" s="122">
        <v>12</v>
      </c>
      <c r="M9" s="122">
        <v>13</v>
      </c>
      <c r="N9" s="122">
        <v>14</v>
      </c>
    </row>
    <row r="10" spans="1:14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spans="1:14" ht="21">
      <c r="A11" s="108">
        <v>1</v>
      </c>
      <c r="B11" s="230"/>
      <c r="C11" s="230"/>
      <c r="D11" s="231" t="s">
        <v>312</v>
      </c>
      <c r="E11" s="231" t="s">
        <v>313</v>
      </c>
      <c r="F11" s="231" t="s">
        <v>314</v>
      </c>
      <c r="G11" s="231" t="s">
        <v>204</v>
      </c>
      <c r="H11" s="232">
        <v>10</v>
      </c>
      <c r="I11" s="421"/>
      <c r="J11" s="233">
        <v>0.08</v>
      </c>
      <c r="K11" s="234">
        <f>I11*1.08</f>
        <v>0</v>
      </c>
      <c r="L11" s="234">
        <f>I11*H11</f>
        <v>0</v>
      </c>
      <c r="M11" s="234">
        <f>N11-L11</f>
        <v>0</v>
      </c>
      <c r="N11" s="234">
        <f>K11*H11</f>
        <v>0</v>
      </c>
    </row>
    <row r="12" spans="1:14">
      <c r="A12" s="108">
        <v>2</v>
      </c>
      <c r="B12" s="235"/>
      <c r="C12" s="235"/>
      <c r="D12" s="166" t="s">
        <v>315</v>
      </c>
      <c r="E12" s="95" t="s">
        <v>316</v>
      </c>
      <c r="F12" s="96" t="s">
        <v>21</v>
      </c>
      <c r="G12" s="96" t="s">
        <v>71</v>
      </c>
      <c r="H12" s="177">
        <v>100</v>
      </c>
      <c r="I12" s="422"/>
      <c r="J12" s="182">
        <v>0.08</v>
      </c>
      <c r="K12" s="183">
        <f>I12*1.08</f>
        <v>0</v>
      </c>
      <c r="L12" s="101">
        <f>I12*H12</f>
        <v>0</v>
      </c>
      <c r="M12" s="101">
        <f>N12-L12</f>
        <v>0</v>
      </c>
      <c r="N12" s="101">
        <f>K12*H12</f>
        <v>0</v>
      </c>
    </row>
    <row r="13" spans="1:14" ht="13.9" customHeight="1">
      <c r="A13" s="526" t="s">
        <v>199</v>
      </c>
      <c r="B13" s="526"/>
      <c r="C13" s="526"/>
      <c r="D13" s="526"/>
      <c r="E13" s="526"/>
      <c r="F13" s="526"/>
      <c r="G13" s="526"/>
      <c r="H13" s="526"/>
      <c r="I13" s="526"/>
      <c r="J13" s="526"/>
      <c r="K13" s="526"/>
      <c r="L13" s="423">
        <f>SUM(L11:L12)</f>
        <v>0</v>
      </c>
      <c r="M13" s="236" t="s">
        <v>199</v>
      </c>
      <c r="N13" s="423">
        <f>SUM(N11:N12)</f>
        <v>0</v>
      </c>
    </row>
    <row r="14" spans="1:14">
      <c r="A14" s="133"/>
      <c r="B14" s="141" t="s">
        <v>44</v>
      </c>
      <c r="C14" s="141"/>
      <c r="D14" s="138"/>
      <c r="E14" s="117"/>
      <c r="F14" s="117"/>
      <c r="G14" s="237"/>
      <c r="H14" s="142"/>
      <c r="I14" s="142" t="s">
        <v>45</v>
      </c>
      <c r="J14" s="142"/>
      <c r="K14" s="140"/>
      <c r="L14" s="136"/>
      <c r="M14" s="133"/>
      <c r="N14" s="136"/>
    </row>
    <row r="15" spans="1:14">
      <c r="A15" s="133"/>
      <c r="B15" s="116"/>
      <c r="C15" s="116"/>
      <c r="D15" s="117"/>
      <c r="E15" s="113"/>
      <c r="F15" s="113"/>
      <c r="G15" s="113"/>
      <c r="H15" s="113"/>
      <c r="I15" s="113" t="s">
        <v>46</v>
      </c>
      <c r="J15" s="238"/>
      <c r="K15" s="114"/>
      <c r="L15" s="133"/>
      <c r="M15" s="133"/>
      <c r="N15" s="133"/>
    </row>
  </sheetData>
  <mergeCells count="2">
    <mergeCell ref="A3:N3"/>
    <mergeCell ref="A13:K1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O18"/>
  <sheetViews>
    <sheetView zoomScaleNormal="100" workbookViewId="0">
      <selection activeCell="B6" sqref="B6"/>
    </sheetView>
  </sheetViews>
  <sheetFormatPr defaultColWidth="10.5" defaultRowHeight="14.25"/>
  <cols>
    <col min="1" max="1" width="5.5" customWidth="1"/>
  </cols>
  <sheetData>
    <row r="1" spans="1:15" ht="15">
      <c r="A1" s="239"/>
      <c r="B1" s="498" t="s">
        <v>535</v>
      </c>
      <c r="C1" s="240"/>
      <c r="D1" s="240"/>
      <c r="E1" s="241"/>
      <c r="F1" s="242"/>
      <c r="G1" s="242"/>
      <c r="H1" s="242"/>
      <c r="I1" s="242"/>
      <c r="J1" s="242"/>
      <c r="K1" s="239"/>
      <c r="L1" s="243"/>
      <c r="M1" s="244"/>
      <c r="N1" s="242" t="s">
        <v>0</v>
      </c>
      <c r="O1" s="244"/>
    </row>
    <row r="2" spans="1:15">
      <c r="A2" s="239"/>
      <c r="B2" s="245"/>
      <c r="C2" s="245"/>
      <c r="D2" s="245"/>
      <c r="E2" s="246"/>
      <c r="F2" s="242"/>
      <c r="G2" s="242"/>
      <c r="H2" s="242"/>
      <c r="I2" s="242"/>
      <c r="J2" s="242"/>
      <c r="K2" s="243"/>
      <c r="L2" s="243"/>
      <c r="M2" s="239"/>
      <c r="N2" s="239"/>
      <c r="O2" s="239"/>
    </row>
    <row r="3" spans="1:15" ht="30.6" customHeight="1">
      <c r="A3" s="527" t="s">
        <v>304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</row>
    <row r="4" spans="1:15" ht="15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</row>
    <row r="6" spans="1:15">
      <c r="A6" s="188"/>
      <c r="B6" s="51" t="s">
        <v>317</v>
      </c>
      <c r="C6" s="51"/>
      <c r="D6" s="188"/>
      <c r="E6" s="188"/>
      <c r="F6" s="188"/>
      <c r="G6" s="188"/>
      <c r="H6" s="188"/>
      <c r="I6" s="188"/>
      <c r="J6" s="188"/>
      <c r="K6" s="188"/>
    </row>
    <row r="7" spans="1:15">
      <c r="B7" s="51" t="s">
        <v>318</v>
      </c>
      <c r="C7" s="51"/>
      <c r="D7" s="188"/>
    </row>
    <row r="8" spans="1:15">
      <c r="B8" s="190"/>
      <c r="C8" s="190"/>
      <c r="D8" s="188"/>
    </row>
    <row r="9" spans="1:15" ht="42">
      <c r="A9" s="404" t="s">
        <v>80</v>
      </c>
      <c r="B9" s="404" t="s">
        <v>5</v>
      </c>
      <c r="C9" s="404" t="s">
        <v>6</v>
      </c>
      <c r="D9" s="404" t="s">
        <v>7</v>
      </c>
      <c r="E9" s="404" t="s">
        <v>130</v>
      </c>
      <c r="F9" s="404" t="s">
        <v>9</v>
      </c>
      <c r="G9" s="404" t="s">
        <v>12</v>
      </c>
      <c r="H9" s="404" t="s">
        <v>11</v>
      </c>
      <c r="I9" s="404" t="s">
        <v>13</v>
      </c>
      <c r="J9" s="404" t="s">
        <v>14</v>
      </c>
      <c r="K9" s="404" t="s">
        <v>15</v>
      </c>
      <c r="L9" s="404" t="s">
        <v>533</v>
      </c>
      <c r="M9" s="404" t="s">
        <v>17</v>
      </c>
      <c r="N9" s="404" t="s">
        <v>433</v>
      </c>
    </row>
    <row r="10" spans="1:15">
      <c r="A10" s="405">
        <v>1</v>
      </c>
      <c r="B10" s="405">
        <v>2</v>
      </c>
      <c r="C10" s="405">
        <v>3</v>
      </c>
      <c r="D10" s="405">
        <v>4</v>
      </c>
      <c r="E10" s="405">
        <v>5</v>
      </c>
      <c r="F10" s="405">
        <v>6</v>
      </c>
      <c r="G10" s="405">
        <v>7</v>
      </c>
      <c r="H10" s="405">
        <v>8</v>
      </c>
      <c r="I10" s="405">
        <v>9</v>
      </c>
      <c r="J10" s="405">
        <v>10</v>
      </c>
      <c r="K10" s="405">
        <v>11</v>
      </c>
      <c r="L10" s="405">
        <v>12</v>
      </c>
      <c r="M10" s="405">
        <v>13</v>
      </c>
      <c r="N10" s="405">
        <v>14</v>
      </c>
    </row>
    <row r="11" spans="1:15">
      <c r="A11" s="406"/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</row>
    <row r="12" spans="1:15" ht="42">
      <c r="A12" s="424">
        <v>1</v>
      </c>
      <c r="B12" s="425"/>
      <c r="C12" s="425"/>
      <c r="D12" s="426" t="s">
        <v>319</v>
      </c>
      <c r="E12" s="426" t="s">
        <v>320</v>
      </c>
      <c r="F12" s="426" t="s">
        <v>321</v>
      </c>
      <c r="G12" s="426" t="s">
        <v>309</v>
      </c>
      <c r="H12" s="427">
        <v>10</v>
      </c>
      <c r="I12" s="428"/>
      <c r="J12" s="182">
        <v>0.08</v>
      </c>
      <c r="K12" s="429">
        <f>I12*1.08</f>
        <v>0</v>
      </c>
      <c r="L12" s="412">
        <f>I12*H12</f>
        <v>0</v>
      </c>
      <c r="M12" s="412">
        <f>N12-L12</f>
        <v>0</v>
      </c>
      <c r="N12" s="412">
        <f>K12*H12</f>
        <v>0</v>
      </c>
    </row>
    <row r="13" spans="1:15" ht="42">
      <c r="A13" s="424">
        <v>2</v>
      </c>
      <c r="B13" s="425"/>
      <c r="C13" s="425"/>
      <c r="D13" s="426" t="s">
        <v>322</v>
      </c>
      <c r="E13" s="426" t="s">
        <v>323</v>
      </c>
      <c r="F13" s="426" t="s">
        <v>324</v>
      </c>
      <c r="G13" s="426" t="s">
        <v>325</v>
      </c>
      <c r="H13" s="427">
        <v>20</v>
      </c>
      <c r="I13" s="428"/>
      <c r="J13" s="182">
        <v>0.08</v>
      </c>
      <c r="K13" s="429">
        <f>I13*1.08</f>
        <v>0</v>
      </c>
      <c r="L13" s="412">
        <f>I13*H13</f>
        <v>0</v>
      </c>
      <c r="M13" s="412">
        <f>N13-L13</f>
        <v>0</v>
      </c>
      <c r="N13" s="412">
        <f>K13*H13</f>
        <v>0</v>
      </c>
    </row>
    <row r="14" spans="1:15" ht="13.9" customHeight="1">
      <c r="A14" s="528" t="s">
        <v>199</v>
      </c>
      <c r="B14" s="528"/>
      <c r="C14" s="528"/>
      <c r="D14" s="528"/>
      <c r="E14" s="528"/>
      <c r="F14" s="528"/>
      <c r="G14" s="528"/>
      <c r="H14" s="528"/>
      <c r="I14" s="528"/>
      <c r="J14" s="528"/>
      <c r="K14" s="528"/>
      <c r="L14" s="430">
        <f>SUM(L12:L13)</f>
        <v>0</v>
      </c>
      <c r="M14" s="370" t="s">
        <v>199</v>
      </c>
      <c r="N14" s="430">
        <f>SUM(N12:N13)</f>
        <v>0</v>
      </c>
    </row>
    <row r="15" spans="1:15">
      <c r="A15" s="249"/>
      <c r="B15" s="250"/>
      <c r="C15" s="250"/>
      <c r="D15" s="250"/>
      <c r="E15" s="250"/>
      <c r="F15" s="250"/>
      <c r="G15" s="250"/>
      <c r="H15" s="250"/>
      <c r="I15" s="249"/>
      <c r="J15" s="251"/>
      <c r="K15" s="249"/>
      <c r="L15" s="249"/>
      <c r="M15" s="249"/>
      <c r="N15" s="249"/>
    </row>
    <row r="16" spans="1:15">
      <c r="A16" s="249"/>
      <c r="B16" s="252"/>
      <c r="C16" s="252"/>
      <c r="D16" s="253"/>
      <c r="E16" s="254"/>
      <c r="F16" s="254"/>
      <c r="G16" s="255"/>
      <c r="H16" s="256"/>
      <c r="I16" s="256"/>
      <c r="J16" s="256"/>
      <c r="K16" s="256"/>
      <c r="L16" s="249"/>
      <c r="M16" s="249"/>
      <c r="N16" s="249"/>
    </row>
    <row r="17" spans="1:14">
      <c r="A17" s="249"/>
      <c r="B17" s="257" t="s">
        <v>44</v>
      </c>
      <c r="C17" s="257"/>
      <c r="D17" s="253"/>
      <c r="E17" s="254"/>
      <c r="F17" s="254"/>
      <c r="G17" s="255"/>
      <c r="H17" s="258"/>
      <c r="I17" s="258" t="s">
        <v>45</v>
      </c>
      <c r="J17" s="258"/>
      <c r="K17" s="256"/>
      <c r="L17" s="249"/>
      <c r="M17" s="249"/>
      <c r="N17" s="249"/>
    </row>
    <row r="18" spans="1:14">
      <c r="A18" s="249"/>
      <c r="B18" s="259"/>
      <c r="C18" s="259"/>
      <c r="D18" s="254"/>
      <c r="E18" s="260"/>
      <c r="F18" s="260"/>
      <c r="G18" s="260"/>
      <c r="H18" s="260"/>
      <c r="I18" s="260" t="s">
        <v>46</v>
      </c>
      <c r="J18" s="261"/>
      <c r="K18" s="262"/>
      <c r="L18" s="249"/>
      <c r="M18" s="249"/>
      <c r="N18" s="249"/>
    </row>
  </sheetData>
  <mergeCells count="2">
    <mergeCell ref="A3:O3"/>
    <mergeCell ref="A14:K14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17"/>
  <sheetViews>
    <sheetView zoomScaleNormal="100" workbookViewId="0">
      <selection activeCell="B5" sqref="B5:C5"/>
    </sheetView>
  </sheetViews>
  <sheetFormatPr defaultColWidth="10.5" defaultRowHeight="14.25"/>
  <cols>
    <col min="1" max="1" width="5.25" customWidth="1"/>
    <col min="3" max="4" width="19.875" customWidth="1"/>
  </cols>
  <sheetData>
    <row r="1" spans="1:14" ht="15">
      <c r="A1" s="239"/>
      <c r="B1" s="498" t="s">
        <v>535</v>
      </c>
      <c r="C1" s="240"/>
      <c r="D1" s="241"/>
      <c r="E1" s="242"/>
      <c r="F1" s="242"/>
      <c r="G1" s="242"/>
      <c r="H1" s="242"/>
      <c r="I1" s="242"/>
      <c r="J1" s="239"/>
      <c r="K1" s="243"/>
      <c r="L1" s="244"/>
      <c r="M1" s="242" t="s">
        <v>0</v>
      </c>
      <c r="N1" s="244"/>
    </row>
    <row r="2" spans="1:14">
      <c r="A2" s="239"/>
      <c r="B2" s="245"/>
      <c r="C2" s="245"/>
      <c r="D2" s="246"/>
      <c r="E2" s="242"/>
      <c r="F2" s="242"/>
      <c r="G2" s="242"/>
      <c r="H2" s="242"/>
      <c r="I2" s="242"/>
      <c r="J2" s="243"/>
      <c r="K2" s="243"/>
      <c r="L2" s="239"/>
      <c r="M2" s="239"/>
      <c r="N2" s="239"/>
    </row>
    <row r="3" spans="1:14" ht="20.85" customHeight="1">
      <c r="A3" s="527" t="s">
        <v>304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</row>
    <row r="4" spans="1:14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</row>
    <row r="5" spans="1:14">
      <c r="A5" s="243"/>
      <c r="B5" s="530" t="s">
        <v>537</v>
      </c>
      <c r="C5" s="530"/>
      <c r="D5" s="243"/>
      <c r="E5" s="243"/>
      <c r="F5" s="243"/>
      <c r="G5" s="243"/>
      <c r="H5" s="243"/>
      <c r="I5" s="243"/>
      <c r="J5" s="243"/>
      <c r="K5" s="243"/>
      <c r="L5" s="239"/>
      <c r="M5" s="239"/>
      <c r="N5" s="239"/>
    </row>
    <row r="6" spans="1:14">
      <c r="A6" s="239"/>
      <c r="B6" s="263" t="s">
        <v>326</v>
      </c>
      <c r="C6" s="263"/>
      <c r="D6" s="243"/>
      <c r="E6" s="239"/>
      <c r="F6" s="239"/>
      <c r="G6" s="239"/>
      <c r="H6" s="239"/>
      <c r="I6" s="239"/>
      <c r="J6" s="239"/>
      <c r="K6" s="239"/>
      <c r="L6" s="239"/>
      <c r="M6" s="239"/>
      <c r="N6" s="239"/>
    </row>
    <row r="7" spans="1:14">
      <c r="A7" s="239"/>
      <c r="B7" s="264"/>
      <c r="C7" s="264"/>
      <c r="D7" s="243"/>
      <c r="E7" s="239"/>
      <c r="F7" s="239"/>
      <c r="G7" s="239"/>
      <c r="H7" s="239"/>
      <c r="I7" s="239"/>
      <c r="J7" s="239"/>
      <c r="K7" s="239"/>
      <c r="L7" s="239"/>
      <c r="M7" s="239"/>
      <c r="N7" s="239"/>
    </row>
    <row r="8" spans="1:14" ht="42">
      <c r="A8" s="265" t="s">
        <v>80</v>
      </c>
      <c r="B8" s="265" t="s">
        <v>5</v>
      </c>
      <c r="C8" s="265" t="s">
        <v>6</v>
      </c>
      <c r="D8" s="265" t="s">
        <v>7</v>
      </c>
      <c r="E8" s="265" t="s">
        <v>130</v>
      </c>
      <c r="F8" s="265" t="s">
        <v>9</v>
      </c>
      <c r="G8" s="265" t="s">
        <v>12</v>
      </c>
      <c r="H8" s="265" t="s">
        <v>11</v>
      </c>
      <c r="I8" s="265" t="s">
        <v>13</v>
      </c>
      <c r="J8" s="265" t="s">
        <v>14</v>
      </c>
      <c r="K8" s="265" t="s">
        <v>15</v>
      </c>
      <c r="L8" s="265" t="s">
        <v>533</v>
      </c>
      <c r="M8" s="265" t="s">
        <v>17</v>
      </c>
      <c r="N8" s="265" t="s">
        <v>433</v>
      </c>
    </row>
    <row r="9" spans="1:14">
      <c r="A9" s="266">
        <v>1</v>
      </c>
      <c r="B9" s="266">
        <v>2</v>
      </c>
      <c r="C9" s="266">
        <v>3</v>
      </c>
      <c r="D9" s="266">
        <v>4</v>
      </c>
      <c r="E9" s="266">
        <v>5</v>
      </c>
      <c r="F9" s="266">
        <v>6</v>
      </c>
      <c r="G9" s="266">
        <v>7</v>
      </c>
      <c r="H9" s="266">
        <v>8</v>
      </c>
      <c r="I9" s="266">
        <v>9</v>
      </c>
      <c r="J9" s="266">
        <v>10</v>
      </c>
      <c r="K9" s="266">
        <v>11</v>
      </c>
      <c r="L9" s="266">
        <v>12</v>
      </c>
      <c r="M9" s="266">
        <v>13</v>
      </c>
      <c r="N9" s="266">
        <v>14</v>
      </c>
    </row>
    <row r="10" spans="1:14">
      <c r="A10" s="267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</row>
    <row r="11" spans="1:14">
      <c r="A11" s="268">
        <v>1</v>
      </c>
      <c r="B11" s="269"/>
      <c r="C11" s="269"/>
      <c r="D11" s="270" t="s">
        <v>327</v>
      </c>
      <c r="E11" s="268" t="s">
        <v>328</v>
      </c>
      <c r="F11" s="270" t="s">
        <v>329</v>
      </c>
      <c r="G11" s="268" t="s">
        <v>204</v>
      </c>
      <c r="H11" s="271">
        <v>50</v>
      </c>
      <c r="I11" s="272"/>
      <c r="J11" s="233">
        <v>0.08</v>
      </c>
      <c r="K11" s="183">
        <f>I11*1.08</f>
        <v>0</v>
      </c>
      <c r="L11" s="273">
        <f>I11*H11</f>
        <v>0</v>
      </c>
      <c r="M11" s="273">
        <f>N11-L11</f>
        <v>0</v>
      </c>
      <c r="N11" s="273">
        <f>K11*H11</f>
        <v>0</v>
      </c>
    </row>
    <row r="12" spans="1:14">
      <c r="A12" s="268">
        <v>2</v>
      </c>
      <c r="B12" s="269"/>
      <c r="C12" s="269"/>
      <c r="D12" s="270" t="s">
        <v>327</v>
      </c>
      <c r="E12" s="268" t="s">
        <v>330</v>
      </c>
      <c r="F12" s="270" t="s">
        <v>329</v>
      </c>
      <c r="G12" s="268" t="s">
        <v>331</v>
      </c>
      <c r="H12" s="271">
        <v>5</v>
      </c>
      <c r="I12" s="272"/>
      <c r="J12" s="233">
        <v>0.08</v>
      </c>
      <c r="K12" s="183">
        <f>I12*1.08</f>
        <v>0</v>
      </c>
      <c r="L12" s="273">
        <f>I12*H12</f>
        <v>0</v>
      </c>
      <c r="M12" s="273">
        <f>N12-L12</f>
        <v>0</v>
      </c>
      <c r="N12" s="273">
        <f>K12*H12</f>
        <v>0</v>
      </c>
    </row>
    <row r="13" spans="1:14" ht="13.9" customHeight="1">
      <c r="A13" s="529" t="s">
        <v>199</v>
      </c>
      <c r="B13" s="529"/>
      <c r="C13" s="529"/>
      <c r="D13" s="529"/>
      <c r="E13" s="529"/>
      <c r="F13" s="529"/>
      <c r="G13" s="529"/>
      <c r="H13" s="529"/>
      <c r="I13" s="529"/>
      <c r="J13" s="529"/>
      <c r="K13" s="529"/>
      <c r="L13" s="431">
        <f>SUM(L11:L12)</f>
        <v>0</v>
      </c>
      <c r="M13" s="274" t="s">
        <v>199</v>
      </c>
      <c r="N13" s="431">
        <f>SUM(N11:N12)</f>
        <v>0</v>
      </c>
    </row>
    <row r="14" spans="1:14">
      <c r="A14" s="146"/>
      <c r="B14" s="147"/>
      <c r="C14" s="147"/>
      <c r="D14" s="147"/>
      <c r="E14" s="147"/>
      <c r="F14" s="147"/>
      <c r="G14" s="147"/>
      <c r="H14" s="147"/>
      <c r="I14" s="146"/>
      <c r="J14" s="148"/>
      <c r="K14" s="146"/>
      <c r="L14" s="146"/>
      <c r="M14" s="146"/>
      <c r="N14" s="146"/>
    </row>
    <row r="15" spans="1:14">
      <c r="A15" s="146"/>
      <c r="B15" s="149"/>
      <c r="C15" s="149"/>
      <c r="D15" s="150"/>
      <c r="E15" s="151"/>
      <c r="F15" s="151"/>
      <c r="G15" s="152"/>
      <c r="H15" s="153"/>
      <c r="I15" s="153"/>
      <c r="J15" s="153"/>
      <c r="K15" s="153"/>
      <c r="L15" s="146"/>
      <c r="M15" s="146"/>
      <c r="N15" s="146"/>
    </row>
    <row r="16" spans="1:14">
      <c r="A16" s="146"/>
      <c r="B16" s="154" t="s">
        <v>44</v>
      </c>
      <c r="C16" s="154"/>
      <c r="D16" s="150"/>
      <c r="E16" s="151"/>
      <c r="F16" s="151"/>
      <c r="G16" s="152"/>
      <c r="H16" s="155"/>
      <c r="I16" s="155" t="s">
        <v>45</v>
      </c>
      <c r="J16" s="155"/>
      <c r="K16" s="153"/>
      <c r="L16" s="146"/>
      <c r="M16" s="146"/>
      <c r="N16" s="146"/>
    </row>
    <row r="17" spans="1:14">
      <c r="A17" s="146"/>
      <c r="B17" s="156"/>
      <c r="C17" s="156"/>
      <c r="D17" s="151"/>
      <c r="E17" s="157"/>
      <c r="F17" s="157"/>
      <c r="G17" s="157"/>
      <c r="H17" s="157"/>
      <c r="I17" s="157" t="s">
        <v>46</v>
      </c>
      <c r="J17" s="158"/>
      <c r="K17" s="159"/>
      <c r="L17" s="146"/>
      <c r="M17" s="146"/>
      <c r="N17" s="146"/>
    </row>
  </sheetData>
  <mergeCells count="3">
    <mergeCell ref="A3:N3"/>
    <mergeCell ref="A13:K13"/>
    <mergeCell ref="B5:C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N17"/>
  <sheetViews>
    <sheetView zoomScaleNormal="100" workbookViewId="0">
      <selection activeCell="G31" sqref="G31"/>
    </sheetView>
  </sheetViews>
  <sheetFormatPr defaultColWidth="10.5" defaultRowHeight="14.25"/>
  <cols>
    <col min="1" max="1" width="5" customWidth="1"/>
    <col min="4" max="4" width="43" customWidth="1"/>
  </cols>
  <sheetData>
    <row r="1" spans="1:14" ht="15">
      <c r="A1" s="239"/>
      <c r="B1" s="498" t="s">
        <v>535</v>
      </c>
      <c r="C1" s="240"/>
      <c r="D1" s="241"/>
      <c r="E1" s="242"/>
      <c r="F1" s="242"/>
      <c r="G1" s="242"/>
      <c r="H1" s="242"/>
      <c r="I1" s="242"/>
      <c r="J1" s="239"/>
      <c r="K1" s="243"/>
      <c r="L1" s="244"/>
      <c r="M1" s="242" t="s">
        <v>0</v>
      </c>
      <c r="N1" s="244"/>
    </row>
    <row r="2" spans="1:14">
      <c r="A2" s="239"/>
      <c r="B2" s="245"/>
      <c r="C2" s="245"/>
      <c r="D2" s="246"/>
      <c r="E2" s="242"/>
      <c r="F2" s="242"/>
      <c r="G2" s="242"/>
      <c r="H2" s="242"/>
      <c r="I2" s="242"/>
      <c r="J2" s="243"/>
      <c r="K2" s="243"/>
      <c r="L2" s="239"/>
      <c r="M2" s="239"/>
      <c r="N2" s="239"/>
    </row>
    <row r="3" spans="1:14" ht="30.6" customHeight="1">
      <c r="A3" s="527" t="s">
        <v>304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</row>
    <row r="4" spans="1:14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</row>
    <row r="5" spans="1:14">
      <c r="A5" s="243"/>
      <c r="B5" s="263" t="s">
        <v>540</v>
      </c>
      <c r="C5" s="263"/>
      <c r="D5" s="243"/>
      <c r="E5" s="243"/>
      <c r="F5" s="243"/>
      <c r="G5" s="243"/>
      <c r="H5" s="243"/>
      <c r="I5" s="243"/>
      <c r="J5" s="243"/>
      <c r="K5" s="243"/>
      <c r="L5" s="239"/>
      <c r="M5" s="239"/>
      <c r="N5" s="239"/>
    </row>
    <row r="6" spans="1:14">
      <c r="A6" s="239"/>
      <c r="B6" s="263" t="s">
        <v>326</v>
      </c>
      <c r="C6" s="263"/>
      <c r="D6" s="243"/>
      <c r="E6" s="239"/>
      <c r="F6" s="239"/>
      <c r="G6" s="239"/>
      <c r="H6" s="239"/>
      <c r="I6" s="239"/>
      <c r="J6" s="239"/>
      <c r="K6" s="239"/>
      <c r="L6" s="239"/>
      <c r="M6" s="239"/>
      <c r="N6" s="239"/>
    </row>
    <row r="7" spans="1:14">
      <c r="A7" s="239"/>
      <c r="B7" s="264"/>
      <c r="C7" s="264"/>
      <c r="D7" s="243"/>
      <c r="E7" s="239"/>
      <c r="F7" s="239"/>
      <c r="G7" s="239"/>
      <c r="H7" s="239"/>
      <c r="I7" s="239"/>
      <c r="J7" s="239"/>
      <c r="K7" s="239"/>
      <c r="L7" s="239"/>
      <c r="M7" s="239"/>
      <c r="N7" s="239"/>
    </row>
    <row r="8" spans="1:14" ht="42">
      <c r="A8" s="265" t="s">
        <v>80</v>
      </c>
      <c r="B8" s="265" t="s">
        <v>5</v>
      </c>
      <c r="C8" s="265" t="s">
        <v>6</v>
      </c>
      <c r="D8" s="265" t="s">
        <v>7</v>
      </c>
      <c r="E8" s="265" t="s">
        <v>130</v>
      </c>
      <c r="F8" s="265" t="s">
        <v>9</v>
      </c>
      <c r="G8" s="265" t="s">
        <v>12</v>
      </c>
      <c r="H8" s="265" t="s">
        <v>11</v>
      </c>
      <c r="I8" s="265" t="s">
        <v>13</v>
      </c>
      <c r="J8" s="265" t="s">
        <v>14</v>
      </c>
      <c r="K8" s="265" t="s">
        <v>15</v>
      </c>
      <c r="L8" s="265" t="s">
        <v>533</v>
      </c>
      <c r="M8" s="265" t="s">
        <v>17</v>
      </c>
      <c r="N8" s="265" t="s">
        <v>433</v>
      </c>
    </row>
    <row r="9" spans="1:14">
      <c r="A9" s="266">
        <v>1</v>
      </c>
      <c r="B9" s="266">
        <v>2</v>
      </c>
      <c r="C9" s="266">
        <v>3</v>
      </c>
      <c r="D9" s="266">
        <v>4</v>
      </c>
      <c r="E9" s="266">
        <v>5</v>
      </c>
      <c r="F9" s="266">
        <v>6</v>
      </c>
      <c r="G9" s="266">
        <v>7</v>
      </c>
      <c r="H9" s="266">
        <v>8</v>
      </c>
      <c r="I9" s="266">
        <v>9</v>
      </c>
      <c r="J9" s="266">
        <v>10</v>
      </c>
      <c r="K9" s="266">
        <v>11</v>
      </c>
      <c r="L9" s="266">
        <v>12</v>
      </c>
      <c r="M9" s="266">
        <v>13</v>
      </c>
      <c r="N9" s="266">
        <v>14</v>
      </c>
    </row>
    <row r="10" spans="1:14">
      <c r="A10" s="267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</row>
    <row r="11" spans="1:14" ht="61.9" customHeight="1">
      <c r="A11" s="268">
        <v>1</v>
      </c>
      <c r="B11" s="269"/>
      <c r="C11" s="269"/>
      <c r="D11" s="270" t="s">
        <v>332</v>
      </c>
      <c r="E11" s="270" t="s">
        <v>333</v>
      </c>
      <c r="F11" s="270" t="s">
        <v>334</v>
      </c>
      <c r="G11" s="268" t="s">
        <v>335</v>
      </c>
      <c r="H11" s="271">
        <v>200</v>
      </c>
      <c r="I11" s="272"/>
      <c r="J11" s="233">
        <v>0.08</v>
      </c>
      <c r="K11" s="183">
        <f>I11*1.08</f>
        <v>0</v>
      </c>
      <c r="L11" s="273">
        <f>I11*H11</f>
        <v>0</v>
      </c>
      <c r="M11" s="273">
        <f>N11-L11</f>
        <v>0</v>
      </c>
      <c r="N11" s="273">
        <f>K11*H11</f>
        <v>0</v>
      </c>
    </row>
    <row r="12" spans="1:14" ht="59.65" customHeight="1">
      <c r="A12" s="268">
        <v>2</v>
      </c>
      <c r="B12" s="269"/>
      <c r="C12" s="269"/>
      <c r="D12" s="270" t="s">
        <v>332</v>
      </c>
      <c r="E12" s="270" t="s">
        <v>333</v>
      </c>
      <c r="F12" s="270" t="s">
        <v>334</v>
      </c>
      <c r="G12" s="268" t="s">
        <v>336</v>
      </c>
      <c r="H12" s="271">
        <v>100</v>
      </c>
      <c r="I12" s="272"/>
      <c r="J12" s="233">
        <v>0.08</v>
      </c>
      <c r="K12" s="183">
        <f>I12*1.08</f>
        <v>0</v>
      </c>
      <c r="L12" s="273">
        <f>I12*H12</f>
        <v>0</v>
      </c>
      <c r="M12" s="273">
        <f>N12-L12</f>
        <v>0</v>
      </c>
      <c r="N12" s="273">
        <f>K12*H12</f>
        <v>0</v>
      </c>
    </row>
    <row r="13" spans="1:14" ht="13.9" customHeight="1">
      <c r="A13" s="529" t="s">
        <v>199</v>
      </c>
      <c r="B13" s="529"/>
      <c r="C13" s="529"/>
      <c r="D13" s="529"/>
      <c r="E13" s="529"/>
      <c r="F13" s="529"/>
      <c r="G13" s="529"/>
      <c r="H13" s="529"/>
      <c r="I13" s="529"/>
      <c r="J13" s="529"/>
      <c r="K13" s="529"/>
      <c r="L13" s="434">
        <f>SUM(L11:L12)</f>
        <v>0</v>
      </c>
      <c r="M13" s="274" t="s">
        <v>199</v>
      </c>
      <c r="N13" s="434">
        <f>SUM(N11:N12)</f>
        <v>0</v>
      </c>
    </row>
    <row r="14" spans="1:14">
      <c r="A14" s="146"/>
      <c r="B14" s="147"/>
      <c r="C14" s="147"/>
      <c r="D14" s="147"/>
      <c r="E14" s="147"/>
      <c r="F14" s="147"/>
      <c r="G14" s="147"/>
      <c r="H14" s="147"/>
      <c r="I14" s="146"/>
      <c r="J14" s="148"/>
      <c r="K14" s="146"/>
      <c r="L14" s="275"/>
      <c r="M14" s="146"/>
      <c r="N14" s="275"/>
    </row>
    <row r="15" spans="1:14">
      <c r="A15" s="146"/>
      <c r="B15" s="149"/>
      <c r="C15" s="149"/>
      <c r="D15" s="150"/>
      <c r="E15" s="151"/>
      <c r="F15" s="151"/>
      <c r="G15" s="152"/>
      <c r="H15" s="153"/>
      <c r="I15" s="153"/>
      <c r="J15" s="153"/>
      <c r="K15" s="153"/>
      <c r="L15" s="146"/>
      <c r="M15" s="146"/>
      <c r="N15" s="146"/>
    </row>
    <row r="16" spans="1:14">
      <c r="A16" s="146"/>
      <c r="B16" s="154" t="s">
        <v>44</v>
      </c>
      <c r="C16" s="154"/>
      <c r="D16" s="150"/>
      <c r="E16" s="151"/>
      <c r="F16" s="151"/>
      <c r="G16" s="152"/>
      <c r="H16" s="155"/>
      <c r="I16" s="155" t="s">
        <v>45</v>
      </c>
      <c r="J16" s="155"/>
      <c r="K16" s="153"/>
      <c r="L16" s="146"/>
      <c r="M16" s="146"/>
      <c r="N16" s="146"/>
    </row>
    <row r="17" spans="1:14">
      <c r="A17" s="146"/>
      <c r="B17" s="156"/>
      <c r="C17" s="156"/>
      <c r="D17" s="151"/>
      <c r="E17" s="157"/>
      <c r="F17" s="157"/>
      <c r="G17" s="157"/>
      <c r="H17" s="157"/>
      <c r="I17" s="157" t="s">
        <v>46</v>
      </c>
      <c r="J17" s="158"/>
      <c r="K17" s="159"/>
      <c r="L17" s="146"/>
      <c r="M17" s="146"/>
      <c r="N17" s="146"/>
    </row>
  </sheetData>
  <mergeCells count="2">
    <mergeCell ref="A3:N3"/>
    <mergeCell ref="A13:K1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N19"/>
  <sheetViews>
    <sheetView zoomScaleNormal="100" workbookViewId="0">
      <selection activeCell="B5" sqref="B5"/>
    </sheetView>
  </sheetViews>
  <sheetFormatPr defaultColWidth="10.5" defaultRowHeight="14.25"/>
  <cols>
    <col min="1" max="1" width="5.125" customWidth="1"/>
    <col min="2" max="2" width="13.125" customWidth="1"/>
    <col min="4" max="4" width="14.25" customWidth="1"/>
  </cols>
  <sheetData>
    <row r="1" spans="1:14" ht="15">
      <c r="A1" s="239"/>
      <c r="B1" s="498" t="s">
        <v>535</v>
      </c>
      <c r="C1" s="240"/>
      <c r="D1" s="241"/>
      <c r="E1" s="242"/>
      <c r="F1" s="242"/>
      <c r="G1" s="242"/>
      <c r="H1" s="242"/>
      <c r="I1" s="242"/>
      <c r="J1" s="239"/>
      <c r="K1" s="243"/>
      <c r="L1" s="244"/>
      <c r="M1" s="242" t="s">
        <v>0</v>
      </c>
      <c r="N1" s="244"/>
    </row>
    <row r="2" spans="1:14">
      <c r="A2" s="239"/>
      <c r="B2" s="245"/>
      <c r="C2" s="245"/>
      <c r="D2" s="246"/>
      <c r="E2" s="242"/>
      <c r="F2" s="242"/>
      <c r="G2" s="242"/>
      <c r="H2" s="242"/>
      <c r="I2" s="242"/>
      <c r="J2" s="243"/>
      <c r="K2" s="243"/>
      <c r="L2" s="239"/>
      <c r="M2" s="239"/>
      <c r="N2" s="239"/>
    </row>
    <row r="3" spans="1:14" ht="30.6" customHeight="1">
      <c r="A3" s="527" t="s">
        <v>304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</row>
    <row r="4" spans="1:14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</row>
    <row r="5" spans="1:14">
      <c r="A5" s="243"/>
      <c r="B5" s="263" t="s">
        <v>337</v>
      </c>
      <c r="C5" s="263"/>
      <c r="D5" s="243"/>
      <c r="E5" s="243"/>
      <c r="F5" s="243"/>
      <c r="G5" s="243"/>
      <c r="H5" s="243"/>
      <c r="I5" s="243"/>
      <c r="J5" s="243"/>
      <c r="K5" s="243"/>
      <c r="L5" s="239"/>
      <c r="M5" s="239"/>
      <c r="N5" s="239"/>
    </row>
    <row r="6" spans="1:14">
      <c r="A6" s="239"/>
      <c r="B6" s="263" t="s">
        <v>326</v>
      </c>
      <c r="C6" s="263"/>
      <c r="D6" s="243"/>
      <c r="E6" s="239"/>
      <c r="F6" s="239"/>
      <c r="G6" s="239"/>
      <c r="H6" s="239"/>
      <c r="I6" s="239"/>
      <c r="J6" s="239"/>
      <c r="K6" s="239"/>
      <c r="L6" s="239"/>
      <c r="M6" s="239"/>
      <c r="N6" s="239"/>
    </row>
    <row r="7" spans="1:14">
      <c r="A7" s="239"/>
      <c r="B7" s="264"/>
      <c r="C7" s="264"/>
      <c r="D7" s="243"/>
      <c r="E7" s="239"/>
      <c r="F7" s="239"/>
      <c r="G7" s="239"/>
      <c r="H7" s="239"/>
      <c r="I7" s="239"/>
      <c r="J7" s="239"/>
      <c r="K7" s="239"/>
      <c r="L7" s="239"/>
      <c r="M7" s="239"/>
      <c r="N7" s="239"/>
    </row>
    <row r="8" spans="1:14" ht="42">
      <c r="A8" s="265" t="s">
        <v>80</v>
      </c>
      <c r="B8" s="265" t="s">
        <v>5</v>
      </c>
      <c r="C8" s="265" t="s">
        <v>6</v>
      </c>
      <c r="D8" s="265" t="s">
        <v>7</v>
      </c>
      <c r="E8" s="265" t="s">
        <v>130</v>
      </c>
      <c r="F8" s="265" t="s">
        <v>9</v>
      </c>
      <c r="G8" s="265" t="s">
        <v>12</v>
      </c>
      <c r="H8" s="265" t="s">
        <v>11</v>
      </c>
      <c r="I8" s="265" t="s">
        <v>13</v>
      </c>
      <c r="J8" s="265" t="s">
        <v>14</v>
      </c>
      <c r="K8" s="265" t="s">
        <v>15</v>
      </c>
      <c r="L8" s="265" t="s">
        <v>533</v>
      </c>
      <c r="M8" s="265" t="s">
        <v>17</v>
      </c>
      <c r="N8" s="265" t="s">
        <v>433</v>
      </c>
    </row>
    <row r="9" spans="1:14">
      <c r="A9" s="266">
        <v>1</v>
      </c>
      <c r="B9" s="266">
        <v>2</v>
      </c>
      <c r="C9" s="266">
        <v>3</v>
      </c>
      <c r="D9" s="266">
        <v>4</v>
      </c>
      <c r="E9" s="266">
        <v>5</v>
      </c>
      <c r="F9" s="266">
        <v>6</v>
      </c>
      <c r="G9" s="266">
        <v>7</v>
      </c>
      <c r="H9" s="266">
        <v>8</v>
      </c>
      <c r="I9" s="266">
        <v>9</v>
      </c>
      <c r="J9" s="266">
        <v>10</v>
      </c>
      <c r="K9" s="266">
        <v>11</v>
      </c>
      <c r="L9" s="266">
        <v>12</v>
      </c>
      <c r="M9" s="266">
        <v>13</v>
      </c>
      <c r="N9" s="266">
        <v>14</v>
      </c>
    </row>
    <row r="10" spans="1:14">
      <c r="A10" s="267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</row>
    <row r="11" spans="1:14" ht="21">
      <c r="A11" s="268">
        <v>1</v>
      </c>
      <c r="B11" s="269"/>
      <c r="C11" s="269"/>
      <c r="D11" s="270" t="s">
        <v>338</v>
      </c>
      <c r="E11" s="270" t="s">
        <v>339</v>
      </c>
      <c r="F11" s="270" t="s">
        <v>340</v>
      </c>
      <c r="G11" s="268" t="s">
        <v>309</v>
      </c>
      <c r="H11" s="271">
        <v>15</v>
      </c>
      <c r="I11" s="272"/>
      <c r="J11" s="233">
        <v>0.08</v>
      </c>
      <c r="K11" s="183">
        <f>I11*1.08</f>
        <v>0</v>
      </c>
      <c r="L11" s="273">
        <f>I11*H11</f>
        <v>0</v>
      </c>
      <c r="M11" s="273">
        <f>N11-L11</f>
        <v>0</v>
      </c>
      <c r="N11" s="273">
        <f>K11*H11</f>
        <v>0</v>
      </c>
    </row>
    <row r="12" spans="1:14" ht="21">
      <c r="A12" s="268">
        <v>2</v>
      </c>
      <c r="B12" s="269"/>
      <c r="C12" s="269"/>
      <c r="D12" s="270" t="s">
        <v>338</v>
      </c>
      <c r="E12" s="270" t="s">
        <v>341</v>
      </c>
      <c r="F12" s="270" t="s">
        <v>340</v>
      </c>
      <c r="G12" s="268" t="s">
        <v>309</v>
      </c>
      <c r="H12" s="271">
        <v>10</v>
      </c>
      <c r="I12" s="272"/>
      <c r="J12" s="233">
        <v>0.08</v>
      </c>
      <c r="K12" s="183">
        <f>I12*1.08</f>
        <v>0</v>
      </c>
      <c r="L12" s="273">
        <f>I12*H12</f>
        <v>0</v>
      </c>
      <c r="M12" s="273">
        <f>N12-L12</f>
        <v>0</v>
      </c>
      <c r="N12" s="273">
        <f>K12*H12</f>
        <v>0</v>
      </c>
    </row>
    <row r="13" spans="1:14" ht="21">
      <c r="A13" s="268">
        <v>3</v>
      </c>
      <c r="B13" s="269"/>
      <c r="C13" s="269"/>
      <c r="D13" s="270" t="s">
        <v>338</v>
      </c>
      <c r="E13" s="270" t="s">
        <v>342</v>
      </c>
      <c r="F13" s="270" t="s">
        <v>340</v>
      </c>
      <c r="G13" s="268" t="s">
        <v>309</v>
      </c>
      <c r="H13" s="271">
        <v>40</v>
      </c>
      <c r="I13" s="272"/>
      <c r="J13" s="233">
        <v>0.08</v>
      </c>
      <c r="K13" s="183">
        <f>I13*1.08</f>
        <v>0</v>
      </c>
      <c r="L13" s="273">
        <f>I13*H13</f>
        <v>0</v>
      </c>
      <c r="M13" s="273">
        <f>N13-L13</f>
        <v>0</v>
      </c>
      <c r="N13" s="273">
        <f>K13*H13</f>
        <v>0</v>
      </c>
    </row>
    <row r="14" spans="1:14" ht="21">
      <c r="A14" s="268">
        <v>4</v>
      </c>
      <c r="B14" s="269"/>
      <c r="C14" s="269"/>
      <c r="D14" s="270" t="s">
        <v>338</v>
      </c>
      <c r="E14" s="270" t="s">
        <v>343</v>
      </c>
      <c r="F14" s="270" t="s">
        <v>340</v>
      </c>
      <c r="G14" s="268" t="s">
        <v>309</v>
      </c>
      <c r="H14" s="271">
        <v>40</v>
      </c>
      <c r="I14" s="272"/>
      <c r="J14" s="233">
        <v>0.08</v>
      </c>
      <c r="K14" s="183">
        <f>I14*1.08</f>
        <v>0</v>
      </c>
      <c r="L14" s="273">
        <f>I14*H14</f>
        <v>0</v>
      </c>
      <c r="M14" s="273">
        <f>N14-L14</f>
        <v>0</v>
      </c>
      <c r="N14" s="273">
        <f>K14*H14</f>
        <v>0</v>
      </c>
    </row>
    <row r="15" spans="1:14" ht="13.9" customHeight="1">
      <c r="A15" s="529" t="s">
        <v>199</v>
      </c>
      <c r="B15" s="529"/>
      <c r="C15" s="529"/>
      <c r="D15" s="529"/>
      <c r="E15" s="529"/>
      <c r="F15" s="529"/>
      <c r="G15" s="529"/>
      <c r="H15" s="529"/>
      <c r="I15" s="529"/>
      <c r="J15" s="529"/>
      <c r="K15" s="529"/>
      <c r="L15" s="431">
        <f>SUM(L11:L14)</f>
        <v>0</v>
      </c>
      <c r="M15" s="274" t="s">
        <v>199</v>
      </c>
      <c r="N15" s="431">
        <f>SUM(N11:N14)</f>
        <v>0</v>
      </c>
    </row>
    <row r="16" spans="1:14">
      <c r="A16" s="146"/>
      <c r="B16" s="147"/>
      <c r="C16" s="147"/>
      <c r="D16" s="147"/>
      <c r="E16" s="147"/>
      <c r="F16" s="147"/>
      <c r="G16" s="147"/>
      <c r="H16" s="147"/>
      <c r="I16" s="146"/>
      <c r="J16" s="148"/>
      <c r="K16" s="146"/>
      <c r="L16" s="275"/>
      <c r="M16" s="146"/>
      <c r="N16" s="275"/>
    </row>
    <row r="17" spans="1:14">
      <c r="A17" s="146"/>
      <c r="B17" s="149"/>
      <c r="C17" s="149"/>
      <c r="D17" s="150"/>
      <c r="E17" s="151"/>
      <c r="F17" s="151"/>
      <c r="G17" s="152"/>
      <c r="H17" s="153"/>
      <c r="I17" s="153"/>
      <c r="J17" s="153"/>
      <c r="K17" s="153"/>
      <c r="L17" s="146"/>
      <c r="M17" s="146"/>
      <c r="N17" s="146"/>
    </row>
    <row r="18" spans="1:14">
      <c r="A18" s="146"/>
      <c r="B18" s="154" t="s">
        <v>44</v>
      </c>
      <c r="C18" s="154"/>
      <c r="D18" s="150"/>
      <c r="E18" s="151"/>
      <c r="F18" s="151"/>
      <c r="G18" s="152"/>
      <c r="H18" s="155"/>
      <c r="I18" s="155" t="s">
        <v>45</v>
      </c>
      <c r="J18" s="155"/>
      <c r="K18" s="153"/>
      <c r="L18" s="146"/>
      <c r="M18" s="146"/>
      <c r="N18" s="146"/>
    </row>
    <row r="19" spans="1:14">
      <c r="A19" s="146"/>
      <c r="B19" s="156"/>
      <c r="C19" s="156"/>
      <c r="D19" s="151"/>
      <c r="E19" s="157"/>
      <c r="F19" s="157"/>
      <c r="G19" s="157"/>
      <c r="H19" s="157"/>
      <c r="I19" s="157" t="s">
        <v>46</v>
      </c>
      <c r="J19" s="158"/>
      <c r="K19" s="159"/>
      <c r="L19" s="146"/>
      <c r="M19" s="146"/>
      <c r="N19" s="146"/>
    </row>
  </sheetData>
  <mergeCells count="2">
    <mergeCell ref="A3:N3"/>
    <mergeCell ref="A15:K1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5"/>
  <sheetViews>
    <sheetView zoomScaleNormal="100" workbookViewId="0">
      <selection activeCell="B5" sqref="B5"/>
    </sheetView>
  </sheetViews>
  <sheetFormatPr defaultColWidth="9" defaultRowHeight="14.25"/>
  <cols>
    <col min="1" max="1" width="4.125" style="13" customWidth="1"/>
    <col min="2" max="2" width="20" style="13" customWidth="1"/>
    <col min="3" max="3" width="12.375" style="13" customWidth="1"/>
    <col min="4" max="4" width="20.625" style="13" customWidth="1"/>
    <col min="5" max="5" width="9" style="13"/>
    <col min="6" max="6" width="13.125" style="13" customWidth="1"/>
    <col min="7" max="7" width="14.125" style="13" customWidth="1"/>
    <col min="8" max="8" width="9" style="13"/>
    <col min="9" max="9" width="11.125" style="13" customWidth="1"/>
    <col min="10" max="10" width="15.5" style="13" customWidth="1"/>
    <col min="11" max="11" width="11" style="13" customWidth="1"/>
    <col min="12" max="12" width="11.375" style="13" customWidth="1"/>
    <col min="13" max="13" width="11" style="13" customWidth="1"/>
    <col min="14" max="14" width="10.75" style="13" customWidth="1"/>
    <col min="15" max="15" width="13" style="13" customWidth="1"/>
    <col min="16" max="1024" width="9" style="13"/>
  </cols>
  <sheetData>
    <row r="1" spans="1:15" s="5" customFormat="1" ht="15.75" customHeight="1">
      <c r="A1" s="13"/>
      <c r="B1" s="495" t="s">
        <v>535</v>
      </c>
      <c r="C1" s="6"/>
      <c r="D1" s="3"/>
      <c r="E1" s="3"/>
      <c r="F1" s="3"/>
      <c r="G1" s="3"/>
      <c r="H1" s="3"/>
      <c r="I1" s="3"/>
      <c r="J1" s="12"/>
      <c r="K1" s="7" t="s">
        <v>0</v>
      </c>
    </row>
    <row r="2" spans="1:15" s="5" customFormat="1" ht="15.75" customHeight="1">
      <c r="A2" s="13"/>
      <c r="B2" s="9"/>
      <c r="C2" s="9"/>
      <c r="D2" s="10"/>
      <c r="E2" s="11"/>
      <c r="F2" s="11"/>
      <c r="G2" s="11"/>
      <c r="H2" s="12"/>
      <c r="I2" s="12"/>
      <c r="J2" s="13"/>
    </row>
    <row r="3" spans="1:15" s="5" customFormat="1" ht="39" customHeight="1">
      <c r="A3" s="14"/>
      <c r="B3" s="511" t="s">
        <v>1</v>
      </c>
      <c r="C3" s="511"/>
      <c r="D3" s="511"/>
      <c r="E3" s="511"/>
      <c r="F3" s="511"/>
      <c r="G3" s="511"/>
      <c r="H3" s="511"/>
      <c r="I3" s="511"/>
      <c r="J3" s="14"/>
      <c r="K3"/>
    </row>
    <row r="4" spans="1:15" s="5" customFormat="1">
      <c r="A4" s="3"/>
      <c r="B4" s="3"/>
      <c r="C4" s="3"/>
      <c r="D4" s="3"/>
      <c r="E4" s="3"/>
      <c r="F4" s="3"/>
      <c r="G4" s="3"/>
      <c r="H4" s="3"/>
      <c r="I4" s="3"/>
      <c r="J4" s="3"/>
      <c r="K4"/>
    </row>
    <row r="5" spans="1:15" s="5" customFormat="1" ht="15.75" customHeight="1">
      <c r="A5" s="15"/>
      <c r="B5" s="16" t="s">
        <v>59</v>
      </c>
      <c r="C5" s="16"/>
      <c r="D5" s="15"/>
      <c r="E5" s="15"/>
      <c r="F5" s="15"/>
    </row>
    <row r="6" spans="1:15" s="5" customFormat="1" ht="15.75" customHeight="1">
      <c r="B6" s="17" t="s">
        <v>60</v>
      </c>
      <c r="C6" s="17"/>
      <c r="D6" s="15"/>
    </row>
    <row r="7" spans="1:15" ht="51">
      <c r="A7" s="18" t="s">
        <v>4</v>
      </c>
      <c r="B7" s="18" t="s">
        <v>5</v>
      </c>
      <c r="C7" s="18" t="s">
        <v>6</v>
      </c>
      <c r="D7" s="18" t="s">
        <v>7</v>
      </c>
      <c r="E7" s="18" t="s">
        <v>8</v>
      </c>
      <c r="F7" s="18" t="s">
        <v>9</v>
      </c>
      <c r="G7" s="18" t="s">
        <v>10</v>
      </c>
      <c r="H7" s="18" t="s">
        <v>11</v>
      </c>
      <c r="I7" s="18" t="s">
        <v>12</v>
      </c>
      <c r="J7" s="388" t="s">
        <v>13</v>
      </c>
      <c r="K7" s="388" t="s">
        <v>14</v>
      </c>
      <c r="L7" s="388" t="s">
        <v>15</v>
      </c>
      <c r="M7" s="388" t="s">
        <v>534</v>
      </c>
      <c r="N7" s="388" t="s">
        <v>17</v>
      </c>
      <c r="O7" s="388" t="s">
        <v>433</v>
      </c>
    </row>
    <row r="8" spans="1:1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</row>
    <row r="9" spans="1:15">
      <c r="A9" s="512"/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21"/>
      <c r="M9" s="21"/>
      <c r="N9" s="21"/>
      <c r="O9" s="21"/>
    </row>
    <row r="10" spans="1:15" ht="25.5">
      <c r="A10" s="42" t="s">
        <v>18</v>
      </c>
      <c r="B10" s="42"/>
      <c r="C10" s="42"/>
      <c r="D10" s="23" t="s">
        <v>61</v>
      </c>
      <c r="E10" s="48" t="s">
        <v>62</v>
      </c>
      <c r="F10" s="43" t="s">
        <v>63</v>
      </c>
      <c r="G10" s="42" t="s">
        <v>64</v>
      </c>
      <c r="H10" s="42">
        <v>235</v>
      </c>
      <c r="I10" s="43" t="s">
        <v>65</v>
      </c>
      <c r="J10" s="26"/>
      <c r="K10" s="27">
        <v>0.08</v>
      </c>
      <c r="L10" s="45">
        <f>J10*1.08</f>
        <v>0</v>
      </c>
      <c r="M10" s="45">
        <f>J10*H10</f>
        <v>0</v>
      </c>
      <c r="N10" s="45">
        <f>O10-M10</f>
        <v>0</v>
      </c>
      <c r="O10" s="45">
        <f>L10*H10</f>
        <v>0</v>
      </c>
    </row>
    <row r="11" spans="1:15" ht="12.75" customHeight="1">
      <c r="A11" s="513" t="s">
        <v>43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32">
        <f>SUM(M10)</f>
        <v>0</v>
      </c>
      <c r="N11" s="33" t="s">
        <v>43</v>
      </c>
      <c r="O11" s="32">
        <f>SUM(O10)</f>
        <v>0</v>
      </c>
    </row>
    <row r="12" spans="1:15" s="5" customFormat="1" ht="15.75" customHeight="1"/>
    <row r="13" spans="1:15">
      <c r="B13" s="35"/>
      <c r="C13" s="35"/>
      <c r="D13" s="36"/>
      <c r="E13" s="10"/>
      <c r="F13" s="10"/>
      <c r="G13" s="37"/>
      <c r="H13" s="38"/>
      <c r="I13" s="38"/>
      <c r="J13" s="38"/>
    </row>
    <row r="14" spans="1:15">
      <c r="B14" s="39" t="s">
        <v>44</v>
      </c>
      <c r="C14" s="39"/>
      <c r="D14" s="36"/>
      <c r="E14" s="10"/>
      <c r="F14" s="10"/>
      <c r="G14" s="37"/>
      <c r="H14" s="40"/>
      <c r="I14" s="40" t="s">
        <v>45</v>
      </c>
      <c r="J14" s="38"/>
    </row>
    <row r="15" spans="1:15">
      <c r="B15" s="9"/>
      <c r="C15" s="9"/>
      <c r="D15" s="10"/>
      <c r="E15" s="11"/>
      <c r="F15" s="11"/>
      <c r="G15" s="11"/>
      <c r="H15" s="11"/>
      <c r="I15" s="11" t="s">
        <v>46</v>
      </c>
      <c r="J15" s="12"/>
    </row>
  </sheetData>
  <mergeCells count="3">
    <mergeCell ref="B3:I3"/>
    <mergeCell ref="A9:K9"/>
    <mergeCell ref="A11:L1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N16"/>
  <sheetViews>
    <sheetView zoomScaleNormal="100" workbookViewId="0">
      <selection activeCell="B5" sqref="B5"/>
    </sheetView>
  </sheetViews>
  <sheetFormatPr defaultColWidth="10.5" defaultRowHeight="14.25"/>
  <cols>
    <col min="1" max="1" width="5.25" customWidth="1"/>
  </cols>
  <sheetData>
    <row r="1" spans="1:14">
      <c r="A1" s="184"/>
      <c r="B1" s="495" t="s">
        <v>535</v>
      </c>
      <c r="D1" s="186"/>
      <c r="E1" s="187"/>
      <c r="F1" s="187"/>
      <c r="G1" s="187"/>
      <c r="H1" s="187"/>
      <c r="I1" s="187"/>
      <c r="K1" s="188"/>
      <c r="L1" s="453"/>
      <c r="M1" s="187" t="s">
        <v>0</v>
      </c>
      <c r="N1" s="453"/>
    </row>
    <row r="2" spans="1:14">
      <c r="B2" s="185"/>
      <c r="C2" s="185"/>
      <c r="D2" s="186"/>
      <c r="E2" s="187"/>
      <c r="F2" s="187"/>
      <c r="G2" s="187"/>
      <c r="H2" s="187"/>
      <c r="I2" s="187"/>
      <c r="J2" s="188"/>
      <c r="K2" s="188"/>
    </row>
    <row r="3" spans="1:14" ht="26.85" customHeight="1">
      <c r="A3" s="521" t="s">
        <v>1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</row>
    <row r="4" spans="1:14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>
      <c r="A5" s="188"/>
      <c r="B5" s="51" t="s">
        <v>538</v>
      </c>
      <c r="C5" s="51"/>
      <c r="D5" s="188"/>
      <c r="E5" s="188"/>
      <c r="F5" s="188"/>
      <c r="G5" s="188"/>
      <c r="H5" s="188"/>
      <c r="I5" s="188"/>
      <c r="J5" s="188"/>
      <c r="K5" s="188"/>
    </row>
    <row r="6" spans="1:14">
      <c r="B6" s="51" t="s">
        <v>344</v>
      </c>
      <c r="C6" s="51"/>
      <c r="D6" s="188"/>
      <c r="N6" s="276"/>
    </row>
    <row r="7" spans="1:14">
      <c r="B7" s="190"/>
      <c r="C7" s="190"/>
      <c r="D7" s="188"/>
    </row>
    <row r="8" spans="1:14" ht="42">
      <c r="A8" s="404" t="s">
        <v>80</v>
      </c>
      <c r="B8" s="404" t="s">
        <v>5</v>
      </c>
      <c r="C8" s="404" t="s">
        <v>6</v>
      </c>
      <c r="D8" s="404" t="s">
        <v>7</v>
      </c>
      <c r="E8" s="404" t="s">
        <v>130</v>
      </c>
      <c r="F8" s="404" t="s">
        <v>9</v>
      </c>
      <c r="G8" s="404" t="s">
        <v>12</v>
      </c>
      <c r="H8" s="404" t="s">
        <v>11</v>
      </c>
      <c r="I8" s="404" t="s">
        <v>13</v>
      </c>
      <c r="J8" s="404" t="s">
        <v>14</v>
      </c>
      <c r="K8" s="404" t="s">
        <v>15</v>
      </c>
      <c r="L8" s="404" t="s">
        <v>536</v>
      </c>
      <c r="M8" s="404" t="s">
        <v>17</v>
      </c>
      <c r="N8" s="404" t="s">
        <v>433</v>
      </c>
    </row>
    <row r="9" spans="1:14">
      <c r="A9" s="405">
        <v>1</v>
      </c>
      <c r="B9" s="405">
        <v>2</v>
      </c>
      <c r="C9" s="405">
        <v>3</v>
      </c>
      <c r="D9" s="405">
        <v>4</v>
      </c>
      <c r="E9" s="405">
        <v>5</v>
      </c>
      <c r="F9" s="405">
        <v>6</v>
      </c>
      <c r="G9" s="405">
        <v>7</v>
      </c>
      <c r="H9" s="405">
        <v>8</v>
      </c>
      <c r="I9" s="405">
        <v>9</v>
      </c>
      <c r="J9" s="405">
        <v>10</v>
      </c>
      <c r="K9" s="405">
        <v>11</v>
      </c>
      <c r="L9" s="405">
        <v>12</v>
      </c>
      <c r="M9" s="405">
        <v>13</v>
      </c>
      <c r="N9" s="405">
        <v>14</v>
      </c>
    </row>
    <row r="10" spans="1:14">
      <c r="A10" s="406"/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</row>
    <row r="11" spans="1:14" ht="21">
      <c r="A11" s="435">
        <v>1</v>
      </c>
      <c r="B11" s="436"/>
      <c r="C11" s="436"/>
      <c r="D11" s="437" t="s">
        <v>345</v>
      </c>
      <c r="E11" s="437" t="s">
        <v>346</v>
      </c>
      <c r="F11" s="437" t="s">
        <v>203</v>
      </c>
      <c r="G11" s="437" t="s">
        <v>347</v>
      </c>
      <c r="H11" s="438">
        <v>200</v>
      </c>
      <c r="I11" s="439"/>
      <c r="J11" s="182">
        <v>0.08</v>
      </c>
      <c r="K11" s="440">
        <f>I11*1.08</f>
        <v>0</v>
      </c>
      <c r="L11" s="440">
        <f>I11*H11</f>
        <v>0</v>
      </c>
      <c r="M11" s="440">
        <f>N11-L11</f>
        <v>0</v>
      </c>
      <c r="N11" s="440">
        <f>K11*H11</f>
        <v>0</v>
      </c>
    </row>
    <row r="12" spans="1:14" ht="13.9" customHeight="1">
      <c r="A12" s="528" t="s">
        <v>199</v>
      </c>
      <c r="B12" s="528"/>
      <c r="C12" s="528"/>
      <c r="D12" s="528"/>
      <c r="E12" s="528"/>
      <c r="F12" s="528"/>
      <c r="G12" s="528"/>
      <c r="H12" s="528"/>
      <c r="I12" s="528"/>
      <c r="J12" s="528"/>
      <c r="K12" s="528"/>
      <c r="L12" s="441">
        <f>SUM(L11)</f>
        <v>0</v>
      </c>
      <c r="M12" s="370" t="s">
        <v>199</v>
      </c>
      <c r="N12" s="441">
        <f>SUM(N11)</f>
        <v>0</v>
      </c>
    </row>
    <row r="13" spans="1:14">
      <c r="A13" s="249"/>
      <c r="B13" s="250"/>
      <c r="C13" s="250"/>
      <c r="D13" s="250"/>
      <c r="E13" s="250"/>
      <c r="F13" s="250"/>
      <c r="G13" s="250"/>
      <c r="H13" s="250"/>
      <c r="I13" s="249"/>
      <c r="J13" s="251"/>
      <c r="K13" s="249"/>
      <c r="L13" s="249"/>
      <c r="M13" s="249"/>
      <c r="N13" s="249"/>
    </row>
    <row r="14" spans="1:14">
      <c r="A14" s="249"/>
      <c r="B14" s="252"/>
      <c r="C14" s="252"/>
      <c r="D14" s="253"/>
      <c r="E14" s="254"/>
      <c r="F14" s="254"/>
      <c r="G14" s="255"/>
      <c r="H14" s="256"/>
      <c r="I14" s="256"/>
      <c r="J14" s="256"/>
      <c r="K14" s="256"/>
      <c r="L14" s="249"/>
      <c r="M14" s="249"/>
      <c r="N14" s="249"/>
    </row>
    <row r="15" spans="1:14">
      <c r="A15" s="249"/>
      <c r="B15" s="257" t="s">
        <v>44</v>
      </c>
      <c r="C15" s="257"/>
      <c r="D15" s="253"/>
      <c r="E15" s="254"/>
      <c r="F15" s="254"/>
      <c r="G15" s="255"/>
      <c r="H15" s="258"/>
      <c r="I15" s="258" t="s">
        <v>45</v>
      </c>
      <c r="J15" s="258"/>
      <c r="K15" s="256"/>
      <c r="L15" s="249"/>
      <c r="M15" s="249"/>
      <c r="N15" s="249"/>
    </row>
    <row r="16" spans="1:14">
      <c r="A16" s="249"/>
      <c r="B16" s="259"/>
      <c r="C16" s="259"/>
      <c r="D16" s="254"/>
      <c r="E16" s="260"/>
      <c r="F16" s="260"/>
      <c r="G16" s="260"/>
      <c r="H16" s="260"/>
      <c r="I16" s="260" t="s">
        <v>46</v>
      </c>
      <c r="J16" s="261"/>
      <c r="K16" s="262"/>
      <c r="L16" s="249"/>
      <c r="M16" s="249"/>
      <c r="N16" s="249"/>
    </row>
  </sheetData>
  <mergeCells count="2">
    <mergeCell ref="A3:N3"/>
    <mergeCell ref="A12:K1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N16"/>
  <sheetViews>
    <sheetView zoomScaleNormal="100" workbookViewId="0">
      <selection activeCell="B5" sqref="B5"/>
    </sheetView>
  </sheetViews>
  <sheetFormatPr defaultColWidth="10.5" defaultRowHeight="14.25"/>
  <cols>
    <col min="1" max="1" width="5.5" customWidth="1"/>
  </cols>
  <sheetData>
    <row r="1" spans="1:14" ht="15">
      <c r="A1" s="184"/>
      <c r="B1" s="495" t="s">
        <v>535</v>
      </c>
      <c r="D1" s="277"/>
      <c r="E1" s="277"/>
      <c r="F1" s="277"/>
      <c r="G1" s="277"/>
      <c r="H1" s="277"/>
      <c r="I1" s="277"/>
      <c r="J1" s="277"/>
      <c r="K1" s="277"/>
      <c r="L1" s="451"/>
      <c r="M1" s="452" t="s">
        <v>0</v>
      </c>
      <c r="N1" s="451"/>
    </row>
    <row r="2" spans="1:14" ht="15">
      <c r="A2" s="277"/>
      <c r="B2" s="259"/>
      <c r="C2" s="259"/>
      <c r="D2" s="254"/>
      <c r="E2" s="260"/>
      <c r="F2" s="260"/>
      <c r="G2" s="260"/>
      <c r="H2" s="260"/>
      <c r="I2" s="260"/>
      <c r="J2" s="262"/>
      <c r="K2" s="262"/>
      <c r="L2" s="277"/>
      <c r="M2" s="277"/>
      <c r="N2" s="277"/>
    </row>
    <row r="3" spans="1:14" ht="26.85" customHeight="1">
      <c r="A3" s="521" t="s">
        <v>1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</row>
    <row r="4" spans="1:14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</row>
    <row r="5" spans="1:14" ht="15">
      <c r="A5" s="262"/>
      <c r="B5" s="279" t="s">
        <v>348</v>
      </c>
      <c r="C5" s="279"/>
      <c r="D5" s="262"/>
      <c r="E5" s="262"/>
      <c r="F5" s="262"/>
      <c r="G5" s="262"/>
      <c r="H5" s="262"/>
      <c r="I5" s="262"/>
      <c r="J5" s="262"/>
      <c r="K5" s="262"/>
      <c r="L5" s="277"/>
      <c r="N5" s="277"/>
    </row>
    <row r="6" spans="1:14" ht="15">
      <c r="A6" s="277"/>
      <c r="B6" s="280" t="s">
        <v>60</v>
      </c>
      <c r="C6" s="280"/>
      <c r="D6" s="262"/>
      <c r="E6" s="277"/>
      <c r="F6" s="277"/>
      <c r="G6" s="277"/>
      <c r="H6" s="277"/>
      <c r="I6" s="277"/>
      <c r="J6" s="277"/>
      <c r="K6" s="277"/>
      <c r="L6" s="277"/>
      <c r="M6" s="277"/>
      <c r="N6" s="277"/>
    </row>
    <row r="7" spans="1:14" ht="15">
      <c r="A7" s="277"/>
      <c r="B7" s="280"/>
      <c r="C7" s="280"/>
      <c r="D7" s="262"/>
      <c r="E7" s="277"/>
      <c r="F7" s="277"/>
      <c r="G7" s="277"/>
      <c r="H7" s="277"/>
      <c r="I7" s="277"/>
      <c r="J7" s="277"/>
      <c r="K7" s="277"/>
      <c r="L7" s="277"/>
      <c r="M7" s="277"/>
      <c r="N7" s="277"/>
    </row>
    <row r="8" spans="1:14" ht="42">
      <c r="A8" s="442" t="s">
        <v>80</v>
      </c>
      <c r="B8" s="442" t="s">
        <v>5</v>
      </c>
      <c r="C8" s="442" t="s">
        <v>6</v>
      </c>
      <c r="D8" s="442" t="s">
        <v>7</v>
      </c>
      <c r="E8" s="442" t="s">
        <v>130</v>
      </c>
      <c r="F8" s="442" t="s">
        <v>9</v>
      </c>
      <c r="G8" s="442" t="s">
        <v>12</v>
      </c>
      <c r="H8" s="442" t="s">
        <v>11</v>
      </c>
      <c r="I8" s="442" t="s">
        <v>13</v>
      </c>
      <c r="J8" s="442" t="s">
        <v>14</v>
      </c>
      <c r="K8" s="442" t="s">
        <v>15</v>
      </c>
      <c r="L8" s="442" t="s">
        <v>533</v>
      </c>
      <c r="M8" s="442" t="s">
        <v>17</v>
      </c>
      <c r="N8" s="442" t="s">
        <v>433</v>
      </c>
    </row>
    <row r="9" spans="1:14">
      <c r="A9" s="443">
        <v>1</v>
      </c>
      <c r="B9" s="443">
        <v>2</v>
      </c>
      <c r="C9" s="443">
        <v>3</v>
      </c>
      <c r="D9" s="443">
        <v>4</v>
      </c>
      <c r="E9" s="443">
        <v>5</v>
      </c>
      <c r="F9" s="443">
        <v>6</v>
      </c>
      <c r="G9" s="443">
        <v>7</v>
      </c>
      <c r="H9" s="443">
        <v>8</v>
      </c>
      <c r="I9" s="443">
        <v>9</v>
      </c>
      <c r="J9" s="443">
        <v>10</v>
      </c>
      <c r="K9" s="443">
        <v>11</v>
      </c>
      <c r="L9" s="443">
        <v>12</v>
      </c>
      <c r="M9" s="443">
        <v>13</v>
      </c>
      <c r="N9" s="443">
        <v>14</v>
      </c>
    </row>
    <row r="10" spans="1:14">
      <c r="A10" s="444"/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</row>
    <row r="11" spans="1:14" ht="42">
      <c r="A11" s="445">
        <v>1</v>
      </c>
      <c r="B11" s="446"/>
      <c r="C11" s="446"/>
      <c r="D11" s="407" t="s">
        <v>349</v>
      </c>
      <c r="E11" s="447" t="s">
        <v>350</v>
      </c>
      <c r="F11" s="447" t="s">
        <v>351</v>
      </c>
      <c r="G11" s="447" t="s">
        <v>352</v>
      </c>
      <c r="H11" s="448">
        <v>10</v>
      </c>
      <c r="I11" s="449"/>
      <c r="J11" s="182">
        <v>0.08</v>
      </c>
      <c r="K11" s="450">
        <f>I11*1.08</f>
        <v>0</v>
      </c>
      <c r="L11" s="450">
        <f>I11*H11</f>
        <v>0</v>
      </c>
      <c r="M11" s="450">
        <f>N11-L11</f>
        <v>0</v>
      </c>
      <c r="N11" s="450">
        <f>K11*H11</f>
        <v>0</v>
      </c>
    </row>
    <row r="12" spans="1:14" ht="13.9" customHeight="1">
      <c r="A12" s="528" t="s">
        <v>199</v>
      </c>
      <c r="B12" s="528"/>
      <c r="C12" s="528"/>
      <c r="D12" s="528"/>
      <c r="E12" s="528"/>
      <c r="F12" s="528"/>
      <c r="G12" s="528"/>
      <c r="H12" s="528"/>
      <c r="I12" s="528"/>
      <c r="J12" s="528"/>
      <c r="K12" s="528"/>
      <c r="L12" s="430">
        <f>SUM(L11)</f>
        <v>0</v>
      </c>
      <c r="M12" s="370" t="s">
        <v>199</v>
      </c>
      <c r="N12" s="430">
        <f>SUM(N11)</f>
        <v>0</v>
      </c>
    </row>
    <row r="13" spans="1:14">
      <c r="A13" s="249"/>
      <c r="B13" s="250"/>
      <c r="C13" s="250"/>
      <c r="D13" s="250"/>
      <c r="E13" s="250"/>
      <c r="F13" s="250"/>
      <c r="G13" s="250"/>
      <c r="H13" s="250"/>
      <c r="I13" s="249"/>
      <c r="J13" s="251"/>
      <c r="K13" s="249"/>
      <c r="L13" s="249"/>
      <c r="M13" s="249"/>
      <c r="N13" s="249"/>
    </row>
    <row r="14" spans="1:14">
      <c r="A14" s="249"/>
      <c r="B14" s="252"/>
      <c r="C14" s="252"/>
      <c r="D14" s="253"/>
      <c r="E14" s="254"/>
      <c r="F14" s="254"/>
      <c r="G14" s="255"/>
      <c r="H14" s="256"/>
      <c r="I14" s="256"/>
      <c r="J14" s="256"/>
      <c r="K14" s="256"/>
      <c r="L14" s="249"/>
      <c r="M14" s="249"/>
      <c r="N14" s="249"/>
    </row>
    <row r="15" spans="1:14">
      <c r="A15" s="249"/>
      <c r="B15" s="257" t="s">
        <v>44</v>
      </c>
      <c r="C15" s="257"/>
      <c r="D15" s="253"/>
      <c r="E15" s="254"/>
      <c r="F15" s="254"/>
      <c r="G15" s="255"/>
      <c r="H15" s="258"/>
      <c r="I15" s="258" t="s">
        <v>45</v>
      </c>
      <c r="J15" s="258"/>
      <c r="K15" s="256"/>
      <c r="L15" s="249"/>
      <c r="M15" s="249"/>
      <c r="N15" s="249"/>
    </row>
    <row r="16" spans="1:14">
      <c r="A16" s="249"/>
      <c r="B16" s="259"/>
      <c r="C16" s="259"/>
      <c r="D16" s="254"/>
      <c r="E16" s="260"/>
      <c r="F16" s="260"/>
      <c r="G16" s="260"/>
      <c r="H16" s="260"/>
      <c r="I16" s="260" t="s">
        <v>46</v>
      </c>
      <c r="J16" s="261"/>
      <c r="K16" s="262"/>
      <c r="L16" s="249"/>
      <c r="M16" s="249"/>
      <c r="N16" s="249"/>
    </row>
  </sheetData>
  <mergeCells count="2">
    <mergeCell ref="A3:N3"/>
    <mergeCell ref="A12:K1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N21"/>
  <sheetViews>
    <sheetView zoomScaleNormal="100" workbookViewId="0">
      <selection activeCell="B5" sqref="B5"/>
    </sheetView>
  </sheetViews>
  <sheetFormatPr defaultColWidth="10.5" defaultRowHeight="14.25"/>
  <cols>
    <col min="1" max="1" width="5.875" customWidth="1"/>
  </cols>
  <sheetData>
    <row r="1" spans="1:14" ht="15">
      <c r="A1" s="184"/>
      <c r="B1" s="495" t="s">
        <v>535</v>
      </c>
      <c r="D1" s="186"/>
      <c r="E1" s="187"/>
      <c r="F1" s="187"/>
      <c r="G1" s="187"/>
      <c r="H1" s="187"/>
      <c r="I1" s="187"/>
      <c r="K1" s="188"/>
      <c r="L1" s="420"/>
      <c r="M1" s="187" t="s">
        <v>0</v>
      </c>
      <c r="N1" s="420"/>
    </row>
    <row r="2" spans="1:14">
      <c r="B2" s="185"/>
      <c r="C2" s="185"/>
      <c r="D2" s="186"/>
      <c r="E2" s="187"/>
      <c r="F2" s="187"/>
      <c r="G2" s="187"/>
      <c r="H2" s="187"/>
      <c r="I2" s="187"/>
      <c r="J2" s="188"/>
      <c r="K2" s="188"/>
    </row>
    <row r="3" spans="1:14" ht="26.85" customHeight="1">
      <c r="A3" s="521" t="s">
        <v>1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</row>
    <row r="4" spans="1:14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>
      <c r="A5" s="188"/>
      <c r="B5" s="51" t="s">
        <v>353</v>
      </c>
      <c r="C5" s="51"/>
      <c r="D5" s="188"/>
      <c r="E5" s="188"/>
      <c r="F5" s="188"/>
      <c r="G5" s="188"/>
      <c r="H5" s="188"/>
      <c r="I5" s="188"/>
      <c r="J5" s="188"/>
      <c r="K5" s="188"/>
    </row>
    <row r="6" spans="1:14">
      <c r="B6" s="51" t="s">
        <v>354</v>
      </c>
      <c r="C6" s="51"/>
      <c r="D6" s="188"/>
    </row>
    <row r="7" spans="1:14">
      <c r="B7" s="190"/>
      <c r="C7" s="190"/>
      <c r="D7" s="188"/>
    </row>
    <row r="8" spans="1:14" ht="42">
      <c r="A8" s="404" t="s">
        <v>80</v>
      </c>
      <c r="B8" s="404" t="s">
        <v>5</v>
      </c>
      <c r="C8" s="404" t="s">
        <v>6</v>
      </c>
      <c r="D8" s="404" t="s">
        <v>7</v>
      </c>
      <c r="E8" s="404" t="s">
        <v>130</v>
      </c>
      <c r="F8" s="404" t="s">
        <v>9</v>
      </c>
      <c r="G8" s="404" t="s">
        <v>12</v>
      </c>
      <c r="H8" s="404" t="s">
        <v>11</v>
      </c>
      <c r="I8" s="404" t="s">
        <v>13</v>
      </c>
      <c r="J8" s="404" t="s">
        <v>14</v>
      </c>
      <c r="K8" s="404" t="s">
        <v>15</v>
      </c>
      <c r="L8" s="404" t="s">
        <v>533</v>
      </c>
      <c r="M8" s="404" t="s">
        <v>17</v>
      </c>
      <c r="N8" s="404" t="s">
        <v>433</v>
      </c>
    </row>
    <row r="9" spans="1:14">
      <c r="A9" s="405">
        <v>1</v>
      </c>
      <c r="B9" s="405">
        <v>2</v>
      </c>
      <c r="C9" s="405">
        <v>3</v>
      </c>
      <c r="D9" s="405">
        <v>4</v>
      </c>
      <c r="E9" s="405">
        <v>5</v>
      </c>
      <c r="F9" s="405">
        <v>6</v>
      </c>
      <c r="G9" s="405">
        <v>7</v>
      </c>
      <c r="H9" s="405">
        <v>8</v>
      </c>
      <c r="I9" s="405">
        <v>9</v>
      </c>
      <c r="J9" s="405">
        <v>10</v>
      </c>
      <c r="K9" s="405">
        <v>11</v>
      </c>
      <c r="L9" s="405">
        <v>12</v>
      </c>
      <c r="M9" s="405">
        <v>13</v>
      </c>
      <c r="N9" s="405">
        <v>14</v>
      </c>
    </row>
    <row r="10" spans="1:14">
      <c r="A10" s="406"/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</row>
    <row r="11" spans="1:14" ht="21">
      <c r="A11" s="407" t="s">
        <v>18</v>
      </c>
      <c r="B11" s="454"/>
      <c r="C11" s="454"/>
      <c r="D11" s="407" t="s">
        <v>355</v>
      </c>
      <c r="E11" s="407" t="s">
        <v>356</v>
      </c>
      <c r="F11" s="407" t="s">
        <v>197</v>
      </c>
      <c r="G11" s="407" t="s">
        <v>204</v>
      </c>
      <c r="H11" s="408">
        <v>12</v>
      </c>
      <c r="I11" s="409"/>
      <c r="J11" s="410">
        <v>0.08</v>
      </c>
      <c r="K11" s="455">
        <f t="shared" ref="K11:K16" si="0">I11*1.08</f>
        <v>0</v>
      </c>
      <c r="L11" s="455">
        <f t="shared" ref="L11:L16" si="1">I11*H11</f>
        <v>0</v>
      </c>
      <c r="M11" s="455">
        <f t="shared" ref="M11:M16" si="2">N11-L11</f>
        <v>0</v>
      </c>
      <c r="N11" s="455">
        <f t="shared" ref="N11:N16" si="3">K11*H11</f>
        <v>0</v>
      </c>
    </row>
    <row r="12" spans="1:14" ht="21">
      <c r="A12" s="407" t="s">
        <v>24</v>
      </c>
      <c r="B12" s="456"/>
      <c r="C12" s="456"/>
      <c r="D12" s="407" t="s">
        <v>210</v>
      </c>
      <c r="E12" s="407" t="s">
        <v>357</v>
      </c>
      <c r="F12" s="407" t="s">
        <v>197</v>
      </c>
      <c r="G12" s="407" t="s">
        <v>204</v>
      </c>
      <c r="H12" s="408">
        <v>400</v>
      </c>
      <c r="I12" s="409"/>
      <c r="J12" s="410">
        <v>0.08</v>
      </c>
      <c r="K12" s="455">
        <f t="shared" si="0"/>
        <v>0</v>
      </c>
      <c r="L12" s="455">
        <f t="shared" si="1"/>
        <v>0</v>
      </c>
      <c r="M12" s="455">
        <f t="shared" si="2"/>
        <v>0</v>
      </c>
      <c r="N12" s="455">
        <f t="shared" si="3"/>
        <v>0</v>
      </c>
    </row>
    <row r="13" spans="1:14" ht="42">
      <c r="A13" s="407" t="s">
        <v>26</v>
      </c>
      <c r="B13" s="456"/>
      <c r="C13" s="456"/>
      <c r="D13" s="407" t="s">
        <v>358</v>
      </c>
      <c r="E13" s="407" t="s">
        <v>359</v>
      </c>
      <c r="F13" s="407" t="s">
        <v>197</v>
      </c>
      <c r="G13" s="407" t="s">
        <v>309</v>
      </c>
      <c r="H13" s="408">
        <v>12</v>
      </c>
      <c r="I13" s="409"/>
      <c r="J13" s="410">
        <v>0.08</v>
      </c>
      <c r="K13" s="455">
        <f t="shared" si="0"/>
        <v>0</v>
      </c>
      <c r="L13" s="455">
        <f t="shared" si="1"/>
        <v>0</v>
      </c>
      <c r="M13" s="455">
        <f t="shared" si="2"/>
        <v>0</v>
      </c>
      <c r="N13" s="455">
        <f t="shared" si="3"/>
        <v>0</v>
      </c>
    </row>
    <row r="14" spans="1:14" ht="21">
      <c r="A14" s="407" t="s">
        <v>28</v>
      </c>
      <c r="B14" s="456"/>
      <c r="C14" s="456"/>
      <c r="D14" s="424" t="s">
        <v>360</v>
      </c>
      <c r="E14" s="424" t="s">
        <v>361</v>
      </c>
      <c r="F14" s="407" t="s">
        <v>362</v>
      </c>
      <c r="G14" s="407" t="s">
        <v>244</v>
      </c>
      <c r="H14" s="408">
        <v>50</v>
      </c>
      <c r="I14" s="409"/>
      <c r="J14" s="410">
        <v>0.08</v>
      </c>
      <c r="K14" s="455">
        <f t="shared" si="0"/>
        <v>0</v>
      </c>
      <c r="L14" s="455">
        <f t="shared" si="1"/>
        <v>0</v>
      </c>
      <c r="M14" s="455">
        <f t="shared" si="2"/>
        <v>0</v>
      </c>
      <c r="N14" s="455">
        <f t="shared" si="3"/>
        <v>0</v>
      </c>
    </row>
    <row r="15" spans="1:14" ht="42">
      <c r="A15" s="407" t="s">
        <v>30</v>
      </c>
      <c r="B15" s="454"/>
      <c r="C15" s="454"/>
      <c r="D15" s="407" t="s">
        <v>363</v>
      </c>
      <c r="E15" s="407" t="s">
        <v>364</v>
      </c>
      <c r="F15" s="407" t="s">
        <v>133</v>
      </c>
      <c r="G15" s="407" t="s">
        <v>365</v>
      </c>
      <c r="H15" s="408">
        <v>48</v>
      </c>
      <c r="I15" s="409"/>
      <c r="J15" s="410">
        <v>0.08</v>
      </c>
      <c r="K15" s="455">
        <f t="shared" si="0"/>
        <v>0</v>
      </c>
      <c r="L15" s="455">
        <f t="shared" si="1"/>
        <v>0</v>
      </c>
      <c r="M15" s="455">
        <f t="shared" si="2"/>
        <v>0</v>
      </c>
      <c r="N15" s="455">
        <f t="shared" si="3"/>
        <v>0</v>
      </c>
    </row>
    <row r="16" spans="1:14" ht="21">
      <c r="A16" s="407" t="s">
        <v>33</v>
      </c>
      <c r="B16" s="454"/>
      <c r="C16" s="454"/>
      <c r="D16" s="407" t="s">
        <v>355</v>
      </c>
      <c r="E16" s="407" t="s">
        <v>366</v>
      </c>
      <c r="F16" s="407" t="s">
        <v>197</v>
      </c>
      <c r="G16" s="407" t="s">
        <v>309</v>
      </c>
      <c r="H16" s="408">
        <v>30</v>
      </c>
      <c r="I16" s="409"/>
      <c r="J16" s="410">
        <v>0.08</v>
      </c>
      <c r="K16" s="455">
        <f t="shared" si="0"/>
        <v>0</v>
      </c>
      <c r="L16" s="455">
        <f t="shared" si="1"/>
        <v>0</v>
      </c>
      <c r="M16" s="455">
        <f t="shared" si="2"/>
        <v>0</v>
      </c>
      <c r="N16" s="455">
        <f t="shared" si="3"/>
        <v>0</v>
      </c>
    </row>
    <row r="17" spans="1:14" ht="13.9" customHeight="1">
      <c r="A17" s="522" t="s">
        <v>199</v>
      </c>
      <c r="B17" s="522"/>
      <c r="C17" s="522"/>
      <c r="D17" s="522"/>
      <c r="E17" s="522"/>
      <c r="F17" s="522"/>
      <c r="G17" s="522"/>
      <c r="H17" s="522"/>
      <c r="I17" s="522"/>
      <c r="J17" s="522"/>
      <c r="K17" s="522"/>
      <c r="L17" s="419">
        <f>SUM(L11:L16)</f>
        <v>0</v>
      </c>
      <c r="M17" s="418" t="s">
        <v>199</v>
      </c>
      <c r="N17" s="419">
        <f>SUM(N11:N16)</f>
        <v>0</v>
      </c>
    </row>
    <row r="18" spans="1:14">
      <c r="A18" s="281"/>
      <c r="B18" s="282"/>
      <c r="C18" s="282"/>
      <c r="D18" s="282"/>
      <c r="E18" s="282"/>
      <c r="F18" s="282"/>
      <c r="G18" s="282"/>
      <c r="H18" s="282"/>
      <c r="I18" s="281"/>
      <c r="J18" s="283"/>
      <c r="K18" s="281"/>
      <c r="L18" s="284"/>
      <c r="M18" s="281"/>
      <c r="N18" s="284"/>
    </row>
    <row r="19" spans="1:14">
      <c r="A19" s="281"/>
      <c r="B19" s="285"/>
      <c r="C19" s="285"/>
      <c r="D19" s="286"/>
      <c r="E19" s="186"/>
      <c r="F19" s="186"/>
      <c r="G19" s="287"/>
      <c r="H19" s="288"/>
      <c r="I19" s="288"/>
      <c r="J19" s="288"/>
      <c r="K19" s="288"/>
      <c r="L19" s="281"/>
      <c r="M19" s="281"/>
      <c r="N19" s="281"/>
    </row>
    <row r="20" spans="1:14">
      <c r="A20" s="281"/>
      <c r="B20" s="289" t="s">
        <v>44</v>
      </c>
      <c r="C20" s="289"/>
      <c r="D20" s="286"/>
      <c r="E20" s="186"/>
      <c r="F20" s="186"/>
      <c r="G20" s="287"/>
      <c r="H20" s="290"/>
      <c r="I20" s="290" t="s">
        <v>45</v>
      </c>
      <c r="J20" s="290"/>
      <c r="K20" s="288"/>
      <c r="L20" s="281"/>
      <c r="M20" s="281"/>
      <c r="N20" s="281"/>
    </row>
    <row r="21" spans="1:14">
      <c r="A21" s="281"/>
      <c r="B21" s="185"/>
      <c r="C21" s="185"/>
      <c r="D21" s="186"/>
      <c r="E21" s="187"/>
      <c r="F21" s="187"/>
      <c r="G21" s="187"/>
      <c r="H21" s="187"/>
      <c r="I21" s="187" t="s">
        <v>46</v>
      </c>
      <c r="J21" s="291"/>
      <c r="K21" s="188"/>
      <c r="L21" s="281"/>
      <c r="M21" s="281"/>
      <c r="N21" s="281"/>
    </row>
  </sheetData>
  <mergeCells count="2">
    <mergeCell ref="A3:N3"/>
    <mergeCell ref="A17:K1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12"/>
  <sheetViews>
    <sheetView zoomScaleNormal="100" workbookViewId="0">
      <selection activeCell="B5" sqref="B5"/>
    </sheetView>
  </sheetViews>
  <sheetFormatPr defaultColWidth="10.5" defaultRowHeight="14.25"/>
  <cols>
    <col min="1" max="1" width="5.625" customWidth="1"/>
    <col min="2" max="2" width="14.25" customWidth="1"/>
  </cols>
  <sheetData>
    <row r="1" spans="1:14">
      <c r="A1" s="184"/>
      <c r="B1" s="495" t="s">
        <v>535</v>
      </c>
      <c r="D1" s="186"/>
      <c r="E1" s="187"/>
      <c r="F1" s="187"/>
      <c r="G1" s="187"/>
      <c r="H1" s="187"/>
      <c r="I1" s="187"/>
      <c r="K1" s="188"/>
      <c r="M1" s="187" t="s">
        <v>0</v>
      </c>
    </row>
    <row r="2" spans="1:14">
      <c r="B2" s="185"/>
      <c r="C2" s="185"/>
      <c r="D2" s="186"/>
      <c r="E2" s="187"/>
      <c r="F2" s="187"/>
      <c r="G2" s="187"/>
      <c r="H2" s="187"/>
      <c r="I2" s="187"/>
      <c r="J2" s="188"/>
      <c r="K2" s="188"/>
    </row>
    <row r="3" spans="1:14" ht="26.85" customHeight="1">
      <c r="A3" s="521" t="s">
        <v>1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</row>
    <row r="4" spans="1:14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>
      <c r="A5" s="188"/>
      <c r="B5" s="51" t="s">
        <v>367</v>
      </c>
      <c r="C5" s="51"/>
      <c r="D5" s="188"/>
      <c r="E5" s="188"/>
      <c r="F5" s="188"/>
      <c r="G5" s="188"/>
      <c r="H5" s="188"/>
      <c r="I5" s="188"/>
      <c r="J5" s="188"/>
      <c r="K5" s="188"/>
    </row>
    <row r="6" spans="1:14">
      <c r="B6" s="51" t="s">
        <v>354</v>
      </c>
      <c r="C6" s="51"/>
      <c r="D6" s="188"/>
    </row>
    <row r="7" spans="1:14">
      <c r="B7" s="190"/>
      <c r="C7" s="190"/>
      <c r="D7" s="188"/>
    </row>
    <row r="8" spans="1:14" ht="42">
      <c r="A8" s="404" t="s">
        <v>80</v>
      </c>
      <c r="B8" s="404" t="s">
        <v>5</v>
      </c>
      <c r="C8" s="404" t="s">
        <v>6</v>
      </c>
      <c r="D8" s="404" t="s">
        <v>7</v>
      </c>
      <c r="E8" s="404" t="s">
        <v>130</v>
      </c>
      <c r="F8" s="404" t="s">
        <v>9</v>
      </c>
      <c r="G8" s="404" t="s">
        <v>12</v>
      </c>
      <c r="H8" s="404" t="s">
        <v>11</v>
      </c>
      <c r="I8" s="404" t="s">
        <v>13</v>
      </c>
      <c r="J8" s="404" t="s">
        <v>14</v>
      </c>
      <c r="K8" s="404" t="s">
        <v>15</v>
      </c>
      <c r="L8" s="404" t="s">
        <v>533</v>
      </c>
      <c r="M8" s="404" t="s">
        <v>17</v>
      </c>
      <c r="N8" s="404" t="s">
        <v>433</v>
      </c>
    </row>
    <row r="9" spans="1:14">
      <c r="A9" s="405">
        <v>1</v>
      </c>
      <c r="B9" s="405">
        <v>2</v>
      </c>
      <c r="C9" s="405">
        <v>3</v>
      </c>
      <c r="D9" s="405">
        <v>4</v>
      </c>
      <c r="E9" s="405">
        <v>5</v>
      </c>
      <c r="F9" s="405">
        <v>6</v>
      </c>
      <c r="G9" s="405">
        <v>7</v>
      </c>
      <c r="H9" s="405">
        <v>8</v>
      </c>
      <c r="I9" s="405">
        <v>9</v>
      </c>
      <c r="J9" s="405">
        <v>10</v>
      </c>
      <c r="K9" s="405">
        <v>11</v>
      </c>
      <c r="L9" s="405">
        <v>12</v>
      </c>
      <c r="M9" s="405">
        <v>13</v>
      </c>
      <c r="N9" s="405">
        <v>14</v>
      </c>
    </row>
    <row r="10" spans="1:14">
      <c r="A10" s="406"/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</row>
    <row r="11" spans="1:14" ht="21">
      <c r="A11" s="407">
        <v>1</v>
      </c>
      <c r="B11" s="456"/>
      <c r="C11" s="456"/>
      <c r="D11" s="407" t="s">
        <v>227</v>
      </c>
      <c r="E11" s="407" t="s">
        <v>368</v>
      </c>
      <c r="F11" s="407" t="s">
        <v>197</v>
      </c>
      <c r="G11" s="407" t="s">
        <v>204</v>
      </c>
      <c r="H11" s="408">
        <v>1200</v>
      </c>
      <c r="I11" s="409"/>
      <c r="J11" s="410">
        <v>0.08</v>
      </c>
      <c r="K11" s="455">
        <f>I11*1.08</f>
        <v>0</v>
      </c>
      <c r="L11" s="455">
        <f>I11*H11</f>
        <v>0</v>
      </c>
      <c r="M11" s="455">
        <f>N11-L11</f>
        <v>0</v>
      </c>
      <c r="N11" s="455">
        <f>K11*H11</f>
        <v>0</v>
      </c>
    </row>
    <row r="12" spans="1:14" ht="13.9" customHeight="1">
      <c r="A12" s="522" t="s">
        <v>199</v>
      </c>
      <c r="B12" s="522"/>
      <c r="C12" s="522"/>
      <c r="D12" s="522"/>
      <c r="E12" s="522"/>
      <c r="F12" s="522"/>
      <c r="G12" s="522"/>
      <c r="H12" s="522"/>
      <c r="I12" s="522"/>
      <c r="J12" s="522"/>
      <c r="K12" s="522"/>
      <c r="L12" s="419">
        <f>L11</f>
        <v>0</v>
      </c>
      <c r="M12" s="418" t="s">
        <v>199</v>
      </c>
      <c r="N12" s="419">
        <f>N11</f>
        <v>0</v>
      </c>
    </row>
  </sheetData>
  <mergeCells count="2">
    <mergeCell ref="A3:N3"/>
    <mergeCell ref="A12:K1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N31"/>
  <sheetViews>
    <sheetView topLeftCell="A4" zoomScaleNormal="100" workbookViewId="0">
      <selection activeCell="Q19" sqref="Q19"/>
    </sheetView>
  </sheetViews>
  <sheetFormatPr defaultColWidth="10.5" defaultRowHeight="14.25"/>
  <cols>
    <col min="1" max="1" width="5.375" customWidth="1"/>
  </cols>
  <sheetData>
    <row r="1" spans="1:14">
      <c r="A1" s="184"/>
      <c r="B1" s="495" t="s">
        <v>535</v>
      </c>
      <c r="D1" s="186"/>
      <c r="E1" s="187"/>
      <c r="F1" s="187"/>
      <c r="G1" s="187"/>
      <c r="H1" s="187"/>
      <c r="I1" s="187"/>
      <c r="K1" s="188"/>
      <c r="M1" s="187" t="s">
        <v>0</v>
      </c>
    </row>
    <row r="2" spans="1:14">
      <c r="B2" s="185"/>
      <c r="C2" s="185"/>
      <c r="D2" s="186"/>
      <c r="E2" s="187"/>
      <c r="F2" s="187"/>
      <c r="G2" s="187"/>
      <c r="H2" s="187"/>
      <c r="I2" s="187"/>
      <c r="J2" s="188"/>
      <c r="K2" s="188"/>
    </row>
    <row r="3" spans="1:14" ht="26.85" customHeight="1">
      <c r="A3" s="521" t="s">
        <v>1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</row>
    <row r="4" spans="1:14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>
      <c r="A5" s="188"/>
      <c r="B5" s="51" t="s">
        <v>369</v>
      </c>
      <c r="C5" s="51"/>
      <c r="D5" s="188"/>
      <c r="E5" s="188"/>
      <c r="F5" s="188"/>
      <c r="G5" s="188"/>
      <c r="H5" s="188"/>
      <c r="I5" s="188"/>
      <c r="J5" s="188"/>
      <c r="K5" s="188"/>
    </row>
    <row r="6" spans="1:14">
      <c r="B6" s="51" t="s">
        <v>370</v>
      </c>
      <c r="C6" s="51"/>
      <c r="D6" s="188"/>
    </row>
    <row r="7" spans="1:14">
      <c r="B7" s="190"/>
      <c r="C7" s="190"/>
      <c r="D7" s="188"/>
    </row>
    <row r="8" spans="1:14" ht="42">
      <c r="A8" s="404" t="s">
        <v>80</v>
      </c>
      <c r="B8" s="404" t="s">
        <v>5</v>
      </c>
      <c r="C8" s="404" t="s">
        <v>6</v>
      </c>
      <c r="D8" s="404" t="s">
        <v>7</v>
      </c>
      <c r="E8" s="404" t="s">
        <v>130</v>
      </c>
      <c r="F8" s="404" t="s">
        <v>9</v>
      </c>
      <c r="G8" s="404" t="s">
        <v>12</v>
      </c>
      <c r="H8" s="404" t="s">
        <v>11</v>
      </c>
      <c r="I8" s="404" t="s">
        <v>13</v>
      </c>
      <c r="J8" s="404" t="s">
        <v>14</v>
      </c>
      <c r="K8" s="404" t="s">
        <v>15</v>
      </c>
      <c r="L8" s="404" t="s">
        <v>533</v>
      </c>
      <c r="M8" s="404" t="s">
        <v>17</v>
      </c>
      <c r="N8" s="404" t="s">
        <v>433</v>
      </c>
    </row>
    <row r="9" spans="1:14">
      <c r="A9" s="405">
        <v>1</v>
      </c>
      <c r="B9" s="405">
        <v>2</v>
      </c>
      <c r="C9" s="405">
        <v>3</v>
      </c>
      <c r="D9" s="405">
        <v>4</v>
      </c>
      <c r="E9" s="405">
        <v>5</v>
      </c>
      <c r="F9" s="405">
        <v>6</v>
      </c>
      <c r="G9" s="405">
        <v>7</v>
      </c>
      <c r="H9" s="405">
        <v>8</v>
      </c>
      <c r="I9" s="405">
        <v>9</v>
      </c>
      <c r="J9" s="405">
        <v>10</v>
      </c>
      <c r="K9" s="405">
        <v>11</v>
      </c>
      <c r="L9" s="405">
        <v>12</v>
      </c>
      <c r="M9" s="405">
        <v>13</v>
      </c>
      <c r="N9" s="405">
        <v>14</v>
      </c>
    </row>
    <row r="10" spans="1:14">
      <c r="A10" s="406"/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</row>
    <row r="11" spans="1:14" ht="21">
      <c r="A11" s="407" t="s">
        <v>18</v>
      </c>
      <c r="B11" s="456"/>
      <c r="C11" s="456"/>
      <c r="D11" s="407" t="s">
        <v>371</v>
      </c>
      <c r="E11" s="407" t="s">
        <v>372</v>
      </c>
      <c r="F11" s="407" t="s">
        <v>373</v>
      </c>
      <c r="G11" s="407" t="s">
        <v>374</v>
      </c>
      <c r="H11" s="408">
        <v>24</v>
      </c>
      <c r="I11" s="411"/>
      <c r="J11" s="410">
        <v>0.08</v>
      </c>
      <c r="K11" s="411">
        <f t="shared" ref="K11:K26" si="0">I11*1.08</f>
        <v>0</v>
      </c>
      <c r="L11" s="412">
        <f t="shared" ref="L11:L26" si="1">I11*H11</f>
        <v>0</v>
      </c>
      <c r="M11" s="412">
        <f t="shared" ref="M11:M26" si="2">N11-L11</f>
        <v>0</v>
      </c>
      <c r="N11" s="412">
        <f t="shared" ref="N11:N26" si="3">K11*H11</f>
        <v>0</v>
      </c>
    </row>
    <row r="12" spans="1:14" ht="31.5">
      <c r="A12" s="407" t="s">
        <v>24</v>
      </c>
      <c r="B12" s="454"/>
      <c r="C12" s="454"/>
      <c r="D12" s="414" t="s">
        <v>375</v>
      </c>
      <c r="E12" s="414" t="s">
        <v>376</v>
      </c>
      <c r="F12" s="414" t="s">
        <v>373</v>
      </c>
      <c r="G12" s="414" t="s">
        <v>377</v>
      </c>
      <c r="H12" s="408">
        <v>24</v>
      </c>
      <c r="I12" s="457"/>
      <c r="J12" s="410">
        <v>0.08</v>
      </c>
      <c r="K12" s="411">
        <f t="shared" si="0"/>
        <v>0</v>
      </c>
      <c r="L12" s="412">
        <f t="shared" si="1"/>
        <v>0</v>
      </c>
      <c r="M12" s="412">
        <f t="shared" si="2"/>
        <v>0</v>
      </c>
      <c r="N12" s="412">
        <f t="shared" si="3"/>
        <v>0</v>
      </c>
    </row>
    <row r="13" spans="1:14" ht="21">
      <c r="A13" s="407" t="s">
        <v>26</v>
      </c>
      <c r="B13" s="454"/>
      <c r="C13" s="454"/>
      <c r="D13" s="414" t="s">
        <v>378</v>
      </c>
      <c r="E13" s="414" t="s">
        <v>379</v>
      </c>
      <c r="F13" s="414" t="s">
        <v>373</v>
      </c>
      <c r="G13" s="414" t="s">
        <v>380</v>
      </c>
      <c r="H13" s="408">
        <v>6</v>
      </c>
      <c r="I13" s="457"/>
      <c r="J13" s="410">
        <v>0.08</v>
      </c>
      <c r="K13" s="411">
        <f t="shared" si="0"/>
        <v>0</v>
      </c>
      <c r="L13" s="412">
        <f t="shared" si="1"/>
        <v>0</v>
      </c>
      <c r="M13" s="412">
        <f t="shared" si="2"/>
        <v>0</v>
      </c>
      <c r="N13" s="412">
        <f t="shared" si="3"/>
        <v>0</v>
      </c>
    </row>
    <row r="14" spans="1:14">
      <c r="A14" s="407" t="s">
        <v>28</v>
      </c>
      <c r="B14" s="454"/>
      <c r="C14" s="454"/>
      <c r="D14" s="414" t="s">
        <v>381</v>
      </c>
      <c r="E14" s="414" t="s">
        <v>382</v>
      </c>
      <c r="F14" s="414" t="s">
        <v>373</v>
      </c>
      <c r="G14" s="414" t="s">
        <v>374</v>
      </c>
      <c r="H14" s="408">
        <v>50</v>
      </c>
      <c r="I14" s="457"/>
      <c r="J14" s="410">
        <v>0.08</v>
      </c>
      <c r="K14" s="411">
        <f t="shared" si="0"/>
        <v>0</v>
      </c>
      <c r="L14" s="412">
        <f t="shared" si="1"/>
        <v>0</v>
      </c>
      <c r="M14" s="412">
        <f t="shared" si="2"/>
        <v>0</v>
      </c>
      <c r="N14" s="412">
        <f t="shared" si="3"/>
        <v>0</v>
      </c>
    </row>
    <row r="15" spans="1:14">
      <c r="A15" s="407" t="s">
        <v>30</v>
      </c>
      <c r="B15" s="454"/>
      <c r="C15" s="454"/>
      <c r="D15" s="414" t="s">
        <v>383</v>
      </c>
      <c r="E15" s="414" t="s">
        <v>384</v>
      </c>
      <c r="F15" s="414" t="s">
        <v>160</v>
      </c>
      <c r="G15" s="414" t="s">
        <v>380</v>
      </c>
      <c r="H15" s="408">
        <v>6</v>
      </c>
      <c r="I15" s="457"/>
      <c r="J15" s="410">
        <v>0.08</v>
      </c>
      <c r="K15" s="411">
        <f t="shared" si="0"/>
        <v>0</v>
      </c>
      <c r="L15" s="412">
        <f t="shared" si="1"/>
        <v>0</v>
      </c>
      <c r="M15" s="412">
        <f t="shared" si="2"/>
        <v>0</v>
      </c>
      <c r="N15" s="412">
        <f t="shared" si="3"/>
        <v>0</v>
      </c>
    </row>
    <row r="16" spans="1:14" ht="21">
      <c r="A16" s="407" t="s">
        <v>33</v>
      </c>
      <c r="B16" s="454"/>
      <c r="C16" s="454"/>
      <c r="D16" s="414" t="s">
        <v>385</v>
      </c>
      <c r="E16" s="414" t="s">
        <v>386</v>
      </c>
      <c r="F16" s="414" t="s">
        <v>387</v>
      </c>
      <c r="G16" s="414" t="s">
        <v>388</v>
      </c>
      <c r="H16" s="408">
        <v>200</v>
      </c>
      <c r="I16" s="457"/>
      <c r="J16" s="410">
        <v>0.08</v>
      </c>
      <c r="K16" s="411">
        <f t="shared" si="0"/>
        <v>0</v>
      </c>
      <c r="L16" s="412">
        <f t="shared" si="1"/>
        <v>0</v>
      </c>
      <c r="M16" s="412">
        <f t="shared" si="2"/>
        <v>0</v>
      </c>
      <c r="N16" s="412">
        <f t="shared" si="3"/>
        <v>0</v>
      </c>
    </row>
    <row r="17" spans="1:14" ht="21">
      <c r="A17" s="407" t="s">
        <v>34</v>
      </c>
      <c r="B17" s="454"/>
      <c r="C17" s="454"/>
      <c r="D17" s="414" t="s">
        <v>385</v>
      </c>
      <c r="E17" s="407" t="s">
        <v>389</v>
      </c>
      <c r="F17" s="407" t="s">
        <v>387</v>
      </c>
      <c r="G17" s="407" t="s">
        <v>302</v>
      </c>
      <c r="H17" s="408">
        <v>100</v>
      </c>
      <c r="I17" s="457"/>
      <c r="J17" s="410">
        <v>0.08</v>
      </c>
      <c r="K17" s="411">
        <f t="shared" si="0"/>
        <v>0</v>
      </c>
      <c r="L17" s="412">
        <f t="shared" si="1"/>
        <v>0</v>
      </c>
      <c r="M17" s="412">
        <f t="shared" si="2"/>
        <v>0</v>
      </c>
      <c r="N17" s="412">
        <f t="shared" si="3"/>
        <v>0</v>
      </c>
    </row>
    <row r="18" spans="1:14" ht="31.5">
      <c r="A18" s="407" t="s">
        <v>35</v>
      </c>
      <c r="B18" s="454"/>
      <c r="C18" s="454"/>
      <c r="D18" s="414" t="s">
        <v>390</v>
      </c>
      <c r="E18" s="414" t="s">
        <v>391</v>
      </c>
      <c r="F18" s="414" t="s">
        <v>373</v>
      </c>
      <c r="G18" s="414" t="s">
        <v>392</v>
      </c>
      <c r="H18" s="408">
        <v>6</v>
      </c>
      <c r="I18" s="457"/>
      <c r="J18" s="410">
        <v>0.08</v>
      </c>
      <c r="K18" s="411">
        <f t="shared" si="0"/>
        <v>0</v>
      </c>
      <c r="L18" s="412">
        <f t="shared" si="1"/>
        <v>0</v>
      </c>
      <c r="M18" s="412">
        <f t="shared" si="2"/>
        <v>0</v>
      </c>
      <c r="N18" s="412">
        <f t="shared" si="3"/>
        <v>0</v>
      </c>
    </row>
    <row r="19" spans="1:14" ht="31.5">
      <c r="A19" s="407" t="s">
        <v>37</v>
      </c>
      <c r="B19" s="454"/>
      <c r="C19" s="454"/>
      <c r="D19" s="414" t="s">
        <v>393</v>
      </c>
      <c r="E19" s="414" t="s">
        <v>394</v>
      </c>
      <c r="F19" s="414" t="s">
        <v>395</v>
      </c>
      <c r="G19" s="414" t="s">
        <v>396</v>
      </c>
      <c r="H19" s="408">
        <v>6</v>
      </c>
      <c r="I19" s="457"/>
      <c r="J19" s="410">
        <v>0.08</v>
      </c>
      <c r="K19" s="411">
        <f t="shared" si="0"/>
        <v>0</v>
      </c>
      <c r="L19" s="412">
        <f t="shared" si="1"/>
        <v>0</v>
      </c>
      <c r="M19" s="412">
        <f t="shared" si="2"/>
        <v>0</v>
      </c>
      <c r="N19" s="412">
        <f t="shared" si="3"/>
        <v>0</v>
      </c>
    </row>
    <row r="20" spans="1:14">
      <c r="A20" s="407" t="s">
        <v>40</v>
      </c>
      <c r="B20" s="454"/>
      <c r="C20" s="454"/>
      <c r="D20" s="414" t="s">
        <v>397</v>
      </c>
      <c r="E20" s="414" t="s">
        <v>398</v>
      </c>
      <c r="F20" s="414" t="s">
        <v>160</v>
      </c>
      <c r="G20" s="414" t="s">
        <v>187</v>
      </c>
      <c r="H20" s="408">
        <v>3</v>
      </c>
      <c r="I20" s="457"/>
      <c r="J20" s="410">
        <v>0.08</v>
      </c>
      <c r="K20" s="411">
        <f t="shared" si="0"/>
        <v>0</v>
      </c>
      <c r="L20" s="412">
        <f t="shared" si="1"/>
        <v>0</v>
      </c>
      <c r="M20" s="412">
        <f t="shared" si="2"/>
        <v>0</v>
      </c>
      <c r="N20" s="412">
        <f t="shared" si="3"/>
        <v>0</v>
      </c>
    </row>
    <row r="21" spans="1:14" ht="31.5">
      <c r="A21" s="407" t="s">
        <v>41</v>
      </c>
      <c r="B21" s="454"/>
      <c r="C21" s="454"/>
      <c r="D21" s="414" t="s">
        <v>399</v>
      </c>
      <c r="E21" s="414" t="s">
        <v>400</v>
      </c>
      <c r="F21" s="414" t="s">
        <v>160</v>
      </c>
      <c r="G21" s="414" t="s">
        <v>401</v>
      </c>
      <c r="H21" s="408">
        <v>6</v>
      </c>
      <c r="I21" s="457"/>
      <c r="J21" s="410">
        <v>0.08</v>
      </c>
      <c r="K21" s="411">
        <f t="shared" si="0"/>
        <v>0</v>
      </c>
      <c r="L21" s="412">
        <f t="shared" si="1"/>
        <v>0</v>
      </c>
      <c r="M21" s="412">
        <f t="shared" si="2"/>
        <v>0</v>
      </c>
      <c r="N21" s="412">
        <f t="shared" si="3"/>
        <v>0</v>
      </c>
    </row>
    <row r="22" spans="1:14">
      <c r="A22" s="407" t="s">
        <v>168</v>
      </c>
      <c r="B22" s="454"/>
      <c r="C22" s="454"/>
      <c r="D22" s="414" t="s">
        <v>402</v>
      </c>
      <c r="E22" s="414" t="s">
        <v>403</v>
      </c>
      <c r="F22" s="414" t="s">
        <v>387</v>
      </c>
      <c r="G22" s="414" t="s">
        <v>161</v>
      </c>
      <c r="H22" s="408">
        <v>6</v>
      </c>
      <c r="I22" s="458"/>
      <c r="J22" s="410">
        <v>0.08</v>
      </c>
      <c r="K22" s="411">
        <f t="shared" si="0"/>
        <v>0</v>
      </c>
      <c r="L22" s="412">
        <f t="shared" si="1"/>
        <v>0</v>
      </c>
      <c r="M22" s="412">
        <f t="shared" si="2"/>
        <v>0</v>
      </c>
      <c r="N22" s="412">
        <f t="shared" si="3"/>
        <v>0</v>
      </c>
    </row>
    <row r="23" spans="1:14">
      <c r="A23" s="407" t="s">
        <v>172</v>
      </c>
      <c r="B23" s="456"/>
      <c r="C23" s="456"/>
      <c r="D23" s="454" t="s">
        <v>404</v>
      </c>
      <c r="E23" s="407" t="s">
        <v>372</v>
      </c>
      <c r="F23" s="407" t="s">
        <v>373</v>
      </c>
      <c r="G23" s="407" t="s">
        <v>405</v>
      </c>
      <c r="H23" s="408">
        <v>40</v>
      </c>
      <c r="I23" s="458"/>
      <c r="J23" s="410">
        <v>0.08</v>
      </c>
      <c r="K23" s="411">
        <f t="shared" si="0"/>
        <v>0</v>
      </c>
      <c r="L23" s="412">
        <f t="shared" si="1"/>
        <v>0</v>
      </c>
      <c r="M23" s="412">
        <f t="shared" si="2"/>
        <v>0</v>
      </c>
      <c r="N23" s="412">
        <f t="shared" si="3"/>
        <v>0</v>
      </c>
    </row>
    <row r="24" spans="1:14">
      <c r="A24" s="407" t="s">
        <v>177</v>
      </c>
      <c r="B24" s="456"/>
      <c r="C24" s="456"/>
      <c r="D24" s="454" t="s">
        <v>404</v>
      </c>
      <c r="E24" s="454" t="s">
        <v>372</v>
      </c>
      <c r="F24" s="454" t="s">
        <v>406</v>
      </c>
      <c r="G24" s="454" t="s">
        <v>302</v>
      </c>
      <c r="H24" s="459">
        <v>40</v>
      </c>
      <c r="I24" s="458"/>
      <c r="J24" s="410">
        <v>0.08</v>
      </c>
      <c r="K24" s="411">
        <f t="shared" si="0"/>
        <v>0</v>
      </c>
      <c r="L24" s="412">
        <f t="shared" si="1"/>
        <v>0</v>
      </c>
      <c r="M24" s="412">
        <f t="shared" si="2"/>
        <v>0</v>
      </c>
      <c r="N24" s="412">
        <f t="shared" si="3"/>
        <v>0</v>
      </c>
    </row>
    <row r="25" spans="1:14">
      <c r="A25" s="407" t="s">
        <v>181</v>
      </c>
      <c r="B25" s="456"/>
      <c r="C25" s="456"/>
      <c r="D25" s="407" t="s">
        <v>407</v>
      </c>
      <c r="E25" s="407" t="s">
        <v>408</v>
      </c>
      <c r="F25" s="407" t="s">
        <v>160</v>
      </c>
      <c r="G25" s="407" t="s">
        <v>295</v>
      </c>
      <c r="H25" s="408">
        <v>6</v>
      </c>
      <c r="I25" s="458"/>
      <c r="J25" s="410">
        <v>0.08</v>
      </c>
      <c r="K25" s="411">
        <f t="shared" si="0"/>
        <v>0</v>
      </c>
      <c r="L25" s="412">
        <f t="shared" si="1"/>
        <v>0</v>
      </c>
      <c r="M25" s="412">
        <f t="shared" si="2"/>
        <v>0</v>
      </c>
      <c r="N25" s="412">
        <f t="shared" si="3"/>
        <v>0</v>
      </c>
    </row>
    <row r="26" spans="1:14" ht="21">
      <c r="A26" s="407" t="s">
        <v>183</v>
      </c>
      <c r="B26" s="456"/>
      <c r="C26" s="456"/>
      <c r="D26" s="407" t="s">
        <v>409</v>
      </c>
      <c r="E26" s="407" t="s">
        <v>410</v>
      </c>
      <c r="F26" s="407" t="s">
        <v>160</v>
      </c>
      <c r="G26" s="407" t="s">
        <v>380</v>
      </c>
      <c r="H26" s="408">
        <v>40</v>
      </c>
      <c r="I26" s="458"/>
      <c r="J26" s="410">
        <v>0.08</v>
      </c>
      <c r="K26" s="411">
        <f t="shared" si="0"/>
        <v>0</v>
      </c>
      <c r="L26" s="412">
        <f t="shared" si="1"/>
        <v>0</v>
      </c>
      <c r="M26" s="412">
        <f t="shared" si="2"/>
        <v>0</v>
      </c>
      <c r="N26" s="412">
        <f t="shared" si="3"/>
        <v>0</v>
      </c>
    </row>
    <row r="27" spans="1:14" ht="13.9" customHeight="1">
      <c r="A27" s="522" t="s">
        <v>199</v>
      </c>
      <c r="B27" s="522"/>
      <c r="C27" s="522"/>
      <c r="D27" s="522"/>
      <c r="E27" s="522"/>
      <c r="F27" s="522"/>
      <c r="G27" s="522"/>
      <c r="H27" s="522"/>
      <c r="I27" s="522"/>
      <c r="J27" s="522"/>
      <c r="K27" s="522"/>
      <c r="L27" s="460">
        <f>SUM(L11:L26)</f>
        <v>0</v>
      </c>
      <c r="M27" s="418" t="s">
        <v>199</v>
      </c>
      <c r="N27" s="460">
        <f>SUM(N11:N26)</f>
        <v>0</v>
      </c>
    </row>
    <row r="28" spans="1:14">
      <c r="A28" s="281"/>
      <c r="B28" s="282"/>
      <c r="C28" s="282"/>
      <c r="D28" s="282"/>
      <c r="E28" s="282"/>
      <c r="F28" s="282"/>
      <c r="G28" s="282"/>
      <c r="H28" s="282"/>
      <c r="I28" s="281"/>
      <c r="J28" s="283"/>
      <c r="K28" s="281"/>
      <c r="L28" s="284"/>
      <c r="M28" s="281"/>
      <c r="N28" s="284"/>
    </row>
    <row r="29" spans="1:14">
      <c r="A29" s="281"/>
      <c r="B29" s="285"/>
      <c r="C29" s="285"/>
      <c r="D29" s="286"/>
      <c r="E29" s="186"/>
      <c r="F29" s="186"/>
      <c r="G29" s="287"/>
      <c r="H29" s="288"/>
      <c r="I29" s="288"/>
      <c r="J29" s="288"/>
      <c r="K29" s="288"/>
      <c r="L29" s="281"/>
      <c r="M29" s="281"/>
      <c r="N29" s="281"/>
    </row>
    <row r="30" spans="1:14">
      <c r="A30" s="281"/>
      <c r="B30" s="289" t="s">
        <v>44</v>
      </c>
      <c r="C30" s="289"/>
      <c r="D30" s="286"/>
      <c r="E30" s="186"/>
      <c r="F30" s="186"/>
      <c r="G30" s="287"/>
      <c r="H30" s="290"/>
      <c r="I30" s="290" t="s">
        <v>45</v>
      </c>
      <c r="J30" s="290"/>
      <c r="K30" s="288"/>
      <c r="L30" s="281"/>
      <c r="M30" s="281"/>
      <c r="N30" s="281"/>
    </row>
    <row r="31" spans="1:14">
      <c r="A31" s="281"/>
      <c r="B31" s="185"/>
      <c r="C31" s="185"/>
      <c r="D31" s="186"/>
      <c r="E31" s="187"/>
      <c r="F31" s="187"/>
      <c r="G31" s="187"/>
      <c r="H31" s="187"/>
      <c r="I31" s="187" t="s">
        <v>46</v>
      </c>
      <c r="J31" s="291"/>
      <c r="K31" s="188"/>
      <c r="L31" s="281"/>
      <c r="M31" s="281"/>
      <c r="N31" s="281"/>
    </row>
  </sheetData>
  <mergeCells count="2">
    <mergeCell ref="A3:N3"/>
    <mergeCell ref="A27:K2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N25"/>
  <sheetViews>
    <sheetView zoomScaleNormal="100" workbookViewId="0">
      <selection activeCell="B5" sqref="B5"/>
    </sheetView>
  </sheetViews>
  <sheetFormatPr defaultColWidth="10.5" defaultRowHeight="14.25"/>
  <cols>
    <col min="1" max="1" width="5.5" customWidth="1"/>
  </cols>
  <sheetData>
    <row r="1" spans="1:14">
      <c r="A1" s="184"/>
      <c r="B1" s="495" t="s">
        <v>535</v>
      </c>
      <c r="D1" s="186"/>
      <c r="E1" s="187"/>
      <c r="F1" s="187"/>
      <c r="G1" s="187"/>
      <c r="H1" s="187"/>
      <c r="I1" s="187"/>
      <c r="K1" s="188"/>
      <c r="M1" s="187" t="s">
        <v>0</v>
      </c>
    </row>
    <row r="2" spans="1:14">
      <c r="B2" s="185"/>
      <c r="C2" s="185"/>
      <c r="D2" s="186"/>
      <c r="E2" s="187"/>
      <c r="F2" s="187"/>
      <c r="G2" s="187"/>
      <c r="H2" s="187"/>
      <c r="I2" s="187"/>
      <c r="J2" s="188"/>
      <c r="K2" s="188"/>
    </row>
    <row r="3" spans="1:14" ht="26.85" customHeight="1">
      <c r="A3" s="521" t="s">
        <v>1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</row>
    <row r="4" spans="1:14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>
      <c r="A5" s="188"/>
      <c r="B5" s="51" t="s">
        <v>411</v>
      </c>
      <c r="C5" s="51"/>
      <c r="D5" s="292"/>
      <c r="E5" s="188"/>
      <c r="F5" s="188"/>
      <c r="G5" s="188"/>
      <c r="H5" s="188"/>
      <c r="I5" s="188"/>
      <c r="J5" s="188"/>
      <c r="K5" s="188"/>
    </row>
    <row r="6" spans="1:14">
      <c r="B6" s="51" t="s">
        <v>370</v>
      </c>
      <c r="C6" s="51"/>
      <c r="D6" s="292"/>
    </row>
    <row r="7" spans="1:14">
      <c r="B7" s="190"/>
      <c r="C7" s="190"/>
      <c r="D7" s="292"/>
    </row>
    <row r="8" spans="1:14" ht="42">
      <c r="A8" s="404" t="s">
        <v>80</v>
      </c>
      <c r="B8" s="404" t="s">
        <v>5</v>
      </c>
      <c r="C8" s="404" t="s">
        <v>6</v>
      </c>
      <c r="D8" s="404" t="s">
        <v>7</v>
      </c>
      <c r="E8" s="404" t="s">
        <v>130</v>
      </c>
      <c r="F8" s="404" t="s">
        <v>9</v>
      </c>
      <c r="G8" s="404" t="s">
        <v>12</v>
      </c>
      <c r="H8" s="404" t="s">
        <v>11</v>
      </c>
      <c r="I8" s="404" t="s">
        <v>13</v>
      </c>
      <c r="J8" s="404" t="s">
        <v>14</v>
      </c>
      <c r="K8" s="404" t="s">
        <v>15</v>
      </c>
      <c r="L8" s="404" t="s">
        <v>533</v>
      </c>
      <c r="M8" s="404" t="s">
        <v>17</v>
      </c>
      <c r="N8" s="404" t="s">
        <v>433</v>
      </c>
    </row>
    <row r="9" spans="1:14">
      <c r="A9" s="405">
        <v>1</v>
      </c>
      <c r="B9" s="405">
        <v>2</v>
      </c>
      <c r="C9" s="405">
        <v>3</v>
      </c>
      <c r="D9" s="405">
        <v>4</v>
      </c>
      <c r="E9" s="405">
        <v>5</v>
      </c>
      <c r="F9" s="405">
        <v>6</v>
      </c>
      <c r="G9" s="405">
        <v>7</v>
      </c>
      <c r="H9" s="405">
        <v>8</v>
      </c>
      <c r="I9" s="405">
        <v>9</v>
      </c>
      <c r="J9" s="405">
        <v>10</v>
      </c>
      <c r="K9" s="405">
        <v>11</v>
      </c>
      <c r="L9" s="405">
        <v>12</v>
      </c>
      <c r="M9" s="405">
        <v>13</v>
      </c>
      <c r="N9" s="405">
        <v>14</v>
      </c>
    </row>
    <row r="10" spans="1:14">
      <c r="A10" s="406"/>
      <c r="B10" s="406"/>
      <c r="C10" s="406"/>
      <c r="D10" s="461"/>
      <c r="E10" s="406"/>
      <c r="F10" s="406"/>
      <c r="G10" s="406"/>
      <c r="H10" s="406"/>
      <c r="I10" s="406"/>
      <c r="J10" s="406"/>
      <c r="K10" s="406"/>
      <c r="L10" s="406"/>
      <c r="M10" s="406"/>
      <c r="N10" s="406"/>
    </row>
    <row r="11" spans="1:14">
      <c r="A11" s="407" t="s">
        <v>18</v>
      </c>
      <c r="B11" s="456"/>
      <c r="C11" s="456"/>
      <c r="D11" s="417" t="s">
        <v>412</v>
      </c>
      <c r="E11" s="417" t="s">
        <v>202</v>
      </c>
      <c r="F11" s="417" t="s">
        <v>406</v>
      </c>
      <c r="G11" s="417" t="s">
        <v>413</v>
      </c>
      <c r="H11" s="462">
        <v>6</v>
      </c>
      <c r="I11" s="416"/>
      <c r="J11" s="410">
        <v>0.08</v>
      </c>
      <c r="K11" s="429">
        <f t="shared" ref="K11:K19" si="0">I11*1.08</f>
        <v>0</v>
      </c>
      <c r="L11" s="412">
        <f t="shared" ref="L11:L19" si="1">I11*H11</f>
        <v>0</v>
      </c>
      <c r="M11" s="412">
        <f t="shared" ref="M11:M19" si="2">N11-L11</f>
        <v>0</v>
      </c>
      <c r="N11" s="412">
        <f t="shared" ref="N11:N19" si="3">K11*H11</f>
        <v>0</v>
      </c>
    </row>
    <row r="12" spans="1:14">
      <c r="A12" s="407" t="s">
        <v>24</v>
      </c>
      <c r="B12" s="456"/>
      <c r="C12" s="456"/>
      <c r="D12" s="417" t="s">
        <v>414</v>
      </c>
      <c r="E12" s="417" t="s">
        <v>398</v>
      </c>
      <c r="F12" s="417" t="s">
        <v>415</v>
      </c>
      <c r="G12" s="417" t="s">
        <v>302</v>
      </c>
      <c r="H12" s="408">
        <v>12</v>
      </c>
      <c r="I12" s="416"/>
      <c r="J12" s="410">
        <v>0.08</v>
      </c>
      <c r="K12" s="429">
        <f t="shared" si="0"/>
        <v>0</v>
      </c>
      <c r="L12" s="412">
        <f t="shared" si="1"/>
        <v>0</v>
      </c>
      <c r="M12" s="412">
        <f t="shared" si="2"/>
        <v>0</v>
      </c>
      <c r="N12" s="412">
        <f t="shared" si="3"/>
        <v>0</v>
      </c>
    </row>
    <row r="13" spans="1:14" ht="21">
      <c r="A13" s="407" t="s">
        <v>26</v>
      </c>
      <c r="B13" s="456"/>
      <c r="C13" s="456"/>
      <c r="D13" s="417" t="s">
        <v>416</v>
      </c>
      <c r="E13" s="417" t="s">
        <v>398</v>
      </c>
      <c r="F13" s="417" t="s">
        <v>415</v>
      </c>
      <c r="G13" s="417" t="s">
        <v>396</v>
      </c>
      <c r="H13" s="408">
        <v>6</v>
      </c>
      <c r="I13" s="409"/>
      <c r="J13" s="410">
        <v>0.08</v>
      </c>
      <c r="K13" s="429">
        <f t="shared" si="0"/>
        <v>0</v>
      </c>
      <c r="L13" s="412">
        <f t="shared" si="1"/>
        <v>0</v>
      </c>
      <c r="M13" s="412">
        <f t="shared" si="2"/>
        <v>0</v>
      </c>
      <c r="N13" s="412">
        <f t="shared" si="3"/>
        <v>0</v>
      </c>
    </row>
    <row r="14" spans="1:14" ht="31.5">
      <c r="A14" s="407" t="s">
        <v>28</v>
      </c>
      <c r="B14" s="456"/>
      <c r="C14" s="456"/>
      <c r="D14" s="417" t="s">
        <v>417</v>
      </c>
      <c r="E14" s="417" t="s">
        <v>377</v>
      </c>
      <c r="F14" s="417" t="s">
        <v>254</v>
      </c>
      <c r="G14" s="417" t="s">
        <v>377</v>
      </c>
      <c r="H14" s="408">
        <v>3</v>
      </c>
      <c r="I14" s="409"/>
      <c r="J14" s="410">
        <v>0.08</v>
      </c>
      <c r="K14" s="429">
        <f t="shared" si="0"/>
        <v>0</v>
      </c>
      <c r="L14" s="412">
        <f t="shared" si="1"/>
        <v>0</v>
      </c>
      <c r="M14" s="412">
        <f t="shared" si="2"/>
        <v>0</v>
      </c>
      <c r="N14" s="412">
        <f t="shared" si="3"/>
        <v>0</v>
      </c>
    </row>
    <row r="15" spans="1:14" ht="21">
      <c r="A15" s="407" t="s">
        <v>30</v>
      </c>
      <c r="B15" s="456"/>
      <c r="C15" s="456"/>
      <c r="D15" s="417" t="s">
        <v>418</v>
      </c>
      <c r="E15" s="417" t="s">
        <v>419</v>
      </c>
      <c r="F15" s="417" t="s">
        <v>420</v>
      </c>
      <c r="G15" s="417" t="s">
        <v>396</v>
      </c>
      <c r="H15" s="408">
        <v>300</v>
      </c>
      <c r="I15" s="409"/>
      <c r="J15" s="410">
        <v>0.08</v>
      </c>
      <c r="K15" s="429">
        <f t="shared" si="0"/>
        <v>0</v>
      </c>
      <c r="L15" s="412">
        <f t="shared" si="1"/>
        <v>0</v>
      </c>
      <c r="M15" s="412">
        <f t="shared" si="2"/>
        <v>0</v>
      </c>
      <c r="N15" s="412">
        <f t="shared" si="3"/>
        <v>0</v>
      </c>
    </row>
    <row r="16" spans="1:14" ht="31.5">
      <c r="A16" s="407" t="s">
        <v>33</v>
      </c>
      <c r="B16" s="456"/>
      <c r="C16" s="456"/>
      <c r="D16" s="407" t="s">
        <v>421</v>
      </c>
      <c r="E16" s="463" t="s">
        <v>398</v>
      </c>
      <c r="F16" s="407" t="s">
        <v>422</v>
      </c>
      <c r="G16" s="407" t="s">
        <v>190</v>
      </c>
      <c r="H16" s="408">
        <v>200</v>
      </c>
      <c r="I16" s="409"/>
      <c r="J16" s="410">
        <v>0.08</v>
      </c>
      <c r="K16" s="429">
        <f t="shared" si="0"/>
        <v>0</v>
      </c>
      <c r="L16" s="412">
        <f t="shared" si="1"/>
        <v>0</v>
      </c>
      <c r="M16" s="412">
        <f t="shared" si="2"/>
        <v>0</v>
      </c>
      <c r="N16" s="412">
        <f t="shared" si="3"/>
        <v>0</v>
      </c>
    </row>
    <row r="17" spans="1:14" ht="31.5">
      <c r="A17" s="407" t="s">
        <v>34</v>
      </c>
      <c r="B17" s="456"/>
      <c r="C17" s="456"/>
      <c r="D17" s="407" t="s">
        <v>421</v>
      </c>
      <c r="E17" s="407" t="s">
        <v>398</v>
      </c>
      <c r="F17" s="407" t="s">
        <v>422</v>
      </c>
      <c r="G17" s="407" t="s">
        <v>423</v>
      </c>
      <c r="H17" s="408">
        <v>36</v>
      </c>
      <c r="I17" s="409"/>
      <c r="J17" s="410">
        <v>0.08</v>
      </c>
      <c r="K17" s="429">
        <f t="shared" si="0"/>
        <v>0</v>
      </c>
      <c r="L17" s="412">
        <f t="shared" si="1"/>
        <v>0</v>
      </c>
      <c r="M17" s="412">
        <f t="shared" si="2"/>
        <v>0</v>
      </c>
      <c r="N17" s="412">
        <f t="shared" si="3"/>
        <v>0</v>
      </c>
    </row>
    <row r="18" spans="1:14" ht="42">
      <c r="A18" s="407" t="s">
        <v>35</v>
      </c>
      <c r="B18" s="456"/>
      <c r="C18" s="456"/>
      <c r="D18" s="407" t="s">
        <v>424</v>
      </c>
      <c r="E18" s="407" t="s">
        <v>425</v>
      </c>
      <c r="F18" s="417" t="s">
        <v>406</v>
      </c>
      <c r="G18" s="407" t="s">
        <v>190</v>
      </c>
      <c r="H18" s="408">
        <v>150</v>
      </c>
      <c r="I18" s="409"/>
      <c r="J18" s="410">
        <v>0.08</v>
      </c>
      <c r="K18" s="429">
        <f t="shared" si="0"/>
        <v>0</v>
      </c>
      <c r="L18" s="412">
        <f t="shared" si="1"/>
        <v>0</v>
      </c>
      <c r="M18" s="412">
        <f t="shared" si="2"/>
        <v>0</v>
      </c>
      <c r="N18" s="412">
        <f t="shared" si="3"/>
        <v>0</v>
      </c>
    </row>
    <row r="19" spans="1:14" ht="21">
      <c r="A19" s="407" t="s">
        <v>37</v>
      </c>
      <c r="B19" s="456"/>
      <c r="C19" s="456"/>
      <c r="D19" s="407" t="s">
        <v>371</v>
      </c>
      <c r="E19" s="407" t="s">
        <v>426</v>
      </c>
      <c r="F19" s="407" t="s">
        <v>415</v>
      </c>
      <c r="G19" s="407" t="s">
        <v>413</v>
      </c>
      <c r="H19" s="408">
        <v>12</v>
      </c>
      <c r="I19" s="409"/>
      <c r="J19" s="410">
        <v>0.08</v>
      </c>
      <c r="K19" s="429">
        <f t="shared" si="0"/>
        <v>0</v>
      </c>
      <c r="L19" s="412">
        <f t="shared" si="1"/>
        <v>0</v>
      </c>
      <c r="M19" s="412">
        <f t="shared" si="2"/>
        <v>0</v>
      </c>
      <c r="N19" s="412">
        <f t="shared" si="3"/>
        <v>0</v>
      </c>
    </row>
    <row r="20" spans="1:14" ht="13.9" customHeight="1">
      <c r="A20" s="522" t="s">
        <v>199</v>
      </c>
      <c r="B20" s="522"/>
      <c r="C20" s="522"/>
      <c r="D20" s="522"/>
      <c r="E20" s="522"/>
      <c r="F20" s="522"/>
      <c r="G20" s="522"/>
      <c r="H20" s="522"/>
      <c r="I20" s="522"/>
      <c r="J20" s="522"/>
      <c r="K20" s="522"/>
      <c r="L20" s="460">
        <f>SUM(L11:L19)</f>
        <v>0</v>
      </c>
      <c r="M20" s="418" t="s">
        <v>199</v>
      </c>
      <c r="N20" s="460">
        <f>SUM(N11:N19)</f>
        <v>0</v>
      </c>
    </row>
    <row r="21" spans="1:14">
      <c r="A21" s="281"/>
      <c r="B21" s="282"/>
      <c r="C21" s="282"/>
      <c r="D21" s="282"/>
      <c r="E21" s="282"/>
      <c r="F21" s="282"/>
      <c r="G21" s="282"/>
      <c r="H21" s="282"/>
      <c r="I21" s="281"/>
      <c r="J21" s="283"/>
      <c r="K21" s="281"/>
      <c r="L21" s="281"/>
      <c r="M21" s="281"/>
      <c r="N21" s="281"/>
    </row>
    <row r="22" spans="1:14">
      <c r="A22" s="281"/>
      <c r="B22" s="285"/>
      <c r="C22" s="285"/>
      <c r="D22" s="286"/>
      <c r="E22" s="186"/>
      <c r="F22" s="186"/>
      <c r="G22" s="287"/>
      <c r="H22" s="288"/>
      <c r="I22" s="288"/>
      <c r="J22" s="288"/>
      <c r="K22" s="288"/>
      <c r="L22" s="281"/>
      <c r="M22" s="281"/>
      <c r="N22" s="281"/>
    </row>
    <row r="23" spans="1:14">
      <c r="A23" s="281"/>
      <c r="B23" s="289" t="s">
        <v>44</v>
      </c>
      <c r="C23" s="289"/>
      <c r="D23" s="286"/>
      <c r="E23" s="186"/>
      <c r="F23" s="186"/>
      <c r="G23" s="287"/>
      <c r="H23" s="290"/>
      <c r="I23" s="290" t="s">
        <v>45</v>
      </c>
      <c r="J23" s="290"/>
      <c r="K23" s="288"/>
      <c r="L23" s="281"/>
      <c r="M23" s="281"/>
      <c r="N23" s="281"/>
    </row>
    <row r="24" spans="1:14">
      <c r="A24" s="281"/>
      <c r="B24" s="185"/>
      <c r="C24" s="185"/>
      <c r="D24" s="186"/>
      <c r="E24" s="187"/>
      <c r="F24" s="187"/>
      <c r="G24" s="187"/>
      <c r="H24" s="187"/>
      <c r="I24" s="187" t="s">
        <v>46</v>
      </c>
      <c r="J24" s="291"/>
      <c r="K24" s="188"/>
      <c r="L24" s="281"/>
      <c r="M24" s="281"/>
      <c r="N24" s="281"/>
    </row>
    <row r="25" spans="1:14">
      <c r="D25" s="293"/>
    </row>
  </sheetData>
  <mergeCells count="2">
    <mergeCell ref="A3:N3"/>
    <mergeCell ref="A20:K2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O19"/>
  <sheetViews>
    <sheetView zoomScaleNormal="100" workbookViewId="0">
      <selection activeCell="T11" sqref="T11"/>
    </sheetView>
  </sheetViews>
  <sheetFormatPr defaultColWidth="10.5" defaultRowHeight="14.25"/>
  <cols>
    <col min="1" max="1" width="4.625" customWidth="1"/>
  </cols>
  <sheetData>
    <row r="1" spans="1:15" ht="15">
      <c r="A1" s="294"/>
      <c r="B1" s="499" t="s">
        <v>535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464" t="s">
        <v>0</v>
      </c>
      <c r="N1" s="294"/>
    </row>
    <row r="2" spans="1:15" ht="15">
      <c r="A2" s="295"/>
      <c r="B2" s="295"/>
      <c r="C2" s="295"/>
      <c r="D2" s="248"/>
      <c r="E2" s="248"/>
      <c r="F2" s="248"/>
      <c r="G2" s="248"/>
      <c r="H2" s="248"/>
      <c r="I2" s="248"/>
      <c r="J2" s="296"/>
      <c r="K2" s="297"/>
      <c r="L2" s="297"/>
      <c r="M2" s="298"/>
      <c r="N2" s="297"/>
    </row>
    <row r="3" spans="1:15" ht="15">
      <c r="A3" s="297"/>
      <c r="B3" s="299"/>
      <c r="C3" s="299"/>
      <c r="D3" s="300"/>
      <c r="E3" s="301"/>
      <c r="F3" s="301"/>
      <c r="G3" s="301"/>
      <c r="H3" s="301"/>
      <c r="I3" s="301"/>
      <c r="J3" s="298"/>
      <c r="K3" s="298"/>
      <c r="L3" s="297"/>
      <c r="M3" s="297"/>
      <c r="N3" s="297"/>
    </row>
    <row r="4" spans="1:15" ht="26.85" customHeight="1">
      <c r="B4" s="521" t="s">
        <v>1</v>
      </c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</row>
    <row r="5" spans="1:15">
      <c r="A5" s="302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</row>
    <row r="6" spans="1:15" ht="15">
      <c r="A6" s="298"/>
      <c r="B6" s="303" t="s">
        <v>427</v>
      </c>
      <c r="C6" s="303"/>
      <c r="D6" s="298"/>
      <c r="E6" s="298"/>
      <c r="F6" s="298"/>
      <c r="G6" s="298"/>
      <c r="H6" s="298"/>
      <c r="I6" s="298"/>
      <c r="J6" s="298"/>
      <c r="K6" s="298"/>
      <c r="L6" s="297"/>
      <c r="M6" s="297"/>
      <c r="N6" s="297"/>
    </row>
    <row r="7" spans="1:15" ht="15">
      <c r="A7" s="297"/>
      <c r="B7" s="303" t="s">
        <v>60</v>
      </c>
      <c r="C7" s="303"/>
      <c r="D7" s="298"/>
      <c r="E7" s="297"/>
      <c r="F7" s="297"/>
      <c r="G7" s="297"/>
      <c r="H7" s="297"/>
      <c r="I7" s="297"/>
      <c r="J7" s="297"/>
      <c r="K7" s="297"/>
      <c r="L7" s="297"/>
      <c r="M7" s="297"/>
      <c r="N7" s="297"/>
    </row>
    <row r="8" spans="1:15" ht="15">
      <c r="A8" s="297"/>
      <c r="B8" s="304"/>
      <c r="C8" s="304"/>
      <c r="D8" s="298"/>
      <c r="E8" s="297"/>
      <c r="F8" s="297"/>
      <c r="G8" s="297"/>
      <c r="H8" s="297"/>
      <c r="I8" s="297"/>
      <c r="J8" s="297"/>
      <c r="K8" s="297"/>
      <c r="L8" s="297"/>
      <c r="M8" s="297"/>
      <c r="N8" s="297"/>
    </row>
    <row r="9" spans="1:15" ht="42">
      <c r="A9" s="465" t="s">
        <v>80</v>
      </c>
      <c r="B9" s="465" t="s">
        <v>5</v>
      </c>
      <c r="C9" s="465" t="s">
        <v>6</v>
      </c>
      <c r="D9" s="465" t="s">
        <v>7</v>
      </c>
      <c r="E9" s="465" t="s">
        <v>130</v>
      </c>
      <c r="F9" s="465" t="s">
        <v>9</v>
      </c>
      <c r="G9" s="465" t="s">
        <v>12</v>
      </c>
      <c r="H9" s="465" t="s">
        <v>11</v>
      </c>
      <c r="I9" s="465" t="s">
        <v>13</v>
      </c>
      <c r="J9" s="465" t="s">
        <v>14</v>
      </c>
      <c r="K9" s="465" t="s">
        <v>15</v>
      </c>
      <c r="L9" s="465" t="s">
        <v>533</v>
      </c>
      <c r="M9" s="465" t="s">
        <v>17</v>
      </c>
      <c r="N9" s="465" t="s">
        <v>433</v>
      </c>
    </row>
    <row r="10" spans="1:15">
      <c r="A10" s="466">
        <v>1</v>
      </c>
      <c r="B10" s="466">
        <v>2</v>
      </c>
      <c r="C10" s="466">
        <v>3</v>
      </c>
      <c r="D10" s="466">
        <v>4</v>
      </c>
      <c r="E10" s="466">
        <v>5</v>
      </c>
      <c r="F10" s="466">
        <v>6</v>
      </c>
      <c r="G10" s="466">
        <v>7</v>
      </c>
      <c r="H10" s="466">
        <v>8</v>
      </c>
      <c r="I10" s="466">
        <v>9</v>
      </c>
      <c r="J10" s="466">
        <v>10</v>
      </c>
      <c r="K10" s="466">
        <v>11</v>
      </c>
      <c r="L10" s="466">
        <v>12</v>
      </c>
      <c r="M10" s="466">
        <v>13</v>
      </c>
      <c r="N10" s="466">
        <v>14</v>
      </c>
    </row>
    <row r="11" spans="1:15">
      <c r="A11" s="467"/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</row>
    <row r="12" spans="1:15">
      <c r="A12" s="468" t="s">
        <v>18</v>
      </c>
      <c r="B12" s="468"/>
      <c r="C12" s="468"/>
      <c r="D12" s="468" t="s">
        <v>428</v>
      </c>
      <c r="E12" s="103" t="s">
        <v>307</v>
      </c>
      <c r="F12" s="96" t="s">
        <v>287</v>
      </c>
      <c r="G12" s="96">
        <v>20</v>
      </c>
      <c r="H12" s="469">
        <v>12</v>
      </c>
      <c r="I12" s="470"/>
      <c r="J12" s="471">
        <v>0.08</v>
      </c>
      <c r="K12" s="472">
        <f>I12*1.08</f>
        <v>0</v>
      </c>
      <c r="L12" s="473">
        <f>I12*H12</f>
        <v>0</v>
      </c>
      <c r="M12" s="473">
        <f>N12-L12</f>
        <v>0</v>
      </c>
      <c r="N12" s="473">
        <f>K12*H12</f>
        <v>0</v>
      </c>
    </row>
    <row r="13" spans="1:15" ht="31.5">
      <c r="A13" s="468" t="s">
        <v>24</v>
      </c>
      <c r="B13" s="468"/>
      <c r="C13" s="468"/>
      <c r="D13" s="468" t="s">
        <v>428</v>
      </c>
      <c r="E13" s="103" t="s">
        <v>429</v>
      </c>
      <c r="F13" s="96" t="s">
        <v>430</v>
      </c>
      <c r="G13" s="96">
        <v>20</v>
      </c>
      <c r="H13" s="469">
        <v>24</v>
      </c>
      <c r="I13" s="470"/>
      <c r="J13" s="471">
        <v>0.08</v>
      </c>
      <c r="K13" s="472">
        <f>I13*1.08</f>
        <v>0</v>
      </c>
      <c r="L13" s="473">
        <f>I13*H13</f>
        <v>0</v>
      </c>
      <c r="M13" s="473">
        <f>N13-L13</f>
        <v>0</v>
      </c>
      <c r="N13" s="473">
        <f>K13*H13</f>
        <v>0</v>
      </c>
    </row>
    <row r="14" spans="1:15" ht="13.9" customHeight="1">
      <c r="A14" s="531" t="s">
        <v>199</v>
      </c>
      <c r="B14" s="531"/>
      <c r="C14" s="531"/>
      <c r="D14" s="531"/>
      <c r="E14" s="531"/>
      <c r="F14" s="531"/>
      <c r="G14" s="531"/>
      <c r="H14" s="531"/>
      <c r="I14" s="531"/>
      <c r="J14" s="531"/>
      <c r="K14" s="531"/>
      <c r="L14" s="475">
        <f>SUM(L12:L13)</f>
        <v>0</v>
      </c>
      <c r="M14" s="474" t="s">
        <v>199</v>
      </c>
      <c r="N14" s="475">
        <f>SUM(N12:N13)</f>
        <v>0</v>
      </c>
    </row>
    <row r="15" spans="1:15">
      <c r="A15" s="305"/>
      <c r="B15" s="306"/>
      <c r="C15" s="306"/>
      <c r="D15" s="306"/>
      <c r="E15" s="306"/>
      <c r="F15" s="306"/>
      <c r="G15" s="306"/>
      <c r="H15" s="306"/>
      <c r="I15" s="305"/>
      <c r="J15" s="307"/>
      <c r="K15" s="305"/>
      <c r="L15" s="305"/>
      <c r="M15" s="305"/>
      <c r="N15" s="305"/>
    </row>
    <row r="16" spans="1:15">
      <c r="A16" s="305"/>
      <c r="B16" s="308"/>
      <c r="C16" s="308"/>
      <c r="D16" s="309"/>
      <c r="E16" s="300"/>
      <c r="F16" s="300"/>
      <c r="G16" s="139"/>
      <c r="H16" s="310"/>
      <c r="I16" s="310"/>
      <c r="J16" s="310"/>
      <c r="K16" s="310"/>
      <c r="L16" s="305"/>
      <c r="M16" s="305"/>
      <c r="N16" s="305"/>
    </row>
    <row r="17" spans="1:14">
      <c r="A17" s="305"/>
      <c r="B17" s="311" t="s">
        <v>44</v>
      </c>
      <c r="C17" s="311"/>
      <c r="D17" s="309"/>
      <c r="E17" s="300"/>
      <c r="F17" s="300"/>
      <c r="G17" s="139"/>
      <c r="H17" s="312"/>
      <c r="I17" s="312" t="s">
        <v>45</v>
      </c>
      <c r="J17" s="312"/>
      <c r="K17" s="310"/>
      <c r="L17" s="305"/>
      <c r="M17" s="305"/>
      <c r="N17" s="305"/>
    </row>
    <row r="18" spans="1:14">
      <c r="A18" s="305"/>
      <c r="B18" s="299"/>
      <c r="C18" s="299"/>
      <c r="D18" s="300"/>
      <c r="E18" s="301"/>
      <c r="F18" s="301"/>
      <c r="G18" s="301"/>
      <c r="H18" s="301"/>
      <c r="I18" s="301" t="s">
        <v>46</v>
      </c>
      <c r="J18" s="143"/>
      <c r="K18" s="298"/>
      <c r="L18" s="305"/>
      <c r="M18" s="305"/>
      <c r="N18" s="305"/>
    </row>
    <row r="19" spans="1:14" ht="15">
      <c r="A19" s="297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</row>
  </sheetData>
  <mergeCells count="2">
    <mergeCell ref="B4:O4"/>
    <mergeCell ref="A14:K14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N17"/>
  <sheetViews>
    <sheetView zoomScaleNormal="100" workbookViewId="0">
      <selection activeCell="M29" sqref="M29"/>
    </sheetView>
  </sheetViews>
  <sheetFormatPr defaultColWidth="10.5" defaultRowHeight="14.25"/>
  <cols>
    <col min="1" max="1" width="4.625" customWidth="1"/>
  </cols>
  <sheetData>
    <row r="1" spans="1:14">
      <c r="A1" s="184"/>
      <c r="B1" s="495" t="s">
        <v>535</v>
      </c>
      <c r="D1" s="186"/>
      <c r="E1" s="187"/>
      <c r="F1" s="187"/>
      <c r="G1" s="187"/>
      <c r="H1" s="187"/>
      <c r="I1" s="187"/>
      <c r="K1" s="188"/>
      <c r="M1" s="187" t="s">
        <v>0</v>
      </c>
    </row>
    <row r="2" spans="1:14">
      <c r="B2" s="185"/>
      <c r="C2" s="185"/>
      <c r="D2" s="186"/>
      <c r="E2" s="187"/>
      <c r="F2" s="187"/>
      <c r="G2" s="187"/>
      <c r="H2" s="187"/>
      <c r="I2" s="187"/>
      <c r="J2" s="188"/>
      <c r="K2" s="188"/>
    </row>
    <row r="3" spans="1:14" ht="26.85" customHeight="1">
      <c r="A3" s="521" t="s">
        <v>1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</row>
    <row r="4" spans="1:14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>
      <c r="A5" s="188"/>
      <c r="B5" s="51" t="s">
        <v>431</v>
      </c>
      <c r="C5" s="51"/>
      <c r="D5" s="188"/>
      <c r="E5" s="188"/>
      <c r="F5" s="188"/>
      <c r="H5" s="188"/>
      <c r="I5" s="188"/>
      <c r="J5" s="188"/>
      <c r="K5" s="188"/>
    </row>
    <row r="6" spans="1:14">
      <c r="B6" s="51" t="s">
        <v>432</v>
      </c>
      <c r="C6" s="51"/>
      <c r="D6" s="188"/>
    </row>
    <row r="7" spans="1:14">
      <c r="B7" s="190"/>
      <c r="C7" s="190"/>
      <c r="D7" s="188"/>
    </row>
    <row r="8" spans="1:14" ht="42">
      <c r="A8" s="404" t="s">
        <v>80</v>
      </c>
      <c r="B8" s="404" t="s">
        <v>5</v>
      </c>
      <c r="C8" s="404" t="s">
        <v>6</v>
      </c>
      <c r="D8" s="404" t="s">
        <v>7</v>
      </c>
      <c r="E8" s="404" t="s">
        <v>130</v>
      </c>
      <c r="F8" s="404" t="s">
        <v>9</v>
      </c>
      <c r="G8" s="404" t="s">
        <v>12</v>
      </c>
      <c r="H8" s="404" t="s">
        <v>11</v>
      </c>
      <c r="I8" s="404" t="s">
        <v>13</v>
      </c>
      <c r="J8" s="404" t="s">
        <v>14</v>
      </c>
      <c r="K8" s="404" t="s">
        <v>15</v>
      </c>
      <c r="L8" s="404" t="s">
        <v>533</v>
      </c>
      <c r="M8" s="404" t="s">
        <v>17</v>
      </c>
      <c r="N8" s="404" t="s">
        <v>433</v>
      </c>
    </row>
    <row r="9" spans="1:14">
      <c r="A9" s="405">
        <v>1</v>
      </c>
      <c r="B9" s="405">
        <v>2</v>
      </c>
      <c r="C9" s="405">
        <v>3</v>
      </c>
      <c r="D9" s="405">
        <v>4</v>
      </c>
      <c r="E9" s="405">
        <v>5</v>
      </c>
      <c r="F9" s="405">
        <v>6</v>
      </c>
      <c r="G9" s="405">
        <v>7</v>
      </c>
      <c r="H9" s="405">
        <v>8</v>
      </c>
      <c r="I9" s="405">
        <v>9</v>
      </c>
      <c r="J9" s="405">
        <v>10</v>
      </c>
      <c r="K9" s="405">
        <v>11</v>
      </c>
      <c r="L9" s="405">
        <v>12</v>
      </c>
      <c r="M9" s="405">
        <v>13</v>
      </c>
      <c r="N9" s="405">
        <v>14</v>
      </c>
    </row>
    <row r="10" spans="1:14">
      <c r="A10" s="406"/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</row>
    <row r="11" spans="1:14" ht="42">
      <c r="A11" s="424">
        <v>1</v>
      </c>
      <c r="B11" s="425"/>
      <c r="C11" s="425"/>
      <c r="D11" s="407" t="s">
        <v>434</v>
      </c>
      <c r="E11" s="426" t="s">
        <v>435</v>
      </c>
      <c r="F11" s="426" t="s">
        <v>436</v>
      </c>
      <c r="G11" s="426" t="s">
        <v>352</v>
      </c>
      <c r="H11" s="427">
        <v>6</v>
      </c>
      <c r="I11" s="409"/>
      <c r="J11" s="182">
        <v>0.08</v>
      </c>
      <c r="K11" s="429">
        <f>I11*1.08</f>
        <v>0</v>
      </c>
      <c r="L11" s="429">
        <f>I11*H11</f>
        <v>0</v>
      </c>
      <c r="M11" s="429">
        <f>N11-L11</f>
        <v>0</v>
      </c>
      <c r="N11" s="429">
        <f>K11*H11</f>
        <v>0</v>
      </c>
    </row>
    <row r="12" spans="1:14" ht="42">
      <c r="A12" s="424">
        <v>2</v>
      </c>
      <c r="B12" s="425"/>
      <c r="C12" s="425"/>
      <c r="D12" s="407" t="s">
        <v>434</v>
      </c>
      <c r="E12" s="426" t="s">
        <v>437</v>
      </c>
      <c r="F12" s="426" t="s">
        <v>436</v>
      </c>
      <c r="G12" s="426" t="s">
        <v>352</v>
      </c>
      <c r="H12" s="427">
        <v>6</v>
      </c>
      <c r="I12" s="409"/>
      <c r="J12" s="182">
        <v>0.08</v>
      </c>
      <c r="K12" s="429">
        <f>I12*1.08</f>
        <v>0</v>
      </c>
      <c r="L12" s="429">
        <f>I12*H12</f>
        <v>0</v>
      </c>
      <c r="M12" s="429">
        <f>N12-L12</f>
        <v>0</v>
      </c>
      <c r="N12" s="429">
        <f>K12*H12</f>
        <v>0</v>
      </c>
    </row>
    <row r="13" spans="1:14" ht="13.9" customHeight="1">
      <c r="A13" s="528" t="s">
        <v>199</v>
      </c>
      <c r="B13" s="528"/>
      <c r="C13" s="528"/>
      <c r="D13" s="528"/>
      <c r="E13" s="528"/>
      <c r="F13" s="528"/>
      <c r="G13" s="528"/>
      <c r="H13" s="528"/>
      <c r="I13" s="528"/>
      <c r="J13" s="528"/>
      <c r="K13" s="528"/>
      <c r="L13" s="476">
        <f>SUM(L11:L12)</f>
        <v>0</v>
      </c>
      <c r="M13" s="370" t="s">
        <v>199</v>
      </c>
      <c r="N13" s="476">
        <f>SUM(N11:N12)</f>
        <v>0</v>
      </c>
    </row>
    <row r="14" spans="1:14">
      <c r="A14" s="249"/>
      <c r="B14" s="250"/>
      <c r="C14" s="250"/>
      <c r="D14" s="250"/>
      <c r="E14" s="250"/>
      <c r="F14" s="250"/>
      <c r="G14" s="250"/>
      <c r="H14" s="250"/>
      <c r="I14" s="249"/>
      <c r="J14" s="251"/>
      <c r="K14" s="249"/>
      <c r="L14" s="249"/>
      <c r="M14" s="249"/>
      <c r="N14" s="249"/>
    </row>
    <row r="15" spans="1:14">
      <c r="A15" s="249"/>
      <c r="B15" s="252"/>
      <c r="C15" s="252"/>
      <c r="D15" s="253"/>
      <c r="E15" s="254"/>
      <c r="F15" s="254"/>
      <c r="G15" s="255"/>
      <c r="H15" s="256"/>
      <c r="I15" s="256"/>
      <c r="J15" s="256"/>
      <c r="K15" s="256"/>
      <c r="L15" s="249"/>
      <c r="M15" s="249"/>
      <c r="N15" s="249"/>
    </row>
    <row r="16" spans="1:14">
      <c r="A16" s="249"/>
      <c r="B16" s="257" t="s">
        <v>44</v>
      </c>
      <c r="C16" s="257"/>
      <c r="D16" s="253"/>
      <c r="E16" s="254"/>
      <c r="F16" s="254"/>
      <c r="G16" s="255"/>
      <c r="H16" s="258"/>
      <c r="I16" s="258" t="s">
        <v>45</v>
      </c>
      <c r="J16" s="258"/>
      <c r="K16" s="256"/>
      <c r="L16" s="249"/>
      <c r="M16" s="249"/>
      <c r="N16" s="249"/>
    </row>
    <row r="17" spans="1:14">
      <c r="A17" s="249"/>
      <c r="B17" s="259"/>
      <c r="C17" s="259"/>
      <c r="D17" s="254"/>
      <c r="E17" s="260"/>
      <c r="F17" s="260"/>
      <c r="G17" s="260"/>
      <c r="H17" s="260"/>
      <c r="I17" s="260" t="s">
        <v>46</v>
      </c>
      <c r="J17" s="261"/>
      <c r="K17" s="262"/>
      <c r="L17" s="249"/>
      <c r="M17" s="249"/>
      <c r="N17" s="249"/>
    </row>
  </sheetData>
  <mergeCells count="2">
    <mergeCell ref="A3:N3"/>
    <mergeCell ref="A13:K1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P16"/>
  <sheetViews>
    <sheetView zoomScaleNormal="100" workbookViewId="0">
      <selection activeCell="B5" sqref="B5"/>
    </sheetView>
  </sheetViews>
  <sheetFormatPr defaultColWidth="10.5" defaultRowHeight="14.25"/>
  <cols>
    <col min="1" max="1" width="4.75" customWidth="1"/>
    <col min="3" max="3" width="11.625" customWidth="1"/>
    <col min="4" max="4" width="36.625" customWidth="1"/>
    <col min="7" max="7" width="11.625" customWidth="1"/>
    <col min="12" max="12" width="12.375" customWidth="1"/>
    <col min="15" max="15" width="11.625" customWidth="1"/>
  </cols>
  <sheetData>
    <row r="1" spans="1:16">
      <c r="A1" s="313"/>
      <c r="B1" s="500" t="s">
        <v>535</v>
      </c>
      <c r="C1" s="314"/>
      <c r="D1" s="315"/>
      <c r="E1" s="3"/>
      <c r="F1" s="3"/>
      <c r="G1" s="3"/>
      <c r="H1" s="3"/>
      <c r="I1" s="3"/>
      <c r="J1" s="316"/>
      <c r="K1" s="7" t="s">
        <v>0</v>
      </c>
    </row>
    <row r="2" spans="1:16">
      <c r="A2" s="313"/>
      <c r="B2" s="317"/>
      <c r="C2" s="317"/>
      <c r="D2" s="318"/>
      <c r="E2" s="319"/>
      <c r="F2" s="318"/>
      <c r="G2" s="319"/>
      <c r="H2" s="316"/>
      <c r="I2" s="316"/>
      <c r="J2" s="313"/>
      <c r="K2" s="313"/>
    </row>
    <row r="3" spans="1:16" ht="20.85" customHeight="1">
      <c r="A3" s="523" t="s">
        <v>1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</row>
    <row r="4" spans="1:16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6">
      <c r="A5" s="320"/>
      <c r="B5" s="321" t="s">
        <v>438</v>
      </c>
      <c r="C5" s="321"/>
      <c r="D5" s="322"/>
      <c r="E5" s="15"/>
      <c r="F5" s="323"/>
      <c r="G5" s="5"/>
      <c r="H5" s="5"/>
      <c r="I5" s="5"/>
      <c r="J5" s="5"/>
      <c r="K5" s="5"/>
    </row>
    <row r="6" spans="1:16">
      <c r="A6" s="324"/>
      <c r="B6" s="325" t="s">
        <v>439</v>
      </c>
      <c r="C6" s="325"/>
      <c r="D6" s="322"/>
      <c r="E6" s="5"/>
      <c r="F6" s="326"/>
      <c r="G6" s="5"/>
      <c r="H6" s="5"/>
      <c r="I6" s="5"/>
      <c r="J6" s="5"/>
      <c r="K6" s="5"/>
    </row>
    <row r="7" spans="1:16" ht="42">
      <c r="A7" s="265" t="s">
        <v>80</v>
      </c>
      <c r="B7" s="265" t="s">
        <v>5</v>
      </c>
      <c r="C7" s="265" t="s">
        <v>6</v>
      </c>
      <c r="D7" s="265" t="s">
        <v>7</v>
      </c>
      <c r="E7" s="265" t="s">
        <v>8</v>
      </c>
      <c r="F7" s="265" t="s">
        <v>9</v>
      </c>
      <c r="G7" s="265" t="s">
        <v>10</v>
      </c>
      <c r="H7" s="265" t="s">
        <v>11</v>
      </c>
      <c r="I7" s="265" t="s">
        <v>12</v>
      </c>
      <c r="J7" s="265" t="s">
        <v>13</v>
      </c>
      <c r="K7" s="265" t="s">
        <v>14</v>
      </c>
      <c r="L7" s="265" t="s">
        <v>15</v>
      </c>
      <c r="M7" s="265" t="s">
        <v>534</v>
      </c>
      <c r="N7" s="404" t="s">
        <v>17</v>
      </c>
      <c r="O7" s="404" t="s">
        <v>433</v>
      </c>
    </row>
    <row r="8" spans="1:16">
      <c r="A8" s="266">
        <v>1</v>
      </c>
      <c r="B8" s="266">
        <v>2</v>
      </c>
      <c r="C8" s="266">
        <v>3</v>
      </c>
      <c r="D8" s="266">
        <v>4</v>
      </c>
      <c r="E8" s="266">
        <v>5</v>
      </c>
      <c r="F8" s="266">
        <v>6</v>
      </c>
      <c r="G8" s="266">
        <v>7</v>
      </c>
      <c r="H8" s="266">
        <v>8</v>
      </c>
      <c r="I8" s="266">
        <v>9</v>
      </c>
      <c r="J8" s="266">
        <v>10</v>
      </c>
      <c r="K8" s="266">
        <v>11</v>
      </c>
      <c r="L8" s="266">
        <v>12</v>
      </c>
      <c r="M8" s="266">
        <v>13</v>
      </c>
      <c r="N8" s="266">
        <v>14</v>
      </c>
      <c r="O8" s="266">
        <v>15</v>
      </c>
    </row>
    <row r="9" spans="1:16">
      <c r="A9" s="532"/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</row>
    <row r="10" spans="1:16" ht="102.75" customHeight="1">
      <c r="A10" s="268" t="s">
        <v>18</v>
      </c>
      <c r="B10" s="477"/>
      <c r="C10" s="477"/>
      <c r="D10" s="478" t="s">
        <v>440</v>
      </c>
      <c r="E10" s="270" t="s">
        <v>441</v>
      </c>
      <c r="F10" s="270" t="s">
        <v>442</v>
      </c>
      <c r="G10" s="270" t="s">
        <v>443</v>
      </c>
      <c r="H10" s="268">
        <v>20</v>
      </c>
      <c r="I10" s="268" t="s">
        <v>23</v>
      </c>
      <c r="J10" s="479"/>
      <c r="K10" s="182">
        <v>0.08</v>
      </c>
      <c r="L10" s="273">
        <f>J10*1.08</f>
        <v>0</v>
      </c>
      <c r="M10" s="479">
        <f>J10*H10</f>
        <v>0</v>
      </c>
      <c r="N10" s="479">
        <f>O10-M10</f>
        <v>0</v>
      </c>
      <c r="O10" s="479">
        <f>L10*H10</f>
        <v>0</v>
      </c>
      <c r="P10" s="12"/>
    </row>
    <row r="11" spans="1:16" ht="93" customHeight="1">
      <c r="A11" s="268" t="s">
        <v>18</v>
      </c>
      <c r="B11" s="477"/>
      <c r="C11" s="477"/>
      <c r="D11" s="478" t="s">
        <v>444</v>
      </c>
      <c r="E11" s="270" t="s">
        <v>445</v>
      </c>
      <c r="F11" s="270" t="s">
        <v>442</v>
      </c>
      <c r="G11" s="270" t="s">
        <v>443</v>
      </c>
      <c r="H11" s="268">
        <v>20</v>
      </c>
      <c r="I11" s="268" t="s">
        <v>23</v>
      </c>
      <c r="J11" s="480"/>
      <c r="K11" s="182">
        <v>0.08</v>
      </c>
      <c r="L11" s="273">
        <f>J11*1.08</f>
        <v>0</v>
      </c>
      <c r="M11" s="479">
        <f>J11*H11</f>
        <v>0</v>
      </c>
      <c r="N11" s="480">
        <f>O11-M11</f>
        <v>0</v>
      </c>
      <c r="O11" s="480">
        <f>L11*H11</f>
        <v>0</v>
      </c>
    </row>
    <row r="12" spans="1:16" ht="93" customHeight="1">
      <c r="A12" s="268" t="s">
        <v>18</v>
      </c>
      <c r="B12" s="477"/>
      <c r="C12" s="477"/>
      <c r="D12" s="478" t="s">
        <v>446</v>
      </c>
      <c r="E12" s="270" t="s">
        <v>447</v>
      </c>
      <c r="F12" s="270" t="s">
        <v>442</v>
      </c>
      <c r="G12" s="270" t="s">
        <v>443</v>
      </c>
      <c r="H12" s="268">
        <v>30</v>
      </c>
      <c r="I12" s="268" t="s">
        <v>23</v>
      </c>
      <c r="J12" s="480"/>
      <c r="K12" s="182">
        <v>0.08</v>
      </c>
      <c r="L12" s="273">
        <f>J12*1.08</f>
        <v>0</v>
      </c>
      <c r="M12" s="479">
        <f>J12*H12</f>
        <v>0</v>
      </c>
      <c r="N12" s="480">
        <f>O12-M12</f>
        <v>0</v>
      </c>
      <c r="O12" s="480">
        <f>L12*H12</f>
        <v>0</v>
      </c>
    </row>
    <row r="13" spans="1:16" ht="13.9" customHeight="1">
      <c r="A13" s="533" t="s">
        <v>43</v>
      </c>
      <c r="B13" s="533"/>
      <c r="C13" s="533"/>
      <c r="D13" s="533"/>
      <c r="E13" s="533"/>
      <c r="F13" s="533"/>
      <c r="G13" s="533"/>
      <c r="H13" s="533"/>
      <c r="I13" s="533"/>
      <c r="J13" s="533"/>
      <c r="K13" s="533"/>
      <c r="L13" s="533"/>
      <c r="M13" s="481">
        <f>M10+M11+M12</f>
        <v>0</v>
      </c>
      <c r="N13" s="482"/>
      <c r="O13" s="481">
        <f>O10+O11+O12</f>
        <v>0</v>
      </c>
    </row>
    <row r="14" spans="1:16">
      <c r="A14" s="313"/>
      <c r="B14" s="331" t="s">
        <v>44</v>
      </c>
      <c r="C14" s="331"/>
      <c r="D14" s="332"/>
      <c r="E14" s="332"/>
      <c r="F14" s="318"/>
      <c r="G14" s="333"/>
      <c r="H14" s="334"/>
      <c r="I14" s="41" t="s">
        <v>45</v>
      </c>
      <c r="J14" s="335"/>
      <c r="K14" s="313"/>
      <c r="M14" s="179"/>
      <c r="O14" s="179"/>
    </row>
    <row r="15" spans="1:16">
      <c r="A15" s="313"/>
      <c r="B15" s="317"/>
      <c r="C15" s="317"/>
      <c r="D15" s="318"/>
      <c r="E15" s="318"/>
      <c r="F15" s="318"/>
      <c r="G15" s="319"/>
      <c r="H15" s="319"/>
      <c r="I15" s="41" t="s">
        <v>46</v>
      </c>
      <c r="J15" s="316"/>
      <c r="K15" s="313"/>
    </row>
    <row r="16" spans="1:16" ht="15">
      <c r="P16" s="336"/>
    </row>
  </sheetData>
  <mergeCells count="3">
    <mergeCell ref="A3:N3"/>
    <mergeCell ref="A9:O9"/>
    <mergeCell ref="A13:L1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O15"/>
  <sheetViews>
    <sheetView zoomScaleNormal="100" workbookViewId="0">
      <selection activeCell="B5" sqref="B5"/>
    </sheetView>
  </sheetViews>
  <sheetFormatPr defaultColWidth="10.5" defaultRowHeight="14.25"/>
  <cols>
    <col min="1" max="1" width="4.5" customWidth="1"/>
    <col min="3" max="3" width="11.375" customWidth="1"/>
    <col min="4" max="4" width="29.375" customWidth="1"/>
    <col min="7" max="7" width="11.875" customWidth="1"/>
    <col min="8" max="8" width="10.625" bestFit="1" customWidth="1"/>
    <col min="10" max="12" width="10.625" bestFit="1" customWidth="1"/>
    <col min="13" max="13" width="11.375" bestFit="1" customWidth="1"/>
    <col min="14" max="14" width="10.875" customWidth="1"/>
    <col min="15" max="15" width="11.375" bestFit="1" customWidth="1"/>
  </cols>
  <sheetData>
    <row r="1" spans="1:15">
      <c r="A1" s="313"/>
      <c r="B1" s="500" t="s">
        <v>535</v>
      </c>
      <c r="C1" s="314"/>
      <c r="D1" s="3"/>
      <c r="E1" s="3"/>
      <c r="F1" s="3"/>
      <c r="G1" s="3"/>
      <c r="H1" s="3"/>
      <c r="I1" s="3"/>
      <c r="J1" s="316"/>
      <c r="K1" s="7" t="s">
        <v>0</v>
      </c>
    </row>
    <row r="2" spans="1:15">
      <c r="A2" s="313"/>
      <c r="B2" s="317"/>
      <c r="C2" s="317"/>
      <c r="D2" s="318"/>
      <c r="E2" s="319"/>
      <c r="F2" s="318"/>
      <c r="G2" s="319"/>
      <c r="H2" s="316"/>
      <c r="I2" s="316"/>
      <c r="J2" s="313"/>
      <c r="K2" s="313"/>
    </row>
    <row r="3" spans="1:15" ht="20.85" customHeight="1">
      <c r="A3" s="523" t="s">
        <v>1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</row>
    <row r="4" spans="1: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>
      <c r="A5" s="337"/>
      <c r="B5" s="321" t="s">
        <v>448</v>
      </c>
      <c r="C5" s="321"/>
      <c r="D5" s="322"/>
      <c r="E5" s="15"/>
      <c r="F5" s="323"/>
      <c r="G5" s="5"/>
      <c r="H5" s="5"/>
      <c r="I5" s="5"/>
      <c r="J5" s="5"/>
      <c r="K5" s="5"/>
    </row>
    <row r="6" spans="1:15">
      <c r="A6" s="338"/>
      <c r="B6" s="325" t="s">
        <v>439</v>
      </c>
      <c r="C6" s="325"/>
      <c r="D6" s="322"/>
      <c r="E6" s="5"/>
      <c r="F6" s="326"/>
      <c r="G6" s="5"/>
      <c r="H6" s="5"/>
      <c r="I6" s="5"/>
      <c r="J6" s="5"/>
      <c r="K6" s="5"/>
    </row>
    <row r="7" spans="1:15" ht="42">
      <c r="A7" s="265" t="s">
        <v>80</v>
      </c>
      <c r="B7" s="265" t="s">
        <v>5</v>
      </c>
      <c r="C7" s="265" t="s">
        <v>6</v>
      </c>
      <c r="D7" s="265" t="s">
        <v>7</v>
      </c>
      <c r="E7" s="265" t="s">
        <v>8</v>
      </c>
      <c r="F7" s="265" t="s">
        <v>9</v>
      </c>
      <c r="G7" s="265" t="s">
        <v>10</v>
      </c>
      <c r="H7" s="265" t="s">
        <v>11</v>
      </c>
      <c r="I7" s="265" t="s">
        <v>12</v>
      </c>
      <c r="J7" s="265" t="s">
        <v>13</v>
      </c>
      <c r="K7" s="265" t="s">
        <v>14</v>
      </c>
      <c r="L7" s="265" t="s">
        <v>15</v>
      </c>
      <c r="M7" s="265" t="s">
        <v>534</v>
      </c>
      <c r="N7" s="404" t="s">
        <v>17</v>
      </c>
      <c r="O7" s="404" t="s">
        <v>433</v>
      </c>
    </row>
    <row r="8" spans="1:15">
      <c r="A8" s="266">
        <v>1</v>
      </c>
      <c r="B8" s="266">
        <v>2</v>
      </c>
      <c r="C8" s="266">
        <v>3</v>
      </c>
      <c r="D8" s="266">
        <v>4</v>
      </c>
      <c r="E8" s="266">
        <v>5</v>
      </c>
      <c r="F8" s="266">
        <v>6</v>
      </c>
      <c r="G8" s="266">
        <v>7</v>
      </c>
      <c r="H8" s="266">
        <v>8</v>
      </c>
      <c r="I8" s="266">
        <v>9</v>
      </c>
      <c r="J8" s="266">
        <v>10</v>
      </c>
      <c r="K8" s="266">
        <v>11</v>
      </c>
      <c r="L8" s="266">
        <v>12</v>
      </c>
      <c r="M8" s="266">
        <v>13</v>
      </c>
      <c r="N8" s="266">
        <v>14</v>
      </c>
      <c r="O8" s="266">
        <v>15</v>
      </c>
    </row>
    <row r="9" spans="1:15">
      <c r="A9" s="532"/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</row>
    <row r="10" spans="1:15" ht="121.5" customHeight="1">
      <c r="A10" s="268" t="s">
        <v>18</v>
      </c>
      <c r="B10" s="478"/>
      <c r="C10" s="478"/>
      <c r="D10" s="478" t="s">
        <v>449</v>
      </c>
      <c r="E10" s="270" t="s">
        <v>450</v>
      </c>
      <c r="F10" s="270" t="s">
        <v>442</v>
      </c>
      <c r="G10" s="270" t="s">
        <v>443</v>
      </c>
      <c r="H10" s="268">
        <v>70</v>
      </c>
      <c r="I10" s="268" t="s">
        <v>23</v>
      </c>
      <c r="J10" s="483"/>
      <c r="K10" s="182">
        <v>0.08</v>
      </c>
      <c r="L10" s="273">
        <f>J10*1.08</f>
        <v>0</v>
      </c>
      <c r="M10" s="479">
        <f>J10*H10</f>
        <v>0</v>
      </c>
      <c r="N10" s="479">
        <f>O10-M10</f>
        <v>0</v>
      </c>
      <c r="O10" s="479">
        <f>L10*H10</f>
        <v>0</v>
      </c>
    </row>
    <row r="11" spans="1:15">
      <c r="A11" s="534" t="s">
        <v>43</v>
      </c>
      <c r="B11" s="534"/>
      <c r="C11" s="534"/>
      <c r="D11" s="534"/>
      <c r="E11" s="534"/>
      <c r="F11" s="534"/>
      <c r="G11" s="534"/>
      <c r="H11" s="534"/>
      <c r="I11" s="534"/>
      <c r="J11" s="534"/>
      <c r="K11" s="534"/>
      <c r="L11" s="534"/>
      <c r="M11" s="481">
        <f>SUM(M10)</f>
        <v>0</v>
      </c>
      <c r="N11" s="482"/>
      <c r="O11" s="481">
        <f>SUM(O10)</f>
        <v>0</v>
      </c>
    </row>
    <row r="12" spans="1:15">
      <c r="A12" s="5"/>
      <c r="B12" s="5"/>
      <c r="C12" s="5"/>
      <c r="D12" s="5"/>
      <c r="E12" s="5"/>
      <c r="F12" s="326"/>
      <c r="G12" s="5"/>
      <c r="H12" s="5"/>
      <c r="I12" s="5"/>
      <c r="J12" s="5"/>
      <c r="K12" s="5"/>
    </row>
    <row r="13" spans="1:15">
      <c r="A13" s="313"/>
      <c r="B13" s="339"/>
      <c r="C13" s="339"/>
      <c r="D13" s="332"/>
      <c r="E13" s="318"/>
      <c r="F13" s="318"/>
      <c r="G13" s="333"/>
      <c r="H13" s="335"/>
      <c r="I13" s="335"/>
      <c r="J13" s="335"/>
      <c r="K13" s="313"/>
    </row>
    <row r="14" spans="1:15">
      <c r="A14" s="313"/>
      <c r="B14" s="331" t="s">
        <v>44</v>
      </c>
      <c r="C14" s="331"/>
      <c r="D14" s="332"/>
      <c r="E14" s="332"/>
      <c r="F14" s="318"/>
      <c r="G14" s="333"/>
      <c r="H14" s="334"/>
      <c r="I14" s="41" t="s">
        <v>45</v>
      </c>
      <c r="J14" s="335"/>
      <c r="K14" s="313"/>
    </row>
    <row r="15" spans="1:15">
      <c r="A15" s="313"/>
      <c r="B15" s="317"/>
      <c r="C15" s="317"/>
      <c r="D15" s="318"/>
      <c r="E15" s="318"/>
      <c r="F15" s="318"/>
      <c r="G15" s="319"/>
      <c r="H15" s="319"/>
      <c r="I15" s="41" t="s">
        <v>46</v>
      </c>
      <c r="J15" s="316"/>
      <c r="K15" s="313"/>
    </row>
  </sheetData>
  <mergeCells count="3">
    <mergeCell ref="A3:N3"/>
    <mergeCell ref="A9:O9"/>
    <mergeCell ref="A11:L1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5"/>
  <sheetViews>
    <sheetView zoomScaleNormal="100" workbookViewId="0">
      <selection activeCell="B5" sqref="B5"/>
    </sheetView>
  </sheetViews>
  <sheetFormatPr defaultColWidth="9" defaultRowHeight="14.25"/>
  <cols>
    <col min="1" max="1" width="5" style="13" customWidth="1"/>
    <col min="2" max="2" width="19.75" style="13" customWidth="1"/>
    <col min="3" max="3" width="10.625" style="13" customWidth="1"/>
    <col min="4" max="4" width="25" style="13" customWidth="1"/>
    <col min="5" max="5" width="9" style="13"/>
    <col min="6" max="6" width="10.375" style="13" customWidth="1"/>
    <col min="7" max="7" width="16.25" style="13" customWidth="1"/>
    <col min="8" max="8" width="9" style="13"/>
    <col min="9" max="9" width="10.5" style="13" customWidth="1"/>
    <col min="10" max="10" width="14.125" style="13" customWidth="1"/>
    <col min="11" max="13" width="11" style="13" customWidth="1"/>
    <col min="14" max="14" width="10.125" style="13" customWidth="1"/>
    <col min="15" max="15" width="11" style="13" customWidth="1"/>
    <col min="16" max="1024" width="9" style="13"/>
  </cols>
  <sheetData>
    <row r="1" spans="1:15" s="5" customFormat="1" ht="15.75" customHeight="1">
      <c r="A1" s="13"/>
      <c r="B1" s="495" t="s">
        <v>535</v>
      </c>
      <c r="C1" s="6"/>
      <c r="D1" s="3"/>
      <c r="E1" s="3"/>
      <c r="F1" s="3"/>
      <c r="G1" s="3"/>
      <c r="H1" s="3"/>
      <c r="I1" s="3"/>
      <c r="J1" s="12"/>
      <c r="K1" s="7" t="s">
        <v>0</v>
      </c>
    </row>
    <row r="2" spans="1:15" s="5" customFormat="1" ht="15.75" customHeight="1">
      <c r="A2" s="13"/>
      <c r="B2" s="9"/>
      <c r="C2" s="9"/>
      <c r="D2" s="10"/>
      <c r="E2" s="11"/>
      <c r="F2" s="11"/>
      <c r="G2" s="11"/>
      <c r="H2" s="12"/>
      <c r="I2" s="12"/>
      <c r="J2" s="13"/>
      <c r="K2" s="13"/>
    </row>
    <row r="3" spans="1:15" s="5" customFormat="1" ht="39" customHeight="1">
      <c r="A3" s="14"/>
      <c r="B3" s="511" t="s">
        <v>1</v>
      </c>
      <c r="C3" s="511"/>
      <c r="D3" s="511"/>
      <c r="E3" s="511"/>
      <c r="F3" s="511"/>
      <c r="G3" s="511"/>
      <c r="H3" s="511"/>
      <c r="I3" s="511"/>
      <c r="J3" s="14"/>
      <c r="K3" s="14"/>
    </row>
    <row r="4" spans="1:15" s="5" customFormat="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 s="5" customFormat="1" ht="15.75" customHeight="1">
      <c r="A5" s="15"/>
      <c r="B5" s="16" t="s">
        <v>66</v>
      </c>
      <c r="C5" s="16"/>
      <c r="D5" s="15"/>
      <c r="E5" s="15"/>
      <c r="F5" s="15"/>
    </row>
    <row r="6" spans="1:15" s="5" customFormat="1" ht="15.75" customHeight="1">
      <c r="B6" s="17" t="s">
        <v>3</v>
      </c>
      <c r="C6" s="17"/>
      <c r="D6" s="15"/>
    </row>
    <row r="7" spans="1:15" ht="51">
      <c r="A7" s="18" t="s">
        <v>4</v>
      </c>
      <c r="B7" s="18" t="s">
        <v>5</v>
      </c>
      <c r="C7" s="18" t="s">
        <v>6</v>
      </c>
      <c r="D7" s="18" t="s">
        <v>7</v>
      </c>
      <c r="E7" s="18" t="s">
        <v>8</v>
      </c>
      <c r="F7" s="18" t="s">
        <v>9</v>
      </c>
      <c r="G7" s="18" t="s">
        <v>10</v>
      </c>
      <c r="H7" s="18" t="s">
        <v>11</v>
      </c>
      <c r="I7" s="18" t="s">
        <v>12</v>
      </c>
      <c r="J7" s="388" t="s">
        <v>13</v>
      </c>
      <c r="K7" s="388" t="s">
        <v>14</v>
      </c>
      <c r="L7" s="388" t="s">
        <v>15</v>
      </c>
      <c r="M7" s="388" t="s">
        <v>534</v>
      </c>
      <c r="N7" s="388" t="s">
        <v>17</v>
      </c>
      <c r="O7" s="388" t="s">
        <v>433</v>
      </c>
    </row>
    <row r="8" spans="1:1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</row>
    <row r="9" spans="1:15">
      <c r="A9" s="512"/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21"/>
      <c r="M9" s="21"/>
      <c r="N9" s="21"/>
      <c r="O9" s="21"/>
    </row>
    <row r="10" spans="1:15" ht="25.5">
      <c r="A10" s="42" t="s">
        <v>18</v>
      </c>
      <c r="B10" s="48"/>
      <c r="C10" s="48"/>
      <c r="D10" s="23" t="s">
        <v>67</v>
      </c>
      <c r="E10" s="42" t="s">
        <v>25</v>
      </c>
      <c r="F10" s="29" t="s">
        <v>21</v>
      </c>
      <c r="G10" s="43" t="s">
        <v>68</v>
      </c>
      <c r="H10" s="44">
        <v>2050</v>
      </c>
      <c r="I10" s="42" t="s">
        <v>23</v>
      </c>
      <c r="J10" s="45"/>
      <c r="K10" s="27">
        <v>0.08</v>
      </c>
      <c r="L10" s="45">
        <f>J10*1.08</f>
        <v>0</v>
      </c>
      <c r="M10" s="45">
        <f>J10*H10</f>
        <v>0</v>
      </c>
      <c r="N10" s="45">
        <f>O10-M10</f>
        <v>0</v>
      </c>
      <c r="O10" s="45">
        <f>L10*H10</f>
        <v>0</v>
      </c>
    </row>
    <row r="11" spans="1:15" ht="12.75" customHeight="1">
      <c r="A11" s="513" t="s">
        <v>43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32">
        <f>SUM(M10)</f>
        <v>0</v>
      </c>
      <c r="N11" s="33" t="s">
        <v>43</v>
      </c>
      <c r="O11" s="32">
        <f>SUM(O10)</f>
        <v>0</v>
      </c>
    </row>
    <row r="12" spans="1:15" s="5" customFormat="1" ht="15.75" customHeight="1"/>
    <row r="13" spans="1:15">
      <c r="B13" s="35"/>
      <c r="C13" s="35"/>
      <c r="D13" s="36"/>
      <c r="E13" s="10"/>
      <c r="F13" s="10"/>
      <c r="G13" s="37"/>
      <c r="H13" s="38"/>
      <c r="I13" s="38"/>
      <c r="J13" s="38"/>
    </row>
    <row r="14" spans="1:15">
      <c r="B14" s="39" t="s">
        <v>44</v>
      </c>
      <c r="C14" s="39"/>
      <c r="D14" s="36"/>
      <c r="E14" s="36"/>
      <c r="F14" s="10"/>
      <c r="G14" s="37"/>
      <c r="H14" s="40"/>
      <c r="I14" s="41" t="s">
        <v>45</v>
      </c>
      <c r="J14" s="38"/>
    </row>
    <row r="15" spans="1:15">
      <c r="B15" s="9"/>
      <c r="C15" s="9"/>
      <c r="D15" s="10"/>
      <c r="E15" s="10"/>
      <c r="F15" s="11"/>
      <c r="G15" s="11"/>
      <c r="H15" s="11"/>
      <c r="I15" s="41" t="s">
        <v>46</v>
      </c>
      <c r="J15" s="12"/>
    </row>
  </sheetData>
  <mergeCells count="3">
    <mergeCell ref="B3:I3"/>
    <mergeCell ref="A9:K9"/>
    <mergeCell ref="A11:L1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O15"/>
  <sheetViews>
    <sheetView zoomScaleNormal="100" workbookViewId="0">
      <selection activeCell="E32" sqref="E32"/>
    </sheetView>
  </sheetViews>
  <sheetFormatPr defaultColWidth="10.5" defaultRowHeight="14.25"/>
  <cols>
    <col min="1" max="1" width="4.375" customWidth="1"/>
    <col min="3" max="3" width="13.75" customWidth="1"/>
    <col min="4" max="4" width="24.375" customWidth="1"/>
    <col min="7" max="7" width="11.625" customWidth="1"/>
  </cols>
  <sheetData>
    <row r="1" spans="1:15">
      <c r="A1" s="313"/>
      <c r="B1" s="500" t="s">
        <v>535</v>
      </c>
      <c r="C1" s="314"/>
      <c r="D1" s="3"/>
      <c r="E1" s="3"/>
      <c r="F1" s="3"/>
      <c r="G1" s="3"/>
      <c r="H1" s="3"/>
      <c r="I1" s="3"/>
      <c r="N1" s="316"/>
      <c r="O1" s="7" t="s">
        <v>0</v>
      </c>
    </row>
    <row r="2" spans="1:15">
      <c r="A2" s="313"/>
      <c r="B2" s="317"/>
      <c r="C2" s="317"/>
      <c r="D2" s="318"/>
      <c r="E2" s="319"/>
      <c r="F2" s="318"/>
      <c r="G2" s="319"/>
      <c r="H2" s="316"/>
      <c r="I2" s="316"/>
      <c r="J2" s="313"/>
      <c r="K2" s="313"/>
    </row>
    <row r="3" spans="1:15" ht="20.85" customHeight="1">
      <c r="A3" s="523" t="s">
        <v>1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</row>
    <row r="4" spans="1: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>
      <c r="A5" s="15"/>
      <c r="B5" s="321" t="s">
        <v>451</v>
      </c>
      <c r="C5" s="321"/>
      <c r="D5" s="322"/>
      <c r="E5" s="15"/>
      <c r="F5" s="323"/>
      <c r="G5" s="5"/>
      <c r="H5" s="5"/>
      <c r="I5" s="5"/>
      <c r="J5" s="5"/>
      <c r="K5" s="5"/>
    </row>
    <row r="6" spans="1:15">
      <c r="A6" s="5"/>
      <c r="B6" s="325" t="s">
        <v>439</v>
      </c>
      <c r="C6" s="325"/>
      <c r="D6" s="322"/>
      <c r="E6" s="5"/>
      <c r="F6" s="326"/>
      <c r="G6" s="5"/>
      <c r="H6" s="5"/>
      <c r="I6" s="5"/>
      <c r="J6" s="5"/>
      <c r="K6" s="5"/>
    </row>
    <row r="7" spans="1:15" ht="42">
      <c r="A7" s="265" t="s">
        <v>80</v>
      </c>
      <c r="B7" s="265" t="s">
        <v>5</v>
      </c>
      <c r="C7" s="265" t="s">
        <v>6</v>
      </c>
      <c r="D7" s="265" t="s">
        <v>7</v>
      </c>
      <c r="E7" s="265" t="s">
        <v>8</v>
      </c>
      <c r="F7" s="265" t="s">
        <v>9</v>
      </c>
      <c r="G7" s="265" t="s">
        <v>10</v>
      </c>
      <c r="H7" s="265" t="s">
        <v>11</v>
      </c>
      <c r="I7" s="265" t="s">
        <v>12</v>
      </c>
      <c r="J7" s="265" t="s">
        <v>13</v>
      </c>
      <c r="K7" s="265" t="s">
        <v>14</v>
      </c>
      <c r="L7" s="265" t="s">
        <v>15</v>
      </c>
      <c r="M7" s="265" t="s">
        <v>534</v>
      </c>
      <c r="N7" s="404" t="s">
        <v>17</v>
      </c>
      <c r="O7" s="404" t="s">
        <v>433</v>
      </c>
    </row>
    <row r="8" spans="1:15">
      <c r="A8" s="266">
        <v>1</v>
      </c>
      <c r="B8" s="266">
        <v>2</v>
      </c>
      <c r="C8" s="266">
        <v>3</v>
      </c>
      <c r="D8" s="266">
        <v>4</v>
      </c>
      <c r="E8" s="266">
        <v>5</v>
      </c>
      <c r="F8" s="266">
        <v>6</v>
      </c>
      <c r="G8" s="266">
        <v>7</v>
      </c>
      <c r="H8" s="266">
        <v>8</v>
      </c>
      <c r="I8" s="266">
        <v>9</v>
      </c>
      <c r="J8" s="266">
        <v>10</v>
      </c>
      <c r="K8" s="266">
        <v>11</v>
      </c>
      <c r="L8" s="266">
        <v>12</v>
      </c>
      <c r="M8" s="266">
        <v>13</v>
      </c>
      <c r="N8" s="266">
        <v>14</v>
      </c>
      <c r="O8" s="266">
        <v>15</v>
      </c>
    </row>
    <row r="9" spans="1:15">
      <c r="A9" s="532"/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</row>
    <row r="10" spans="1:15" ht="107.25" customHeight="1">
      <c r="A10" s="268" t="s">
        <v>18</v>
      </c>
      <c r="B10" s="478"/>
      <c r="C10" s="478"/>
      <c r="D10" s="478" t="s">
        <v>452</v>
      </c>
      <c r="E10" s="270" t="s">
        <v>453</v>
      </c>
      <c r="F10" s="270" t="s">
        <v>442</v>
      </c>
      <c r="G10" s="270" t="s">
        <v>443</v>
      </c>
      <c r="H10" s="268">
        <v>120</v>
      </c>
      <c r="I10" s="268" t="s">
        <v>23</v>
      </c>
      <c r="J10" s="484"/>
      <c r="K10" s="182">
        <v>0.08</v>
      </c>
      <c r="L10" s="273">
        <f>J10*1.08</f>
        <v>0</v>
      </c>
      <c r="M10" s="480">
        <f>J10*H10</f>
        <v>0</v>
      </c>
      <c r="N10" s="480">
        <f>O10-M10</f>
        <v>0</v>
      </c>
      <c r="O10" s="480">
        <f>L10*H10</f>
        <v>0</v>
      </c>
    </row>
    <row r="11" spans="1:15" ht="13.9" customHeight="1">
      <c r="A11" s="533" t="s">
        <v>43</v>
      </c>
      <c r="B11" s="533"/>
      <c r="C11" s="533"/>
      <c r="D11" s="533"/>
      <c r="E11" s="533"/>
      <c r="F11" s="533"/>
      <c r="G11" s="533"/>
      <c r="H11" s="533"/>
      <c r="I11" s="533"/>
      <c r="J11" s="533"/>
      <c r="K11" s="533"/>
      <c r="L11" s="533"/>
      <c r="M11" s="481">
        <f>SUM(M10)</f>
        <v>0</v>
      </c>
      <c r="N11" s="482"/>
      <c r="O11" s="481">
        <f>SUM(O10)</f>
        <v>0</v>
      </c>
    </row>
    <row r="12" spans="1:15">
      <c r="A12" s="5"/>
      <c r="B12" s="5"/>
      <c r="C12" s="5"/>
      <c r="D12" s="5"/>
      <c r="E12" s="5"/>
      <c r="F12" s="326"/>
      <c r="G12" s="5"/>
      <c r="H12" s="5"/>
      <c r="I12" s="5"/>
      <c r="J12" s="5"/>
      <c r="K12" s="5"/>
    </row>
    <row r="13" spans="1:15">
      <c r="A13" s="313"/>
      <c r="B13" s="339"/>
      <c r="C13" s="339"/>
      <c r="D13" s="332"/>
      <c r="E13" s="318"/>
      <c r="F13" s="318"/>
      <c r="G13" s="333"/>
      <c r="H13" s="335"/>
      <c r="I13" s="335"/>
      <c r="J13" s="335"/>
      <c r="K13" s="313"/>
    </row>
    <row r="14" spans="1:15">
      <c r="A14" s="313"/>
      <c r="B14" s="331" t="s">
        <v>44</v>
      </c>
      <c r="C14" s="331"/>
      <c r="D14" s="332"/>
      <c r="E14" s="332"/>
      <c r="F14" s="318"/>
      <c r="G14" s="333"/>
      <c r="H14" s="334"/>
      <c r="I14" s="41" t="s">
        <v>45</v>
      </c>
      <c r="J14" s="335"/>
      <c r="K14" s="313"/>
    </row>
    <row r="15" spans="1:15">
      <c r="A15" s="313"/>
      <c r="B15" s="317"/>
      <c r="C15" s="317"/>
      <c r="D15" s="318"/>
      <c r="E15" s="318"/>
      <c r="F15" s="318"/>
      <c r="G15" s="319"/>
      <c r="H15" s="319"/>
      <c r="I15" s="41" t="s">
        <v>46</v>
      </c>
      <c r="J15" s="316"/>
      <c r="K15" s="313"/>
    </row>
  </sheetData>
  <mergeCells count="3">
    <mergeCell ref="A3:N3"/>
    <mergeCell ref="A9:O9"/>
    <mergeCell ref="A11:L1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O15"/>
  <sheetViews>
    <sheetView zoomScaleNormal="100" workbookViewId="0">
      <selection activeCell="B5" sqref="B5"/>
    </sheetView>
  </sheetViews>
  <sheetFormatPr defaultColWidth="10.5" defaultRowHeight="14.25"/>
  <cols>
    <col min="1" max="1" width="4.75" customWidth="1"/>
    <col min="3" max="3" width="18.125" customWidth="1"/>
    <col min="4" max="4" width="39.125" customWidth="1"/>
    <col min="7" max="7" width="11.875" customWidth="1"/>
    <col min="9" max="9" width="10.125" customWidth="1"/>
    <col min="13" max="13" width="11.375" customWidth="1"/>
    <col min="15" max="15" width="10.25" customWidth="1"/>
  </cols>
  <sheetData>
    <row r="1" spans="1:15">
      <c r="A1" s="313"/>
      <c r="B1" s="500" t="s">
        <v>535</v>
      </c>
      <c r="C1" s="314"/>
      <c r="D1" s="3"/>
      <c r="E1" s="3"/>
      <c r="F1" s="3"/>
      <c r="G1" s="3"/>
      <c r="H1" s="3"/>
      <c r="I1" s="3"/>
      <c r="N1" s="316"/>
      <c r="O1" s="7" t="s">
        <v>0</v>
      </c>
    </row>
    <row r="2" spans="1:15">
      <c r="A2" s="313"/>
      <c r="B2" s="317"/>
      <c r="C2" s="317"/>
      <c r="D2" s="318"/>
      <c r="E2" s="319"/>
      <c r="F2" s="318"/>
      <c r="G2" s="319"/>
      <c r="H2" s="316"/>
      <c r="I2" s="316"/>
      <c r="J2" s="313"/>
      <c r="K2" s="313"/>
    </row>
    <row r="3" spans="1:15" ht="20.85" customHeight="1">
      <c r="A3" s="523" t="s">
        <v>1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</row>
    <row r="4" spans="1: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>
      <c r="A5" s="15"/>
      <c r="B5" s="321" t="s">
        <v>454</v>
      </c>
      <c r="C5" s="321"/>
      <c r="D5" s="322"/>
      <c r="E5" s="15"/>
      <c r="F5" s="323"/>
      <c r="G5" s="5"/>
      <c r="H5" s="5"/>
      <c r="I5" s="5"/>
      <c r="J5" s="5"/>
      <c r="K5" s="5"/>
    </row>
    <row r="6" spans="1:15">
      <c r="A6" s="5"/>
      <c r="B6" s="325" t="s">
        <v>439</v>
      </c>
      <c r="C6" s="325"/>
      <c r="D6" s="322"/>
      <c r="E6" s="5"/>
      <c r="F6" s="326"/>
      <c r="G6" s="5"/>
      <c r="H6" s="5"/>
      <c r="I6" s="5"/>
      <c r="J6" s="5"/>
      <c r="K6" s="5"/>
    </row>
    <row r="7" spans="1:15" ht="42">
      <c r="A7" s="265" t="s">
        <v>80</v>
      </c>
      <c r="B7" s="265" t="s">
        <v>5</v>
      </c>
      <c r="C7" s="265" t="s">
        <v>6</v>
      </c>
      <c r="D7" s="265" t="s">
        <v>7</v>
      </c>
      <c r="E7" s="265" t="s">
        <v>8</v>
      </c>
      <c r="F7" s="265" t="s">
        <v>9</v>
      </c>
      <c r="G7" s="265" t="s">
        <v>10</v>
      </c>
      <c r="H7" s="265" t="s">
        <v>11</v>
      </c>
      <c r="I7" s="265" t="s">
        <v>12</v>
      </c>
      <c r="J7" s="265" t="s">
        <v>13</v>
      </c>
      <c r="K7" s="265" t="s">
        <v>14</v>
      </c>
      <c r="L7" s="265" t="s">
        <v>15</v>
      </c>
      <c r="M7" s="265" t="s">
        <v>534</v>
      </c>
      <c r="N7" s="404" t="s">
        <v>17</v>
      </c>
      <c r="O7" s="404" t="s">
        <v>433</v>
      </c>
    </row>
    <row r="8" spans="1:15">
      <c r="A8" s="266">
        <v>1</v>
      </c>
      <c r="B8" s="266">
        <v>2</v>
      </c>
      <c r="C8" s="266">
        <v>3</v>
      </c>
      <c r="D8" s="266">
        <v>4</v>
      </c>
      <c r="E8" s="266">
        <v>5</v>
      </c>
      <c r="F8" s="266">
        <v>6</v>
      </c>
      <c r="G8" s="266">
        <v>7</v>
      </c>
      <c r="H8" s="266">
        <v>8</v>
      </c>
      <c r="I8" s="266">
        <v>9</v>
      </c>
      <c r="J8" s="266">
        <v>10</v>
      </c>
      <c r="K8" s="266">
        <v>11</v>
      </c>
      <c r="L8" s="266">
        <v>12</v>
      </c>
      <c r="M8" s="266">
        <v>13</v>
      </c>
      <c r="N8" s="266">
        <v>14</v>
      </c>
      <c r="O8" s="266">
        <v>15</v>
      </c>
    </row>
    <row r="9" spans="1:15">
      <c r="A9" s="532"/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</row>
    <row r="10" spans="1:15" ht="127.5" customHeight="1">
      <c r="A10" s="268" t="s">
        <v>18</v>
      </c>
      <c r="B10" s="478"/>
      <c r="C10" s="478"/>
      <c r="D10" s="510" t="s">
        <v>539</v>
      </c>
      <c r="E10" s="270" t="s">
        <v>447</v>
      </c>
      <c r="F10" s="270" t="s">
        <v>442</v>
      </c>
      <c r="G10" s="270" t="s">
        <v>443</v>
      </c>
      <c r="H10" s="268">
        <v>180</v>
      </c>
      <c r="I10" s="268" t="s">
        <v>23</v>
      </c>
      <c r="J10" s="483"/>
      <c r="K10" s="182">
        <v>0.08</v>
      </c>
      <c r="L10" s="273">
        <f>J10*1.08</f>
        <v>0</v>
      </c>
      <c r="M10" s="479">
        <f>J10*H10</f>
        <v>0</v>
      </c>
      <c r="N10" s="479">
        <f>O10-M10</f>
        <v>0</v>
      </c>
      <c r="O10" s="479">
        <f>L10*H10</f>
        <v>0</v>
      </c>
    </row>
    <row r="11" spans="1:15" ht="13.9" customHeight="1">
      <c r="A11" s="533" t="s">
        <v>43</v>
      </c>
      <c r="B11" s="533"/>
      <c r="C11" s="533"/>
      <c r="D11" s="533"/>
      <c r="E11" s="533"/>
      <c r="F11" s="533"/>
      <c r="G11" s="533"/>
      <c r="H11" s="533"/>
      <c r="I11" s="533"/>
      <c r="J11" s="533"/>
      <c r="K11" s="533"/>
      <c r="L11" s="533"/>
      <c r="M11" s="485">
        <f>SUM(M10)</f>
        <v>0</v>
      </c>
      <c r="N11" s="486"/>
      <c r="O11" s="485">
        <f>SUM(O10)</f>
        <v>0</v>
      </c>
    </row>
    <row r="12" spans="1:15">
      <c r="A12" s="5"/>
      <c r="B12" s="5"/>
      <c r="C12" s="5"/>
      <c r="D12" s="5"/>
      <c r="E12" s="5"/>
      <c r="F12" s="326"/>
      <c r="G12" s="5"/>
      <c r="H12" s="5"/>
      <c r="I12" s="5"/>
      <c r="J12" s="5"/>
      <c r="K12" s="5"/>
    </row>
    <row r="13" spans="1:15">
      <c r="A13" s="313"/>
      <c r="B13" s="339"/>
      <c r="C13" s="339"/>
      <c r="D13" s="332"/>
      <c r="E13" s="318"/>
      <c r="F13" s="318"/>
      <c r="G13" s="333"/>
      <c r="H13" s="335"/>
      <c r="I13" s="335"/>
      <c r="J13" s="335"/>
      <c r="K13" s="313"/>
    </row>
    <row r="14" spans="1:15">
      <c r="A14" s="313"/>
      <c r="B14" s="331" t="s">
        <v>44</v>
      </c>
      <c r="C14" s="331"/>
      <c r="D14" s="332"/>
      <c r="E14" s="332"/>
      <c r="F14" s="318"/>
      <c r="G14" s="333"/>
      <c r="H14" s="334"/>
      <c r="I14" s="41" t="s">
        <v>45</v>
      </c>
      <c r="J14" s="335"/>
      <c r="K14" s="313"/>
    </row>
    <row r="15" spans="1:15">
      <c r="A15" s="313"/>
      <c r="B15" s="317"/>
      <c r="C15" s="317"/>
      <c r="D15" s="318"/>
      <c r="E15" s="318"/>
      <c r="F15" s="318"/>
      <c r="G15" s="319"/>
      <c r="H15" s="319"/>
      <c r="I15" s="41" t="s">
        <v>46</v>
      </c>
      <c r="J15" s="316"/>
      <c r="K15" s="313"/>
    </row>
  </sheetData>
  <mergeCells count="3">
    <mergeCell ref="A3:N3"/>
    <mergeCell ref="A9:O9"/>
    <mergeCell ref="A11:L1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O15"/>
  <sheetViews>
    <sheetView zoomScaleNormal="100" workbookViewId="0">
      <selection activeCell="B5" sqref="B5"/>
    </sheetView>
  </sheetViews>
  <sheetFormatPr defaultColWidth="10.5" defaultRowHeight="14.25"/>
  <cols>
    <col min="1" max="1" width="4.5" customWidth="1"/>
    <col min="2" max="2" width="9.25" customWidth="1"/>
    <col min="3" max="3" width="10.25" customWidth="1"/>
    <col min="4" max="4" width="25.625" customWidth="1"/>
    <col min="7" max="7" width="12.25" customWidth="1"/>
    <col min="10" max="10" width="9.875" customWidth="1"/>
    <col min="13" max="13" width="11" customWidth="1"/>
    <col min="15" max="15" width="11.125" customWidth="1"/>
  </cols>
  <sheetData>
    <row r="1" spans="1:15">
      <c r="A1" s="313"/>
      <c r="B1" s="500" t="s">
        <v>535</v>
      </c>
      <c r="C1" s="314"/>
      <c r="D1" s="3"/>
      <c r="E1" s="3"/>
      <c r="F1" s="3"/>
      <c r="G1" s="3"/>
      <c r="H1" s="3"/>
      <c r="I1" s="3"/>
      <c r="N1" s="316"/>
      <c r="O1" s="7" t="s">
        <v>0</v>
      </c>
    </row>
    <row r="2" spans="1:15">
      <c r="A2" s="313"/>
      <c r="B2" s="317"/>
      <c r="C2" s="317"/>
      <c r="D2" s="318"/>
      <c r="E2" s="319"/>
      <c r="F2" s="318"/>
      <c r="G2" s="319"/>
      <c r="H2" s="316"/>
      <c r="I2" s="316"/>
      <c r="J2" s="313"/>
      <c r="K2" s="313"/>
    </row>
    <row r="3" spans="1:15" ht="20.85" customHeight="1">
      <c r="A3" s="523" t="s">
        <v>1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</row>
    <row r="4" spans="1: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>
      <c r="A5" s="15"/>
      <c r="B5" s="321" t="s">
        <v>455</v>
      </c>
      <c r="C5" s="321"/>
      <c r="D5" s="322"/>
      <c r="E5" s="15"/>
      <c r="F5" s="323"/>
      <c r="G5" s="5"/>
      <c r="H5" s="5"/>
      <c r="I5" s="5"/>
      <c r="J5" s="5"/>
      <c r="K5" s="5"/>
    </row>
    <row r="6" spans="1:15">
      <c r="A6" s="5"/>
      <c r="B6" s="325" t="s">
        <v>439</v>
      </c>
      <c r="C6" s="325"/>
      <c r="D6" s="322"/>
      <c r="E6" s="5"/>
      <c r="F6" s="326"/>
      <c r="G6" s="5"/>
      <c r="H6" s="5"/>
      <c r="I6" s="5"/>
      <c r="J6" s="5"/>
      <c r="K6" s="5"/>
    </row>
    <row r="7" spans="1:15" ht="42">
      <c r="A7" s="265" t="s">
        <v>80</v>
      </c>
      <c r="B7" s="265" t="s">
        <v>5</v>
      </c>
      <c r="C7" s="265" t="s">
        <v>6</v>
      </c>
      <c r="D7" s="265" t="s">
        <v>7</v>
      </c>
      <c r="E7" s="265" t="s">
        <v>8</v>
      </c>
      <c r="F7" s="265" t="s">
        <v>9</v>
      </c>
      <c r="G7" s="265" t="s">
        <v>10</v>
      </c>
      <c r="H7" s="265" t="s">
        <v>11</v>
      </c>
      <c r="I7" s="265" t="s">
        <v>12</v>
      </c>
      <c r="J7" s="265" t="s">
        <v>13</v>
      </c>
      <c r="K7" s="265" t="s">
        <v>14</v>
      </c>
      <c r="L7" s="265" t="s">
        <v>15</v>
      </c>
      <c r="M7" s="265" t="s">
        <v>534</v>
      </c>
      <c r="N7" s="404" t="s">
        <v>17</v>
      </c>
      <c r="O7" s="404" t="s">
        <v>433</v>
      </c>
    </row>
    <row r="8" spans="1:15">
      <c r="A8" s="266">
        <v>1</v>
      </c>
      <c r="B8" s="266">
        <v>2</v>
      </c>
      <c r="C8" s="266">
        <v>3</v>
      </c>
      <c r="D8" s="266">
        <v>4</v>
      </c>
      <c r="E8" s="266">
        <v>5</v>
      </c>
      <c r="F8" s="266">
        <v>6</v>
      </c>
      <c r="G8" s="266">
        <v>7</v>
      </c>
      <c r="H8" s="266">
        <v>8</v>
      </c>
      <c r="I8" s="266">
        <v>9</v>
      </c>
      <c r="J8" s="266">
        <v>10</v>
      </c>
      <c r="K8" s="266">
        <v>11</v>
      </c>
      <c r="L8" s="266">
        <v>12</v>
      </c>
      <c r="M8" s="266">
        <v>13</v>
      </c>
      <c r="N8" s="266">
        <v>14</v>
      </c>
      <c r="O8" s="266">
        <v>15</v>
      </c>
    </row>
    <row r="9" spans="1:15">
      <c r="A9" s="532"/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</row>
    <row r="10" spans="1:15" ht="98.45" customHeight="1">
      <c r="A10" s="268" t="s">
        <v>18</v>
      </c>
      <c r="B10" s="478"/>
      <c r="C10" s="478"/>
      <c r="D10" s="478" t="s">
        <v>456</v>
      </c>
      <c r="E10" s="270" t="s">
        <v>457</v>
      </c>
      <c r="F10" s="270" t="s">
        <v>442</v>
      </c>
      <c r="G10" s="270" t="s">
        <v>443</v>
      </c>
      <c r="H10" s="268">
        <v>105</v>
      </c>
      <c r="I10" s="268" t="s">
        <v>23</v>
      </c>
      <c r="J10" s="483"/>
      <c r="K10" s="182">
        <v>0.08</v>
      </c>
      <c r="L10" s="273">
        <f>J10*1.08</f>
        <v>0</v>
      </c>
      <c r="M10" s="479">
        <f>J10*H10</f>
        <v>0</v>
      </c>
      <c r="N10" s="479">
        <f>O10-M10</f>
        <v>0</v>
      </c>
      <c r="O10" s="479">
        <f>L10*H10</f>
        <v>0</v>
      </c>
    </row>
    <row r="11" spans="1:15" ht="13.9" customHeight="1">
      <c r="A11" s="533" t="s">
        <v>43</v>
      </c>
      <c r="B11" s="533"/>
      <c r="C11" s="533"/>
      <c r="D11" s="533"/>
      <c r="E11" s="533"/>
      <c r="F11" s="533"/>
      <c r="G11" s="533"/>
      <c r="H11" s="533"/>
      <c r="I11" s="533"/>
      <c r="J11" s="533"/>
      <c r="K11" s="533"/>
      <c r="L11" s="533"/>
      <c r="M11" s="481">
        <f>SUM(M10)</f>
        <v>0</v>
      </c>
      <c r="N11" s="487"/>
      <c r="O11" s="481">
        <f>SUM(O10)</f>
        <v>0</v>
      </c>
    </row>
    <row r="12" spans="1:15">
      <c r="A12" s="5"/>
      <c r="B12" s="5"/>
      <c r="C12" s="5"/>
      <c r="D12" s="5"/>
      <c r="E12" s="5"/>
      <c r="F12" s="326"/>
      <c r="G12" s="5"/>
      <c r="H12" s="5"/>
      <c r="I12" s="5"/>
      <c r="J12" s="5"/>
      <c r="K12" s="5"/>
    </row>
    <row r="13" spans="1:15">
      <c r="A13" s="313"/>
      <c r="B13" s="339"/>
      <c r="C13" s="339"/>
      <c r="D13" s="332"/>
      <c r="E13" s="318"/>
      <c r="F13" s="318"/>
      <c r="G13" s="333"/>
      <c r="H13" s="335"/>
      <c r="I13" s="335"/>
      <c r="J13" s="335"/>
      <c r="K13" s="313"/>
    </row>
    <row r="14" spans="1:15">
      <c r="A14" s="313"/>
      <c r="B14" s="331" t="s">
        <v>44</v>
      </c>
      <c r="C14" s="331"/>
      <c r="D14" s="332"/>
      <c r="E14" s="332"/>
      <c r="F14" s="318"/>
      <c r="G14" s="333"/>
      <c r="H14" s="334"/>
      <c r="I14" s="41" t="s">
        <v>45</v>
      </c>
      <c r="J14" s="335"/>
      <c r="K14" s="313"/>
    </row>
    <row r="15" spans="1:15">
      <c r="A15" s="313"/>
      <c r="B15" s="317"/>
      <c r="C15" s="317"/>
      <c r="D15" s="318"/>
      <c r="E15" s="318"/>
      <c r="F15" s="318"/>
      <c r="G15" s="319"/>
      <c r="H15" s="319"/>
      <c r="I15" s="41" t="s">
        <v>46</v>
      </c>
      <c r="J15" s="316"/>
      <c r="K15" s="313"/>
    </row>
  </sheetData>
  <mergeCells count="3">
    <mergeCell ref="A3:N3"/>
    <mergeCell ref="A9:O9"/>
    <mergeCell ref="A11:L1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N17"/>
  <sheetViews>
    <sheetView zoomScaleNormal="100" workbookViewId="0">
      <selection activeCell="B5" sqref="B5"/>
    </sheetView>
  </sheetViews>
  <sheetFormatPr defaultColWidth="10.5" defaultRowHeight="14.25"/>
  <cols>
    <col min="1" max="1" width="4.375" customWidth="1"/>
    <col min="3" max="3" width="15.25" customWidth="1"/>
    <col min="4" max="4" width="16.875" customWidth="1"/>
  </cols>
  <sheetData>
    <row r="1" spans="1:14" ht="15">
      <c r="A1" s="195"/>
      <c r="B1" s="502" t="s">
        <v>535</v>
      </c>
      <c r="C1" s="197"/>
      <c r="D1" s="198"/>
      <c r="E1" s="198"/>
      <c r="F1" s="194"/>
      <c r="G1" s="194"/>
      <c r="H1" s="194"/>
      <c r="I1" s="194"/>
      <c r="J1" s="195"/>
      <c r="K1" s="196"/>
      <c r="L1" s="195"/>
      <c r="M1" s="194" t="s">
        <v>0</v>
      </c>
      <c r="N1" s="195"/>
    </row>
    <row r="2" spans="1:14" ht="15">
      <c r="A2" s="195"/>
      <c r="B2" s="197"/>
      <c r="C2" s="197"/>
      <c r="D2" s="198"/>
      <c r="E2" s="198"/>
      <c r="F2" s="194"/>
      <c r="G2" s="194"/>
      <c r="H2" s="194"/>
      <c r="I2" s="194"/>
      <c r="J2" s="196"/>
      <c r="K2" s="196"/>
      <c r="L2" s="195"/>
      <c r="M2" s="195"/>
      <c r="N2" s="195"/>
    </row>
    <row r="3" spans="1:14" ht="20.85" customHeight="1">
      <c r="A3" s="523" t="s">
        <v>1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>
      <c r="A5" s="340"/>
      <c r="B5" s="321" t="s">
        <v>458</v>
      </c>
      <c r="C5" s="321"/>
      <c r="D5" s="341"/>
      <c r="E5" s="340"/>
      <c r="F5" s="196"/>
      <c r="G5" s="196"/>
      <c r="H5" s="196"/>
      <c r="I5" s="196"/>
      <c r="J5" s="196"/>
      <c r="K5" s="196"/>
      <c r="L5" s="195"/>
      <c r="M5" s="195"/>
      <c r="N5" s="195"/>
    </row>
    <row r="6" spans="1:14" ht="15">
      <c r="A6" s="342"/>
      <c r="B6" s="321" t="s">
        <v>60</v>
      </c>
      <c r="C6" s="321"/>
      <c r="D6" s="341"/>
      <c r="E6" s="340"/>
      <c r="F6" s="195"/>
      <c r="G6" s="195"/>
      <c r="H6" s="195"/>
      <c r="I6" s="195"/>
      <c r="J6" s="195"/>
      <c r="K6" s="195"/>
      <c r="L6" s="195"/>
      <c r="M6" s="195"/>
      <c r="N6" s="195"/>
    </row>
    <row r="7" spans="1:14" ht="15">
      <c r="A7" s="195"/>
      <c r="B7" s="199"/>
      <c r="C7" s="199"/>
      <c r="D7" s="196"/>
      <c r="E7" s="196"/>
      <c r="F7" s="195"/>
      <c r="G7" s="195"/>
      <c r="H7" s="195"/>
      <c r="I7" s="195"/>
      <c r="J7" s="195"/>
      <c r="K7" s="195"/>
      <c r="L7" s="195"/>
      <c r="M7" s="195"/>
      <c r="N7" s="195"/>
    </row>
    <row r="8" spans="1:14" ht="42">
      <c r="A8" s="200" t="s">
        <v>80</v>
      </c>
      <c r="B8" s="200" t="s">
        <v>5</v>
      </c>
      <c r="C8" s="200" t="s">
        <v>6</v>
      </c>
      <c r="D8" s="200" t="s">
        <v>7</v>
      </c>
      <c r="E8" s="200" t="s">
        <v>130</v>
      </c>
      <c r="F8" s="200" t="s">
        <v>9</v>
      </c>
      <c r="G8" s="200" t="s">
        <v>12</v>
      </c>
      <c r="H8" s="200" t="s">
        <v>11</v>
      </c>
      <c r="I8" s="200" t="s">
        <v>13</v>
      </c>
      <c r="J8" s="200" t="s">
        <v>14</v>
      </c>
      <c r="K8" s="200" t="s">
        <v>15</v>
      </c>
      <c r="L8" s="200" t="s">
        <v>533</v>
      </c>
      <c r="M8" s="200" t="s">
        <v>17</v>
      </c>
      <c r="N8" s="200" t="s">
        <v>433</v>
      </c>
    </row>
    <row r="9" spans="1:14">
      <c r="A9" s="201">
        <v>1</v>
      </c>
      <c r="B9" s="201">
        <v>2</v>
      </c>
      <c r="C9" s="201">
        <v>3</v>
      </c>
      <c r="D9" s="201">
        <v>4</v>
      </c>
      <c r="E9" s="201">
        <v>5</v>
      </c>
      <c r="F9" s="201">
        <v>6</v>
      </c>
      <c r="G9" s="201">
        <v>7</v>
      </c>
      <c r="H9" s="201">
        <v>8</v>
      </c>
      <c r="I9" s="201">
        <v>9</v>
      </c>
      <c r="J9" s="201">
        <v>10</v>
      </c>
      <c r="K9" s="201">
        <v>11</v>
      </c>
      <c r="L9" s="201">
        <v>12</v>
      </c>
      <c r="M9" s="201">
        <v>13</v>
      </c>
      <c r="N9" s="201">
        <v>14</v>
      </c>
    </row>
    <row r="10" spans="1:14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</row>
    <row r="11" spans="1:14" ht="31.5">
      <c r="A11" s="343">
        <v>1</v>
      </c>
      <c r="B11" s="344"/>
      <c r="C11" s="344"/>
      <c r="D11" s="345" t="s">
        <v>459</v>
      </c>
      <c r="E11" s="345" t="s">
        <v>460</v>
      </c>
      <c r="F11" s="346" t="s">
        <v>461</v>
      </c>
      <c r="G11" s="346" t="s">
        <v>462</v>
      </c>
      <c r="H11" s="344">
        <v>20</v>
      </c>
      <c r="I11" s="347"/>
      <c r="J11" s="348">
        <v>0.08</v>
      </c>
      <c r="K11" s="349">
        <f>I11+(I11*J11)</f>
        <v>0</v>
      </c>
      <c r="L11" s="347">
        <f>I11*H11</f>
        <v>0</v>
      </c>
      <c r="M11" s="347">
        <f>N11-L11</f>
        <v>0</v>
      </c>
      <c r="N11" s="347">
        <f>K11*H11</f>
        <v>0</v>
      </c>
    </row>
    <row r="12" spans="1:14">
      <c r="A12" s="535"/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488">
        <f>SUM(L11:L11)</f>
        <v>0</v>
      </c>
      <c r="M12" s="351" t="s">
        <v>199</v>
      </c>
      <c r="N12" s="488">
        <f>SUM(N11:N11)</f>
        <v>0</v>
      </c>
    </row>
    <row r="13" spans="1:14">
      <c r="A13" s="219"/>
      <c r="B13" s="220"/>
      <c r="C13" s="220"/>
      <c r="D13" s="220"/>
      <c r="E13" s="220"/>
      <c r="F13" s="220"/>
      <c r="G13" s="220"/>
      <c r="H13" s="220"/>
      <c r="I13" s="219"/>
      <c r="J13" s="221"/>
      <c r="K13" s="219"/>
      <c r="L13" s="219"/>
      <c r="M13" s="219"/>
      <c r="N13" s="219"/>
    </row>
    <row r="14" spans="1:14">
      <c r="A14" s="219"/>
      <c r="B14" s="223"/>
      <c r="C14" s="223"/>
      <c r="D14" s="224"/>
      <c r="E14" s="224"/>
      <c r="F14" s="198"/>
      <c r="G14" s="139"/>
      <c r="H14" s="226"/>
      <c r="I14" s="226"/>
      <c r="J14" s="226"/>
      <c r="K14" s="226"/>
      <c r="L14" s="219"/>
      <c r="M14" s="219"/>
      <c r="N14" s="219"/>
    </row>
    <row r="15" spans="1:14">
      <c r="A15" s="219"/>
      <c r="B15" s="227" t="s">
        <v>44</v>
      </c>
      <c r="C15" s="227"/>
      <c r="D15" s="224"/>
      <c r="E15" s="224"/>
      <c r="F15" s="198"/>
      <c r="G15" s="139"/>
      <c r="H15" s="228"/>
      <c r="I15" s="228" t="s">
        <v>45</v>
      </c>
      <c r="J15" s="228"/>
      <c r="K15" s="226"/>
      <c r="L15" s="219"/>
      <c r="M15" s="219"/>
      <c r="N15" s="219"/>
    </row>
    <row r="16" spans="1:14">
      <c r="A16" s="219"/>
      <c r="B16" s="197"/>
      <c r="C16" s="197"/>
      <c r="D16" s="198"/>
      <c r="E16" s="198"/>
      <c r="F16" s="194"/>
      <c r="G16" s="194"/>
      <c r="H16" s="194"/>
      <c r="I16" s="194" t="s">
        <v>46</v>
      </c>
      <c r="J16" s="143"/>
      <c r="K16" s="196"/>
      <c r="L16" s="219"/>
      <c r="M16" s="219"/>
      <c r="N16" s="219"/>
    </row>
    <row r="17" spans="1:14" ht="15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</row>
  </sheetData>
  <mergeCells count="2">
    <mergeCell ref="A3:N3"/>
    <mergeCell ref="A12:K1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O18"/>
  <sheetViews>
    <sheetView zoomScaleNormal="100" workbookViewId="0">
      <selection activeCell="B5" sqref="B5"/>
    </sheetView>
  </sheetViews>
  <sheetFormatPr defaultColWidth="10.5" defaultRowHeight="14.25"/>
  <cols>
    <col min="1" max="1" width="4.75" customWidth="1"/>
    <col min="2" max="2" width="13.875" customWidth="1"/>
    <col min="3" max="3" width="15.375" customWidth="1"/>
    <col min="4" max="4" width="17.625" customWidth="1"/>
  </cols>
  <sheetData>
    <row r="1" spans="1:15" ht="15">
      <c r="A1" s="195"/>
      <c r="B1" s="502" t="s">
        <v>535</v>
      </c>
      <c r="C1" s="197"/>
      <c r="D1" s="198"/>
      <c r="E1" s="198"/>
      <c r="F1" s="194"/>
      <c r="G1" s="194"/>
      <c r="H1" s="194"/>
      <c r="I1" s="194"/>
      <c r="J1" s="195"/>
      <c r="K1" s="196"/>
      <c r="L1" s="195"/>
      <c r="M1" s="503" t="s">
        <v>0</v>
      </c>
      <c r="N1" s="195"/>
      <c r="O1" s="195"/>
    </row>
    <row r="2" spans="1:15" ht="15">
      <c r="A2" s="195"/>
      <c r="B2" s="197"/>
      <c r="C2" s="197"/>
      <c r="D2" s="198"/>
      <c r="E2" s="198"/>
      <c r="F2" s="194"/>
      <c r="G2" s="194"/>
      <c r="H2" s="194"/>
      <c r="I2" s="194"/>
      <c r="J2" s="196"/>
      <c r="K2" s="196"/>
      <c r="L2" s="195"/>
      <c r="M2" s="195"/>
      <c r="N2" s="195"/>
      <c r="O2" s="195"/>
    </row>
    <row r="3" spans="1:15" ht="20.85" customHeight="1">
      <c r="A3" s="523" t="s">
        <v>1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195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95"/>
    </row>
    <row r="5" spans="1:15" ht="15">
      <c r="A5" s="340"/>
      <c r="B5" s="321" t="s">
        <v>463</v>
      </c>
      <c r="C5" s="321"/>
      <c r="D5" s="341"/>
      <c r="E5" s="340"/>
      <c r="F5" s="340"/>
      <c r="G5" s="340"/>
      <c r="H5" s="340"/>
      <c r="I5" s="340"/>
      <c r="J5" s="340"/>
      <c r="K5" s="340"/>
      <c r="L5" s="342"/>
      <c r="M5" s="342"/>
      <c r="N5" s="342"/>
      <c r="O5" s="342"/>
    </row>
    <row r="6" spans="1:15" ht="15">
      <c r="A6" s="342"/>
      <c r="B6" s="321" t="s">
        <v>60</v>
      </c>
      <c r="C6" s="321"/>
      <c r="D6" s="341"/>
      <c r="E6" s="340"/>
      <c r="F6" s="342"/>
      <c r="G6" s="342"/>
      <c r="H6" s="342"/>
      <c r="I6" s="342"/>
      <c r="J6" s="342"/>
      <c r="K6" s="342"/>
      <c r="L6" s="342"/>
      <c r="M6" s="342"/>
      <c r="N6" s="342"/>
      <c r="O6" s="342"/>
    </row>
    <row r="7" spans="1:15" ht="15">
      <c r="A7" s="195"/>
      <c r="B7" s="199"/>
      <c r="C7" s="199"/>
      <c r="D7" s="196"/>
      <c r="E7" s="196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5" ht="42">
      <c r="A8" s="200" t="s">
        <v>80</v>
      </c>
      <c r="B8" s="200" t="s">
        <v>5</v>
      </c>
      <c r="C8" s="200" t="s">
        <v>6</v>
      </c>
      <c r="D8" s="200" t="s">
        <v>7</v>
      </c>
      <c r="E8" s="200" t="s">
        <v>130</v>
      </c>
      <c r="F8" s="200" t="s">
        <v>9</v>
      </c>
      <c r="G8" s="200" t="s">
        <v>12</v>
      </c>
      <c r="H8" s="200" t="s">
        <v>11</v>
      </c>
      <c r="I8" s="200" t="s">
        <v>13</v>
      </c>
      <c r="J8" s="200" t="s">
        <v>14</v>
      </c>
      <c r="K8" s="200" t="s">
        <v>15</v>
      </c>
      <c r="L8" s="200" t="s">
        <v>533</v>
      </c>
      <c r="M8" s="200" t="s">
        <v>17</v>
      </c>
      <c r="N8" s="200" t="s">
        <v>433</v>
      </c>
      <c r="O8" s="195"/>
    </row>
    <row r="9" spans="1:15" ht="15">
      <c r="A9" s="201">
        <v>1</v>
      </c>
      <c r="B9" s="201">
        <v>2</v>
      </c>
      <c r="C9" s="201">
        <v>3</v>
      </c>
      <c r="D9" s="201">
        <v>4</v>
      </c>
      <c r="E9" s="201">
        <v>5</v>
      </c>
      <c r="F9" s="201">
        <v>6</v>
      </c>
      <c r="G9" s="201">
        <v>7</v>
      </c>
      <c r="H9" s="201">
        <v>8</v>
      </c>
      <c r="I9" s="201">
        <v>9</v>
      </c>
      <c r="J9" s="201">
        <v>10</v>
      </c>
      <c r="K9" s="201">
        <v>11</v>
      </c>
      <c r="L9" s="201">
        <v>12</v>
      </c>
      <c r="M9" s="201">
        <v>13</v>
      </c>
      <c r="N9" s="201">
        <v>14</v>
      </c>
      <c r="O9" s="195"/>
    </row>
    <row r="10" spans="1:15" ht="15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195"/>
    </row>
    <row r="11" spans="1:15">
      <c r="A11" s="343" t="s">
        <v>18</v>
      </c>
      <c r="B11" s="344"/>
      <c r="C11" s="344"/>
      <c r="D11" s="345" t="s">
        <v>464</v>
      </c>
      <c r="E11" s="345" t="s">
        <v>465</v>
      </c>
      <c r="F11" s="346" t="s">
        <v>466</v>
      </c>
      <c r="G11" s="346" t="s">
        <v>280</v>
      </c>
      <c r="H11" s="344">
        <v>5</v>
      </c>
      <c r="I11" s="347"/>
      <c r="J11" s="348">
        <v>0.08</v>
      </c>
      <c r="K11" s="349">
        <f>I11+(I11*J11)</f>
        <v>0</v>
      </c>
      <c r="L11" s="347">
        <f>I11*H11</f>
        <v>0</v>
      </c>
      <c r="M11" s="347">
        <f>N11-L11</f>
        <v>0</v>
      </c>
      <c r="N11" s="347">
        <f>K11*H11</f>
        <v>0</v>
      </c>
      <c r="O11" s="352"/>
    </row>
    <row r="12" spans="1:15" ht="15">
      <c r="A12" s="343" t="s">
        <v>24</v>
      </c>
      <c r="B12" s="344"/>
      <c r="C12" s="344"/>
      <c r="D12" s="345" t="s">
        <v>467</v>
      </c>
      <c r="E12" s="345" t="s">
        <v>468</v>
      </c>
      <c r="F12" s="346" t="s">
        <v>469</v>
      </c>
      <c r="G12" s="346" t="s">
        <v>470</v>
      </c>
      <c r="H12" s="344">
        <v>5</v>
      </c>
      <c r="I12" s="347"/>
      <c r="J12" s="348">
        <v>0.08</v>
      </c>
      <c r="K12" s="349">
        <f>I12+(I12*J12)</f>
        <v>0</v>
      </c>
      <c r="L12" s="347">
        <f>I12*H12</f>
        <v>0</v>
      </c>
      <c r="M12" s="347">
        <f>N12-L12</f>
        <v>0</v>
      </c>
      <c r="N12" s="347">
        <f>K12*H12</f>
        <v>0</v>
      </c>
      <c r="O12" s="195"/>
    </row>
    <row r="13" spans="1:15" ht="15">
      <c r="A13" s="343" t="s">
        <v>26</v>
      </c>
      <c r="B13" s="344"/>
      <c r="C13" s="344"/>
      <c r="D13" s="345" t="s">
        <v>471</v>
      </c>
      <c r="E13" s="345" t="s">
        <v>472</v>
      </c>
      <c r="F13" s="346" t="s">
        <v>155</v>
      </c>
      <c r="G13" s="346" t="s">
        <v>470</v>
      </c>
      <c r="H13" s="344">
        <v>5</v>
      </c>
      <c r="I13" s="347"/>
      <c r="J13" s="348">
        <v>0.08</v>
      </c>
      <c r="K13" s="349">
        <f>I13+(I13*J13)</f>
        <v>0</v>
      </c>
      <c r="L13" s="347">
        <f>I13*H13</f>
        <v>0</v>
      </c>
      <c r="M13" s="347">
        <f>N13-L13</f>
        <v>0</v>
      </c>
      <c r="N13" s="347">
        <f>K13*H13</f>
        <v>0</v>
      </c>
      <c r="O13" s="195"/>
    </row>
    <row r="14" spans="1:15" ht="21">
      <c r="A14" s="343" t="s">
        <v>28</v>
      </c>
      <c r="B14" s="350"/>
      <c r="C14" s="350"/>
      <c r="D14" s="353" t="s">
        <v>473</v>
      </c>
      <c r="E14" s="206" t="s">
        <v>474</v>
      </c>
      <c r="F14" s="209" t="s">
        <v>475</v>
      </c>
      <c r="G14" s="353" t="s">
        <v>476</v>
      </c>
      <c r="H14" s="353">
        <v>40</v>
      </c>
      <c r="I14" s="489"/>
      <c r="J14" s="348">
        <v>0.08</v>
      </c>
      <c r="K14" s="349">
        <f>I14+(I14*J14)</f>
        <v>0</v>
      </c>
      <c r="L14" s="347">
        <f>I14*H14</f>
        <v>0</v>
      </c>
      <c r="M14" s="347">
        <f>N14-L14</f>
        <v>0</v>
      </c>
      <c r="N14" s="347">
        <f>K14*H14</f>
        <v>0</v>
      </c>
      <c r="O14" s="195"/>
    </row>
    <row r="15" spans="1:15" ht="15">
      <c r="K15" s="350"/>
      <c r="L15" s="490">
        <f>SUM(L11:L14)</f>
        <v>0</v>
      </c>
      <c r="M15" s="351" t="s">
        <v>199</v>
      </c>
      <c r="N15" s="490">
        <f>SUM(N11:N14)</f>
        <v>0</v>
      </c>
      <c r="O15" s="195"/>
    </row>
    <row r="16" spans="1:15" ht="15">
      <c r="A16" s="219"/>
      <c r="B16" s="227" t="s">
        <v>44</v>
      </c>
      <c r="C16" s="227"/>
      <c r="D16" s="224"/>
      <c r="E16" s="224"/>
      <c r="F16" s="198"/>
      <c r="G16" s="139"/>
      <c r="H16" s="228"/>
      <c r="I16" s="228" t="s">
        <v>45</v>
      </c>
      <c r="J16" s="228"/>
      <c r="K16" s="226"/>
      <c r="L16" s="354"/>
      <c r="M16" s="219"/>
      <c r="N16" s="354"/>
      <c r="O16" s="195"/>
    </row>
    <row r="17" spans="1:15" ht="15">
      <c r="A17" s="219"/>
      <c r="B17" s="197"/>
      <c r="C17" s="197"/>
      <c r="D17" s="198"/>
      <c r="E17" s="198"/>
      <c r="F17" s="194"/>
      <c r="G17" s="194"/>
      <c r="H17" s="194"/>
      <c r="I17" s="194" t="s">
        <v>46</v>
      </c>
      <c r="J17" s="143"/>
      <c r="K17" s="196"/>
      <c r="L17" s="219"/>
      <c r="M17" s="219"/>
      <c r="N17" s="219"/>
      <c r="O17" s="195"/>
    </row>
    <row r="18" spans="1:15" ht="1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</row>
  </sheetData>
  <mergeCells count="1">
    <mergeCell ref="A3:N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N18"/>
  <sheetViews>
    <sheetView zoomScaleNormal="100" workbookViewId="0">
      <selection activeCell="B5" sqref="B5"/>
    </sheetView>
  </sheetViews>
  <sheetFormatPr defaultColWidth="10.5" defaultRowHeight="14.25"/>
  <cols>
    <col min="1" max="1" width="4.5" customWidth="1"/>
    <col min="3" max="3" width="15" customWidth="1"/>
    <col min="4" max="4" width="35.625" customWidth="1"/>
  </cols>
  <sheetData>
    <row r="1" spans="1:14" ht="15">
      <c r="A1" s="195"/>
      <c r="B1" s="502" t="s">
        <v>535</v>
      </c>
      <c r="C1" s="197"/>
      <c r="D1" s="198"/>
      <c r="E1" s="198"/>
      <c r="F1" s="194"/>
      <c r="G1" s="194"/>
      <c r="H1" s="194"/>
      <c r="I1" s="194"/>
      <c r="J1" s="195"/>
      <c r="K1" s="196"/>
      <c r="L1" s="195"/>
      <c r="M1" s="194" t="s">
        <v>0</v>
      </c>
      <c r="N1" s="195"/>
    </row>
    <row r="2" spans="1:14" ht="15">
      <c r="A2" s="195"/>
      <c r="B2" s="197"/>
      <c r="C2" s="197"/>
      <c r="D2" s="198"/>
      <c r="E2" s="198"/>
      <c r="F2" s="194"/>
      <c r="G2" s="194"/>
      <c r="H2" s="194"/>
      <c r="I2" s="194"/>
      <c r="J2" s="196"/>
      <c r="K2" s="196"/>
      <c r="L2" s="195"/>
      <c r="M2" s="195"/>
      <c r="N2" s="195"/>
    </row>
    <row r="3" spans="1:14" ht="20.85" customHeight="1">
      <c r="A3" s="523" t="s">
        <v>1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>
      <c r="A5" s="340"/>
      <c r="B5" s="321" t="s">
        <v>477</v>
      </c>
      <c r="C5" s="321"/>
      <c r="D5" s="341"/>
      <c r="E5" s="196"/>
      <c r="F5" s="196"/>
      <c r="G5" s="196"/>
      <c r="H5" s="196"/>
      <c r="I5" s="196"/>
      <c r="J5" s="196"/>
      <c r="K5" s="196"/>
      <c r="L5" s="195"/>
      <c r="M5" s="195"/>
      <c r="N5" s="195"/>
    </row>
    <row r="6" spans="1:14" ht="15">
      <c r="A6" s="342"/>
      <c r="B6" s="321" t="s">
        <v>60</v>
      </c>
      <c r="C6" s="321"/>
      <c r="D6" s="341"/>
      <c r="E6" s="196"/>
      <c r="F6" s="195"/>
      <c r="G6" s="195"/>
      <c r="H6" s="195"/>
      <c r="I6" s="195"/>
      <c r="J6" s="195"/>
      <c r="K6" s="195"/>
      <c r="L6" s="195"/>
      <c r="M6" s="195"/>
      <c r="N6" s="195"/>
    </row>
    <row r="7" spans="1:14" ht="15">
      <c r="A7" s="195"/>
      <c r="B7" s="199"/>
      <c r="C7" s="199"/>
      <c r="D7" s="196"/>
      <c r="E7" s="196"/>
      <c r="F7" s="195"/>
      <c r="G7" s="195"/>
      <c r="H7" s="195"/>
      <c r="I7" s="195"/>
      <c r="J7" s="195"/>
      <c r="K7" s="195"/>
      <c r="L7" s="195"/>
      <c r="M7" s="195"/>
      <c r="N7" s="195"/>
    </row>
    <row r="8" spans="1:14" ht="42">
      <c r="A8" s="200" t="s">
        <v>80</v>
      </c>
      <c r="B8" s="200" t="s">
        <v>5</v>
      </c>
      <c r="C8" s="200" t="s">
        <v>6</v>
      </c>
      <c r="D8" s="200" t="s">
        <v>7</v>
      </c>
      <c r="E8" s="200" t="s">
        <v>478</v>
      </c>
      <c r="F8" s="200" t="s">
        <v>9</v>
      </c>
      <c r="G8" s="200" t="s">
        <v>12</v>
      </c>
      <c r="H8" s="200" t="s">
        <v>11</v>
      </c>
      <c r="I8" s="200" t="s">
        <v>13</v>
      </c>
      <c r="J8" s="200" t="s">
        <v>14</v>
      </c>
      <c r="K8" s="200" t="s">
        <v>15</v>
      </c>
      <c r="L8" s="200" t="s">
        <v>533</v>
      </c>
      <c r="M8" s="200" t="s">
        <v>17</v>
      </c>
      <c r="N8" s="200" t="s">
        <v>433</v>
      </c>
    </row>
    <row r="9" spans="1:14">
      <c r="A9" s="201">
        <v>1</v>
      </c>
      <c r="B9" s="201">
        <v>2</v>
      </c>
      <c r="C9" s="201">
        <v>3</v>
      </c>
      <c r="D9" s="201">
        <v>4</v>
      </c>
      <c r="E9" s="201">
        <v>5</v>
      </c>
      <c r="F9" s="201">
        <v>6</v>
      </c>
      <c r="G9" s="201">
        <v>7</v>
      </c>
      <c r="H9" s="201">
        <v>8</v>
      </c>
      <c r="I9" s="201">
        <v>9</v>
      </c>
      <c r="J9" s="201">
        <v>10</v>
      </c>
      <c r="K9" s="201">
        <v>11</v>
      </c>
      <c r="L9" s="201">
        <v>12</v>
      </c>
      <c r="M9" s="201">
        <v>13</v>
      </c>
      <c r="N9" s="201">
        <v>14</v>
      </c>
    </row>
    <row r="10" spans="1:14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</row>
    <row r="11" spans="1:14" ht="31.5">
      <c r="A11" s="355">
        <v>1</v>
      </c>
      <c r="B11" s="356"/>
      <c r="C11" s="356"/>
      <c r="D11" s="357" t="s">
        <v>479</v>
      </c>
      <c r="E11" s="357" t="s">
        <v>480</v>
      </c>
      <c r="F11" s="358" t="s">
        <v>481</v>
      </c>
      <c r="G11" s="358" t="s">
        <v>482</v>
      </c>
      <c r="H11" s="356">
        <v>2</v>
      </c>
      <c r="I11" s="359"/>
      <c r="J11" s="360">
        <v>0.08</v>
      </c>
      <c r="K11" s="361">
        <f>I11+(I11*J11)</f>
        <v>0</v>
      </c>
      <c r="L11" s="359">
        <f>I11*H11</f>
        <v>0</v>
      </c>
      <c r="M11" s="359">
        <f>N11-L11</f>
        <v>0</v>
      </c>
      <c r="N11" s="359">
        <f>K11*H11</f>
        <v>0</v>
      </c>
    </row>
    <row r="12" spans="1:14" ht="31.5">
      <c r="A12" s="344">
        <v>2</v>
      </c>
      <c r="B12" s="344"/>
      <c r="C12" s="344"/>
      <c r="D12" s="357" t="s">
        <v>479</v>
      </c>
      <c r="E12" s="357" t="s">
        <v>483</v>
      </c>
      <c r="F12" s="358" t="s">
        <v>481</v>
      </c>
      <c r="G12" s="358" t="s">
        <v>482</v>
      </c>
      <c r="H12" s="356">
        <v>20</v>
      </c>
      <c r="I12" s="359"/>
      <c r="J12" s="360">
        <v>0.08</v>
      </c>
      <c r="K12" s="361">
        <f>I12+(I12*J12)</f>
        <v>0</v>
      </c>
      <c r="L12" s="359">
        <f>I12*H12</f>
        <v>0</v>
      </c>
      <c r="M12" s="359">
        <f>N12-L12</f>
        <v>0</v>
      </c>
      <c r="N12" s="359">
        <f>K12*H12</f>
        <v>0</v>
      </c>
    </row>
    <row r="13" spans="1:14" ht="31.5">
      <c r="A13" s="344">
        <v>3</v>
      </c>
      <c r="B13" s="344"/>
      <c r="C13" s="344"/>
      <c r="D13" s="345" t="s">
        <v>479</v>
      </c>
      <c r="E13" s="345" t="s">
        <v>484</v>
      </c>
      <c r="F13" s="346" t="s">
        <v>481</v>
      </c>
      <c r="G13" s="346" t="s">
        <v>482</v>
      </c>
      <c r="H13" s="344">
        <v>2</v>
      </c>
      <c r="I13" s="347"/>
      <c r="J13" s="348">
        <v>0.08</v>
      </c>
      <c r="K13" s="362">
        <f>I13+(I13*J13)</f>
        <v>0</v>
      </c>
      <c r="L13" s="347">
        <f>I13*H13</f>
        <v>0</v>
      </c>
      <c r="M13" s="347">
        <f>N13-L13</f>
        <v>0</v>
      </c>
      <c r="N13" s="347">
        <f>K13*H13</f>
        <v>0</v>
      </c>
    </row>
    <row r="14" spans="1:14">
      <c r="A14" s="535"/>
      <c r="B14" s="535"/>
      <c r="C14" s="535"/>
      <c r="D14" s="535"/>
      <c r="E14" s="535"/>
      <c r="F14" s="535"/>
      <c r="G14" s="535"/>
      <c r="H14" s="535"/>
      <c r="I14" s="535"/>
      <c r="J14" s="535"/>
      <c r="K14" s="535"/>
      <c r="L14" s="490">
        <f>SUM(L11:L13)</f>
        <v>0</v>
      </c>
      <c r="M14" s="351" t="s">
        <v>199</v>
      </c>
      <c r="N14" s="490">
        <f>SUM(N11:N13)</f>
        <v>0</v>
      </c>
    </row>
    <row r="15" spans="1:14">
      <c r="A15" s="219"/>
      <c r="B15" s="220"/>
      <c r="C15" s="220"/>
      <c r="D15" s="220"/>
      <c r="E15" s="220"/>
      <c r="F15" s="220"/>
      <c r="G15" s="220"/>
      <c r="H15" s="220"/>
      <c r="I15" s="219"/>
      <c r="J15" s="221"/>
      <c r="K15" s="219"/>
      <c r="L15" s="219"/>
      <c r="M15" s="219"/>
      <c r="N15" s="219"/>
    </row>
    <row r="16" spans="1:14">
      <c r="A16" s="219"/>
      <c r="B16" s="223"/>
      <c r="C16" s="223"/>
      <c r="D16" s="224"/>
      <c r="E16" s="224"/>
      <c r="F16" s="198"/>
      <c r="G16" s="139"/>
      <c r="H16" s="226"/>
      <c r="I16" s="226"/>
      <c r="J16" s="226"/>
      <c r="K16" s="226"/>
      <c r="L16" s="219"/>
      <c r="M16" s="219"/>
      <c r="N16" s="219"/>
    </row>
    <row r="17" spans="1:14">
      <c r="A17" s="219"/>
      <c r="B17" s="227" t="s">
        <v>44</v>
      </c>
      <c r="C17" s="227"/>
      <c r="D17" s="224"/>
      <c r="E17" s="224"/>
      <c r="F17" s="198"/>
      <c r="G17" s="139"/>
      <c r="H17" s="228"/>
      <c r="I17" s="228" t="s">
        <v>45</v>
      </c>
      <c r="J17" s="228"/>
      <c r="K17" s="226"/>
      <c r="L17" s="219"/>
      <c r="M17" s="219"/>
      <c r="N17" s="219"/>
    </row>
    <row r="18" spans="1:14">
      <c r="A18" s="219"/>
      <c r="B18" s="197"/>
      <c r="C18" s="197"/>
      <c r="D18" s="198"/>
      <c r="E18" s="198"/>
      <c r="F18" s="194"/>
      <c r="G18" s="194"/>
      <c r="H18" s="194"/>
      <c r="I18" s="194" t="s">
        <v>46</v>
      </c>
      <c r="J18" s="143"/>
      <c r="K18" s="196"/>
      <c r="L18" s="219"/>
      <c r="M18" s="219"/>
      <c r="N18" s="219"/>
    </row>
  </sheetData>
  <mergeCells count="2">
    <mergeCell ref="A3:N3"/>
    <mergeCell ref="A14:K14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N17"/>
  <sheetViews>
    <sheetView zoomScaleNormal="100" workbookViewId="0">
      <selection activeCell="B5" sqref="B5"/>
    </sheetView>
  </sheetViews>
  <sheetFormatPr defaultColWidth="10.5" defaultRowHeight="14.25"/>
  <cols>
    <col min="1" max="1" width="5.25" customWidth="1"/>
    <col min="3" max="3" width="13.875" customWidth="1"/>
    <col min="4" max="4" width="12.75" customWidth="1"/>
  </cols>
  <sheetData>
    <row r="1" spans="1:14" ht="15">
      <c r="A1" s="195"/>
      <c r="B1" s="501" t="s">
        <v>535</v>
      </c>
      <c r="C1" s="197"/>
      <c r="D1" s="198"/>
      <c r="E1" s="198"/>
      <c r="F1" s="194"/>
      <c r="G1" s="194"/>
      <c r="H1" s="194"/>
      <c r="I1" s="194"/>
      <c r="J1" s="195"/>
      <c r="K1" s="196"/>
      <c r="L1" s="195"/>
      <c r="M1" s="194" t="s">
        <v>0</v>
      </c>
      <c r="N1" s="195"/>
    </row>
    <row r="2" spans="1:14" ht="15">
      <c r="A2" s="195"/>
      <c r="B2" s="197"/>
      <c r="C2" s="197"/>
      <c r="D2" s="198"/>
      <c r="E2" s="198"/>
      <c r="F2" s="194"/>
      <c r="G2" s="194"/>
      <c r="H2" s="194"/>
      <c r="I2" s="194"/>
      <c r="J2" s="196"/>
      <c r="K2" s="196"/>
      <c r="L2" s="195"/>
      <c r="M2" s="195"/>
      <c r="N2" s="195"/>
    </row>
    <row r="3" spans="1:14" ht="20.85" customHeight="1">
      <c r="A3" s="523" t="s">
        <v>1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>
      <c r="A5" s="196"/>
      <c r="B5" s="321" t="s">
        <v>485</v>
      </c>
      <c r="C5" s="321"/>
      <c r="D5" s="341"/>
      <c r="E5" s="363"/>
      <c r="F5" s="196"/>
      <c r="G5" s="196"/>
      <c r="H5" s="196"/>
      <c r="I5" s="196"/>
      <c r="J5" s="196"/>
      <c r="K5" s="196"/>
      <c r="L5" s="195"/>
      <c r="M5" s="195"/>
      <c r="N5" s="195"/>
    </row>
    <row r="6" spans="1:14" ht="15">
      <c r="A6" s="195"/>
      <c r="B6" s="321" t="s">
        <v>60</v>
      </c>
      <c r="C6" s="321"/>
      <c r="D6" s="341"/>
      <c r="E6" s="363"/>
      <c r="F6" s="195"/>
      <c r="G6" s="195"/>
      <c r="H6" s="195"/>
      <c r="I6" s="195"/>
      <c r="J6" s="195"/>
      <c r="K6" s="195"/>
      <c r="L6" s="195"/>
      <c r="M6" s="195"/>
      <c r="N6" s="195"/>
    </row>
    <row r="7" spans="1:14" ht="15">
      <c r="A7" s="195"/>
      <c r="B7" s="199"/>
      <c r="C7" s="199"/>
      <c r="D7" s="196"/>
      <c r="E7" s="196"/>
      <c r="F7" s="195"/>
      <c r="G7" s="195"/>
      <c r="H7" s="195"/>
      <c r="I7" s="195"/>
      <c r="J7" s="195"/>
      <c r="K7" s="195"/>
      <c r="L7" s="195"/>
      <c r="M7" s="195"/>
      <c r="N7" s="195"/>
    </row>
    <row r="8" spans="1:14" ht="42">
      <c r="A8" s="200" t="s">
        <v>80</v>
      </c>
      <c r="B8" s="200" t="s">
        <v>5</v>
      </c>
      <c r="C8" s="200" t="s">
        <v>6</v>
      </c>
      <c r="D8" s="200" t="s">
        <v>7</v>
      </c>
      <c r="E8" s="200" t="s">
        <v>130</v>
      </c>
      <c r="F8" s="200" t="s">
        <v>9</v>
      </c>
      <c r="G8" s="200" t="s">
        <v>12</v>
      </c>
      <c r="H8" s="200" t="s">
        <v>11</v>
      </c>
      <c r="I8" s="200" t="s">
        <v>13</v>
      </c>
      <c r="J8" s="200" t="s">
        <v>14</v>
      </c>
      <c r="K8" s="200" t="s">
        <v>15</v>
      </c>
      <c r="L8" s="200" t="s">
        <v>533</v>
      </c>
      <c r="M8" s="200" t="s">
        <v>17</v>
      </c>
      <c r="N8" s="200" t="s">
        <v>433</v>
      </c>
    </row>
    <row r="9" spans="1:14">
      <c r="A9" s="201">
        <v>1</v>
      </c>
      <c r="B9" s="201">
        <v>2</v>
      </c>
      <c r="C9" s="201">
        <v>3</v>
      </c>
      <c r="D9" s="201">
        <v>4</v>
      </c>
      <c r="E9" s="201">
        <v>5</v>
      </c>
      <c r="F9" s="201">
        <v>6</v>
      </c>
      <c r="G9" s="201">
        <v>7</v>
      </c>
      <c r="H9" s="201">
        <v>8</v>
      </c>
      <c r="I9" s="201">
        <v>9</v>
      </c>
      <c r="J9" s="201">
        <v>10</v>
      </c>
      <c r="K9" s="201">
        <v>11</v>
      </c>
      <c r="L9" s="201">
        <v>12</v>
      </c>
      <c r="M9" s="201">
        <v>13</v>
      </c>
      <c r="N9" s="201">
        <v>14</v>
      </c>
    </row>
    <row r="10" spans="1:14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</row>
    <row r="11" spans="1:14">
      <c r="A11" s="364">
        <v>1</v>
      </c>
      <c r="B11" s="364"/>
      <c r="C11" s="364"/>
      <c r="D11" s="364" t="s">
        <v>486</v>
      </c>
      <c r="E11" s="364" t="s">
        <v>487</v>
      </c>
      <c r="F11" s="364" t="s">
        <v>21</v>
      </c>
      <c r="G11" s="364" t="s">
        <v>488</v>
      </c>
      <c r="H11" s="364">
        <v>650</v>
      </c>
      <c r="I11" s="365"/>
      <c r="J11" s="348">
        <v>0.08</v>
      </c>
      <c r="K11" s="362">
        <f>I11+(I11*J11)</f>
        <v>0</v>
      </c>
      <c r="L11" s="347">
        <f>I11*H11</f>
        <v>0</v>
      </c>
      <c r="M11" s="347">
        <f>N11-L11</f>
        <v>0</v>
      </c>
      <c r="N11" s="347">
        <f>K11*H11</f>
        <v>0</v>
      </c>
    </row>
    <row r="12" spans="1:14">
      <c r="A12" s="344">
        <v>2</v>
      </c>
      <c r="B12" s="344"/>
      <c r="C12" s="344"/>
      <c r="D12" s="206" t="s">
        <v>486</v>
      </c>
      <c r="E12" s="345" t="s">
        <v>489</v>
      </c>
      <c r="F12" s="206" t="s">
        <v>21</v>
      </c>
      <c r="G12" s="206" t="s">
        <v>488</v>
      </c>
      <c r="H12" s="344">
        <v>310</v>
      </c>
      <c r="I12" s="347"/>
      <c r="J12" s="348">
        <v>0.08</v>
      </c>
      <c r="K12" s="362">
        <f>I12+(I12*J12)</f>
        <v>0</v>
      </c>
      <c r="L12" s="347">
        <f>I12*H12</f>
        <v>0</v>
      </c>
      <c r="M12" s="347">
        <f>N12-L12</f>
        <v>0</v>
      </c>
      <c r="N12" s="347">
        <f>K12*H12</f>
        <v>0</v>
      </c>
    </row>
    <row r="13" spans="1:14">
      <c r="A13" s="535"/>
      <c r="B13" s="535"/>
      <c r="C13" s="535"/>
      <c r="D13" s="535"/>
      <c r="E13" s="535"/>
      <c r="F13" s="535"/>
      <c r="G13" s="535"/>
      <c r="H13" s="535"/>
      <c r="I13" s="535"/>
      <c r="J13" s="535"/>
      <c r="K13" s="535"/>
      <c r="L13" s="490">
        <f>SUM(L11:L12)</f>
        <v>0</v>
      </c>
      <c r="M13" s="351" t="s">
        <v>199</v>
      </c>
      <c r="N13" s="490">
        <f>SUM(N11:N12)</f>
        <v>0</v>
      </c>
    </row>
    <row r="14" spans="1:14">
      <c r="A14" s="219"/>
      <c r="B14" s="220"/>
      <c r="C14" s="220"/>
      <c r="D14" s="220"/>
      <c r="E14" s="220"/>
      <c r="F14" s="220"/>
      <c r="G14" s="220"/>
      <c r="H14" s="220"/>
      <c r="I14" s="219"/>
      <c r="J14" s="221"/>
      <c r="K14" s="219"/>
      <c r="L14" s="219"/>
      <c r="M14" s="219"/>
      <c r="N14" s="219"/>
    </row>
    <row r="15" spans="1:14">
      <c r="A15" s="219"/>
      <c r="B15" s="223"/>
      <c r="C15" s="223"/>
      <c r="D15" s="224"/>
      <c r="E15" s="224"/>
      <c r="F15" s="198"/>
      <c r="G15" s="139"/>
      <c r="H15" s="226"/>
      <c r="I15" s="226"/>
      <c r="J15" s="226"/>
      <c r="K15" s="226"/>
      <c r="L15" s="219"/>
      <c r="M15" s="219"/>
      <c r="N15" s="219"/>
    </row>
    <row r="16" spans="1:14">
      <c r="A16" s="219"/>
      <c r="B16" s="227" t="s">
        <v>44</v>
      </c>
      <c r="C16" s="227"/>
      <c r="D16" s="224"/>
      <c r="E16" s="224"/>
      <c r="F16" s="198"/>
      <c r="G16" s="139"/>
      <c r="H16" s="228"/>
      <c r="I16" s="228" t="s">
        <v>45</v>
      </c>
      <c r="J16" s="228"/>
      <c r="K16" s="226"/>
      <c r="L16" s="219"/>
      <c r="M16" s="219"/>
      <c r="N16" s="219"/>
    </row>
    <row r="17" spans="1:14">
      <c r="A17" s="219"/>
      <c r="B17" s="197"/>
      <c r="C17" s="197"/>
      <c r="D17" s="198"/>
      <c r="E17" s="198"/>
      <c r="F17" s="194"/>
      <c r="G17" s="194"/>
      <c r="H17" s="194"/>
      <c r="I17" s="194" t="s">
        <v>46</v>
      </c>
      <c r="J17" s="143"/>
      <c r="K17" s="196"/>
      <c r="L17" s="219"/>
      <c r="M17" s="219"/>
      <c r="N17" s="219"/>
    </row>
  </sheetData>
  <mergeCells count="2">
    <mergeCell ref="A3:N3"/>
    <mergeCell ref="A13:K1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O18"/>
  <sheetViews>
    <sheetView zoomScaleNormal="100" workbookViewId="0">
      <selection activeCell="B4" sqref="B4"/>
    </sheetView>
  </sheetViews>
  <sheetFormatPr defaultColWidth="10.5" defaultRowHeight="14.25"/>
  <cols>
    <col min="1" max="1" width="5.625" customWidth="1"/>
    <col min="3" max="3" width="13" customWidth="1"/>
    <col min="4" max="4" width="39.875" customWidth="1"/>
    <col min="7" max="7" width="11.5" customWidth="1"/>
    <col min="13" max="13" width="12.875" customWidth="1"/>
    <col min="15" max="15" width="10.125" customWidth="1"/>
  </cols>
  <sheetData>
    <row r="1" spans="1:15" ht="15">
      <c r="A1" s="239"/>
      <c r="B1" s="504" t="s">
        <v>535</v>
      </c>
      <c r="C1" s="245"/>
      <c r="D1" s="246"/>
      <c r="E1" s="242"/>
      <c r="F1" s="242"/>
      <c r="G1" s="242"/>
      <c r="H1" s="239"/>
      <c r="I1" s="243"/>
      <c r="J1" s="239"/>
      <c r="K1" s="242"/>
      <c r="L1" s="239"/>
      <c r="M1" s="239"/>
      <c r="N1" s="242" t="s">
        <v>0</v>
      </c>
      <c r="O1" s="195"/>
    </row>
    <row r="2" spans="1:15" ht="15">
      <c r="A2" s="239"/>
      <c r="B2" s="245"/>
      <c r="C2" s="245"/>
      <c r="D2" s="246"/>
      <c r="E2" s="242"/>
      <c r="F2" s="242"/>
      <c r="G2" s="242"/>
      <c r="H2" s="243"/>
      <c r="I2" s="243"/>
      <c r="J2" s="239"/>
      <c r="K2" s="239"/>
      <c r="L2" s="239"/>
      <c r="M2" s="239"/>
      <c r="N2" s="239"/>
      <c r="O2" s="195"/>
    </row>
    <row r="3" spans="1:15" ht="20.85" customHeight="1">
      <c r="A3" s="523" t="s">
        <v>1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195"/>
    </row>
    <row r="4" spans="1:15" ht="15">
      <c r="A4" s="340"/>
      <c r="B4" s="321" t="s">
        <v>490</v>
      </c>
      <c r="C4" s="321"/>
      <c r="D4" s="341"/>
      <c r="E4" s="340"/>
      <c r="F4" s="340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5">
      <c r="A5" s="342"/>
      <c r="B5" s="366" t="s">
        <v>491</v>
      </c>
      <c r="C5" s="366"/>
      <c r="D5" s="341"/>
      <c r="E5" s="342"/>
      <c r="F5" s="342"/>
      <c r="G5" s="195"/>
      <c r="H5" s="195"/>
      <c r="I5" s="195"/>
      <c r="J5" s="195"/>
      <c r="K5" s="195"/>
      <c r="L5" s="195"/>
      <c r="M5" s="195"/>
      <c r="N5" s="195"/>
      <c r="O5" s="195"/>
    </row>
    <row r="6" spans="1:15" ht="42">
      <c r="A6" s="265" t="s">
        <v>80</v>
      </c>
      <c r="B6" s="265" t="s">
        <v>5</v>
      </c>
      <c r="C6" s="265" t="s">
        <v>6</v>
      </c>
      <c r="D6" s="265" t="s">
        <v>7</v>
      </c>
      <c r="E6" s="265" t="s">
        <v>8</v>
      </c>
      <c r="F6" s="265" t="s">
        <v>9</v>
      </c>
      <c r="G6" s="265" t="s">
        <v>10</v>
      </c>
      <c r="H6" s="265" t="s">
        <v>11</v>
      </c>
      <c r="I6" s="265" t="s">
        <v>12</v>
      </c>
      <c r="J6" s="265" t="s">
        <v>13</v>
      </c>
      <c r="K6" s="265" t="s">
        <v>14</v>
      </c>
      <c r="L6" s="265" t="s">
        <v>15</v>
      </c>
      <c r="M6" s="265" t="s">
        <v>534</v>
      </c>
      <c r="N6" s="265" t="s">
        <v>17</v>
      </c>
      <c r="O6" s="265" t="s">
        <v>433</v>
      </c>
    </row>
    <row r="7" spans="1:15">
      <c r="A7" s="266">
        <v>1</v>
      </c>
      <c r="B7" s="266">
        <v>2</v>
      </c>
      <c r="C7" s="266">
        <v>3</v>
      </c>
      <c r="D7" s="266">
        <v>4</v>
      </c>
      <c r="E7" s="266">
        <v>5</v>
      </c>
      <c r="F7" s="266">
        <v>6</v>
      </c>
      <c r="G7" s="266">
        <v>7</v>
      </c>
      <c r="H7" s="266">
        <v>8</v>
      </c>
      <c r="I7" s="266">
        <v>9</v>
      </c>
      <c r="J7" s="266">
        <v>10</v>
      </c>
      <c r="K7" s="266">
        <v>11</v>
      </c>
      <c r="L7" s="266">
        <v>12</v>
      </c>
      <c r="M7" s="266">
        <v>13</v>
      </c>
      <c r="N7" s="266">
        <v>14</v>
      </c>
      <c r="O7" s="266">
        <v>15</v>
      </c>
    </row>
    <row r="8" spans="1:15">
      <c r="A8" s="267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</row>
    <row r="9" spans="1:15" ht="38.25">
      <c r="A9" s="327" t="s">
        <v>18</v>
      </c>
      <c r="B9" s="327"/>
      <c r="C9" s="327"/>
      <c r="D9" s="328" t="s">
        <v>492</v>
      </c>
      <c r="E9" s="48" t="s">
        <v>244</v>
      </c>
      <c r="F9" s="329" t="s">
        <v>493</v>
      </c>
      <c r="G9" s="327" t="s">
        <v>494</v>
      </c>
      <c r="H9" s="327">
        <v>25</v>
      </c>
      <c r="I9" s="329" t="s">
        <v>495</v>
      </c>
      <c r="J9" s="330"/>
      <c r="K9" s="367">
        <v>0.08</v>
      </c>
      <c r="L9" s="330">
        <f>J9+(J9*K9)</f>
        <v>0</v>
      </c>
      <c r="M9" s="330">
        <f>J9*H9</f>
        <v>0</v>
      </c>
      <c r="N9" s="330">
        <f>O9-M9</f>
        <v>0</v>
      </c>
      <c r="O9" s="330">
        <f>L9*H9</f>
        <v>0</v>
      </c>
    </row>
    <row r="10" spans="1:15" ht="51">
      <c r="A10" s="327" t="s">
        <v>24</v>
      </c>
      <c r="B10" s="327"/>
      <c r="C10" s="327"/>
      <c r="D10" s="328" t="s">
        <v>496</v>
      </c>
      <c r="E10" s="48" t="s">
        <v>244</v>
      </c>
      <c r="F10" s="329" t="s">
        <v>497</v>
      </c>
      <c r="G10" s="327" t="s">
        <v>64</v>
      </c>
      <c r="H10" s="327">
        <v>25</v>
      </c>
      <c r="I10" s="329" t="s">
        <v>498</v>
      </c>
      <c r="J10" s="330"/>
      <c r="K10" s="367">
        <v>0.08</v>
      </c>
      <c r="L10" s="330">
        <f>J10+(J10*K10)</f>
        <v>0</v>
      </c>
      <c r="M10" s="330">
        <f>J10*H10</f>
        <v>0</v>
      </c>
      <c r="N10" s="330">
        <f>O10-M10</f>
        <v>0</v>
      </c>
      <c r="O10" s="330">
        <f>L10*H10</f>
        <v>0</v>
      </c>
    </row>
    <row r="11" spans="1:15" ht="38.25">
      <c r="A11" s="327" t="s">
        <v>26</v>
      </c>
      <c r="B11" s="327"/>
      <c r="C11" s="327"/>
      <c r="D11" s="328" t="s">
        <v>499</v>
      </c>
      <c r="E11" s="368" t="s">
        <v>62</v>
      </c>
      <c r="F11" s="329" t="s">
        <v>500</v>
      </c>
      <c r="G11" s="327" t="s">
        <v>494</v>
      </c>
      <c r="H11" s="327">
        <v>20</v>
      </c>
      <c r="I11" s="329" t="s">
        <v>501</v>
      </c>
      <c r="J11" s="330"/>
      <c r="K11" s="367">
        <v>0.08</v>
      </c>
      <c r="L11" s="330">
        <f>J11+(J11*K11)</f>
        <v>0</v>
      </c>
      <c r="M11" s="330">
        <f>J11*H11</f>
        <v>0</v>
      </c>
      <c r="N11" s="330">
        <f>O11-M11</f>
        <v>0</v>
      </c>
      <c r="O11" s="330">
        <f>L11*H11</f>
        <v>0</v>
      </c>
    </row>
    <row r="12" spans="1:15" ht="38.25">
      <c r="A12" s="327" t="s">
        <v>28</v>
      </c>
      <c r="B12" s="327"/>
      <c r="C12" s="327"/>
      <c r="D12" s="328" t="s">
        <v>502</v>
      </c>
      <c r="E12" s="369" t="s">
        <v>244</v>
      </c>
      <c r="F12" s="329" t="s">
        <v>500</v>
      </c>
      <c r="G12" s="327" t="s">
        <v>64</v>
      </c>
      <c r="H12" s="327">
        <v>100</v>
      </c>
      <c r="I12" s="329" t="s">
        <v>503</v>
      </c>
      <c r="J12" s="330"/>
      <c r="K12" s="367">
        <v>0.08</v>
      </c>
      <c r="L12" s="330">
        <f>J12+(J12*K12)</f>
        <v>0</v>
      </c>
      <c r="M12" s="330">
        <f>J12*H12</f>
        <v>0</v>
      </c>
      <c r="N12" s="330">
        <f>O12-M12</f>
        <v>0</v>
      </c>
      <c r="O12" s="330">
        <f>L12*H12</f>
        <v>0</v>
      </c>
    </row>
    <row r="13" spans="1:15" ht="13.9" customHeight="1">
      <c r="A13" s="536" t="s">
        <v>199</v>
      </c>
      <c r="B13" s="536"/>
      <c r="C13" s="536"/>
      <c r="D13" s="536"/>
      <c r="E13" s="536"/>
      <c r="F13" s="536"/>
      <c r="G13" s="536"/>
      <c r="H13" s="536"/>
      <c r="I13" s="536"/>
      <c r="J13" s="536"/>
      <c r="K13" s="536"/>
      <c r="L13" s="536"/>
      <c r="M13" s="430">
        <f>SUM(M9:M12)</f>
        <v>0</v>
      </c>
      <c r="N13" s="370" t="s">
        <v>199</v>
      </c>
      <c r="O13" s="430">
        <f>SUM(O9:O12)</f>
        <v>0</v>
      </c>
    </row>
    <row r="14" spans="1:15" ht="15">
      <c r="A14" s="195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371"/>
      <c r="N14" s="195"/>
      <c r="O14" s="195"/>
    </row>
    <row r="15" spans="1:15">
      <c r="A15" s="372"/>
      <c r="B15" s="373"/>
      <c r="C15" s="373"/>
      <c r="D15" s="374"/>
      <c r="E15" s="246"/>
      <c r="F15" s="246"/>
      <c r="G15" s="139"/>
      <c r="H15" s="375"/>
      <c r="I15" s="375"/>
      <c r="J15" s="375"/>
      <c r="K15" s="375"/>
      <c r="L15" s="375"/>
      <c r="M15" s="372"/>
      <c r="N15" s="372"/>
      <c r="O15" s="372"/>
    </row>
    <row r="16" spans="1:15">
      <c r="A16" s="372"/>
      <c r="B16" s="376" t="s">
        <v>44</v>
      </c>
      <c r="C16" s="376"/>
      <c r="D16" s="374"/>
      <c r="E16" s="246"/>
      <c r="F16" s="246"/>
      <c r="G16" s="139"/>
      <c r="H16" s="377"/>
      <c r="I16" s="377"/>
      <c r="J16" s="377" t="s">
        <v>45</v>
      </c>
      <c r="K16" s="377"/>
      <c r="L16" s="375"/>
      <c r="M16" s="372"/>
      <c r="N16" s="372"/>
      <c r="O16" s="372"/>
    </row>
    <row r="17" spans="1:15">
      <c r="A17" s="372"/>
      <c r="B17" s="245"/>
      <c r="C17" s="245"/>
      <c r="D17" s="246"/>
      <c r="E17" s="242"/>
      <c r="F17" s="242"/>
      <c r="G17" s="242"/>
      <c r="H17" s="242"/>
      <c r="I17" s="242"/>
      <c r="J17" s="242" t="s">
        <v>46</v>
      </c>
      <c r="K17" s="143"/>
      <c r="L17" s="243"/>
      <c r="M17" s="372"/>
      <c r="N17" s="372"/>
      <c r="O17" s="372"/>
    </row>
    <row r="18" spans="1:15">
      <c r="A18" s="239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</row>
  </sheetData>
  <mergeCells count="2">
    <mergeCell ref="A3:N3"/>
    <mergeCell ref="A13:L1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O18"/>
  <sheetViews>
    <sheetView zoomScaleNormal="100" workbookViewId="0">
      <selection activeCell="B4" sqref="B4"/>
    </sheetView>
  </sheetViews>
  <sheetFormatPr defaultColWidth="10.5" defaultRowHeight="14.25"/>
  <cols>
    <col min="1" max="1" width="6.125" customWidth="1"/>
    <col min="3" max="3" width="14.75" customWidth="1"/>
    <col min="4" max="4" width="30.125" customWidth="1"/>
    <col min="7" max="7" width="11.875" customWidth="1"/>
    <col min="13" max="13" width="11.75" customWidth="1"/>
    <col min="15" max="15" width="11.625" customWidth="1"/>
  </cols>
  <sheetData>
    <row r="1" spans="1:15" ht="15">
      <c r="A1" s="239"/>
      <c r="B1" s="504" t="s">
        <v>535</v>
      </c>
      <c r="C1" s="245"/>
      <c r="D1" s="378"/>
      <c r="E1" s="242"/>
      <c r="F1" s="242"/>
      <c r="G1" s="242"/>
      <c r="H1" s="239"/>
      <c r="I1" s="243"/>
      <c r="J1" s="239"/>
      <c r="K1" s="242" t="s">
        <v>0</v>
      </c>
      <c r="L1" s="239"/>
      <c r="M1" s="239"/>
      <c r="N1" s="239"/>
      <c r="O1" s="195"/>
    </row>
    <row r="2" spans="1:15" ht="15">
      <c r="A2" s="239"/>
      <c r="B2" s="245"/>
      <c r="C2" s="245"/>
      <c r="D2" s="246"/>
      <c r="E2" s="242"/>
      <c r="F2" s="242"/>
      <c r="G2" s="242"/>
      <c r="H2" s="243"/>
      <c r="I2" s="243"/>
      <c r="J2" s="239"/>
      <c r="K2" s="239"/>
      <c r="L2" s="239"/>
      <c r="M2" s="239"/>
      <c r="N2" s="239"/>
      <c r="O2" s="195"/>
    </row>
    <row r="3" spans="1:15" ht="20.85" customHeight="1">
      <c r="A3" s="523" t="s">
        <v>1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195"/>
    </row>
    <row r="4" spans="1:15" ht="15">
      <c r="A4" s="340"/>
      <c r="B4" s="321" t="s">
        <v>504</v>
      </c>
      <c r="C4" s="321"/>
      <c r="D4" s="341"/>
      <c r="E4" s="196"/>
      <c r="F4" s="196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5">
      <c r="A5" s="342"/>
      <c r="B5" s="366" t="s">
        <v>505</v>
      </c>
      <c r="C5" s="366"/>
      <c r="D5" s="341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</row>
    <row r="6" spans="1:15" ht="42">
      <c r="A6" s="265" t="s">
        <v>80</v>
      </c>
      <c r="B6" s="265" t="s">
        <v>5</v>
      </c>
      <c r="C6" s="265" t="s">
        <v>6</v>
      </c>
      <c r="D6" s="265" t="s">
        <v>7</v>
      </c>
      <c r="E6" s="265" t="s">
        <v>8</v>
      </c>
      <c r="F6" s="265" t="s">
        <v>9</v>
      </c>
      <c r="G6" s="265" t="s">
        <v>10</v>
      </c>
      <c r="H6" s="265" t="s">
        <v>11</v>
      </c>
      <c r="I6" s="265" t="s">
        <v>12</v>
      </c>
      <c r="J6" s="265" t="s">
        <v>13</v>
      </c>
      <c r="K6" s="265" t="s">
        <v>14</v>
      </c>
      <c r="L6" s="265" t="s">
        <v>15</v>
      </c>
      <c r="M6" s="265" t="s">
        <v>534</v>
      </c>
      <c r="N6" s="265" t="s">
        <v>17</v>
      </c>
      <c r="O6" s="265" t="s">
        <v>433</v>
      </c>
    </row>
    <row r="7" spans="1:15">
      <c r="A7" s="266">
        <v>1</v>
      </c>
      <c r="B7" s="266">
        <v>2</v>
      </c>
      <c r="C7" s="266">
        <v>3</v>
      </c>
      <c r="D7" s="266">
        <v>4</v>
      </c>
      <c r="E7" s="266">
        <v>5</v>
      </c>
      <c r="F7" s="266">
        <v>6</v>
      </c>
      <c r="G7" s="266">
        <v>7</v>
      </c>
      <c r="H7" s="266">
        <v>8</v>
      </c>
      <c r="I7" s="266">
        <v>9</v>
      </c>
      <c r="J7" s="266">
        <v>10</v>
      </c>
      <c r="K7" s="266">
        <v>11</v>
      </c>
      <c r="L7" s="266">
        <v>12</v>
      </c>
      <c r="M7" s="266">
        <v>13</v>
      </c>
      <c r="N7" s="266">
        <v>14</v>
      </c>
      <c r="O7" s="266">
        <v>15</v>
      </c>
    </row>
    <row r="8" spans="1:15">
      <c r="A8" s="267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</row>
    <row r="9" spans="1:15" ht="63.75">
      <c r="A9" s="327" t="s">
        <v>18</v>
      </c>
      <c r="B9" s="327"/>
      <c r="C9" s="327"/>
      <c r="D9" s="328" t="s">
        <v>506</v>
      </c>
      <c r="E9" s="327" t="s">
        <v>507</v>
      </c>
      <c r="F9" s="329" t="s">
        <v>442</v>
      </c>
      <c r="G9" s="329" t="s">
        <v>443</v>
      </c>
      <c r="H9" s="327">
        <v>200</v>
      </c>
      <c r="I9" s="327" t="s">
        <v>23</v>
      </c>
      <c r="J9" s="327"/>
      <c r="K9" s="379">
        <v>0.08</v>
      </c>
      <c r="L9" s="330">
        <f>J9+(J9*K9)</f>
        <v>0</v>
      </c>
      <c r="M9" s="330">
        <f>J9*H9</f>
        <v>0</v>
      </c>
      <c r="N9" s="330">
        <f>O9-M9</f>
        <v>0</v>
      </c>
      <c r="O9" s="330">
        <f>L9*H9</f>
        <v>0</v>
      </c>
    </row>
    <row r="10" spans="1:15" ht="63.75">
      <c r="A10" s="327" t="s">
        <v>24</v>
      </c>
      <c r="B10" s="327"/>
      <c r="C10" s="327"/>
      <c r="D10" s="328" t="s">
        <v>508</v>
      </c>
      <c r="E10" s="368" t="s">
        <v>509</v>
      </c>
      <c r="F10" s="329" t="s">
        <v>442</v>
      </c>
      <c r="G10" s="329" t="s">
        <v>443</v>
      </c>
      <c r="H10" s="328" t="s">
        <v>510</v>
      </c>
      <c r="I10" s="327" t="s">
        <v>23</v>
      </c>
      <c r="J10" s="330"/>
      <c r="K10" s="379">
        <v>0.08</v>
      </c>
      <c r="L10" s="330">
        <f>J10+(J10*K10)</f>
        <v>0</v>
      </c>
      <c r="M10" s="330">
        <f>J10*H10</f>
        <v>0</v>
      </c>
      <c r="N10" s="330">
        <f>O10-M10</f>
        <v>0</v>
      </c>
      <c r="O10" s="330">
        <f>L10*H10</f>
        <v>0</v>
      </c>
    </row>
    <row r="11" spans="1:15" ht="63.75">
      <c r="A11" s="327" t="s">
        <v>26</v>
      </c>
      <c r="B11" s="327"/>
      <c r="C11" s="327"/>
      <c r="D11" s="328" t="s">
        <v>508</v>
      </c>
      <c r="E11" s="48" t="s">
        <v>511</v>
      </c>
      <c r="F11" s="329" t="s">
        <v>442</v>
      </c>
      <c r="G11" s="329" t="s">
        <v>443</v>
      </c>
      <c r="H11" s="327">
        <v>10</v>
      </c>
      <c r="I11" s="327" t="s">
        <v>23</v>
      </c>
      <c r="J11" s="330"/>
      <c r="K11" s="379">
        <v>0.08</v>
      </c>
      <c r="L11" s="330">
        <f>J11+(J11*K11)</f>
        <v>0</v>
      </c>
      <c r="M11" s="330">
        <f>J11*H11</f>
        <v>0</v>
      </c>
      <c r="N11" s="330">
        <f>O11-M11</f>
        <v>0</v>
      </c>
      <c r="O11" s="330">
        <f>L11*H11</f>
        <v>0</v>
      </c>
    </row>
    <row r="12" spans="1:15" ht="13.9" customHeight="1">
      <c r="A12" s="536" t="s">
        <v>199</v>
      </c>
      <c r="B12" s="536"/>
      <c r="C12" s="536"/>
      <c r="D12" s="536"/>
      <c r="E12" s="536"/>
      <c r="F12" s="536"/>
      <c r="G12" s="536"/>
      <c r="H12" s="536"/>
      <c r="I12" s="536"/>
      <c r="J12" s="536"/>
      <c r="K12" s="536"/>
      <c r="L12" s="536"/>
      <c r="M12" s="430">
        <f>SUM(M9:M11)</f>
        <v>0</v>
      </c>
      <c r="N12" s="370" t="s">
        <v>199</v>
      </c>
      <c r="O12" s="430">
        <f>SUM(O9:O11)</f>
        <v>0</v>
      </c>
    </row>
    <row r="13" spans="1:15" ht="15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</row>
    <row r="14" spans="1:15">
      <c r="A14" s="372"/>
      <c r="B14" s="373"/>
      <c r="C14" s="373"/>
      <c r="D14" s="374"/>
      <c r="E14" s="246"/>
      <c r="F14" s="246"/>
      <c r="G14" s="237"/>
      <c r="H14" s="375"/>
      <c r="I14" s="375"/>
      <c r="J14" s="375"/>
      <c r="K14" s="375"/>
      <c r="L14" s="375"/>
      <c r="M14" s="372"/>
      <c r="N14" s="372"/>
      <c r="O14" s="372"/>
    </row>
    <row r="15" spans="1:15">
      <c r="A15" s="372"/>
      <c r="B15" s="376" t="s">
        <v>44</v>
      </c>
      <c r="C15" s="376"/>
      <c r="D15" s="374"/>
      <c r="E15" s="246"/>
      <c r="F15" s="246"/>
      <c r="G15" s="237"/>
      <c r="H15" s="377"/>
      <c r="I15" s="377"/>
      <c r="J15" s="377" t="s">
        <v>45</v>
      </c>
      <c r="K15" s="377"/>
      <c r="L15" s="375"/>
      <c r="M15" s="372"/>
      <c r="N15" s="372"/>
      <c r="O15" s="372"/>
    </row>
    <row r="16" spans="1:15">
      <c r="A16" s="372"/>
      <c r="B16" s="245"/>
      <c r="C16" s="245"/>
      <c r="D16" s="246"/>
      <c r="E16" s="242"/>
      <c r="F16" s="242"/>
      <c r="G16" s="242"/>
      <c r="H16" s="242"/>
      <c r="I16" s="242"/>
      <c r="J16" s="242" t="s">
        <v>46</v>
      </c>
      <c r="K16" s="238"/>
      <c r="L16" s="243"/>
      <c r="M16" s="372"/>
      <c r="N16" s="372"/>
      <c r="O16" s="372"/>
    </row>
    <row r="17" spans="1:15">
      <c r="A17" s="239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</row>
    <row r="18" spans="1:15">
      <c r="A18" s="239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</row>
  </sheetData>
  <mergeCells count="2">
    <mergeCell ref="A3:N3"/>
    <mergeCell ref="A12:L1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O15"/>
  <sheetViews>
    <sheetView zoomScaleNormal="100" workbookViewId="0">
      <selection activeCell="B4" sqref="B4"/>
    </sheetView>
  </sheetViews>
  <sheetFormatPr defaultColWidth="10.5" defaultRowHeight="14.25"/>
  <cols>
    <col min="1" max="1" width="5.125" customWidth="1"/>
    <col min="3" max="3" width="20" customWidth="1"/>
    <col min="4" max="4" width="38.875" customWidth="1"/>
  </cols>
  <sheetData>
    <row r="1" spans="1:15">
      <c r="A1" s="239"/>
      <c r="B1" s="504" t="s">
        <v>535</v>
      </c>
      <c r="C1" s="245"/>
      <c r="D1" s="378"/>
      <c r="E1" s="242"/>
      <c r="F1" s="242"/>
      <c r="G1" s="242"/>
      <c r="H1" s="239"/>
      <c r="I1" s="239"/>
      <c r="J1" s="243"/>
      <c r="M1" s="239"/>
      <c r="N1" s="242" t="s">
        <v>0</v>
      </c>
      <c r="O1" s="239"/>
    </row>
    <row r="2" spans="1:15">
      <c r="A2" s="239"/>
      <c r="B2" s="245"/>
      <c r="C2" s="245"/>
      <c r="D2" s="246"/>
      <c r="E2" s="242"/>
      <c r="F2" s="242"/>
      <c r="G2" s="242"/>
      <c r="H2" s="243"/>
      <c r="I2" s="243"/>
      <c r="J2" s="243"/>
      <c r="K2" s="239"/>
      <c r="L2" s="239"/>
      <c r="M2" s="239"/>
      <c r="N2" s="239"/>
      <c r="O2" s="239"/>
    </row>
    <row r="3" spans="1:15" ht="20.85" customHeight="1">
      <c r="A3" s="523" t="s">
        <v>1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2"/>
    </row>
    <row r="4" spans="1:15" ht="15">
      <c r="A4" s="363"/>
      <c r="B4" s="321" t="s">
        <v>512</v>
      </c>
      <c r="C4" s="321"/>
      <c r="D4" s="341"/>
      <c r="E4" s="196"/>
      <c r="F4" s="196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5">
      <c r="A5" s="380"/>
      <c r="B5" s="366" t="s">
        <v>505</v>
      </c>
      <c r="C5" s="366"/>
      <c r="D5" s="341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</row>
    <row r="6" spans="1:15" ht="42">
      <c r="A6" s="265" t="s">
        <v>80</v>
      </c>
      <c r="B6" s="265" t="s">
        <v>5</v>
      </c>
      <c r="C6" s="265" t="s">
        <v>6</v>
      </c>
      <c r="D6" s="265" t="s">
        <v>7</v>
      </c>
      <c r="E6" s="265" t="s">
        <v>8</v>
      </c>
      <c r="F6" s="265" t="s">
        <v>9</v>
      </c>
      <c r="G6" s="265" t="s">
        <v>10</v>
      </c>
      <c r="H6" s="265" t="s">
        <v>11</v>
      </c>
      <c r="I6" s="265" t="s">
        <v>12</v>
      </c>
      <c r="J6" s="265" t="s">
        <v>13</v>
      </c>
      <c r="K6" s="265" t="s">
        <v>14</v>
      </c>
      <c r="L6" s="265" t="s">
        <v>15</v>
      </c>
      <c r="M6" s="265" t="s">
        <v>534</v>
      </c>
      <c r="N6" s="265" t="s">
        <v>17</v>
      </c>
      <c r="O6" s="265" t="s">
        <v>433</v>
      </c>
    </row>
    <row r="7" spans="1:15">
      <c r="A7" s="266">
        <v>1</v>
      </c>
      <c r="B7" s="266">
        <v>2</v>
      </c>
      <c r="C7" s="266">
        <v>3</v>
      </c>
      <c r="D7" s="266">
        <v>4</v>
      </c>
      <c r="E7" s="266">
        <v>5</v>
      </c>
      <c r="F7" s="266">
        <v>6</v>
      </c>
      <c r="G7" s="266">
        <v>7</v>
      </c>
      <c r="H7" s="266">
        <v>8</v>
      </c>
      <c r="I7" s="266">
        <v>9</v>
      </c>
      <c r="J7" s="266">
        <v>10</v>
      </c>
      <c r="K7" s="266">
        <v>11</v>
      </c>
      <c r="L7" s="266">
        <v>12</v>
      </c>
      <c r="M7" s="266">
        <v>13</v>
      </c>
      <c r="N7" s="266">
        <v>14</v>
      </c>
      <c r="O7" s="266">
        <v>15</v>
      </c>
    </row>
    <row r="8" spans="1:15">
      <c r="A8" s="267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</row>
    <row r="9" spans="1:15" ht="51">
      <c r="A9" s="327">
        <v>1</v>
      </c>
      <c r="B9" s="328"/>
      <c r="C9" s="328"/>
      <c r="D9" s="328" t="s">
        <v>513</v>
      </c>
      <c r="E9" s="327" t="s">
        <v>514</v>
      </c>
      <c r="F9" s="329" t="s">
        <v>442</v>
      </c>
      <c r="G9" s="329" t="s">
        <v>443</v>
      </c>
      <c r="H9" s="327">
        <v>10</v>
      </c>
      <c r="I9" s="327" t="s">
        <v>23</v>
      </c>
      <c r="J9" s="330"/>
      <c r="K9" s="379">
        <v>0.08</v>
      </c>
      <c r="L9" s="330">
        <f>J9+(J9*K9)</f>
        <v>0</v>
      </c>
      <c r="M9" s="330">
        <f>J9*H9</f>
        <v>0</v>
      </c>
      <c r="N9" s="330">
        <f>O9-M9</f>
        <v>0</v>
      </c>
      <c r="O9" s="330">
        <f>L9*H9</f>
        <v>0</v>
      </c>
    </row>
    <row r="10" spans="1:15" ht="51">
      <c r="A10" s="327">
        <v>2</v>
      </c>
      <c r="B10" s="328"/>
      <c r="C10" s="328"/>
      <c r="D10" s="328" t="s">
        <v>513</v>
      </c>
      <c r="E10" s="327" t="s">
        <v>515</v>
      </c>
      <c r="F10" s="329" t="s">
        <v>442</v>
      </c>
      <c r="G10" s="329" t="s">
        <v>443</v>
      </c>
      <c r="H10" s="327">
        <v>10</v>
      </c>
      <c r="I10" s="327" t="s">
        <v>23</v>
      </c>
      <c r="J10" s="330"/>
      <c r="K10" s="379">
        <v>0.08</v>
      </c>
      <c r="L10" s="330">
        <f>J10+(J10*K10)</f>
        <v>0</v>
      </c>
      <c r="M10" s="330">
        <f>J10*H10</f>
        <v>0</v>
      </c>
      <c r="N10" s="330">
        <f>O10-M10</f>
        <v>0</v>
      </c>
      <c r="O10" s="330">
        <f>L10*H10</f>
        <v>0</v>
      </c>
    </row>
    <row r="11" spans="1:15" ht="13.9" customHeight="1">
      <c r="A11" s="536" t="s">
        <v>199</v>
      </c>
      <c r="B11" s="536"/>
      <c r="C11" s="536"/>
      <c r="D11" s="536"/>
      <c r="E11" s="536"/>
      <c r="F11" s="536"/>
      <c r="G11" s="536"/>
      <c r="H11" s="536"/>
      <c r="I11" s="536"/>
      <c r="J11" s="536"/>
      <c r="K11" s="536"/>
      <c r="L11" s="536"/>
      <c r="M11" s="430">
        <f>SUM(M9:M10)</f>
        <v>0</v>
      </c>
      <c r="N11" s="370" t="s">
        <v>199</v>
      </c>
      <c r="O11" s="430">
        <f>SUM(O9:O10)</f>
        <v>0</v>
      </c>
    </row>
    <row r="12" spans="1:15" ht="15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</row>
    <row r="13" spans="1:15">
      <c r="A13" s="372"/>
      <c r="B13" s="373"/>
      <c r="C13" s="373"/>
      <c r="D13" s="374"/>
      <c r="E13" s="246"/>
      <c r="F13" s="246"/>
      <c r="G13" s="237"/>
      <c r="H13" s="375"/>
      <c r="I13" s="375"/>
      <c r="J13" s="375"/>
      <c r="K13" s="375"/>
      <c r="L13" s="375"/>
      <c r="M13" s="372"/>
      <c r="N13" s="372"/>
      <c r="O13" s="372"/>
    </row>
    <row r="14" spans="1:15">
      <c r="A14" s="372"/>
      <c r="B14" s="376" t="s">
        <v>44</v>
      </c>
      <c r="C14" s="376"/>
      <c r="D14" s="374"/>
      <c r="E14" s="246"/>
      <c r="F14" s="246"/>
      <c r="G14" s="237"/>
      <c r="H14" s="377"/>
      <c r="I14" s="377"/>
      <c r="J14" s="377" t="s">
        <v>45</v>
      </c>
      <c r="K14" s="377"/>
      <c r="L14" s="375"/>
      <c r="M14" s="372"/>
      <c r="N14" s="372"/>
      <c r="O14" s="372"/>
    </row>
    <row r="15" spans="1:15">
      <c r="A15" s="372"/>
      <c r="B15" s="245"/>
      <c r="C15" s="245"/>
      <c r="D15" s="246"/>
      <c r="E15" s="242"/>
      <c r="F15" s="242"/>
      <c r="G15" s="242"/>
      <c r="H15" s="242"/>
      <c r="I15" s="242"/>
      <c r="J15" s="242" t="s">
        <v>46</v>
      </c>
      <c r="K15" s="238"/>
      <c r="L15" s="243"/>
      <c r="M15" s="372"/>
      <c r="N15" s="372"/>
      <c r="O15" s="372"/>
    </row>
  </sheetData>
  <mergeCells count="2">
    <mergeCell ref="A3:N3"/>
    <mergeCell ref="A11:L1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37"/>
  <sheetViews>
    <sheetView zoomScaleNormal="100" workbookViewId="0">
      <selection activeCell="B5" sqref="B5"/>
    </sheetView>
  </sheetViews>
  <sheetFormatPr defaultColWidth="9" defaultRowHeight="14.25"/>
  <cols>
    <col min="1" max="1" width="4.875" style="13" customWidth="1"/>
    <col min="2" max="2" width="21.25" style="13" customWidth="1"/>
    <col min="3" max="3" width="20.25" style="13" customWidth="1"/>
    <col min="4" max="4" width="25.5" style="13" customWidth="1"/>
    <col min="5" max="5" width="9" style="13"/>
    <col min="6" max="6" width="10.375" style="13" customWidth="1"/>
    <col min="7" max="7" width="14.875" style="13" customWidth="1"/>
    <col min="8" max="8" width="10.375" style="13" customWidth="1"/>
    <col min="9" max="9" width="12.5" style="13" customWidth="1"/>
    <col min="10" max="10" width="13" style="13" customWidth="1"/>
    <col min="11" max="11" width="11.125" style="13" customWidth="1"/>
    <col min="12" max="12" width="12.125" style="13" customWidth="1"/>
    <col min="13" max="14" width="12" style="13" customWidth="1"/>
    <col min="15" max="15" width="15.625" style="13" customWidth="1"/>
    <col min="16" max="1024" width="9" style="13"/>
  </cols>
  <sheetData>
    <row r="1" spans="1:15" s="5" customFormat="1" ht="15.75" customHeight="1">
      <c r="A1" s="13"/>
      <c r="B1" s="495" t="s">
        <v>535</v>
      </c>
      <c r="C1" s="6"/>
      <c r="D1" s="3"/>
      <c r="E1" s="3"/>
      <c r="F1" s="3"/>
      <c r="G1" s="3"/>
      <c r="H1" s="3"/>
      <c r="I1" s="3"/>
      <c r="J1" s="12"/>
      <c r="K1" s="7" t="s">
        <v>0</v>
      </c>
    </row>
    <row r="2" spans="1:15" s="5" customFormat="1" ht="15.75" customHeight="1">
      <c r="A2" s="13"/>
      <c r="B2" s="9"/>
      <c r="C2" s="9"/>
      <c r="D2" s="10"/>
      <c r="E2" s="11"/>
      <c r="F2" s="11"/>
      <c r="G2" s="11"/>
      <c r="H2" s="12"/>
      <c r="I2" s="12"/>
      <c r="J2" s="13"/>
      <c r="K2" s="13"/>
    </row>
    <row r="3" spans="1:15" s="5" customFormat="1" ht="39" customHeight="1">
      <c r="A3" s="14"/>
      <c r="B3" s="511" t="s">
        <v>1</v>
      </c>
      <c r="C3" s="511"/>
      <c r="D3" s="511"/>
      <c r="E3" s="511"/>
      <c r="F3" s="511"/>
      <c r="G3" s="511"/>
      <c r="H3" s="511"/>
      <c r="I3" s="511"/>
      <c r="J3" s="14"/>
      <c r="K3" s="14"/>
    </row>
    <row r="4" spans="1:15" s="5" customFormat="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 s="5" customFormat="1" ht="15.75" customHeight="1">
      <c r="A5" s="15"/>
      <c r="B5" s="16" t="s">
        <v>69</v>
      </c>
      <c r="C5" s="16"/>
      <c r="D5" s="15"/>
      <c r="E5" s="15"/>
      <c r="F5" s="15"/>
    </row>
    <row r="6" spans="1:15" s="5" customFormat="1" ht="15.75" customHeight="1">
      <c r="B6" s="17" t="s">
        <v>3</v>
      </c>
      <c r="C6" s="17"/>
      <c r="D6" s="15"/>
    </row>
    <row r="7" spans="1:15" ht="51">
      <c r="A7" s="18" t="s">
        <v>4</v>
      </c>
      <c r="B7" s="18" t="s">
        <v>5</v>
      </c>
      <c r="C7" s="18" t="s">
        <v>6</v>
      </c>
      <c r="D7" s="18" t="s">
        <v>7</v>
      </c>
      <c r="E7" s="18" t="s">
        <v>8</v>
      </c>
      <c r="F7" s="18" t="s">
        <v>9</v>
      </c>
      <c r="G7" s="18" t="s">
        <v>10</v>
      </c>
      <c r="H7" s="18" t="s">
        <v>11</v>
      </c>
      <c r="I7" s="18" t="s">
        <v>12</v>
      </c>
      <c r="J7" s="388" t="s">
        <v>13</v>
      </c>
      <c r="K7" s="388" t="s">
        <v>14</v>
      </c>
      <c r="L7" s="388" t="s">
        <v>15</v>
      </c>
      <c r="M7" s="388" t="s">
        <v>534</v>
      </c>
      <c r="N7" s="388" t="s">
        <v>17</v>
      </c>
      <c r="O7" s="388" t="s">
        <v>433</v>
      </c>
    </row>
    <row r="8" spans="1:1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</row>
    <row r="9" spans="1:15">
      <c r="A9" s="512"/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21"/>
      <c r="M9" s="21"/>
      <c r="N9" s="21"/>
      <c r="O9" s="21"/>
    </row>
    <row r="10" spans="1:15" s="15" customFormat="1" ht="26.25" customHeight="1">
      <c r="A10" s="22" t="s">
        <v>18</v>
      </c>
      <c r="B10" s="23"/>
      <c r="C10" s="23"/>
      <c r="D10" s="22" t="s">
        <v>70</v>
      </c>
      <c r="E10" s="22" t="s">
        <v>25</v>
      </c>
      <c r="F10" s="29" t="s">
        <v>21</v>
      </c>
      <c r="G10" s="29" t="s">
        <v>71</v>
      </c>
      <c r="H10" s="22">
        <v>200</v>
      </c>
      <c r="I10" s="22" t="s">
        <v>23</v>
      </c>
      <c r="J10" s="28"/>
      <c r="K10" s="27">
        <v>0.08</v>
      </c>
      <c r="L10" s="28">
        <f t="shared" ref="L10:L15" si="0">J10*1.08</f>
        <v>0</v>
      </c>
      <c r="M10" s="28">
        <f t="shared" ref="M10:M15" si="1">J10*H10</f>
        <v>0</v>
      </c>
      <c r="N10" s="28">
        <f t="shared" ref="N10:N15" si="2">O10-M10</f>
        <v>0</v>
      </c>
      <c r="O10" s="28">
        <f t="shared" ref="O10:O15" si="3">L10*H10</f>
        <v>0</v>
      </c>
    </row>
    <row r="11" spans="1:15" s="15" customFormat="1" ht="32.25" customHeight="1">
      <c r="A11" s="22" t="s">
        <v>24</v>
      </c>
      <c r="B11" s="23"/>
      <c r="C11" s="23"/>
      <c r="D11" s="22" t="s">
        <v>70</v>
      </c>
      <c r="E11" s="22" t="s">
        <v>27</v>
      </c>
      <c r="F11" s="29" t="s">
        <v>21</v>
      </c>
      <c r="G11" s="29" t="s">
        <v>71</v>
      </c>
      <c r="H11" s="22">
        <v>10</v>
      </c>
      <c r="I11" s="22" t="s">
        <v>23</v>
      </c>
      <c r="J11" s="28"/>
      <c r="K11" s="27">
        <v>0.08</v>
      </c>
      <c r="L11" s="28">
        <f t="shared" si="0"/>
        <v>0</v>
      </c>
      <c r="M11" s="28">
        <f t="shared" si="1"/>
        <v>0</v>
      </c>
      <c r="N11" s="28">
        <f t="shared" si="2"/>
        <v>0</v>
      </c>
      <c r="O11" s="28">
        <f t="shared" si="3"/>
        <v>0</v>
      </c>
    </row>
    <row r="12" spans="1:15" s="5" customFormat="1" ht="77.25" customHeight="1">
      <c r="A12" s="22" t="s">
        <v>26</v>
      </c>
      <c r="B12" s="22"/>
      <c r="C12" s="22"/>
      <c r="D12" s="23" t="s">
        <v>19</v>
      </c>
      <c r="E12" s="22" t="s">
        <v>32</v>
      </c>
      <c r="F12" s="29" t="s">
        <v>21</v>
      </c>
      <c r="G12" s="24" t="s">
        <v>22</v>
      </c>
      <c r="H12" s="22">
        <v>630</v>
      </c>
      <c r="I12" s="22" t="s">
        <v>23</v>
      </c>
      <c r="J12" s="28"/>
      <c r="K12" s="27">
        <v>0.08</v>
      </c>
      <c r="L12" s="28">
        <f t="shared" si="0"/>
        <v>0</v>
      </c>
      <c r="M12" s="28">
        <f t="shared" si="1"/>
        <v>0</v>
      </c>
      <c r="N12" s="28">
        <f t="shared" si="2"/>
        <v>0</v>
      </c>
      <c r="O12" s="28">
        <f t="shared" si="3"/>
        <v>0</v>
      </c>
    </row>
    <row r="13" spans="1:15" s="5" customFormat="1" ht="50.25" customHeight="1">
      <c r="A13" s="22" t="s">
        <v>28</v>
      </c>
      <c r="B13" s="22"/>
      <c r="C13" s="22"/>
      <c r="D13" s="23" t="s">
        <v>72</v>
      </c>
      <c r="E13" s="22" t="s">
        <v>25</v>
      </c>
      <c r="F13" s="29" t="s">
        <v>21</v>
      </c>
      <c r="G13" s="22" t="s">
        <v>71</v>
      </c>
      <c r="H13" s="25">
        <v>10000</v>
      </c>
      <c r="I13" s="22" t="s">
        <v>23</v>
      </c>
      <c r="J13" s="28"/>
      <c r="K13" s="27">
        <v>0.08</v>
      </c>
      <c r="L13" s="28">
        <f t="shared" si="0"/>
        <v>0</v>
      </c>
      <c r="M13" s="28">
        <f t="shared" si="1"/>
        <v>0</v>
      </c>
      <c r="N13" s="28">
        <f t="shared" si="2"/>
        <v>0</v>
      </c>
      <c r="O13" s="28">
        <f t="shared" si="3"/>
        <v>0</v>
      </c>
    </row>
    <row r="14" spans="1:15" s="5" customFormat="1" ht="48" customHeight="1">
      <c r="A14" s="22" t="s">
        <v>30</v>
      </c>
      <c r="B14" s="22"/>
      <c r="C14" s="22"/>
      <c r="D14" s="23" t="s">
        <v>72</v>
      </c>
      <c r="E14" s="22" t="s">
        <v>27</v>
      </c>
      <c r="F14" s="29" t="s">
        <v>21</v>
      </c>
      <c r="G14" s="22" t="s">
        <v>71</v>
      </c>
      <c r="H14" s="25">
        <v>300</v>
      </c>
      <c r="I14" s="22" t="s">
        <v>23</v>
      </c>
      <c r="J14" s="28"/>
      <c r="K14" s="27">
        <v>0.08</v>
      </c>
      <c r="L14" s="28">
        <f t="shared" si="0"/>
        <v>0</v>
      </c>
      <c r="M14" s="28">
        <f t="shared" si="1"/>
        <v>0</v>
      </c>
      <c r="N14" s="28">
        <f t="shared" si="2"/>
        <v>0</v>
      </c>
      <c r="O14" s="28">
        <f t="shared" si="3"/>
        <v>0</v>
      </c>
    </row>
    <row r="15" spans="1:15" s="5" customFormat="1" ht="69.75" customHeight="1">
      <c r="A15" s="22" t="s">
        <v>33</v>
      </c>
      <c r="B15" s="22"/>
      <c r="C15" s="22"/>
      <c r="D15" s="23" t="s">
        <v>73</v>
      </c>
      <c r="E15" s="23" t="s">
        <v>25</v>
      </c>
      <c r="F15" s="22" t="s">
        <v>21</v>
      </c>
      <c r="G15" s="24" t="s">
        <v>22</v>
      </c>
      <c r="H15" s="22">
        <v>50</v>
      </c>
      <c r="I15" s="22" t="s">
        <v>23</v>
      </c>
      <c r="J15" s="26"/>
      <c r="K15" s="27">
        <v>0.08</v>
      </c>
      <c r="L15" s="45">
        <f t="shared" si="0"/>
        <v>0</v>
      </c>
      <c r="M15" s="28">
        <f t="shared" si="1"/>
        <v>0</v>
      </c>
      <c r="N15" s="45">
        <f t="shared" si="2"/>
        <v>0</v>
      </c>
      <c r="O15" s="45">
        <f t="shared" si="3"/>
        <v>0</v>
      </c>
    </row>
    <row r="16" spans="1:15" ht="12.75" customHeight="1">
      <c r="A16" s="513" t="s">
        <v>43</v>
      </c>
      <c r="B16" s="513"/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32">
        <f>SUM(M10:M15)</f>
        <v>0</v>
      </c>
      <c r="N16" s="33" t="s">
        <v>43</v>
      </c>
      <c r="O16" s="32">
        <f>SUM(O10:O15)</f>
        <v>0</v>
      </c>
    </row>
    <row r="17" spans="2:15">
      <c r="B17" s="39" t="s">
        <v>44</v>
      </c>
      <c r="C17" s="39"/>
      <c r="D17" s="36"/>
      <c r="E17" s="36"/>
      <c r="F17" s="10"/>
      <c r="G17" s="37"/>
      <c r="H17" s="40"/>
      <c r="I17" s="41" t="s">
        <v>45</v>
      </c>
      <c r="J17" s="38"/>
      <c r="M17" s="47"/>
      <c r="O17" s="47"/>
    </row>
    <row r="18" spans="2:15">
      <c r="B18" s="9"/>
      <c r="C18" s="9"/>
      <c r="D18" s="10"/>
      <c r="E18" s="10"/>
      <c r="F18" s="11"/>
      <c r="G18" s="11"/>
      <c r="H18" s="11"/>
      <c r="I18" s="41" t="s">
        <v>46</v>
      </c>
      <c r="J18" s="12"/>
    </row>
    <row r="37" s="5" customFormat="1" ht="15.75" customHeight="1"/>
  </sheetData>
  <mergeCells count="3">
    <mergeCell ref="B3:I3"/>
    <mergeCell ref="A9:K9"/>
    <mergeCell ref="A16:L16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P15"/>
  <sheetViews>
    <sheetView zoomScaleNormal="100" workbookViewId="0">
      <selection activeCell="B4" sqref="B4"/>
    </sheetView>
  </sheetViews>
  <sheetFormatPr defaultColWidth="10.5" defaultRowHeight="14.25"/>
  <cols>
    <col min="1" max="1" width="5.25" customWidth="1"/>
    <col min="3" max="3" width="19.5" customWidth="1"/>
    <col min="4" max="4" width="37.625" customWidth="1"/>
    <col min="7" max="7" width="11.5" customWidth="1"/>
  </cols>
  <sheetData>
    <row r="1" spans="1:16" ht="15">
      <c r="A1" s="239"/>
      <c r="B1" s="504" t="s">
        <v>535</v>
      </c>
      <c r="C1" s="245"/>
      <c r="D1" s="378"/>
      <c r="E1" s="242"/>
      <c r="F1" s="242"/>
      <c r="G1" s="242"/>
      <c r="H1" s="239"/>
      <c r="I1" s="243"/>
      <c r="J1" s="239"/>
      <c r="L1" s="239"/>
      <c r="M1" s="239"/>
      <c r="N1" s="242" t="s">
        <v>0</v>
      </c>
      <c r="O1" s="195"/>
      <c r="P1" s="195"/>
    </row>
    <row r="2" spans="1:16" ht="15">
      <c r="A2" s="239"/>
      <c r="B2" s="245"/>
      <c r="C2" s="245"/>
      <c r="D2" s="246"/>
      <c r="E2" s="242"/>
      <c r="F2" s="242"/>
      <c r="G2" s="242"/>
      <c r="H2" s="243"/>
      <c r="I2" s="243"/>
      <c r="J2" s="239"/>
      <c r="K2" s="239"/>
      <c r="L2" s="239"/>
      <c r="M2" s="239"/>
      <c r="N2" s="239"/>
      <c r="O2" s="195"/>
      <c r="P2" s="195"/>
    </row>
    <row r="3" spans="1:16" ht="20.85" customHeight="1">
      <c r="A3" s="523" t="s">
        <v>1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195"/>
      <c r="P3" s="195"/>
    </row>
    <row r="4" spans="1:16" ht="15">
      <c r="A4" s="363"/>
      <c r="B4" s="321" t="s">
        <v>516</v>
      </c>
      <c r="C4" s="321"/>
      <c r="D4" s="341"/>
      <c r="E4" s="363"/>
      <c r="F4" s="363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5" spans="1:16" ht="15">
      <c r="A5" s="380"/>
      <c r="B5" s="366" t="s">
        <v>491</v>
      </c>
      <c r="C5" s="366"/>
      <c r="D5" s="341"/>
      <c r="E5" s="380"/>
      <c r="F5" s="380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ht="42">
      <c r="A6" s="265" t="s">
        <v>80</v>
      </c>
      <c r="B6" s="265" t="s">
        <v>5</v>
      </c>
      <c r="C6" s="265" t="s">
        <v>6</v>
      </c>
      <c r="D6" s="265" t="s">
        <v>7</v>
      </c>
      <c r="E6" s="265" t="s">
        <v>8</v>
      </c>
      <c r="F6" s="265" t="s">
        <v>9</v>
      </c>
      <c r="G6" s="265" t="s">
        <v>10</v>
      </c>
      <c r="H6" s="265" t="s">
        <v>11</v>
      </c>
      <c r="I6" s="265" t="s">
        <v>12</v>
      </c>
      <c r="J6" s="265" t="s">
        <v>13</v>
      </c>
      <c r="K6" s="265" t="s">
        <v>14</v>
      </c>
      <c r="L6" s="265" t="s">
        <v>15</v>
      </c>
      <c r="M6" s="265" t="s">
        <v>534</v>
      </c>
      <c r="N6" s="265" t="s">
        <v>17</v>
      </c>
      <c r="O6" s="265" t="s">
        <v>433</v>
      </c>
      <c r="P6" s="239"/>
    </row>
    <row r="7" spans="1:16">
      <c r="A7" s="266">
        <v>1</v>
      </c>
      <c r="B7" s="266">
        <v>2</v>
      </c>
      <c r="C7" s="266">
        <v>3</v>
      </c>
      <c r="D7" s="266">
        <v>4</v>
      </c>
      <c r="E7" s="266">
        <v>5</v>
      </c>
      <c r="F7" s="266">
        <v>6</v>
      </c>
      <c r="G7" s="266">
        <v>7</v>
      </c>
      <c r="H7" s="266">
        <v>8</v>
      </c>
      <c r="I7" s="266">
        <v>9</v>
      </c>
      <c r="J7" s="266">
        <v>10</v>
      </c>
      <c r="K7" s="266">
        <v>11</v>
      </c>
      <c r="L7" s="266">
        <v>12</v>
      </c>
      <c r="M7" s="266">
        <v>13</v>
      </c>
      <c r="N7" s="266">
        <v>14</v>
      </c>
      <c r="O7" s="266">
        <v>15</v>
      </c>
      <c r="P7" s="239"/>
    </row>
    <row r="8" spans="1:16">
      <c r="A8" s="267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39"/>
    </row>
    <row r="9" spans="1:16" ht="38.25">
      <c r="A9" s="327" t="s">
        <v>18</v>
      </c>
      <c r="B9" s="327"/>
      <c r="C9" s="327"/>
      <c r="D9" s="328" t="s">
        <v>517</v>
      </c>
      <c r="E9" s="48" t="s">
        <v>518</v>
      </c>
      <c r="F9" s="329" t="s">
        <v>493</v>
      </c>
      <c r="G9" s="327" t="s">
        <v>494</v>
      </c>
      <c r="H9" s="327">
        <v>90</v>
      </c>
      <c r="I9" s="329" t="s">
        <v>495</v>
      </c>
      <c r="J9" s="330"/>
      <c r="K9" s="379">
        <v>0.08</v>
      </c>
      <c r="L9" s="330">
        <f>J9*1.08</f>
        <v>0</v>
      </c>
      <c r="M9" s="330">
        <f>J9*H9</f>
        <v>0</v>
      </c>
      <c r="N9" s="330">
        <f>O9-M9</f>
        <v>0</v>
      </c>
      <c r="O9" s="330">
        <f>L9*H9</f>
        <v>0</v>
      </c>
      <c r="P9" s="239"/>
    </row>
    <row r="10" spans="1:16" ht="13.9" customHeight="1">
      <c r="A10" s="536" t="s">
        <v>199</v>
      </c>
      <c r="B10" s="536"/>
      <c r="C10" s="536"/>
      <c r="D10" s="536"/>
      <c r="E10" s="536"/>
      <c r="F10" s="536"/>
      <c r="G10" s="536"/>
      <c r="H10" s="536"/>
      <c r="I10" s="536"/>
      <c r="J10" s="536"/>
      <c r="K10" s="536"/>
      <c r="L10" s="536"/>
      <c r="M10" s="430">
        <f>SUM(M9:M9)</f>
        <v>0</v>
      </c>
      <c r="N10" s="370" t="s">
        <v>199</v>
      </c>
      <c r="O10" s="430">
        <f>SUM(O8:O9)</f>
        <v>0</v>
      </c>
      <c r="P10" s="239"/>
    </row>
    <row r="11" spans="1:16" ht="15">
      <c r="A11" s="195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</row>
    <row r="12" spans="1:16">
      <c r="A12" s="372"/>
      <c r="B12" s="373"/>
      <c r="C12" s="373"/>
      <c r="D12" s="374"/>
      <c r="E12" s="246"/>
      <c r="F12" s="246"/>
      <c r="G12" s="237"/>
      <c r="H12" s="375"/>
      <c r="I12" s="375"/>
      <c r="J12" s="375"/>
      <c r="K12" s="375"/>
      <c r="L12" s="375"/>
      <c r="M12" s="372"/>
      <c r="N12" s="372"/>
      <c r="O12" s="372"/>
      <c r="P12" s="239"/>
    </row>
    <row r="13" spans="1:16">
      <c r="A13" s="372"/>
      <c r="B13" s="376" t="s">
        <v>44</v>
      </c>
      <c r="C13" s="376"/>
      <c r="D13" s="374"/>
      <c r="E13" s="246"/>
      <c r="F13" s="246"/>
      <c r="G13" s="237"/>
      <c r="H13" s="377"/>
      <c r="I13" s="377"/>
      <c r="J13" s="377" t="s">
        <v>45</v>
      </c>
      <c r="K13" s="377"/>
      <c r="L13" s="375"/>
      <c r="M13" s="372"/>
      <c r="N13" s="372"/>
      <c r="O13" s="372"/>
      <c r="P13" s="239"/>
    </row>
    <row r="14" spans="1:16">
      <c r="A14" s="372"/>
      <c r="B14" s="245"/>
      <c r="C14" s="245"/>
      <c r="D14" s="246"/>
      <c r="E14" s="242"/>
      <c r="F14" s="242"/>
      <c r="G14" s="242"/>
      <c r="H14" s="242"/>
      <c r="I14" s="242"/>
      <c r="J14" s="242" t="s">
        <v>46</v>
      </c>
      <c r="K14" s="238"/>
      <c r="L14" s="243"/>
      <c r="M14" s="372"/>
      <c r="N14" s="372"/>
      <c r="O14" s="372"/>
      <c r="P14" s="239"/>
    </row>
    <row r="15" spans="1:16">
      <c r="A15" s="239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</row>
  </sheetData>
  <mergeCells count="2">
    <mergeCell ref="A3:N3"/>
    <mergeCell ref="A10:L1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N19"/>
  <sheetViews>
    <sheetView zoomScaleNormal="100" workbookViewId="0">
      <selection activeCell="B5" sqref="B5"/>
    </sheetView>
  </sheetViews>
  <sheetFormatPr defaultColWidth="10.5" defaultRowHeight="14.25"/>
  <cols>
    <col min="1" max="1" width="5.25" customWidth="1"/>
    <col min="3" max="4" width="13.375" customWidth="1"/>
  </cols>
  <sheetData>
    <row r="1" spans="1:14" ht="20.85" customHeight="1">
      <c r="B1" s="495" t="s">
        <v>535</v>
      </c>
      <c r="L1" s="491" t="s">
        <v>0</v>
      </c>
      <c r="M1" s="13"/>
    </row>
    <row r="3" spans="1:14" ht="21.75" customHeight="1">
      <c r="A3" s="523" t="s">
        <v>1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>
      <c r="A5" s="363"/>
      <c r="B5" s="321" t="s">
        <v>519</v>
      </c>
      <c r="C5" s="321"/>
      <c r="D5" s="341"/>
      <c r="E5" s="363"/>
      <c r="F5" s="196"/>
      <c r="G5" s="196"/>
      <c r="H5" s="196"/>
      <c r="I5" s="196"/>
      <c r="J5" s="196"/>
      <c r="K5" s="196"/>
      <c r="L5" s="195"/>
      <c r="M5" s="195"/>
      <c r="N5" s="195"/>
    </row>
    <row r="6" spans="1:14" ht="15">
      <c r="A6" s="380"/>
      <c r="B6" s="321" t="s">
        <v>60</v>
      </c>
      <c r="C6" s="321"/>
      <c r="D6" s="341"/>
      <c r="E6" s="363"/>
      <c r="F6" s="195"/>
      <c r="G6" s="195"/>
      <c r="H6" s="195"/>
      <c r="I6" s="195"/>
      <c r="J6" s="195"/>
      <c r="K6" s="195"/>
      <c r="L6" s="195"/>
      <c r="M6" s="195"/>
      <c r="N6" s="195"/>
    </row>
    <row r="7" spans="1:14" ht="15">
      <c r="A7" s="195"/>
      <c r="B7" s="199"/>
      <c r="C7" s="199"/>
      <c r="D7" s="196"/>
      <c r="E7" s="196"/>
      <c r="F7" s="195"/>
      <c r="G7" s="195"/>
      <c r="H7" s="195"/>
      <c r="I7" s="195"/>
      <c r="J7" s="195"/>
      <c r="K7" s="195"/>
      <c r="L7" s="195"/>
      <c r="M7" s="195"/>
      <c r="N7" s="195"/>
    </row>
    <row r="8" spans="1:14" ht="42">
      <c r="A8" s="200" t="s">
        <v>80</v>
      </c>
      <c r="B8" s="200" t="s">
        <v>5</v>
      </c>
      <c r="C8" s="200" t="s">
        <v>6</v>
      </c>
      <c r="D8" s="200" t="s">
        <v>7</v>
      </c>
      <c r="E8" s="200" t="s">
        <v>130</v>
      </c>
      <c r="F8" s="200" t="s">
        <v>9</v>
      </c>
      <c r="G8" s="200" t="s">
        <v>12</v>
      </c>
      <c r="H8" s="200" t="s">
        <v>11</v>
      </c>
      <c r="I8" s="200" t="s">
        <v>13</v>
      </c>
      <c r="J8" s="200" t="s">
        <v>14</v>
      </c>
      <c r="K8" s="200" t="s">
        <v>15</v>
      </c>
      <c r="L8" s="200" t="s">
        <v>533</v>
      </c>
      <c r="M8" s="200" t="s">
        <v>17</v>
      </c>
      <c r="N8" s="200" t="s">
        <v>433</v>
      </c>
    </row>
    <row r="9" spans="1:14">
      <c r="A9" s="201">
        <v>1</v>
      </c>
      <c r="B9" s="201">
        <v>2</v>
      </c>
      <c r="C9" s="201">
        <v>3</v>
      </c>
      <c r="D9" s="201">
        <v>4</v>
      </c>
      <c r="E9" s="201">
        <v>5</v>
      </c>
      <c r="F9" s="201">
        <v>6</v>
      </c>
      <c r="G9" s="201">
        <v>7</v>
      </c>
      <c r="H9" s="201">
        <v>8</v>
      </c>
      <c r="I9" s="201">
        <v>9</v>
      </c>
      <c r="J9" s="201">
        <v>10</v>
      </c>
      <c r="K9" s="201">
        <v>11</v>
      </c>
      <c r="L9" s="201">
        <v>12</v>
      </c>
      <c r="M9" s="201">
        <v>13</v>
      </c>
      <c r="N9" s="201">
        <v>14</v>
      </c>
    </row>
    <row r="10" spans="1:14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</row>
    <row r="11" spans="1:14" ht="21.75">
      <c r="A11" s="364">
        <v>1</v>
      </c>
      <c r="B11" s="364"/>
      <c r="C11" s="364"/>
      <c r="D11" s="381" t="s">
        <v>520</v>
      </c>
      <c r="E11" s="381" t="s">
        <v>521</v>
      </c>
      <c r="F11" s="382" t="s">
        <v>63</v>
      </c>
      <c r="G11" s="364" t="s">
        <v>522</v>
      </c>
      <c r="H11" s="381">
        <v>50</v>
      </c>
      <c r="I11" s="383"/>
      <c r="J11" s="348">
        <v>0.08</v>
      </c>
      <c r="K11" s="362">
        <f>I11+(I11*J11)</f>
        <v>0</v>
      </c>
      <c r="L11" s="347">
        <f>I11*H11</f>
        <v>0</v>
      </c>
      <c r="M11" s="347">
        <f>N11-L11</f>
        <v>0</v>
      </c>
      <c r="N11" s="347">
        <f>K11*H11</f>
        <v>0</v>
      </c>
    </row>
    <row r="12" spans="1:14" ht="21.75">
      <c r="A12" s="364">
        <v>2</v>
      </c>
      <c r="B12" s="364"/>
      <c r="C12" s="364"/>
      <c r="D12" s="381" t="s">
        <v>520</v>
      </c>
      <c r="E12" s="381" t="s">
        <v>521</v>
      </c>
      <c r="F12" s="382" t="s">
        <v>63</v>
      </c>
      <c r="G12" s="364" t="s">
        <v>309</v>
      </c>
      <c r="H12" s="381">
        <v>15</v>
      </c>
      <c r="I12" s="383"/>
      <c r="J12" s="348">
        <v>0.08</v>
      </c>
      <c r="K12" s="362">
        <f>I12+(I12*J12)</f>
        <v>0</v>
      </c>
      <c r="L12" s="347">
        <f>I12*H12</f>
        <v>0</v>
      </c>
      <c r="M12" s="347">
        <f>N12-L12</f>
        <v>0</v>
      </c>
      <c r="N12" s="347">
        <f>K12*H12</f>
        <v>0</v>
      </c>
    </row>
    <row r="13" spans="1:14" ht="21.75">
      <c r="A13" s="364">
        <v>3</v>
      </c>
      <c r="B13" s="364"/>
      <c r="C13" s="364"/>
      <c r="D13" s="381" t="s">
        <v>520</v>
      </c>
      <c r="E13" s="381" t="s">
        <v>523</v>
      </c>
      <c r="F13" s="382" t="s">
        <v>63</v>
      </c>
      <c r="G13" s="364" t="s">
        <v>524</v>
      </c>
      <c r="H13" s="381">
        <v>90</v>
      </c>
      <c r="I13" s="383"/>
      <c r="J13" s="348">
        <v>0.08</v>
      </c>
      <c r="K13" s="362">
        <f>I13+(I13*J13)</f>
        <v>0</v>
      </c>
      <c r="L13" s="347">
        <f>I13*H13</f>
        <v>0</v>
      </c>
      <c r="M13" s="347">
        <f>N13-L13</f>
        <v>0</v>
      </c>
      <c r="N13" s="347">
        <f>K13*H13</f>
        <v>0</v>
      </c>
    </row>
    <row r="14" spans="1:14" ht="21.75">
      <c r="A14" s="344">
        <v>4</v>
      </c>
      <c r="B14" s="344"/>
      <c r="C14" s="344"/>
      <c r="D14" s="206" t="s">
        <v>520</v>
      </c>
      <c r="E14" s="345" t="s">
        <v>525</v>
      </c>
      <c r="F14" s="384" t="s">
        <v>63</v>
      </c>
      <c r="G14" s="206" t="s">
        <v>524</v>
      </c>
      <c r="H14" s="344">
        <v>5</v>
      </c>
      <c r="I14" s="347"/>
      <c r="J14" s="348">
        <v>0.08</v>
      </c>
      <c r="K14" s="362">
        <f>I14+(I14*J14)</f>
        <v>0</v>
      </c>
      <c r="L14" s="347">
        <f>I14*H14</f>
        <v>0</v>
      </c>
      <c r="M14" s="347">
        <f>N14-L14</f>
        <v>0</v>
      </c>
      <c r="N14" s="347">
        <f>K14*H14</f>
        <v>0</v>
      </c>
    </row>
    <row r="15" spans="1:14">
      <c r="A15" s="506"/>
      <c r="B15" s="507"/>
      <c r="C15" s="507"/>
      <c r="D15" s="507"/>
      <c r="E15" s="507"/>
      <c r="F15" s="507"/>
      <c r="G15" s="507"/>
      <c r="H15" s="507"/>
      <c r="I15" s="507"/>
      <c r="J15" s="507"/>
      <c r="K15" s="508"/>
      <c r="L15" s="505">
        <f>SUM(L11:L14)</f>
        <v>0</v>
      </c>
      <c r="M15" s="351" t="s">
        <v>199</v>
      </c>
      <c r="N15" s="490">
        <f>SUM(N11:N14)</f>
        <v>0</v>
      </c>
    </row>
    <row r="16" spans="1:14">
      <c r="A16" s="219"/>
      <c r="B16" s="220"/>
      <c r="C16" s="220"/>
      <c r="D16" s="220"/>
      <c r="E16" s="220"/>
      <c r="F16" s="220"/>
      <c r="G16" s="220"/>
      <c r="H16" s="220"/>
      <c r="I16" s="219"/>
      <c r="J16" s="221"/>
      <c r="K16" s="219"/>
      <c r="L16" s="219"/>
      <c r="M16" s="219"/>
      <c r="N16" s="219"/>
    </row>
    <row r="17" spans="1:14">
      <c r="A17" s="219"/>
      <c r="B17" s="223"/>
      <c r="C17" s="223"/>
      <c r="D17" s="224"/>
      <c r="E17" s="224"/>
      <c r="F17" s="198"/>
      <c r="G17" s="139"/>
      <c r="H17" s="226"/>
      <c r="I17" s="226"/>
      <c r="J17" s="226"/>
      <c r="K17" s="226"/>
      <c r="L17" s="219"/>
      <c r="M17" s="219"/>
      <c r="N17" s="219"/>
    </row>
    <row r="18" spans="1:14">
      <c r="A18" s="219"/>
      <c r="B18" s="227" t="s">
        <v>44</v>
      </c>
      <c r="C18" s="227"/>
      <c r="D18" s="224"/>
      <c r="E18" s="224"/>
      <c r="F18" s="198"/>
      <c r="G18" s="139"/>
      <c r="H18" s="228"/>
      <c r="I18" s="228" t="s">
        <v>45</v>
      </c>
      <c r="J18" s="228"/>
      <c r="K18" s="226"/>
      <c r="L18" s="219"/>
      <c r="M18" s="219"/>
      <c r="N18" s="219"/>
    </row>
    <row r="19" spans="1:14">
      <c r="A19" s="219"/>
      <c r="B19" s="197"/>
      <c r="C19" s="197"/>
      <c r="D19" s="198"/>
      <c r="E19" s="198"/>
      <c r="F19" s="194"/>
      <c r="G19" s="194"/>
      <c r="H19" s="194"/>
      <c r="I19" s="194" t="s">
        <v>46</v>
      </c>
      <c r="J19" s="143"/>
      <c r="K19" s="196"/>
      <c r="L19" s="219"/>
      <c r="M19" s="219"/>
      <c r="N19" s="219"/>
    </row>
  </sheetData>
  <mergeCells count="1">
    <mergeCell ref="A3:N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O16"/>
  <sheetViews>
    <sheetView zoomScaleNormal="100" workbookViewId="0">
      <selection activeCell="G19" sqref="G19"/>
    </sheetView>
  </sheetViews>
  <sheetFormatPr defaultColWidth="10.5" defaultRowHeight="14.25"/>
  <cols>
    <col min="1" max="1" width="4.75" customWidth="1"/>
    <col min="7" max="7" width="13" customWidth="1"/>
    <col min="10" max="10" width="12.5" customWidth="1"/>
    <col min="13" max="13" width="17.125" customWidth="1"/>
    <col min="15" max="15" width="14.5" customWidth="1"/>
  </cols>
  <sheetData>
    <row r="1" spans="1:15">
      <c r="A1" s="313"/>
      <c r="B1" s="509" t="s">
        <v>535</v>
      </c>
      <c r="C1" s="385"/>
      <c r="D1" s="315"/>
      <c r="E1" s="3"/>
      <c r="F1" s="3"/>
      <c r="G1" s="3"/>
      <c r="H1" s="3"/>
      <c r="I1" s="3"/>
      <c r="J1" s="3"/>
      <c r="K1" s="3"/>
      <c r="L1" s="5"/>
      <c r="O1" s="7" t="s">
        <v>0</v>
      </c>
    </row>
    <row r="2" spans="1:15">
      <c r="A2" s="313"/>
      <c r="B2" s="317"/>
      <c r="C2" s="317"/>
      <c r="D2" s="318"/>
      <c r="E2" s="319"/>
      <c r="F2" s="319"/>
      <c r="G2" s="319"/>
      <c r="H2" s="316"/>
      <c r="I2" s="316"/>
      <c r="J2" s="316"/>
      <c r="K2" s="316"/>
      <c r="L2" s="313"/>
      <c r="M2" s="313"/>
    </row>
    <row r="3" spans="1:15" ht="20.85" customHeight="1">
      <c r="A3" s="523" t="s">
        <v>1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</row>
    <row r="4" spans="1: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5">
      <c r="A5" s="320"/>
      <c r="B5" s="321" t="s">
        <v>526</v>
      </c>
      <c r="C5" s="321"/>
      <c r="D5" s="322"/>
      <c r="E5" s="322"/>
      <c r="F5" s="15"/>
      <c r="G5" s="5"/>
      <c r="H5" s="5"/>
      <c r="I5" s="5"/>
      <c r="J5" s="5"/>
      <c r="K5" s="5"/>
      <c r="L5" s="5"/>
      <c r="M5" s="5"/>
    </row>
    <row r="6" spans="1:15" ht="42">
      <c r="A6" s="265" t="s">
        <v>80</v>
      </c>
      <c r="B6" s="265" t="s">
        <v>5</v>
      </c>
      <c r="C6" s="265" t="s">
        <v>6</v>
      </c>
      <c r="D6" s="265" t="s">
        <v>7</v>
      </c>
      <c r="E6" s="265" t="s">
        <v>8</v>
      </c>
      <c r="F6" s="265" t="s">
        <v>9</v>
      </c>
      <c r="G6" s="265" t="s">
        <v>10</v>
      </c>
      <c r="H6" s="265" t="s">
        <v>11</v>
      </c>
      <c r="I6" s="265" t="s">
        <v>12</v>
      </c>
      <c r="J6" s="265" t="s">
        <v>13</v>
      </c>
      <c r="K6" s="265" t="s">
        <v>14</v>
      </c>
      <c r="L6" s="265" t="s">
        <v>15</v>
      </c>
      <c r="M6" s="265" t="s">
        <v>534</v>
      </c>
      <c r="N6" s="404" t="s">
        <v>17</v>
      </c>
      <c r="O6" s="404" t="s">
        <v>433</v>
      </c>
    </row>
    <row r="7" spans="1:15">
      <c r="A7" s="266">
        <v>1</v>
      </c>
      <c r="B7" s="266">
        <v>2</v>
      </c>
      <c r="C7" s="266">
        <v>3</v>
      </c>
      <c r="D7" s="266">
        <v>4</v>
      </c>
      <c r="E7" s="266">
        <v>5</v>
      </c>
      <c r="F7" s="266">
        <v>6</v>
      </c>
      <c r="G7" s="266">
        <v>7</v>
      </c>
      <c r="H7" s="266">
        <v>8</v>
      </c>
      <c r="I7" s="266">
        <v>9</v>
      </c>
      <c r="J7" s="266">
        <v>10</v>
      </c>
      <c r="K7" s="266">
        <v>11</v>
      </c>
      <c r="L7" s="266">
        <v>12</v>
      </c>
      <c r="M7" s="266">
        <v>13</v>
      </c>
      <c r="N7" s="266">
        <v>14</v>
      </c>
      <c r="O7" s="266">
        <v>15</v>
      </c>
    </row>
    <row r="8" spans="1:15">
      <c r="A8" s="532"/>
      <c r="B8" s="532"/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</row>
    <row r="9" spans="1:15" ht="21">
      <c r="A9" s="268" t="s">
        <v>18</v>
      </c>
      <c r="B9" s="268"/>
      <c r="C9" s="268"/>
      <c r="D9" s="478" t="s">
        <v>527</v>
      </c>
      <c r="E9" s="268" t="s">
        <v>85</v>
      </c>
      <c r="F9" s="209" t="s">
        <v>528</v>
      </c>
      <c r="G9" s="270" t="s">
        <v>529</v>
      </c>
      <c r="H9" s="268">
        <v>100</v>
      </c>
      <c r="I9" s="268" t="s">
        <v>106</v>
      </c>
      <c r="J9" s="273"/>
      <c r="K9" s="182">
        <v>0.23</v>
      </c>
      <c r="L9" s="273">
        <f>J9*1.08</f>
        <v>0</v>
      </c>
      <c r="M9" s="273">
        <f>J9*H9</f>
        <v>0</v>
      </c>
      <c r="N9" s="479">
        <f>O9-M9</f>
        <v>0</v>
      </c>
      <c r="O9" s="479">
        <f>L9*H9</f>
        <v>0</v>
      </c>
    </row>
    <row r="10" spans="1:15">
      <c r="A10" s="268" t="s">
        <v>24</v>
      </c>
      <c r="B10" s="268"/>
      <c r="C10" s="268"/>
      <c r="D10" s="478" t="s">
        <v>530</v>
      </c>
      <c r="E10" s="268" t="s">
        <v>20</v>
      </c>
      <c r="F10" s="209" t="s">
        <v>528</v>
      </c>
      <c r="G10" s="270" t="s">
        <v>529</v>
      </c>
      <c r="H10" s="492">
        <v>20</v>
      </c>
      <c r="I10" s="268" t="s">
        <v>106</v>
      </c>
      <c r="J10" s="273"/>
      <c r="K10" s="182">
        <v>0.23</v>
      </c>
      <c r="L10" s="273">
        <f>J10*1.08</f>
        <v>0</v>
      </c>
      <c r="M10" s="273">
        <f>J10*H10</f>
        <v>0</v>
      </c>
      <c r="N10" s="479">
        <f>O10-M10</f>
        <v>0</v>
      </c>
      <c r="O10" s="479">
        <f>L10*H10</f>
        <v>0</v>
      </c>
    </row>
    <row r="11" spans="1:15">
      <c r="A11" s="268" t="s">
        <v>26</v>
      </c>
      <c r="B11" s="268"/>
      <c r="C11" s="268"/>
      <c r="D11" s="478" t="s">
        <v>531</v>
      </c>
      <c r="E11" s="268" t="s">
        <v>20</v>
      </c>
      <c r="F11" s="209" t="s">
        <v>528</v>
      </c>
      <c r="G11" s="270" t="s">
        <v>529</v>
      </c>
      <c r="H11" s="492">
        <v>20</v>
      </c>
      <c r="I11" s="268" t="s">
        <v>106</v>
      </c>
      <c r="J11" s="273"/>
      <c r="K11" s="182">
        <v>0.23</v>
      </c>
      <c r="L11" s="273">
        <f>J11*1.08</f>
        <v>0</v>
      </c>
      <c r="M11" s="273">
        <f>J11*H11</f>
        <v>0</v>
      </c>
      <c r="N11" s="479">
        <f>O11-M11</f>
        <v>0</v>
      </c>
      <c r="O11" s="479">
        <f>L11*H11</f>
        <v>0</v>
      </c>
    </row>
    <row r="12" spans="1:15" ht="13.9" customHeight="1">
      <c r="A12" s="533" t="s">
        <v>43</v>
      </c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493">
        <f>SUM(M9:M11)</f>
        <v>0</v>
      </c>
      <c r="N12" s="486"/>
      <c r="O12" s="494">
        <f>SUM(O9:O11)</f>
        <v>0</v>
      </c>
    </row>
    <row r="13" spans="1: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34"/>
    </row>
    <row r="14" spans="1:15">
      <c r="A14" s="313"/>
      <c r="B14" s="339"/>
      <c r="C14" s="339"/>
      <c r="D14" s="332"/>
      <c r="E14" s="318"/>
      <c r="F14" s="318"/>
      <c r="G14" s="333"/>
      <c r="H14" s="335"/>
      <c r="I14" s="335"/>
      <c r="J14" s="335"/>
      <c r="K14" s="335"/>
      <c r="L14" s="335"/>
      <c r="M14" s="313"/>
    </row>
    <row r="15" spans="1:15">
      <c r="A15" s="313"/>
      <c r="B15" s="331" t="s">
        <v>44</v>
      </c>
      <c r="C15" s="331"/>
      <c r="D15" s="332"/>
      <c r="E15" s="332"/>
      <c r="F15" s="318"/>
      <c r="G15" s="333"/>
      <c r="H15" s="334"/>
      <c r="I15" s="41" t="s">
        <v>45</v>
      </c>
      <c r="J15" s="41"/>
      <c r="K15" s="41"/>
      <c r="L15" s="335"/>
      <c r="M15" s="313"/>
    </row>
    <row r="16" spans="1:15">
      <c r="A16" s="313"/>
      <c r="B16" s="317"/>
      <c r="C16" s="317"/>
      <c r="D16" s="318"/>
      <c r="E16" s="318"/>
      <c r="F16" s="319"/>
      <c r="G16" s="319"/>
      <c r="H16" s="319"/>
      <c r="I16" s="41" t="s">
        <v>46</v>
      </c>
      <c r="J16" s="41"/>
      <c r="K16" s="41"/>
      <c r="L16" s="316"/>
      <c r="M16" s="313"/>
    </row>
  </sheetData>
  <mergeCells count="3">
    <mergeCell ref="A3:N3"/>
    <mergeCell ref="A8:O8"/>
    <mergeCell ref="A12:L1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35"/>
  <sheetViews>
    <sheetView zoomScaleNormal="100" workbookViewId="0">
      <selection activeCell="C22" sqref="C22"/>
    </sheetView>
  </sheetViews>
  <sheetFormatPr defaultColWidth="9" defaultRowHeight="14.25"/>
  <cols>
    <col min="1" max="1" width="4.5" style="13" customWidth="1"/>
    <col min="2" max="3" width="20.75" style="13" customWidth="1"/>
    <col min="4" max="4" width="20.625" style="13" customWidth="1"/>
    <col min="5" max="5" width="9.125" style="13" customWidth="1"/>
    <col min="6" max="6" width="10.375" style="13" customWidth="1"/>
    <col min="7" max="7" width="13.375" style="13" customWidth="1"/>
    <col min="8" max="8" width="9.125" style="13" customWidth="1"/>
    <col min="9" max="9" width="11.375" style="13" customWidth="1"/>
    <col min="10" max="10" width="12.75" style="13" customWidth="1"/>
    <col min="11" max="11" width="13.75" style="13" customWidth="1"/>
    <col min="12" max="12" width="11.25" style="13" customWidth="1"/>
    <col min="13" max="13" width="11" style="13" customWidth="1"/>
    <col min="14" max="14" width="10.125" style="13" customWidth="1"/>
    <col min="15" max="15" width="11" style="13" customWidth="1"/>
    <col min="16" max="1024" width="9" style="13"/>
  </cols>
  <sheetData>
    <row r="1" spans="1:15" s="5" customFormat="1" ht="15.75" customHeight="1">
      <c r="A1" s="13"/>
      <c r="B1" s="495" t="s">
        <v>535</v>
      </c>
      <c r="C1" s="6"/>
      <c r="D1" s="3"/>
      <c r="E1" s="3"/>
      <c r="F1" s="3"/>
      <c r="G1" s="3"/>
      <c r="H1" s="3"/>
      <c r="I1" s="3"/>
      <c r="J1" s="12"/>
      <c r="K1" s="7" t="s">
        <v>0</v>
      </c>
    </row>
    <row r="2" spans="1:15" s="5" customFormat="1" ht="15.75" customHeight="1">
      <c r="A2" s="13"/>
      <c r="B2" s="9"/>
      <c r="C2" s="9"/>
      <c r="D2" s="10"/>
      <c r="E2" s="11"/>
      <c r="F2" s="11"/>
      <c r="G2" s="11"/>
      <c r="H2" s="12"/>
      <c r="I2" s="12"/>
      <c r="J2" s="13"/>
      <c r="K2" s="13"/>
    </row>
    <row r="3" spans="1:15" s="5" customFormat="1" ht="39" customHeight="1">
      <c r="A3" s="14"/>
      <c r="B3" s="511" t="s">
        <v>1</v>
      </c>
      <c r="C3" s="511"/>
      <c r="D3" s="511"/>
      <c r="E3" s="511"/>
      <c r="F3" s="511"/>
      <c r="G3" s="511"/>
      <c r="H3" s="511"/>
      <c r="I3" s="511"/>
      <c r="J3" s="14"/>
      <c r="K3" s="14"/>
    </row>
    <row r="4" spans="1:15" s="5" customFormat="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 s="5" customFormat="1" ht="15.75" customHeight="1">
      <c r="A5" s="15"/>
      <c r="B5" s="16" t="s">
        <v>74</v>
      </c>
      <c r="C5" s="16"/>
      <c r="D5" s="15"/>
      <c r="E5" s="15"/>
      <c r="F5" s="15"/>
    </row>
    <row r="6" spans="1:15" s="5" customFormat="1" ht="15.75" customHeight="1">
      <c r="B6" s="17" t="s">
        <v>3</v>
      </c>
      <c r="C6" s="17"/>
      <c r="D6" s="15"/>
    </row>
    <row r="7" spans="1:15" ht="51">
      <c r="A7" s="18" t="s">
        <v>4</v>
      </c>
      <c r="B7" s="18" t="s">
        <v>5</v>
      </c>
      <c r="C7" s="18" t="s">
        <v>6</v>
      </c>
      <c r="D7" s="18" t="s">
        <v>7</v>
      </c>
      <c r="E7" s="18" t="s">
        <v>8</v>
      </c>
      <c r="F7" s="18" t="s">
        <v>9</v>
      </c>
      <c r="G7" s="18" t="s">
        <v>10</v>
      </c>
      <c r="H7" s="18" t="s">
        <v>11</v>
      </c>
      <c r="I7" s="18" t="s">
        <v>12</v>
      </c>
      <c r="J7" s="388" t="s">
        <v>13</v>
      </c>
      <c r="K7" s="388" t="s">
        <v>14</v>
      </c>
      <c r="L7" s="388" t="s">
        <v>15</v>
      </c>
      <c r="M7" s="388" t="s">
        <v>534</v>
      </c>
      <c r="N7" s="388" t="s">
        <v>17</v>
      </c>
      <c r="O7" s="388" t="s">
        <v>433</v>
      </c>
    </row>
    <row r="8" spans="1:1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</row>
    <row r="9" spans="1:15">
      <c r="A9" s="512"/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21"/>
      <c r="M9" s="21"/>
      <c r="N9" s="21"/>
      <c r="O9" s="21"/>
    </row>
    <row r="10" spans="1:15" s="5" customFormat="1" ht="15.75" customHeight="1">
      <c r="A10" s="22" t="s">
        <v>18</v>
      </c>
      <c r="B10" s="22"/>
      <c r="C10" s="22"/>
      <c r="D10" s="23" t="s">
        <v>75</v>
      </c>
      <c r="E10" s="22" t="s">
        <v>25</v>
      </c>
      <c r="F10" s="29" t="s">
        <v>21</v>
      </c>
      <c r="G10" s="22" t="s">
        <v>71</v>
      </c>
      <c r="H10" s="25">
        <v>4500</v>
      </c>
      <c r="I10" s="22" t="s">
        <v>51</v>
      </c>
      <c r="J10" s="28"/>
      <c r="K10" s="27">
        <v>0.08</v>
      </c>
      <c r="L10" s="49">
        <f>J10*1.08</f>
        <v>0</v>
      </c>
      <c r="M10" s="49">
        <f>J10*H10</f>
        <v>0</v>
      </c>
      <c r="N10" s="49">
        <f>O10-M10</f>
        <v>0</v>
      </c>
      <c r="O10" s="49">
        <f>L10*H10</f>
        <v>0</v>
      </c>
    </row>
    <row r="11" spans="1:15" ht="12.75" customHeight="1">
      <c r="A11" s="513" t="s">
        <v>43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32">
        <f>SUM(M10)</f>
        <v>0</v>
      </c>
      <c r="N11" s="33" t="s">
        <v>43</v>
      </c>
      <c r="O11" s="32">
        <f>SUM(O10)</f>
        <v>0</v>
      </c>
    </row>
    <row r="12" spans="1:15" s="5" customFormat="1" ht="15.75" customHeight="1"/>
    <row r="13" spans="1:15">
      <c r="B13" s="35"/>
      <c r="C13" s="35"/>
      <c r="D13" s="36"/>
      <c r="E13" s="10"/>
      <c r="F13" s="10"/>
      <c r="G13" s="37"/>
      <c r="H13" s="38"/>
      <c r="I13" s="38"/>
      <c r="J13" s="38"/>
    </row>
    <row r="14" spans="1:15">
      <c r="B14" s="39" t="s">
        <v>44</v>
      </c>
      <c r="C14" s="39"/>
      <c r="D14" s="36"/>
      <c r="E14" s="36"/>
      <c r="F14" s="10"/>
      <c r="G14" s="37"/>
      <c r="H14" s="40"/>
      <c r="I14" s="41" t="s">
        <v>45</v>
      </c>
      <c r="J14" s="38"/>
    </row>
    <row r="15" spans="1:15">
      <c r="B15" s="9"/>
      <c r="C15" s="9"/>
      <c r="D15" s="10"/>
      <c r="E15" s="10"/>
      <c r="F15" s="11"/>
      <c r="G15" s="11"/>
      <c r="H15" s="11"/>
      <c r="I15" s="41" t="s">
        <v>46</v>
      </c>
      <c r="J15" s="12"/>
    </row>
    <row r="35" s="5" customFormat="1" ht="15.75" customHeight="1"/>
  </sheetData>
  <mergeCells count="3">
    <mergeCell ref="B3:I3"/>
    <mergeCell ref="A9:K9"/>
    <mergeCell ref="A11:L1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34"/>
  <sheetViews>
    <sheetView zoomScaleNormal="100" workbookViewId="0">
      <selection activeCell="B5" sqref="B5"/>
    </sheetView>
  </sheetViews>
  <sheetFormatPr defaultColWidth="9" defaultRowHeight="14.25"/>
  <cols>
    <col min="1" max="1" width="4.625" style="13" customWidth="1"/>
    <col min="2" max="3" width="16.625" style="13" customWidth="1"/>
    <col min="4" max="4" width="20.625" style="13" customWidth="1"/>
    <col min="5" max="5" width="9" style="13"/>
    <col min="6" max="6" width="10.375" style="13" customWidth="1"/>
    <col min="7" max="7" width="14.625" style="13" customWidth="1"/>
    <col min="8" max="8" width="9" style="13"/>
    <col min="9" max="9" width="10.375" style="13" customWidth="1"/>
    <col min="10" max="10" width="12.25" style="13" customWidth="1"/>
    <col min="11" max="11" width="12.75" style="13" customWidth="1"/>
    <col min="12" max="12" width="11.375" style="13" customWidth="1"/>
    <col min="13" max="13" width="11" style="13" customWidth="1"/>
    <col min="14" max="14" width="10.125" style="13" customWidth="1"/>
    <col min="15" max="15" width="11" style="13" customWidth="1"/>
    <col min="16" max="1024" width="9" style="13"/>
  </cols>
  <sheetData>
    <row r="1" spans="1:15" s="5" customFormat="1" ht="15.75" customHeight="1">
      <c r="A1" s="13"/>
      <c r="B1" s="495" t="s">
        <v>535</v>
      </c>
      <c r="C1" s="6"/>
      <c r="D1" s="3"/>
      <c r="E1" s="3"/>
      <c r="F1" s="3"/>
      <c r="G1" s="3"/>
      <c r="H1" s="3"/>
      <c r="I1" s="3"/>
      <c r="J1" s="12"/>
      <c r="K1" s="7" t="s">
        <v>0</v>
      </c>
    </row>
    <row r="2" spans="1:15" s="5" customFormat="1" ht="15.75" customHeight="1">
      <c r="A2" s="13"/>
      <c r="B2" s="9"/>
      <c r="C2" s="9"/>
      <c r="D2" s="10"/>
      <c r="E2" s="11"/>
      <c r="F2" s="11"/>
      <c r="G2" s="11"/>
      <c r="H2" s="12"/>
      <c r="I2" s="12"/>
      <c r="J2" s="13"/>
      <c r="K2" s="13"/>
    </row>
    <row r="3" spans="1:15" s="5" customFormat="1" ht="39" customHeight="1">
      <c r="A3" s="14"/>
      <c r="B3" s="511" t="s">
        <v>1</v>
      </c>
      <c r="C3" s="511"/>
      <c r="D3" s="511"/>
      <c r="E3" s="511"/>
      <c r="F3" s="511"/>
      <c r="G3" s="511"/>
      <c r="H3" s="511"/>
      <c r="I3" s="511"/>
      <c r="J3" s="14"/>
      <c r="K3" s="14"/>
    </row>
    <row r="4" spans="1:15" s="5" customFormat="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 s="5" customFormat="1" ht="15.75" customHeight="1">
      <c r="A5" s="15"/>
      <c r="B5" s="16" t="s">
        <v>76</v>
      </c>
      <c r="C5" s="16"/>
      <c r="D5" s="15"/>
      <c r="E5" s="15"/>
      <c r="F5" s="15"/>
    </row>
    <row r="6" spans="1:15" s="5" customFormat="1" ht="15.75" customHeight="1">
      <c r="B6" s="17" t="s">
        <v>3</v>
      </c>
      <c r="C6" s="17"/>
      <c r="D6" s="15"/>
    </row>
    <row r="7" spans="1:15" ht="51">
      <c r="A7" s="18" t="s">
        <v>4</v>
      </c>
      <c r="B7" s="18" t="s">
        <v>5</v>
      </c>
      <c r="C7" s="18" t="s">
        <v>6</v>
      </c>
      <c r="D7" s="18" t="s">
        <v>7</v>
      </c>
      <c r="E7" s="18" t="s">
        <v>8</v>
      </c>
      <c r="F7" s="18" t="s">
        <v>9</v>
      </c>
      <c r="G7" s="18" t="s">
        <v>10</v>
      </c>
      <c r="H7" s="18" t="s">
        <v>11</v>
      </c>
      <c r="I7" s="18" t="s">
        <v>12</v>
      </c>
      <c r="J7" s="388" t="s">
        <v>13</v>
      </c>
      <c r="K7" s="388" t="s">
        <v>14</v>
      </c>
      <c r="L7" s="388" t="s">
        <v>15</v>
      </c>
      <c r="M7" s="388" t="s">
        <v>534</v>
      </c>
      <c r="N7" s="388" t="s">
        <v>17</v>
      </c>
      <c r="O7" s="388" t="s">
        <v>433</v>
      </c>
    </row>
    <row r="8" spans="1:1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</row>
    <row r="9" spans="1:15">
      <c r="A9" s="512"/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21"/>
      <c r="M9" s="21"/>
      <c r="N9" s="21"/>
      <c r="O9" s="21"/>
    </row>
    <row r="10" spans="1:15" s="5" customFormat="1" ht="15.75" customHeight="1">
      <c r="A10" s="22" t="s">
        <v>18</v>
      </c>
      <c r="B10" s="22"/>
      <c r="C10" s="22"/>
      <c r="D10" s="23" t="s">
        <v>77</v>
      </c>
      <c r="E10" s="22" t="s">
        <v>25</v>
      </c>
      <c r="F10" s="29" t="s">
        <v>21</v>
      </c>
      <c r="G10" s="22" t="s">
        <v>71</v>
      </c>
      <c r="H10" s="25">
        <v>3900</v>
      </c>
      <c r="I10" s="22" t="s">
        <v>23</v>
      </c>
      <c r="J10" s="28"/>
      <c r="K10" s="27">
        <v>0.08</v>
      </c>
      <c r="L10" s="49">
        <f>J10*1.08</f>
        <v>0</v>
      </c>
      <c r="M10" s="49">
        <f>J10*H10</f>
        <v>0</v>
      </c>
      <c r="N10" s="49">
        <f>O10-M10</f>
        <v>0</v>
      </c>
      <c r="O10" s="49">
        <f>L10*H10</f>
        <v>0</v>
      </c>
    </row>
    <row r="11" spans="1:15" s="5" customFormat="1" ht="15.75" customHeight="1">
      <c r="A11" s="22" t="s">
        <v>24</v>
      </c>
      <c r="B11" s="22"/>
      <c r="C11" s="22"/>
      <c r="D11" s="23" t="s">
        <v>77</v>
      </c>
      <c r="E11" s="22" t="s">
        <v>27</v>
      </c>
      <c r="F11" s="29" t="s">
        <v>21</v>
      </c>
      <c r="G11" s="22" t="s">
        <v>71</v>
      </c>
      <c r="H11" s="25">
        <v>250</v>
      </c>
      <c r="I11" s="22" t="s">
        <v>23</v>
      </c>
      <c r="J11" s="28"/>
      <c r="K11" s="27">
        <v>0.08</v>
      </c>
      <c r="L11" s="49">
        <f>J11*1.08</f>
        <v>0</v>
      </c>
      <c r="M11" s="49">
        <f>J11*H11</f>
        <v>0</v>
      </c>
      <c r="N11" s="49">
        <f>O11-M11</f>
        <v>0</v>
      </c>
      <c r="O11" s="49">
        <f>L11*H11</f>
        <v>0</v>
      </c>
    </row>
    <row r="12" spans="1:15" ht="12.75" customHeight="1">
      <c r="A12" s="513" t="s">
        <v>43</v>
      </c>
      <c r="B12" s="513"/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32">
        <f>SUM(M10:M11)</f>
        <v>0</v>
      </c>
      <c r="N12" s="33" t="s">
        <v>43</v>
      </c>
      <c r="O12" s="32">
        <f>SUM(O10:O11)</f>
        <v>0</v>
      </c>
    </row>
    <row r="13" spans="1:15" s="5" customFormat="1" ht="15.75" customHeight="1">
      <c r="M13" s="34"/>
      <c r="O13" s="34"/>
    </row>
    <row r="14" spans="1:15">
      <c r="B14" s="35"/>
      <c r="C14" s="35"/>
      <c r="D14" s="36"/>
      <c r="E14" s="10"/>
      <c r="F14" s="10"/>
      <c r="G14" s="37"/>
      <c r="H14" s="38"/>
      <c r="I14" s="38"/>
      <c r="J14" s="38"/>
    </row>
    <row r="15" spans="1:15">
      <c r="B15" s="39" t="s">
        <v>44</v>
      </c>
      <c r="C15" s="39"/>
      <c r="D15" s="36"/>
      <c r="E15" s="36"/>
      <c r="F15" s="10"/>
      <c r="G15" s="37"/>
      <c r="H15" s="40"/>
      <c r="I15" s="41" t="s">
        <v>45</v>
      </c>
      <c r="J15" s="38"/>
    </row>
    <row r="16" spans="1:15">
      <c r="B16" s="9"/>
      <c r="C16" s="9"/>
      <c r="D16" s="10"/>
      <c r="E16" s="10"/>
      <c r="F16" s="11"/>
      <c r="G16" s="11"/>
      <c r="H16" s="11"/>
      <c r="I16" s="41" t="s">
        <v>46</v>
      </c>
      <c r="J16" s="12"/>
    </row>
    <row r="34" s="5" customFormat="1" ht="15.75" customHeight="1"/>
  </sheetData>
  <mergeCells count="3">
    <mergeCell ref="B3:I3"/>
    <mergeCell ref="A9:K9"/>
    <mergeCell ref="A12:L12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J34"/>
  <sheetViews>
    <sheetView topLeftCell="A4" zoomScale="80" zoomScaleNormal="80" workbookViewId="0">
      <selection activeCell="B5" sqref="B5"/>
    </sheetView>
  </sheetViews>
  <sheetFormatPr defaultColWidth="9" defaultRowHeight="14.25"/>
  <cols>
    <col min="1" max="1" width="3.25" style="13" customWidth="1"/>
    <col min="2" max="3" width="25.375" style="13" customWidth="1"/>
    <col min="4" max="4" width="47" style="13" customWidth="1"/>
    <col min="5" max="5" width="12" style="13" customWidth="1"/>
    <col min="6" max="6" width="9.875" style="13" customWidth="1"/>
    <col min="7" max="7" width="16.75" style="13" customWidth="1"/>
    <col min="8" max="8" width="18.5" style="13" customWidth="1"/>
    <col min="9" max="9" width="13.25" style="13" customWidth="1"/>
    <col min="10" max="10" width="14.375" style="13" customWidth="1"/>
    <col min="11" max="11" width="12.75" style="13" customWidth="1"/>
    <col min="12" max="12" width="13.125" style="13" customWidth="1"/>
    <col min="13" max="1024" width="9" style="13"/>
  </cols>
  <sheetData>
    <row r="1" spans="1:12">
      <c r="B1" s="495" t="s">
        <v>535</v>
      </c>
      <c r="C1" s="39"/>
      <c r="D1" s="10"/>
      <c r="E1" s="11"/>
      <c r="F1" s="11"/>
      <c r="G1" s="12"/>
      <c r="H1" s="7" t="s">
        <v>0</v>
      </c>
    </row>
    <row r="2" spans="1:12">
      <c r="B2" s="39"/>
      <c r="C2" s="39"/>
      <c r="D2" s="10"/>
      <c r="E2" s="11"/>
      <c r="F2" s="11"/>
      <c r="G2" s="12"/>
    </row>
    <row r="3" spans="1:12" ht="43.5" customHeight="1">
      <c r="A3" s="14"/>
      <c r="B3" s="511" t="s">
        <v>1</v>
      </c>
      <c r="C3" s="511"/>
      <c r="D3" s="511"/>
      <c r="E3" s="511"/>
      <c r="F3" s="511"/>
      <c r="G3" s="511"/>
      <c r="H3" s="511"/>
      <c r="I3" s="511"/>
      <c r="J3" s="3"/>
    </row>
    <row r="4" spans="1:12">
      <c r="A4" s="3"/>
      <c r="B4" s="50"/>
      <c r="C4" s="50"/>
      <c r="D4" s="50"/>
      <c r="E4" s="50"/>
      <c r="F4" s="50"/>
      <c r="G4" s="50"/>
      <c r="H4" s="50"/>
      <c r="I4" s="3"/>
      <c r="J4" s="3"/>
    </row>
    <row r="5" spans="1:12">
      <c r="A5" s="12"/>
      <c r="B5" s="51" t="s">
        <v>78</v>
      </c>
      <c r="C5" s="51"/>
      <c r="D5" s="12"/>
      <c r="E5" s="12"/>
      <c r="F5" s="12"/>
      <c r="G5" s="12"/>
    </row>
    <row r="6" spans="1:12">
      <c r="B6" s="51" t="s">
        <v>79</v>
      </c>
      <c r="C6" s="51"/>
      <c r="D6" s="12"/>
    </row>
    <row r="7" spans="1:12">
      <c r="B7" s="51"/>
      <c r="C7" s="51"/>
      <c r="D7" s="12"/>
    </row>
    <row r="8" spans="1:12" ht="51">
      <c r="A8" s="18" t="s">
        <v>80</v>
      </c>
      <c r="B8" s="18" t="s">
        <v>5</v>
      </c>
      <c r="C8" s="18" t="s">
        <v>6</v>
      </c>
      <c r="D8" s="18" t="s">
        <v>81</v>
      </c>
      <c r="E8" s="18" t="s">
        <v>82</v>
      </c>
      <c r="F8" s="18" t="s">
        <v>83</v>
      </c>
      <c r="G8" s="388" t="s">
        <v>13</v>
      </c>
      <c r="H8" s="388" t="s">
        <v>14</v>
      </c>
      <c r="I8" s="388" t="s">
        <v>15</v>
      </c>
      <c r="J8" s="388" t="s">
        <v>252</v>
      </c>
      <c r="K8" s="388" t="s">
        <v>17</v>
      </c>
      <c r="L8" s="388" t="s">
        <v>266</v>
      </c>
    </row>
    <row r="9" spans="1:12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</row>
    <row r="10" spans="1:12" ht="14.25" customHeight="1">
      <c r="A10" s="512"/>
      <c r="B10" s="512"/>
      <c r="C10" s="512"/>
      <c r="D10" s="512"/>
      <c r="E10" s="512"/>
      <c r="F10" s="512"/>
      <c r="G10" s="512"/>
      <c r="H10" s="512"/>
      <c r="I10" s="512"/>
      <c r="J10" s="512"/>
      <c r="K10" s="512"/>
      <c r="L10" s="512"/>
    </row>
    <row r="11" spans="1:12" s="12" customFormat="1" ht="30.75" customHeight="1">
      <c r="A11" s="43" t="s">
        <v>18</v>
      </c>
      <c r="B11" s="42"/>
      <c r="C11" s="42"/>
      <c r="D11" s="43" t="s">
        <v>84</v>
      </c>
      <c r="E11" s="42" t="s">
        <v>85</v>
      </c>
      <c r="F11" s="42">
        <v>240</v>
      </c>
      <c r="G11" s="45"/>
      <c r="H11" s="27">
        <v>0</v>
      </c>
      <c r="I11" s="45">
        <f t="shared" ref="I11:I18" si="0">G11+(G11*H11)</f>
        <v>0</v>
      </c>
      <c r="J11" s="45">
        <f t="shared" ref="J11:J18" si="1">G11*F11</f>
        <v>0</v>
      </c>
      <c r="K11" s="45">
        <f t="shared" ref="K11:K18" si="2">L11-J11</f>
        <v>0</v>
      </c>
      <c r="L11" s="45">
        <f t="shared" ref="L11:L18" si="3">I11*F11</f>
        <v>0</v>
      </c>
    </row>
    <row r="12" spans="1:12" s="12" customFormat="1" ht="32.25" customHeight="1">
      <c r="A12" s="43" t="s">
        <v>24</v>
      </c>
      <c r="B12" s="42"/>
      <c r="C12" s="42"/>
      <c r="D12" s="43" t="s">
        <v>84</v>
      </c>
      <c r="E12" s="42" t="s">
        <v>25</v>
      </c>
      <c r="F12" s="42">
        <v>570</v>
      </c>
      <c r="G12" s="45"/>
      <c r="H12" s="27">
        <v>0</v>
      </c>
      <c r="I12" s="45">
        <f t="shared" si="0"/>
        <v>0</v>
      </c>
      <c r="J12" s="45">
        <f t="shared" si="1"/>
        <v>0</v>
      </c>
      <c r="K12" s="45">
        <f t="shared" si="2"/>
        <v>0</v>
      </c>
      <c r="L12" s="45">
        <f t="shared" si="3"/>
        <v>0</v>
      </c>
    </row>
    <row r="13" spans="1:12" s="12" customFormat="1" ht="37.5" customHeight="1">
      <c r="A13" s="43" t="s">
        <v>26</v>
      </c>
      <c r="B13" s="42"/>
      <c r="C13" s="42"/>
      <c r="D13" s="43" t="s">
        <v>86</v>
      </c>
      <c r="E13" s="42" t="s">
        <v>85</v>
      </c>
      <c r="F13" s="42">
        <v>10</v>
      </c>
      <c r="G13" s="45"/>
      <c r="H13" s="27">
        <v>0</v>
      </c>
      <c r="I13" s="45">
        <f t="shared" si="0"/>
        <v>0</v>
      </c>
      <c r="J13" s="45">
        <f t="shared" si="1"/>
        <v>0</v>
      </c>
      <c r="K13" s="45">
        <f t="shared" si="2"/>
        <v>0</v>
      </c>
      <c r="L13" s="45">
        <f t="shared" si="3"/>
        <v>0</v>
      </c>
    </row>
    <row r="14" spans="1:12" s="12" customFormat="1" ht="38.25">
      <c r="A14" s="43" t="s">
        <v>28</v>
      </c>
      <c r="B14" s="42"/>
      <c r="C14" s="42"/>
      <c r="D14" s="52" t="s">
        <v>87</v>
      </c>
      <c r="E14" s="42" t="s">
        <v>25</v>
      </c>
      <c r="F14" s="42">
        <v>60</v>
      </c>
      <c r="G14" s="45"/>
      <c r="H14" s="27">
        <v>0</v>
      </c>
      <c r="I14" s="45">
        <f t="shared" si="0"/>
        <v>0</v>
      </c>
      <c r="J14" s="45">
        <f t="shared" si="1"/>
        <v>0</v>
      </c>
      <c r="K14" s="45">
        <f t="shared" si="2"/>
        <v>0</v>
      </c>
      <c r="L14" s="45">
        <f t="shared" si="3"/>
        <v>0</v>
      </c>
    </row>
    <row r="15" spans="1:12" s="12" customFormat="1" ht="38.25">
      <c r="A15" s="43" t="s">
        <v>30</v>
      </c>
      <c r="B15" s="42"/>
      <c r="C15" s="42"/>
      <c r="D15" s="52" t="s">
        <v>88</v>
      </c>
      <c r="E15" s="42" t="s">
        <v>25</v>
      </c>
      <c r="F15" s="42">
        <v>1200</v>
      </c>
      <c r="G15" s="45"/>
      <c r="H15" s="27">
        <v>0</v>
      </c>
      <c r="I15" s="45">
        <f t="shared" si="0"/>
        <v>0</v>
      </c>
      <c r="J15" s="45">
        <f t="shared" si="1"/>
        <v>0</v>
      </c>
      <c r="K15" s="45">
        <f t="shared" si="2"/>
        <v>0</v>
      </c>
      <c r="L15" s="45">
        <f t="shared" si="3"/>
        <v>0</v>
      </c>
    </row>
    <row r="16" spans="1:12" s="12" customFormat="1" ht="41.25" customHeight="1">
      <c r="A16" s="53" t="s">
        <v>33</v>
      </c>
      <c r="B16" s="54"/>
      <c r="C16" s="54"/>
      <c r="D16" s="43" t="s">
        <v>89</v>
      </c>
      <c r="E16" s="54" t="s">
        <v>25</v>
      </c>
      <c r="F16" s="54">
        <v>270</v>
      </c>
      <c r="G16" s="45"/>
      <c r="H16" s="27">
        <v>0</v>
      </c>
      <c r="I16" s="45">
        <f t="shared" si="0"/>
        <v>0</v>
      </c>
      <c r="J16" s="45">
        <f t="shared" si="1"/>
        <v>0</v>
      </c>
      <c r="K16" s="45">
        <f t="shared" si="2"/>
        <v>0</v>
      </c>
      <c r="L16" s="45">
        <f t="shared" si="3"/>
        <v>0</v>
      </c>
    </row>
    <row r="17" spans="1:12" s="12" customFormat="1" ht="51">
      <c r="A17" s="43" t="s">
        <v>34</v>
      </c>
      <c r="B17" s="42"/>
      <c r="C17" s="42"/>
      <c r="D17" s="43" t="s">
        <v>90</v>
      </c>
      <c r="E17" s="42" t="s">
        <v>23</v>
      </c>
      <c r="F17" s="42">
        <v>2500</v>
      </c>
      <c r="G17" s="45"/>
      <c r="H17" s="27">
        <v>0.08</v>
      </c>
      <c r="I17" s="45">
        <f t="shared" si="0"/>
        <v>0</v>
      </c>
      <c r="J17" s="45">
        <f t="shared" si="1"/>
        <v>0</v>
      </c>
      <c r="K17" s="45">
        <f t="shared" si="2"/>
        <v>0</v>
      </c>
      <c r="L17" s="45">
        <f t="shared" si="3"/>
        <v>0</v>
      </c>
    </row>
    <row r="18" spans="1:12" s="12" customFormat="1" ht="44.25" customHeight="1">
      <c r="A18" s="43" t="s">
        <v>35</v>
      </c>
      <c r="B18" s="42"/>
      <c r="C18" s="42"/>
      <c r="D18" s="43" t="s">
        <v>91</v>
      </c>
      <c r="E18" s="42" t="s">
        <v>23</v>
      </c>
      <c r="F18" s="42">
        <v>40</v>
      </c>
      <c r="G18" s="45"/>
      <c r="H18" s="27">
        <v>0.08</v>
      </c>
      <c r="I18" s="45">
        <f t="shared" si="0"/>
        <v>0</v>
      </c>
      <c r="J18" s="45">
        <f t="shared" si="1"/>
        <v>0</v>
      </c>
      <c r="K18" s="45">
        <f t="shared" si="2"/>
        <v>0</v>
      </c>
      <c r="L18" s="45">
        <f t="shared" si="3"/>
        <v>0</v>
      </c>
    </row>
    <row r="19" spans="1:12" ht="12.75" customHeight="1">
      <c r="A19" s="513" t="s">
        <v>43</v>
      </c>
      <c r="B19" s="513"/>
      <c r="C19" s="513"/>
      <c r="D19" s="513"/>
      <c r="E19" s="513"/>
      <c r="F19" s="513"/>
      <c r="G19" s="513"/>
      <c r="H19" s="513"/>
      <c r="I19" s="513"/>
      <c r="J19" s="55">
        <f>SUM(J11:J18)</f>
        <v>0</v>
      </c>
      <c r="K19" s="56" t="s">
        <v>43</v>
      </c>
      <c r="L19" s="55">
        <f>SUM(L11:L18)</f>
        <v>0</v>
      </c>
    </row>
    <row r="20" spans="1:12">
      <c r="B20" s="57"/>
      <c r="C20" s="57"/>
      <c r="D20" s="57"/>
      <c r="E20" s="57"/>
      <c r="F20" s="57"/>
      <c r="J20" s="47"/>
      <c r="L20" s="47"/>
    </row>
    <row r="21" spans="1:12">
      <c r="B21" s="35"/>
      <c r="C21" s="35"/>
      <c r="D21" s="36"/>
      <c r="E21" s="37"/>
      <c r="F21" s="38"/>
      <c r="G21" s="38"/>
    </row>
    <row r="22" spans="1:12">
      <c r="B22" s="39" t="s">
        <v>44</v>
      </c>
      <c r="C22" s="39"/>
      <c r="D22" s="36"/>
      <c r="E22" s="37"/>
      <c r="F22" s="40"/>
      <c r="G22" s="41" t="s">
        <v>45</v>
      </c>
    </row>
    <row r="23" spans="1:12">
      <c r="B23" s="9"/>
      <c r="C23" s="9"/>
      <c r="D23" s="10"/>
      <c r="E23" s="11"/>
      <c r="F23" s="11"/>
      <c r="G23" s="41" t="s">
        <v>46</v>
      </c>
    </row>
    <row r="25" spans="1:12">
      <c r="B25" s="58" t="s">
        <v>92</v>
      </c>
      <c r="C25" s="58"/>
      <c r="D25" s="58"/>
      <c r="E25" s="58"/>
      <c r="F25" s="58"/>
      <c r="G25" s="58"/>
      <c r="H25" s="58"/>
    </row>
    <row r="26" spans="1:12">
      <c r="B26" s="58"/>
      <c r="C26" s="58"/>
      <c r="D26" s="58"/>
      <c r="E26" s="58"/>
      <c r="F26" s="58"/>
      <c r="G26" s="58"/>
      <c r="H26" s="58"/>
    </row>
    <row r="27" spans="1:12">
      <c r="B27" s="58" t="s">
        <v>93</v>
      </c>
      <c r="C27" s="58"/>
      <c r="D27" s="58"/>
      <c r="E27" s="58"/>
      <c r="F27" s="58"/>
      <c r="G27" s="58"/>
      <c r="H27" s="58"/>
    </row>
    <row r="28" spans="1:12">
      <c r="B28" s="58"/>
      <c r="C28" s="58"/>
      <c r="D28" s="58"/>
      <c r="E28" s="58"/>
      <c r="F28" s="58"/>
      <c r="G28" s="58"/>
      <c r="H28" s="58"/>
    </row>
    <row r="29" spans="1:12">
      <c r="B29" s="58" t="s">
        <v>94</v>
      </c>
      <c r="C29" s="58"/>
      <c r="D29" s="58"/>
      <c r="E29" s="58"/>
      <c r="F29" s="58"/>
      <c r="G29" s="58"/>
      <c r="H29" s="58"/>
    </row>
    <row r="30" spans="1:12">
      <c r="B30" s="58" t="s">
        <v>95</v>
      </c>
      <c r="C30" s="58"/>
    </row>
    <row r="31" spans="1:12">
      <c r="B31" s="58" t="s">
        <v>96</v>
      </c>
      <c r="C31" s="58"/>
    </row>
    <row r="32" spans="1:12">
      <c r="B32" s="58" t="s">
        <v>97</v>
      </c>
      <c r="C32" s="58"/>
    </row>
    <row r="33" spans="2:3">
      <c r="B33" s="58" t="s">
        <v>98</v>
      </c>
      <c r="C33" s="58"/>
    </row>
    <row r="34" spans="2:3">
      <c r="B34" s="58" t="s">
        <v>99</v>
      </c>
      <c r="C34" s="58"/>
    </row>
  </sheetData>
  <mergeCells count="3">
    <mergeCell ref="B3:I3"/>
    <mergeCell ref="A10:L10"/>
    <mergeCell ref="A19:I19"/>
  </mergeCells>
  <pageMargins left="0.7" right="0.7" top="0.75" bottom="0.75" header="0.511811023622047" footer="0.511811023622047"/>
  <pageSetup paperSize="9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J16"/>
  <sheetViews>
    <sheetView zoomScaleNormal="100" workbookViewId="0">
      <selection activeCell="B5" sqref="B5"/>
    </sheetView>
  </sheetViews>
  <sheetFormatPr defaultColWidth="9" defaultRowHeight="14.25"/>
  <cols>
    <col min="1" max="1" width="3.25" style="59" customWidth="1"/>
    <col min="2" max="3" width="21.375" style="59" customWidth="1"/>
    <col min="4" max="4" width="45.625" style="59" customWidth="1"/>
    <col min="5" max="5" width="14" style="59" customWidth="1"/>
    <col min="6" max="6" width="14.375" style="59" customWidth="1"/>
    <col min="7" max="7" width="16.75" style="59" customWidth="1"/>
    <col min="8" max="8" width="18.5" style="59" customWidth="1"/>
    <col min="9" max="9" width="12.375" style="59" customWidth="1"/>
    <col min="10" max="10" width="10.125" style="59" customWidth="1"/>
    <col min="11" max="11" width="11" style="59" customWidth="1"/>
    <col min="12" max="12" width="10.875" style="59" customWidth="1"/>
    <col min="13" max="1024" width="9" style="59"/>
  </cols>
  <sheetData>
    <row r="1" spans="1:12" s="13" customFormat="1" ht="12.75">
      <c r="B1" s="495" t="s">
        <v>535</v>
      </c>
      <c r="C1" s="39"/>
      <c r="D1" s="10"/>
      <c r="E1" s="11"/>
      <c r="F1" s="11"/>
      <c r="G1" s="12"/>
      <c r="H1" s="7" t="s">
        <v>0</v>
      </c>
    </row>
    <row r="2" spans="1:12" s="13" customFormat="1" ht="12.75">
      <c r="B2" s="9"/>
      <c r="C2" s="9"/>
      <c r="D2" s="10"/>
      <c r="E2" s="11"/>
      <c r="F2" s="11"/>
      <c r="G2" s="12"/>
    </row>
    <row r="3" spans="1:12" s="13" customFormat="1" ht="63" customHeight="1">
      <c r="A3" s="14"/>
      <c r="B3" s="511" t="s">
        <v>1</v>
      </c>
      <c r="C3" s="511"/>
      <c r="D3" s="511"/>
      <c r="E3" s="511"/>
      <c r="F3" s="511"/>
      <c r="G3" s="511"/>
      <c r="H3" s="511"/>
      <c r="I3" s="511"/>
      <c r="J3" s="3"/>
    </row>
    <row r="4" spans="1:12" s="13" customFormat="1" ht="12.75">
      <c r="A4" s="3"/>
      <c r="B4" s="50"/>
      <c r="C4" s="50"/>
      <c r="D4" s="50"/>
      <c r="E4" s="50"/>
      <c r="F4" s="50"/>
      <c r="G4" s="50"/>
      <c r="H4" s="50"/>
      <c r="I4" s="3"/>
      <c r="J4" s="3"/>
    </row>
    <row r="5" spans="1:12" ht="18" customHeight="1">
      <c r="A5" s="12"/>
      <c r="B5" s="51" t="s">
        <v>100</v>
      </c>
      <c r="C5" s="51"/>
      <c r="D5" s="12"/>
      <c r="E5" s="12"/>
      <c r="F5" s="12"/>
      <c r="G5" s="12"/>
    </row>
    <row r="6" spans="1:12">
      <c r="B6" s="51" t="s">
        <v>79</v>
      </c>
      <c r="C6" s="51"/>
      <c r="D6" s="12"/>
    </row>
    <row r="7" spans="1:12">
      <c r="B7" s="51"/>
      <c r="C7" s="51"/>
      <c r="D7" s="12"/>
    </row>
    <row r="8" spans="1:12" ht="51">
      <c r="A8" s="18" t="s">
        <v>80</v>
      </c>
      <c r="B8" s="18" t="s">
        <v>5</v>
      </c>
      <c r="C8" s="18" t="s">
        <v>6</v>
      </c>
      <c r="D8" s="18" t="s">
        <v>81</v>
      </c>
      <c r="E8" s="18" t="s">
        <v>82</v>
      </c>
      <c r="F8" s="18" t="s">
        <v>83</v>
      </c>
      <c r="G8" s="388" t="s">
        <v>13</v>
      </c>
      <c r="H8" s="388" t="s">
        <v>14</v>
      </c>
      <c r="I8" s="388" t="s">
        <v>15</v>
      </c>
      <c r="J8" s="388" t="s">
        <v>252</v>
      </c>
      <c r="K8" s="388" t="s">
        <v>17</v>
      </c>
      <c r="L8" s="388" t="s">
        <v>433</v>
      </c>
    </row>
    <row r="9" spans="1:12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</row>
    <row r="10" spans="1:12">
      <c r="A10" s="512"/>
      <c r="B10" s="512"/>
      <c r="C10" s="512"/>
      <c r="D10" s="512"/>
      <c r="E10" s="512"/>
      <c r="F10" s="512"/>
      <c r="G10" s="512"/>
      <c r="H10" s="512"/>
      <c r="I10" s="512"/>
      <c r="J10" s="512"/>
      <c r="K10" s="512"/>
      <c r="L10" s="512"/>
    </row>
    <row r="11" spans="1:12" s="12" customFormat="1" ht="41.25" customHeight="1">
      <c r="A11" s="42" t="s">
        <v>18</v>
      </c>
      <c r="B11" s="42"/>
      <c r="C11" s="42"/>
      <c r="D11" s="43" t="s">
        <v>101</v>
      </c>
      <c r="E11" s="42" t="s">
        <v>25</v>
      </c>
      <c r="F11" s="42">
        <v>250</v>
      </c>
      <c r="G11" s="45"/>
      <c r="H11" s="27">
        <v>0</v>
      </c>
      <c r="I11" s="45">
        <f>G11*1.05</f>
        <v>0</v>
      </c>
      <c r="J11" s="45">
        <f>G11*F11</f>
        <v>0</v>
      </c>
      <c r="K11" s="45">
        <v>0</v>
      </c>
      <c r="L11" s="45">
        <f>J11</f>
        <v>0</v>
      </c>
    </row>
    <row r="12" spans="1:12" ht="38.25">
      <c r="A12" s="42" t="s">
        <v>24</v>
      </c>
      <c r="C12" s="60"/>
      <c r="D12" s="50" t="s">
        <v>102</v>
      </c>
      <c r="E12" s="42" t="s">
        <v>25</v>
      </c>
      <c r="F12" s="42">
        <v>250</v>
      </c>
      <c r="G12" s="45"/>
      <c r="H12" s="27">
        <v>0</v>
      </c>
      <c r="I12" s="61">
        <f>G12*1.05</f>
        <v>0</v>
      </c>
      <c r="J12" s="61">
        <f>G12*F12</f>
        <v>0</v>
      </c>
      <c r="K12" s="61">
        <v>0</v>
      </c>
      <c r="L12" s="61">
        <f>J12</f>
        <v>0</v>
      </c>
    </row>
    <row r="13" spans="1:12" s="64" customFormat="1" ht="16.5" customHeight="1">
      <c r="A13" s="513" t="s">
        <v>43</v>
      </c>
      <c r="B13" s="513"/>
      <c r="C13" s="513"/>
      <c r="D13" s="513"/>
      <c r="E13" s="513"/>
      <c r="F13" s="513"/>
      <c r="G13" s="513"/>
      <c r="H13" s="513"/>
      <c r="I13" s="513"/>
      <c r="J13" s="62">
        <f>SUM(J11:J12)</f>
        <v>0</v>
      </c>
      <c r="K13" s="63" t="s">
        <v>43</v>
      </c>
      <c r="L13" s="62">
        <f>SUM(L11:L12)</f>
        <v>0</v>
      </c>
    </row>
    <row r="14" spans="1:12">
      <c r="A14" s="13"/>
      <c r="B14" s="35"/>
      <c r="C14" s="35"/>
      <c r="J14" s="65"/>
      <c r="L14" s="65"/>
    </row>
    <row r="15" spans="1:12">
      <c r="A15" s="13"/>
      <c r="B15" s="39" t="s">
        <v>44</v>
      </c>
      <c r="C15" s="39"/>
      <c r="D15" s="36"/>
      <c r="E15" s="37"/>
      <c r="F15" s="40"/>
      <c r="G15" s="41" t="s">
        <v>45</v>
      </c>
      <c r="H15" s="13"/>
    </row>
    <row r="16" spans="1:12">
      <c r="A16" s="13"/>
      <c r="B16" s="9"/>
      <c r="C16" s="9"/>
      <c r="D16" s="10"/>
      <c r="E16" s="11"/>
      <c r="F16" s="11"/>
      <c r="G16" s="41" t="s">
        <v>46</v>
      </c>
      <c r="H16" s="13"/>
    </row>
  </sheetData>
  <mergeCells count="3">
    <mergeCell ref="B3:I3"/>
    <mergeCell ref="A10:L10"/>
    <mergeCell ref="A13:I13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52</vt:i4>
      </vt:variant>
    </vt:vector>
  </HeadingPairs>
  <TitlesOfParts>
    <vt:vector size="52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  <vt:lpstr>Pakiet nr 8</vt:lpstr>
      <vt:lpstr>Pakiet nr 9</vt:lpstr>
      <vt:lpstr>Pakiet nr 10</vt:lpstr>
      <vt:lpstr>Pakiet nr 11</vt:lpstr>
      <vt:lpstr>Pakiet  nr 12</vt:lpstr>
      <vt:lpstr>Pakiet  nr 13</vt:lpstr>
      <vt:lpstr>Pakiet nr 14</vt:lpstr>
      <vt:lpstr>Pakiet nr 15</vt:lpstr>
      <vt:lpstr>Pakiet nr 16</vt:lpstr>
      <vt:lpstr>Pakiet nr 17</vt:lpstr>
      <vt:lpstr>Pakiet nr 18</vt:lpstr>
      <vt:lpstr>Pakiet nr 19</vt:lpstr>
      <vt:lpstr>Pakiet nr 20</vt:lpstr>
      <vt:lpstr>Pakiet nr 21</vt:lpstr>
      <vt:lpstr>Pakiet nr 22</vt:lpstr>
      <vt:lpstr>Pakiet nr 23</vt:lpstr>
      <vt:lpstr>Pakiet nr 24</vt:lpstr>
      <vt:lpstr>Pakiet nr 25</vt:lpstr>
      <vt:lpstr>Pakiet nr 26</vt:lpstr>
      <vt:lpstr>Pakiet nr 27</vt:lpstr>
      <vt:lpstr>Pakiet nr 28</vt:lpstr>
      <vt:lpstr>Pakiet nr  29</vt:lpstr>
      <vt:lpstr>Pakiet nr 30</vt:lpstr>
      <vt:lpstr>Pakiet nr 31</vt:lpstr>
      <vt:lpstr>Pakiet nr 32</vt:lpstr>
      <vt:lpstr>Pakiet nr 33</vt:lpstr>
      <vt:lpstr>Pakiet nr 34</vt:lpstr>
      <vt:lpstr>Pakiet nr 35</vt:lpstr>
      <vt:lpstr>Pakiet nr 36</vt:lpstr>
      <vt:lpstr>Pakiet nr 37</vt:lpstr>
      <vt:lpstr>Pakiet nr 38</vt:lpstr>
      <vt:lpstr>Pakiet nr 39</vt:lpstr>
      <vt:lpstr>Pakiet nr 40</vt:lpstr>
      <vt:lpstr>Pakiet nr 41</vt:lpstr>
      <vt:lpstr>Pakiet nr 42</vt:lpstr>
      <vt:lpstr>Pakiet nr 43</vt:lpstr>
      <vt:lpstr>Pakiet nr 44</vt:lpstr>
      <vt:lpstr>Pakiet nr 45</vt:lpstr>
      <vt:lpstr>Pakiet nr 46</vt:lpstr>
      <vt:lpstr>Pakiet nr 47</vt:lpstr>
      <vt:lpstr>Pakiet nr 48</vt:lpstr>
      <vt:lpstr>Pakiet nr 49</vt:lpstr>
      <vt:lpstr>Pakiet nr 50</vt:lpstr>
      <vt:lpstr>Pakiet nr 51</vt:lpstr>
      <vt:lpstr>Pakiet nr 52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dc:description/>
  <cp:lastModifiedBy>Hirniak Maciej</cp:lastModifiedBy>
  <cp:revision>22</cp:revision>
  <cp:lastPrinted>2021-08-19T11:33:05Z</cp:lastPrinted>
  <dcterms:created xsi:type="dcterms:W3CDTF">2018-04-01T17:37:30Z</dcterms:created>
  <dcterms:modified xsi:type="dcterms:W3CDTF">2024-03-25T13:02:22Z</dcterms:modified>
  <dc:language>pl-PL</dc:language>
</cp:coreProperties>
</file>