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ZP\2024\ROBOTY BUDOWLANE\Wzmocnienie\449 Wzmocnienie DW na odcinku od km 43+500 - 45+000 spr. 47\"/>
    </mc:Choice>
  </mc:AlternateContent>
  <xr:revisionPtr revIDLastSave="0" documentId="8_{A521E02B-2FC6-4047-B933-7CF00111FEC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ZK" sheetId="53" r:id="rId1"/>
    <sheet name="ODCINEK I - DROGA" sheetId="54" r:id="rId2"/>
    <sheet name="ODCINEK I -PRZEPUSTY" sheetId="55" r:id="rId3"/>
    <sheet name="ODCINEK II - DROGA" sheetId="56" r:id="rId4"/>
  </sheets>
  <definedNames>
    <definedName name="_xlnm.Print_Area" localSheetId="0">ZZK!$A$1:$C$16</definedName>
    <definedName name="Z_81736BE1_8433_11D3_AC2F_444553540000_.wvu.PrintArea" localSheetId="0" hidden="1">ZZK!$A$2:$C$14</definedName>
    <definedName name="Z_81736BE1_8433_11D3_AC2F_444553540000_.wvu.PrintTitles" localSheetId="0" hidden="1">ZZK!#REF!</definedName>
  </definedNames>
  <calcPr calcId="191029"/>
  <customWorkbookViews>
    <customWorkbookView name="Krzysztof Fidler - Widok osobisty" guid="{81736BE1-8433-11D3-AC2F-444553540000}" mergeInterval="0" personalView="1" maximized="1" windowWidth="1020" windowHeight="634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56" l="1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1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5" i="56"/>
  <c r="G96" i="56"/>
  <c r="G97" i="56"/>
  <c r="G98" i="56"/>
  <c r="G99" i="56"/>
  <c r="G100" i="56"/>
  <c r="G101" i="56"/>
  <c r="G102" i="56"/>
  <c r="G13" i="56"/>
  <c r="A11" i="53"/>
  <c r="A13" i="53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36" i="55"/>
  <c r="G37" i="55"/>
  <c r="G38" i="55"/>
  <c r="G39" i="55"/>
  <c r="G40" i="55"/>
  <c r="G41" i="55"/>
  <c r="G42" i="55"/>
  <c r="G43" i="55"/>
  <c r="G44" i="55"/>
  <c r="G45" i="55"/>
  <c r="G46" i="55"/>
  <c r="G47" i="55"/>
  <c r="G13" i="55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49" i="54"/>
  <c r="G50" i="54"/>
  <c r="G51" i="54"/>
  <c r="G52" i="54"/>
  <c r="G53" i="54"/>
  <c r="G54" i="54"/>
  <c r="G55" i="54"/>
  <c r="G56" i="54"/>
  <c r="G57" i="54"/>
  <c r="G58" i="54"/>
  <c r="G59" i="54"/>
  <c r="G60" i="54"/>
  <c r="G61" i="54"/>
  <c r="G62" i="54"/>
  <c r="G63" i="54"/>
  <c r="G64" i="54"/>
  <c r="G65" i="54"/>
  <c r="G66" i="54"/>
  <c r="G67" i="54"/>
  <c r="G68" i="54"/>
  <c r="G69" i="54"/>
  <c r="G70" i="54"/>
  <c r="G71" i="54"/>
  <c r="G72" i="54"/>
  <c r="G73" i="54"/>
  <c r="G74" i="54"/>
  <c r="G75" i="54"/>
  <c r="G76" i="54"/>
  <c r="G77" i="54"/>
  <c r="G78" i="54"/>
  <c r="G79" i="54"/>
  <c r="G80" i="54"/>
  <c r="G81" i="54"/>
  <c r="G82" i="54"/>
  <c r="G83" i="54"/>
  <c r="G84" i="54"/>
  <c r="G85" i="54"/>
  <c r="G86" i="54"/>
  <c r="G87" i="54"/>
  <c r="G88" i="54"/>
  <c r="G89" i="54"/>
  <c r="G90" i="54"/>
  <c r="G91" i="54"/>
  <c r="G14" i="54"/>
  <c r="A9" i="53"/>
  <c r="G103" i="56" l="1"/>
  <c r="C11" i="53" s="1"/>
  <c r="G48" i="55"/>
  <c r="C10" i="53" s="1"/>
  <c r="G92" i="54"/>
  <c r="C9" i="53" s="1"/>
  <c r="C12" i="53" l="1"/>
  <c r="C13" i="53" s="1"/>
  <c r="C14" i="53" s="1"/>
  <c r="C15" i="53" l="1"/>
  <c r="C16" i="53" s="1"/>
</calcChain>
</file>

<file path=xl/sharedStrings.xml><?xml version="1.0" encoding="utf-8"?>
<sst xmlns="http://schemas.openxmlformats.org/spreadsheetml/2006/main" count="580" uniqueCount="235">
  <si>
    <t>Wyszczególnienie elementów rozliczeniowych</t>
  </si>
  <si>
    <t>Wartość</t>
  </si>
  <si>
    <t>zł</t>
  </si>
  <si>
    <t>RAZEM  BEZ  VAT-u</t>
  </si>
  <si>
    <t>OGÓŁEM  Z  VAT-em</t>
  </si>
  <si>
    <t>ZBIORCZE ZESTAWIENIE KOSZTÓW</t>
  </si>
  <si>
    <t>VAT 23 %</t>
  </si>
  <si>
    <t xml:space="preserve">Branża drogowa </t>
  </si>
  <si>
    <t>Wymagania ogólne</t>
  </si>
  <si>
    <t>ROBOTY NIEPRZEWIDZIANE 5%</t>
  </si>
  <si>
    <t xml:space="preserve"> </t>
  </si>
  <si>
    <t>Wzmocnienie drogi wojewódzkiej nr 449 na odcinku od km ok. 43+500 
do km ok. 45+000 oraz na odcinku od km ok. 50+560 do km 55+870
ODCINEK 1 - od km ok. 43+500 do km ok. 45+000</t>
  </si>
  <si>
    <t>Wzmocnienie drogi wojewódzkiej nr 449 na odcinku oid km ok. 43+500 do km ok. 45+000 oraz na odcinku od km ok. 50+560 do km ok. 55+870</t>
  </si>
  <si>
    <t xml:space="preserve">ODCINEK 1 - od km ok. 43+500 do km ok. 45+000 </t>
  </si>
  <si>
    <t>Lp</t>
  </si>
  <si>
    <t>Nr Specyfikacji</t>
  </si>
  <si>
    <t>Opis pozycji</t>
  </si>
  <si>
    <t>Ilość</t>
  </si>
  <si>
    <t>J.m.</t>
  </si>
  <si>
    <t>Cena jedn.</t>
  </si>
  <si>
    <t>D-01.00.00</t>
  </si>
  <si>
    <t>Roboty przygotowawcze</t>
  </si>
  <si>
    <t>D-01.01.00</t>
  </si>
  <si>
    <t>Odtworzenie (wyznaczenie) trasy i punktów wysokościowych</t>
  </si>
  <si>
    <t>D-01.01.01</t>
  </si>
  <si>
    <t>Roboty pomiarowe przy liniowych robotach ziemnych - trasa dróg w terenie równinnym</t>
  </si>
  <si>
    <t>km</t>
  </si>
  <si>
    <t>D-01.02.00</t>
  </si>
  <si>
    <t>Roboty przygotowawcze, usunięcie drzew i krzewów, zdjęcie humusu, wyburzenia i rozbiórki</t>
  </si>
  <si>
    <t>D-01.02.02</t>
  </si>
  <si>
    <t>Zdjęcie warstwy humusu i darniny</t>
  </si>
  <si>
    <t>m3</t>
  </si>
  <si>
    <t>Roboty ziemne, z transportem urobku, (Utylizacja w zakresie Wykonawcy)</t>
  </si>
  <si>
    <t>D-01.02.04</t>
  </si>
  <si>
    <t>Rozbiórka elementów dróg i ulic</t>
  </si>
  <si>
    <t>Rozebranie słupków do tablic znaków drogowych</t>
  </si>
  <si>
    <t>szt</t>
  </si>
  <si>
    <t>Zdjęcie tablic znaków drogowych</t>
  </si>
  <si>
    <t>Rozebranie bariery ochronnej stalowej</t>
  </si>
  <si>
    <t>m</t>
  </si>
  <si>
    <t>Rozbiórka wraz z ponownym montażem baneru reklamowego na fundamencie</t>
  </si>
  <si>
    <t>Wywiezienie gruzu i złomu z terenu rozbiórki, z załadunkiem i wyładunkiem mechanicznym (Utylizacja i wywóz w zakresie Wykonawcy)</t>
  </si>
  <si>
    <t>D-02.00.00</t>
  </si>
  <si>
    <t>Roboty ziemne</t>
  </si>
  <si>
    <t>D-02.01.00</t>
  </si>
  <si>
    <t>Wykonanie wykopów, wzmocnienie skarp i podłoża gruntowego</t>
  </si>
  <si>
    <t>D-02.01.01</t>
  </si>
  <si>
    <t>Wykonanie wykopów</t>
  </si>
  <si>
    <t>Roboty ziemne - wykonanie wykopów</t>
  </si>
  <si>
    <t>D-02.03.00</t>
  </si>
  <si>
    <t>Wykonanie nasypów wraz z ich zbrojeniem i wzmocnieniem geosyntetykami</t>
  </si>
  <si>
    <t>D-02.03.01</t>
  </si>
  <si>
    <t>Wykonanie nasypów</t>
  </si>
  <si>
    <t>Formowanie nasypów, z zagęszczeniem nasypu</t>
  </si>
  <si>
    <t>Zagęszczenie uprzednio rozplantowanego warstwami gruntu w nasypie</t>
  </si>
  <si>
    <t>D-03.02.03</t>
  </si>
  <si>
    <t>Przebudowa kablowych i napowietrznych linii energetycznych, telekomunikacyjnych oraz linii wodociągowych i gazowych</t>
  </si>
  <si>
    <t>D-01.03.08</t>
  </si>
  <si>
    <t>Przebudowa kablowych linii telekomunikacyjnych przy budowie dróg</t>
  </si>
  <si>
    <t>Regulacja pionowa: studzienek telekomunikacyjnych</t>
  </si>
  <si>
    <t>D-04.00.00</t>
  </si>
  <si>
    <t>Podbudowy</t>
  </si>
  <si>
    <t>D-04.01.00</t>
  </si>
  <si>
    <t>Koryto wraz z profilowaniem i zagęszczeniem podłoża</t>
  </si>
  <si>
    <t>D-04.01.01</t>
  </si>
  <si>
    <t>Mechaniczne profilowanie i zagęszczenie podłoża pod warstwy konstrukcyjne nawierzchni</t>
  </si>
  <si>
    <t>m2</t>
  </si>
  <si>
    <t>D-04.02.00</t>
  </si>
  <si>
    <t>Warstwy odsączające i odcinające</t>
  </si>
  <si>
    <t>D-04.02.01</t>
  </si>
  <si>
    <t>Warstwa z gruntu niewysadzinowego - Podbudowy z pospółki - warstwa o grubości po zagęszczeniu: 25 cm</t>
  </si>
  <si>
    <t>D-04.03.00</t>
  </si>
  <si>
    <t>Oczyszczenie i skropienie warstw konstrukcyjnych</t>
  </si>
  <si>
    <t>D-04.03.01</t>
  </si>
  <si>
    <t>D-04.04.00</t>
  </si>
  <si>
    <t>Podbudowy z kruszywa, żużla i tłucznia kamiennego</t>
  </si>
  <si>
    <t>D-04.04.02</t>
  </si>
  <si>
    <t>Podbudowa z kruszywa łamanego</t>
  </si>
  <si>
    <t>Podbudowy z kruszywa łamanego stabilizowanego mechanicznie C90/3 o grubości po zagęszczeniu: 20 cm</t>
  </si>
  <si>
    <t>Wartstwa wyrównawcza z kruszywa łamanego stabilizowanego mechanicznie C90/3 o grubości po zagęszczeiu: 4 cm</t>
  </si>
  <si>
    <t>D-04.05.00</t>
  </si>
  <si>
    <t>Podbudowy i ulepszone podłoża z gruntów lub kruszyw stabilizowanych spoiwami hydraulicznymi, wapnem, popiołami i żużlem</t>
  </si>
  <si>
    <t>D-04.05.01</t>
  </si>
  <si>
    <t>Podbudowa i ulepszone podłoża z gruntu lub kruszywa stabilizowanego cementem</t>
  </si>
  <si>
    <t>Podbudowa z mieszanki stabilizowanej cementem C3/4, o grubości podbudowy po zagęszczeniu: 15 cm</t>
  </si>
  <si>
    <t>Podbudowa z mieszanki stabilizowanej cementem C3/4, o grubości podbudowy po zagęszczeniu: 20 cm</t>
  </si>
  <si>
    <t>Podbudowa z mieszanki stabilizowanej cementem C5/6, o grubości podbudowy po zagęszczeniu: 25 cm</t>
  </si>
  <si>
    <t>D-04.10.00</t>
  </si>
  <si>
    <t>Podbudowa z mieszanki mineralno-cementowo-emulsyjnej</t>
  </si>
  <si>
    <t>D-04.10.01</t>
  </si>
  <si>
    <t>Podbudowa zasadnicza z MCE gr. 20cm</t>
  </si>
  <si>
    <t>D-05.00.00</t>
  </si>
  <si>
    <t>Nawierzchnie</t>
  </si>
  <si>
    <t>D-05.02.00</t>
  </si>
  <si>
    <t>Wykonanie oraz remont nawierzchni twardych nieulepszonych</t>
  </si>
  <si>
    <t>Nawierzchnie twarde nieulepszone (tłuczniowa, brukowcowa)</t>
  </si>
  <si>
    <t>Nawierzchnie z tłucznia kamiennego - warstwa o grubości: 10 cm</t>
  </si>
  <si>
    <t>D-05.03.00</t>
  </si>
  <si>
    <t>Wykonanie oraz remont nawierzchni twardych ulepszonych</t>
  </si>
  <si>
    <t>D-05.03.05</t>
  </si>
  <si>
    <t>Nawierzchnia z mieszanek mineralno-bitumicznych wytwarzanych i wbudowywanych na gorąco</t>
  </si>
  <si>
    <t>Geosiatka wzmacniająca warstwy bitumiczne (pod warstwą ścieralną) o szerokości 1m</t>
  </si>
  <si>
    <t>D-06.00.00</t>
  </si>
  <si>
    <t>Roboty wykończeniowe</t>
  </si>
  <si>
    <t>D-06.01.00</t>
  </si>
  <si>
    <t>Umocnienie skarp, rowów i ścieków</t>
  </si>
  <si>
    <t>D-06.01.01</t>
  </si>
  <si>
    <t>Umocnienie powierzchniowe skarp, rowów i ścieków</t>
  </si>
  <si>
    <t>Plantowanie powierzchni skarp i dna wykopów wykonywanych mechanicznie</t>
  </si>
  <si>
    <t>Humusowanie i obsianie skarp przy grubości warstwy humusu 10 cm</t>
  </si>
  <si>
    <t>D-06.03.01</t>
  </si>
  <si>
    <t>Ścinanie i uzupełnianie poboczy</t>
  </si>
  <si>
    <t>Umocnienie poboczy mieszanką kruszywa o uziarnieniu 0/31,5mm klinowaną grysem 0/2mm gr. 10 cm (o jasnej barwie)</t>
  </si>
  <si>
    <t>D-07.00.00</t>
  </si>
  <si>
    <t>Oznakowania i urządzenia bezpieczeństwa ruchu</t>
  </si>
  <si>
    <t>D-07.01.00</t>
  </si>
  <si>
    <t>Oznakowanie poziome i pionowe</t>
  </si>
  <si>
    <t>D-07.01.01</t>
  </si>
  <si>
    <t>Oznakowanie poziome</t>
  </si>
  <si>
    <t>D-07.02.01</t>
  </si>
  <si>
    <t>Oznakowanie pionowe</t>
  </si>
  <si>
    <t>Słupki hektometrowe</t>
  </si>
  <si>
    <t>Przymocowanie niepodświetlonych tablic znaków drogowych (folia 2 generacji)</t>
  </si>
  <si>
    <t>Przymocowanie niepodświetlonych tablic znaków drogowych (folia 3 generacji pryzmatyczna)</t>
  </si>
  <si>
    <t>Przymocowanie niepodświetlonych znaków drogowych drogowskazy tablicowe oraz tablice przedrogowskazowe</t>
  </si>
  <si>
    <t>D-07.05.01</t>
  </si>
  <si>
    <t>Bariery ochronne stalowe</t>
  </si>
  <si>
    <t>D-03.00.00</t>
  </si>
  <si>
    <t>D-05.03.26</t>
  </si>
  <si>
    <t>M-11.00.00</t>
  </si>
  <si>
    <t>M-11.01.01</t>
  </si>
  <si>
    <t>M-11.01.04</t>
  </si>
  <si>
    <t>M-11.01.06</t>
  </si>
  <si>
    <t>M-11.07.01</t>
  </si>
  <si>
    <t>M-12.00.00</t>
  </si>
  <si>
    <t>M-12.01.02</t>
  </si>
  <si>
    <t>M-13.00.00</t>
  </si>
  <si>
    <t>M-13.01.01</t>
  </si>
  <si>
    <t>M-15.00.00</t>
  </si>
  <si>
    <t>M-20.00.00</t>
  </si>
  <si>
    <t xml:space="preserve">Branża mostowa. Przepusty </t>
  </si>
  <si>
    <t>ODWODNIENIE KORPUSU DROGOWEGO</t>
  </si>
  <si>
    <t>Przepusty z rur HDPE</t>
  </si>
  <si>
    <t>Ułożenie geotkaniny</t>
  </si>
  <si>
    <t>Wykonanie przepustu z rury karbowanej strukturalnej HDPE o średnicy 800 mm</t>
  </si>
  <si>
    <t>NAWIERZCHNIE</t>
  </si>
  <si>
    <t>Zabezpieczenie geosiatką nawierzchni asfaltowej przed spękaniami odbitymi</t>
  </si>
  <si>
    <t xml:space="preserve">Geosiatka wzmacniająca warstwy bitumiczne (pod warstwą ścieralną)  </t>
  </si>
  <si>
    <t>FUNDAMENTOWANIE</t>
  </si>
  <si>
    <t>Wykopy pod ławy wraz z umocnieniem</t>
  </si>
  <si>
    <t xml:space="preserve">Roboty ziemne </t>
  </si>
  <si>
    <t>Zasypanie wykopów wraz z zagęszczeniem i wykonanie nasypów przy obiektach</t>
  </si>
  <si>
    <t>Formowanie nasypów z ziemi dowożonej</t>
  </si>
  <si>
    <t>Wzmacnianie posadowienia</t>
  </si>
  <si>
    <t>Formowanie nasypów z ziemi dowożonej - fundament kruszywowy z mieszanki żwirowo-piaskowej i podsypka wspierająca</t>
  </si>
  <si>
    <t>Ścianka szczelna stalowa</t>
  </si>
  <si>
    <t>Umocnienie ścian wykopów liniowych w gruntach nawodnionych, grodzicami stal. wbijanymi pionowo wraz z wyciąganiem grodzic i montażem/demontażem rozparć/zakotwień, przy głębokości wykopu do 4,00 m - ścianki H=4,0-8,0m</t>
  </si>
  <si>
    <t>ZBROJENIE</t>
  </si>
  <si>
    <t>Zbrojenie betonu stalą klasy A-III - ławy na wlocie i wylocie</t>
  </si>
  <si>
    <t>Przygotowanie na budowie zbrojenia ław na wlocie i wylocie, przy średnicy prętów: 12 mm</t>
  </si>
  <si>
    <t>Montaż zbrojenia ław na wlocie i wylocie, przy średnicy prętów: 12 mm</t>
  </si>
  <si>
    <t>BETON</t>
  </si>
  <si>
    <t>Beton fundamentów klasy C30/37 - ławy na wlocie i wylocie</t>
  </si>
  <si>
    <t>Betonowanie betonem C30/37 ław na wlocie i wylocie przepustu</t>
  </si>
  <si>
    <t>Beton klasy poniżej B25 bez deskowania</t>
  </si>
  <si>
    <t>Betonowanie betonem B15 (C12/15) podbetonu</t>
  </si>
  <si>
    <t>IZOLACJA</t>
  </si>
  <si>
    <t>Izolacja powłokowa</t>
  </si>
  <si>
    <t>Wykonanie na obiektach mostowych izolacji przeciwwilgociowych powłokowych bitumicznych na zimno z roztworu asfaltowego</t>
  </si>
  <si>
    <t>INNE  ROBOTY MOSTOWE</t>
  </si>
  <si>
    <t>Umocnienie skarp nasypu</t>
  </si>
  <si>
    <t>Roboty pomiarowe przy liniowych  robotach ziemnych - trasa strumieni i rzek o szerokości dna do 7 m</t>
  </si>
  <si>
    <t>Plantowanie (obrobienie na czysto) powierzchni skarp</t>
  </si>
  <si>
    <t>Wykonanie umocnienia kostką kamienną regularną  na podbudowie z betonu B20 (C16/20) gr. 10 cm z zalaniem spoin zaprawą cementową</t>
  </si>
  <si>
    <t>Obrzeża betonowe 30x8 cm, na podsypce: cementowo-piaskowej, z wypełn.spoin zapr.cem.</t>
  </si>
  <si>
    <t xml:space="preserve">Ławy pod obrzeża i krawężniki betonowe z oporem, beton B 15 (C12/15) </t>
  </si>
  <si>
    <t>t</t>
  </si>
  <si>
    <t>szt.</t>
  </si>
  <si>
    <t>Transport słupków i tablic znaków drogowych - obwód drogowy Ostrów Wielkopolski</t>
  </si>
  <si>
    <t>D-03.01.03</t>
  </si>
  <si>
    <t>Usunięcie warstwy ziemi urodzajnej /humusu/</t>
  </si>
  <si>
    <t>Rozebranie mechaniczne nawierzchni z mieszanek mineralno-bitumicznych</t>
  </si>
  <si>
    <t>Rozebranie mechaniczne podbudowy z kruszywa kamiennego</t>
  </si>
  <si>
    <t>Rozebranie mechaniczne nawierzchni z tłucznia kamiennego</t>
  </si>
  <si>
    <t>Słupki do znaków drogowych: z rur stalowych o średnicy 60,5 mm</t>
  </si>
  <si>
    <t>D-07.02.02</t>
  </si>
  <si>
    <t>Bariery ochronne stalowe: jednostronne, N2 W2B</t>
  </si>
  <si>
    <t>M-13.02.02</t>
  </si>
  <si>
    <t>M-15.01.03</t>
  </si>
  <si>
    <t>M-20.02.06</t>
  </si>
  <si>
    <t>SUMA</t>
  </si>
  <si>
    <t>Oznakowanie poziome jezdni  - linie segregacyjne i krawędziowe ciągłe malowane: mechanicznie</t>
  </si>
  <si>
    <t>Oznakowanie poziome jezdni - linie segregacyjne i krawędziowe przerywane malowane: mechanicznie</t>
  </si>
  <si>
    <t>Oznakowanie poziome jezdni poprzez ręczne malowanie: strzałek i innych symboli</t>
  </si>
  <si>
    <t xml:space="preserve">ODCINEK 2 - od km ok. 50+560 do km ok. 53+100 </t>
  </si>
  <si>
    <t>Roboty ziemne, z transportem urobku (Utylizacja w zakresie Wykonawcy)</t>
  </si>
  <si>
    <t>Cięcie istniejącej nawierzchni asfaltowej</t>
  </si>
  <si>
    <t>Rozebranie mechaniczne nawierzchni z mieszanek mineralno-bitumicznych, nawierzchnia z destruktu</t>
  </si>
  <si>
    <t>Ręczne rozebranie nawierzchni z kostki betonowej 20x10 cm, na podsypce: piaskowej, z wypełn.spoin piaskiem przy wys. kostki 8cm</t>
  </si>
  <si>
    <t>Rozebranie nawierzchni z kostki kamiennej nieregularnej na podsypce cementowo-piaskowej - mechaniczne, przy wys.kostki 10 cm</t>
  </si>
  <si>
    <t>Rozebranie nawierzchni z płyt betonowych pełnych</t>
  </si>
  <si>
    <t>Rozebranie krawężników betonowych 20x30 na podsypce cementowo-piaskowej</t>
  </si>
  <si>
    <t>Rozebranie ław pod krawężniki, przy ławie: z betonu</t>
  </si>
  <si>
    <t>Roboty ziemne z transportem urobku</t>
  </si>
  <si>
    <t>Przebudowa podziemnych linii wodociągowych przy przebudowie i budowie dróg</t>
  </si>
  <si>
    <t>Regulacja pionowa: zaworów wodociągowych</t>
  </si>
  <si>
    <t>Podbudowa z gruntu stabilizowanego cementem C3/4, o grubości podbudowy po zagęszczeniu: 15 cm</t>
  </si>
  <si>
    <t>Podbudowa z gruntu stabilizowanego cementem C3/4, o grubości podbudowy po zagęszczeniu: 20 cm</t>
  </si>
  <si>
    <t>D-04.08.00</t>
  </si>
  <si>
    <t>Wyrównanie podbudowy mieszanką MB</t>
  </si>
  <si>
    <t>Wyrównanie podbudowy</t>
  </si>
  <si>
    <t>Wyrównanie podbudowy mieszanką mineralno-asfaltową AC 11W</t>
  </si>
  <si>
    <t>D-05.03.11</t>
  </si>
  <si>
    <t>Recykling (na gorąco w otaczarce, powierzchniowy nawierzchni na gorąco, frezowanie nawierzchni asfaltowych na zimno)</t>
  </si>
  <si>
    <t>Frezowanie nawierzchni bitumicznej z wywozem materiału z rozbiórki - średnia grubość frezowania średnio ok 4cm (1cm-8cm)</t>
  </si>
  <si>
    <t>Wywiezienie gruzu z terenu rozbiórki, z załadunkiem i wyładunkiem mechanicznym (Utylizacja i wywóz w zakresie Wykonawcy)</t>
  </si>
  <si>
    <t>D-07.02.00</t>
  </si>
  <si>
    <t>Oznakowanie pionowe wraz z remontem</t>
  </si>
  <si>
    <t>Przymocowanie niepodświetlonych tablic znaków drogowych słupki prowadzące U-3e</t>
  </si>
  <si>
    <t>Przymocowanie niepodświetlonych tablic znaków drogowych (folia 3 generacji pryzmatyczno-fluorescencyjna koloru żółto-zielonego)</t>
  </si>
  <si>
    <t>Słupki do znaków drogowych: z rur stalowych o średnicy 60,5mm</t>
  </si>
  <si>
    <t>Oznakowanie poziome jezdni farbami  poprzez ręczne malowanie: strzałek i innych symboli</t>
  </si>
  <si>
    <t>Oznakowanie poziome jezdni farbami - linie segregacyjne i krawędziowe przerywane malowane: mechanicznie</t>
  </si>
  <si>
    <t>Oznakowanie poziome jezdni farbami - linie segregacyjne i krawędziowe ciągłe malowane: mechanicznie</t>
  </si>
  <si>
    <t xml:space="preserve">Odcinek I - Branża drogowa </t>
  </si>
  <si>
    <t>Odcinek I - Branża mostowa. Przepusty</t>
  </si>
  <si>
    <t xml:space="preserve">Odcinek II - Branża drogowa </t>
  </si>
  <si>
    <t>Czyszczenie mechaniczne nawierzchni drogowej: nieulepszonej  wraz zeskropieniem nawierzchni drogowych emulsją asfaltową i mleczkiem wapiennym</t>
  </si>
  <si>
    <t xml:space="preserve">Rozebranie mechaniczne podbudowy z kryszywa łamanego </t>
  </si>
  <si>
    <t>D-05.03.05b</t>
  </si>
  <si>
    <t>48a</t>
  </si>
  <si>
    <t>Podbudowy z kruszywa łamanego stabilizowanego mechanicznie C90/3 o grubości po zagęszczeniu: 4 cm</t>
  </si>
  <si>
    <t>Warstwa ścieralna z betonu asfaltowego AC 11S - warstwa ścieralna po zagęszczeniu o grubości: 4 cm, KR 3</t>
  </si>
  <si>
    <t>Warstwa ścieralna z betonu asfaltowego AC 11S - warstwa ścieralna po zagęszczeniu o grubości: 8 cm, KR 2</t>
  </si>
  <si>
    <t>Warstwa ścieralna z betonu asfaltowego AC 11S - warstwa ścieralnapo zagęszczeniu o grubości: 6 cm, zjazdy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</si>
</sst>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00"/>
  </numFmts>
  <fonts count="22">
    <font>
      <sz val="10"/>
      <name val="Arial CE"/>
    </font>
    <font>
      <sz val="10"/>
      <name val="Arial CE"/>
      <family val="2"/>
      <charset val="238"/>
    </font>
    <font>
      <b/>
      <sz val="14"/>
      <name val="Times New Roman CE"/>
      <family val="1"/>
      <charset val="238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"/>
      <family val="1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</font>
    <font>
      <sz val="12"/>
      <name val="Arial CE"/>
      <family val="2"/>
      <charset val="238"/>
    </font>
    <font>
      <i/>
      <sz val="12"/>
      <name val="Times New Roman CE"/>
      <family val="1"/>
      <charset val="238"/>
    </font>
    <font>
      <b/>
      <sz val="13"/>
      <color rgb="FF080000"/>
      <name val="Arial Narrow CE"/>
      <family val="2"/>
      <charset val="238"/>
    </font>
    <font>
      <b/>
      <sz val="11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sz val="8"/>
      <name val="Arial CE"/>
    </font>
    <font>
      <b/>
      <sz val="9"/>
      <name val="Arial Narrow CE"/>
      <family val="2"/>
      <charset val="238"/>
    </font>
    <font>
      <b/>
      <sz val="14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12"/>
      </top>
      <bottom style="dashed">
        <color indexed="12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4" fillId="0" borderId="0"/>
    <xf numFmtId="44" fontId="1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0"/>
    <xf numFmtId="0" fontId="1" fillId="0" borderId="0" xfId="10" applyAlignment="1">
      <alignment horizontal="center" vertical="center"/>
    </xf>
    <xf numFmtId="0" fontId="11" fillId="0" borderId="0" xfId="10" applyFont="1" applyAlignment="1">
      <alignment vertical="center"/>
    </xf>
    <xf numFmtId="0" fontId="9" fillId="0" borderId="2" xfId="10" applyFont="1" applyBorder="1" applyAlignment="1">
      <alignment horizontal="center" vertical="center"/>
    </xf>
    <xf numFmtId="0" fontId="9" fillId="0" borderId="1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2" fillId="0" borderId="13" xfId="10" applyFont="1" applyBorder="1" applyAlignment="1">
      <alignment horizontal="center" vertical="center"/>
    </xf>
    <xf numFmtId="0" fontId="2" fillId="0" borderId="3" xfId="10" applyFont="1" applyBorder="1" applyAlignment="1">
      <alignment horizontal="left" vertical="center" wrapText="1" indent="1"/>
    </xf>
    <xf numFmtId="0" fontId="12" fillId="0" borderId="0" xfId="10" applyFont="1" applyAlignment="1">
      <alignment vertical="center"/>
    </xf>
    <xf numFmtId="0" fontId="10" fillId="0" borderId="10" xfId="10" applyFont="1" applyBorder="1" applyAlignment="1">
      <alignment horizontal="right" vertical="center" wrapText="1"/>
    </xf>
    <xf numFmtId="0" fontId="10" fillId="0" borderId="3" xfId="10" applyFont="1" applyBorder="1" applyAlignment="1">
      <alignment horizontal="right" vertical="center" wrapText="1"/>
    </xf>
    <xf numFmtId="0" fontId="2" fillId="0" borderId="0" xfId="10" applyFont="1" applyAlignment="1">
      <alignment horizontal="right" vertical="center"/>
    </xf>
    <xf numFmtId="0" fontId="2" fillId="0" borderId="6" xfId="10" applyFont="1" applyBorder="1" applyAlignment="1">
      <alignment horizontal="right" vertical="center" wrapText="1"/>
    </xf>
    <xf numFmtId="0" fontId="2" fillId="0" borderId="0" xfId="10" applyFont="1" applyAlignment="1">
      <alignment horizontal="right" vertical="center" wrapText="1"/>
    </xf>
    <xf numFmtId="4" fontId="2" fillId="0" borderId="7" xfId="10" quotePrefix="1" applyNumberFormat="1" applyFont="1" applyBorder="1" applyAlignment="1">
      <alignment horizontal="right" vertical="center"/>
    </xf>
    <xf numFmtId="4" fontId="2" fillId="0" borderId="17" xfId="10" quotePrefix="1" applyNumberFormat="1" applyFont="1" applyBorder="1" applyAlignment="1">
      <alignment horizontal="right" vertical="center"/>
    </xf>
    <xf numFmtId="4" fontId="2" fillId="0" borderId="16" xfId="10" applyNumberFormat="1" applyFont="1" applyBorder="1" applyAlignment="1">
      <alignment horizontal="right" vertical="center" wrapText="1"/>
    </xf>
    <xf numFmtId="0" fontId="8" fillId="2" borderId="4" xfId="10" applyFont="1" applyFill="1" applyBorder="1" applyAlignment="1">
      <alignment horizontal="center" vertical="center" wrapText="1"/>
    </xf>
    <xf numFmtId="0" fontId="8" fillId="2" borderId="11" xfId="11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 wrapText="1"/>
    </xf>
    <xf numFmtId="0" fontId="2" fillId="0" borderId="0" xfId="10" applyFont="1" applyAlignment="1">
      <alignment horizontal="center" wrapText="1"/>
    </xf>
    <xf numFmtId="44" fontId="14" fillId="0" borderId="0" xfId="13" applyFont="1" applyAlignment="1">
      <alignment vertical="center"/>
    </xf>
    <xf numFmtId="44" fontId="15" fillId="0" borderId="0" xfId="13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19" xfId="0" applyFont="1" applyBorder="1"/>
    <xf numFmtId="0" fontId="18" fillId="0" borderId="0" xfId="0" applyFont="1" applyAlignment="1">
      <alignment horizontal="right"/>
    </xf>
    <xf numFmtId="0" fontId="18" fillId="0" borderId="3" xfId="0" applyFont="1" applyBorder="1"/>
    <xf numFmtId="0" fontId="0" fillId="0" borderId="3" xfId="0" applyBorder="1"/>
    <xf numFmtId="0" fontId="18" fillId="0" borderId="3" xfId="0" applyFont="1" applyBorder="1" applyAlignment="1">
      <alignment horizontal="left"/>
    </xf>
    <xf numFmtId="168" fontId="18" fillId="0" borderId="3" xfId="0" applyNumberFormat="1" applyFont="1" applyBorder="1" applyAlignment="1">
      <alignment horizontal="right"/>
    </xf>
    <xf numFmtId="2" fontId="18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2" fontId="0" fillId="0" borderId="0" xfId="0" applyNumberFormat="1"/>
    <xf numFmtId="0" fontId="18" fillId="3" borderId="3" xfId="0" applyFont="1" applyFill="1" applyBorder="1" applyAlignment="1">
      <alignment horizontal="left"/>
    </xf>
    <xf numFmtId="2" fontId="18" fillId="3" borderId="3" xfId="0" applyNumberFormat="1" applyFont="1" applyFill="1" applyBorder="1" applyAlignment="1">
      <alignment horizontal="right"/>
    </xf>
    <xf numFmtId="0" fontId="20" fillId="3" borderId="3" xfId="0" applyFont="1" applyFill="1" applyBorder="1" applyAlignment="1">
      <alignment horizontal="left"/>
    </xf>
    <xf numFmtId="0" fontId="18" fillId="0" borderId="3" xfId="0" applyFont="1" applyBorder="1" applyAlignment="1">
      <alignment horizontal="left" wrapText="1"/>
    </xf>
    <xf numFmtId="0" fontId="21" fillId="0" borderId="13" xfId="10" applyFont="1" applyBorder="1" applyAlignment="1">
      <alignment horizontal="center" vertical="center"/>
    </xf>
    <xf numFmtId="0" fontId="21" fillId="0" borderId="14" xfId="10" quotePrefix="1" applyFont="1" applyBorder="1" applyAlignment="1">
      <alignment horizontal="center" vertical="center"/>
    </xf>
    <xf numFmtId="0" fontId="21" fillId="0" borderId="13" xfId="10" quotePrefix="1" applyFont="1" applyBorder="1" applyAlignment="1">
      <alignment horizontal="center" vertical="center"/>
    </xf>
    <xf numFmtId="0" fontId="21" fillId="0" borderId="15" xfId="10" applyFont="1" applyBorder="1" applyAlignment="1">
      <alignment horizontal="center" vertical="center" wrapText="1"/>
    </xf>
    <xf numFmtId="0" fontId="18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2" fontId="18" fillId="0" borderId="3" xfId="0" applyNumberFormat="1" applyFont="1" applyBorder="1" applyAlignment="1" applyProtection="1">
      <alignment horizontal="right"/>
      <protection locked="0"/>
    </xf>
    <xf numFmtId="0" fontId="8" fillId="2" borderId="5" xfId="10" applyFont="1" applyFill="1" applyBorder="1" applyAlignment="1">
      <alignment horizontal="center" vertical="center" wrapText="1"/>
    </xf>
    <xf numFmtId="0" fontId="8" fillId="2" borderId="18" xfId="10" applyFont="1" applyFill="1" applyBorder="1" applyAlignment="1">
      <alignment horizontal="center" vertical="center" wrapText="1"/>
    </xf>
    <xf numFmtId="1" fontId="2" fillId="0" borderId="0" xfId="9" applyNumberFormat="1" applyFont="1" applyAlignment="1">
      <alignment horizontal="center" vertical="center" wrapText="1"/>
    </xf>
    <xf numFmtId="0" fontId="2" fillId="0" borderId="0" xfId="10" applyFont="1" applyAlignment="1">
      <alignment horizontal="center" wrapText="1"/>
    </xf>
  </cellXfs>
  <cellStyles count="14">
    <cellStyle name="_PERSONAL" xfId="1" xr:uid="{00000000-0005-0000-0000-000000000000}"/>
    <cellStyle name="_PERSONAL_1" xfId="2" xr:uid="{00000000-0005-0000-0000-000001000000}"/>
    <cellStyle name="Comma [0]_laroux" xfId="3" xr:uid="{00000000-0005-0000-0000-000002000000}"/>
    <cellStyle name="Comma_laroux" xfId="4" xr:uid="{00000000-0005-0000-0000-000003000000}"/>
    <cellStyle name="Currency [0]_laroux" xfId="5" xr:uid="{00000000-0005-0000-0000-000004000000}"/>
    <cellStyle name="Currency_laroux" xfId="6" xr:uid="{00000000-0005-0000-0000-000005000000}"/>
    <cellStyle name="Normal_laroux" xfId="7" xr:uid="{00000000-0005-0000-0000-000006000000}"/>
    <cellStyle name="normální_laroux" xfId="8" xr:uid="{00000000-0005-0000-0000-000007000000}"/>
    <cellStyle name="Normalny" xfId="0" builtinId="0"/>
    <cellStyle name="Normalny_Kosztorys inwestorski wg TER" xfId="9" xr:uid="{00000000-0005-0000-0000-000009000000}"/>
    <cellStyle name="Normalny_TER_choszcz_wa" xfId="10" xr:uid="{00000000-0005-0000-0000-00000A000000}"/>
    <cellStyle name="Normalny_TER_Milsko_droga" xfId="11" xr:uid="{00000000-0005-0000-0000-00000B000000}"/>
    <cellStyle name="Styl 1" xfId="12" xr:uid="{00000000-0005-0000-0000-00000C000000}"/>
    <cellStyle name="Walutowy" xfId="1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Q17"/>
  <sheetViews>
    <sheetView showGridLines="0" showZeros="0" view="pageBreakPreview" topLeftCell="A4" zoomScale="115" zoomScaleNormal="100" zoomScaleSheetLayoutView="115" workbookViewId="0">
      <selection activeCell="A4" sqref="A1:XFD1048576"/>
    </sheetView>
  </sheetViews>
  <sheetFormatPr defaultRowHeight="12.75"/>
  <cols>
    <col min="1" max="1" width="7.7109375" style="1" customWidth="1"/>
    <col min="2" max="2" width="56.85546875" style="1" customWidth="1"/>
    <col min="3" max="3" width="23.140625" style="1" customWidth="1"/>
    <col min="4" max="4" width="23.85546875" style="1" bestFit="1" customWidth="1"/>
    <col min="5" max="5" width="13" style="1" bestFit="1" customWidth="1"/>
    <col min="6" max="9" width="9.140625" style="1"/>
    <col min="10" max="10" width="16.42578125" style="1" bestFit="1" customWidth="1"/>
    <col min="11" max="16384" width="9.140625" style="1"/>
  </cols>
  <sheetData>
    <row r="1" spans="1:17" ht="20.25" customHeight="1"/>
    <row r="2" spans="1:17" ht="77.25" customHeight="1">
      <c r="A2" s="49" t="s">
        <v>11</v>
      </c>
      <c r="B2" s="49"/>
      <c r="C2" s="49"/>
    </row>
    <row r="3" spans="1:17" ht="19.5" customHeight="1">
      <c r="A3" s="50" t="s">
        <v>5</v>
      </c>
      <c r="B3" s="50"/>
      <c r="C3" s="50"/>
    </row>
    <row r="4" spans="1:17" ht="21.75" customHeight="1" thickBot="1">
      <c r="A4" s="22"/>
      <c r="B4" s="22"/>
      <c r="C4" s="22"/>
    </row>
    <row r="5" spans="1:17" s="2" customFormat="1" ht="25.5" customHeight="1" thickTop="1">
      <c r="A5" s="18"/>
      <c r="B5" s="47" t="s">
        <v>0</v>
      </c>
      <c r="C5" s="19" t="s">
        <v>1</v>
      </c>
    </row>
    <row r="6" spans="1:17" s="2" customFormat="1" ht="25.5" customHeight="1" thickBot="1">
      <c r="A6" s="20"/>
      <c r="B6" s="48"/>
      <c r="C6" s="21" t="s">
        <v>2</v>
      </c>
    </row>
    <row r="7" spans="1:17" s="3" customFormat="1" ht="15" customHeight="1" thickTop="1">
      <c r="A7" s="4">
        <v>1</v>
      </c>
      <c r="B7" s="5">
        <v>2</v>
      </c>
      <c r="C7" s="6">
        <v>3</v>
      </c>
    </row>
    <row r="8" spans="1:17" s="3" customFormat="1" ht="39.950000000000003" hidden="1" customHeight="1">
      <c r="A8" s="7">
        <v>0</v>
      </c>
      <c r="B8" s="8" t="s">
        <v>8</v>
      </c>
      <c r="C8" s="15"/>
    </row>
    <row r="9" spans="1:17" s="3" customFormat="1" ht="39.950000000000003" customHeight="1">
      <c r="A9" s="40">
        <f>A8+1</f>
        <v>1</v>
      </c>
      <c r="B9" s="8" t="s">
        <v>224</v>
      </c>
      <c r="C9" s="15">
        <f>'ODCINEK I - DROGA'!G92</f>
        <v>0</v>
      </c>
      <c r="D9" s="23"/>
    </row>
    <row r="10" spans="1:17" s="3" customFormat="1" ht="39.950000000000003" customHeight="1">
      <c r="A10" s="40">
        <v>2</v>
      </c>
      <c r="B10" s="8" t="s">
        <v>225</v>
      </c>
      <c r="C10" s="15">
        <f>'ODCINEK I -PRZEPUSTY'!G48</f>
        <v>0</v>
      </c>
      <c r="D10" s="23"/>
    </row>
    <row r="11" spans="1:17" s="3" customFormat="1" ht="39.950000000000003" customHeight="1">
      <c r="A11" s="40">
        <f t="shared" ref="A11" si="0">A10+1</f>
        <v>3</v>
      </c>
      <c r="B11" s="8" t="s">
        <v>226</v>
      </c>
      <c r="C11" s="15">
        <f>'ODCINEK II - DROGA'!G103</f>
        <v>0</v>
      </c>
      <c r="D11" s="23"/>
    </row>
    <row r="12" spans="1:17" s="3" customFormat="1" ht="39.950000000000003" customHeight="1">
      <c r="A12" s="40">
        <v>3</v>
      </c>
      <c r="B12" s="8" t="s">
        <v>190</v>
      </c>
      <c r="C12" s="15">
        <f>C9+C10+C11</f>
        <v>0</v>
      </c>
      <c r="D12" s="23"/>
    </row>
    <row r="13" spans="1:17" s="3" customFormat="1" ht="39.950000000000003" customHeight="1" thickBot="1">
      <c r="A13" s="40">
        <f t="shared" ref="A13" si="1">A12+1</f>
        <v>4</v>
      </c>
      <c r="B13" s="8" t="s">
        <v>9</v>
      </c>
      <c r="C13" s="15">
        <f>ROUND(C12*0.05,2)</f>
        <v>0</v>
      </c>
      <c r="D13" s="23"/>
    </row>
    <row r="14" spans="1:17" s="9" customFormat="1" ht="27.95" customHeight="1" thickTop="1">
      <c r="A14" s="41">
        <v>5</v>
      </c>
      <c r="B14" s="10" t="s">
        <v>3</v>
      </c>
      <c r="C14" s="16">
        <f>C12+C13</f>
        <v>0</v>
      </c>
      <c r="D14" s="23"/>
    </row>
    <row r="15" spans="1:17" s="9" customFormat="1" ht="27.95" customHeight="1">
      <c r="A15" s="42">
        <v>6</v>
      </c>
      <c r="B15" s="11" t="s">
        <v>6</v>
      </c>
      <c r="C15" s="15">
        <f>ROUND(C14*0.23,2)</f>
        <v>0</v>
      </c>
      <c r="D15" s="23"/>
    </row>
    <row r="16" spans="1:17" s="12" customFormat="1" ht="27.95" customHeight="1" thickBot="1">
      <c r="A16" s="43">
        <v>7</v>
      </c>
      <c r="B16" s="13" t="s">
        <v>4</v>
      </c>
      <c r="C16" s="17">
        <f>C14+C15</f>
        <v>0</v>
      </c>
      <c r="D16" s="2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2" ht="39.950000000000003" customHeight="1" thickTop="1">
      <c r="B17" s="1" t="s">
        <v>10</v>
      </c>
    </row>
  </sheetData>
  <sheetProtection algorithmName="SHA-512" hashValue="PZGjq+VOUfzC4xYcz5hfSJkjfjMHkD3MhSjC7abMONknorL7m3HJ6Qbx7reVqy4o+hGhOCqfxTlP+dL8KNvmhw==" saltValue="lrlhRf1pgPClHivb1fCYwQ==" spinCount="100000" sheet="1" objects="1" scenarios="1"/>
  <mergeCells count="3">
    <mergeCell ref="B5:B6"/>
    <mergeCell ref="A2:C2"/>
    <mergeCell ref="A3:C3"/>
  </mergeCells>
  <phoneticPr fontId="1" type="noConversion"/>
  <printOptions horizontalCentered="1" gridLinesSet="0"/>
  <pageMargins left="0.51181102362204722" right="0.35433070866141736" top="0.51181102362204722" bottom="0.86614173228346458" header="0.59055118110236227" footer="0.51181102362204722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9D116-7AD5-4F9C-A0B1-6832B8CFB865}">
  <sheetPr>
    <pageSetUpPr fitToPage="1"/>
  </sheetPr>
  <dimension ref="A1:G92"/>
  <sheetViews>
    <sheetView showZeros="0" tabSelected="1" topLeftCell="A45" workbookViewId="0">
      <selection activeCell="C71" sqref="C71"/>
    </sheetView>
  </sheetViews>
  <sheetFormatPr defaultRowHeight="12.75"/>
  <cols>
    <col min="1" max="1" width="4.7109375" bestFit="1" customWidth="1"/>
    <col min="2" max="2" width="10.85546875" bestFit="1" customWidth="1"/>
    <col min="3" max="3" width="125" bestFit="1" customWidth="1"/>
    <col min="4" max="4" width="8.42578125" bestFit="1" customWidth="1"/>
    <col min="5" max="5" width="6.42578125" bestFit="1" customWidth="1"/>
    <col min="6" max="6" width="9.42578125" bestFit="1" customWidth="1"/>
    <col min="7" max="7" width="17.28515625" customWidth="1"/>
  </cols>
  <sheetData>
    <row r="1" spans="1:7" ht="16.5">
      <c r="C1" s="25"/>
    </row>
    <row r="2" spans="1:7" ht="15">
      <c r="C2" s="26" t="s">
        <v>12</v>
      </c>
    </row>
    <row r="3" spans="1:7" ht="15">
      <c r="C3" s="26" t="s">
        <v>13</v>
      </c>
    </row>
    <row r="4" spans="1:7" ht="15">
      <c r="C4" s="26"/>
    </row>
    <row r="5" spans="1:7" ht="15">
      <c r="C5" s="26" t="s">
        <v>7</v>
      </c>
    </row>
    <row r="8" spans="1:7">
      <c r="A8" s="29" t="s">
        <v>14</v>
      </c>
      <c r="B8" s="29" t="s">
        <v>15</v>
      </c>
      <c r="C8" s="29" t="s">
        <v>16</v>
      </c>
      <c r="D8" s="29" t="s">
        <v>17</v>
      </c>
      <c r="E8" s="29" t="s">
        <v>18</v>
      </c>
      <c r="F8" s="44" t="s">
        <v>19</v>
      </c>
      <c r="G8" s="29" t="s">
        <v>1</v>
      </c>
    </row>
    <row r="9" spans="1:7">
      <c r="A9" s="30"/>
      <c r="B9" s="30"/>
      <c r="C9" s="30"/>
      <c r="D9" s="30"/>
      <c r="E9" s="30"/>
      <c r="F9" s="45"/>
      <c r="G9" s="30"/>
    </row>
    <row r="10" spans="1:7">
      <c r="A10" s="30"/>
      <c r="B10" s="30"/>
      <c r="C10" s="30"/>
      <c r="D10" s="30"/>
      <c r="E10" s="30"/>
      <c r="F10" s="45"/>
      <c r="G10" s="30"/>
    </row>
    <row r="11" spans="1:7">
      <c r="A11" s="34">
        <v>1</v>
      </c>
      <c r="B11" s="31" t="s">
        <v>20</v>
      </c>
      <c r="C11" s="31" t="s">
        <v>21</v>
      </c>
      <c r="D11" s="33"/>
      <c r="E11" s="31"/>
      <c r="F11" s="46"/>
      <c r="G11" s="33"/>
    </row>
    <row r="12" spans="1:7">
      <c r="A12" s="34">
        <v>2</v>
      </c>
      <c r="B12" s="31" t="s">
        <v>22</v>
      </c>
      <c r="C12" s="31" t="s">
        <v>23</v>
      </c>
      <c r="D12" s="33"/>
      <c r="E12" s="31"/>
      <c r="F12" s="46"/>
      <c r="G12" s="33"/>
    </row>
    <row r="13" spans="1:7">
      <c r="A13" s="34">
        <v>3</v>
      </c>
      <c r="B13" s="31" t="s">
        <v>24</v>
      </c>
      <c r="C13" s="31" t="s">
        <v>23</v>
      </c>
      <c r="D13" s="33"/>
      <c r="E13" s="31"/>
      <c r="F13" s="46"/>
      <c r="G13" s="33"/>
    </row>
    <row r="14" spans="1:7">
      <c r="A14" s="34">
        <v>4</v>
      </c>
      <c r="B14" s="31" t="s">
        <v>24</v>
      </c>
      <c r="C14" s="31" t="s">
        <v>25</v>
      </c>
      <c r="D14" s="33">
        <v>1.5</v>
      </c>
      <c r="E14" s="31" t="s">
        <v>26</v>
      </c>
      <c r="F14" s="46"/>
      <c r="G14" s="33">
        <f>ROUND(D14*F14,2)</f>
        <v>0</v>
      </c>
    </row>
    <row r="15" spans="1:7">
      <c r="A15" s="34">
        <v>5</v>
      </c>
      <c r="B15" s="31" t="s">
        <v>27</v>
      </c>
      <c r="C15" s="31" t="s">
        <v>28</v>
      </c>
      <c r="D15" s="33"/>
      <c r="E15" s="31"/>
      <c r="F15" s="46"/>
      <c r="G15" s="33">
        <f t="shared" ref="G15:G73" si="0">ROUND(D15*F15,2)</f>
        <v>0</v>
      </c>
    </row>
    <row r="16" spans="1:7">
      <c r="A16" s="34">
        <v>6</v>
      </c>
      <c r="B16" s="31" t="s">
        <v>29</v>
      </c>
      <c r="C16" s="31" t="s">
        <v>30</v>
      </c>
      <c r="D16" s="33"/>
      <c r="E16" s="31"/>
      <c r="F16" s="46"/>
      <c r="G16" s="33">
        <f t="shared" si="0"/>
        <v>0</v>
      </c>
    </row>
    <row r="17" spans="1:7">
      <c r="A17" s="34">
        <v>7</v>
      </c>
      <c r="B17" s="31" t="s">
        <v>29</v>
      </c>
      <c r="C17" s="31" t="s">
        <v>180</v>
      </c>
      <c r="D17" s="33">
        <v>4427</v>
      </c>
      <c r="E17" s="31" t="s">
        <v>31</v>
      </c>
      <c r="F17" s="46"/>
      <c r="G17" s="33">
        <f t="shared" si="0"/>
        <v>0</v>
      </c>
    </row>
    <row r="18" spans="1:7">
      <c r="A18" s="34">
        <v>8</v>
      </c>
      <c r="B18" s="31" t="s">
        <v>29</v>
      </c>
      <c r="C18" s="31" t="s">
        <v>32</v>
      </c>
      <c r="D18" s="33">
        <v>4427</v>
      </c>
      <c r="E18" s="31" t="s">
        <v>31</v>
      </c>
      <c r="F18" s="46"/>
      <c r="G18" s="33">
        <f t="shared" si="0"/>
        <v>0</v>
      </c>
    </row>
    <row r="19" spans="1:7">
      <c r="A19" s="34">
        <v>9</v>
      </c>
      <c r="B19" s="31" t="s">
        <v>33</v>
      </c>
      <c r="C19" s="31" t="s">
        <v>34</v>
      </c>
      <c r="D19" s="33"/>
      <c r="E19" s="31"/>
      <c r="F19" s="46"/>
      <c r="G19" s="33">
        <f t="shared" si="0"/>
        <v>0</v>
      </c>
    </row>
    <row r="20" spans="1:7">
      <c r="A20" s="34">
        <v>10</v>
      </c>
      <c r="B20" s="31" t="s">
        <v>33</v>
      </c>
      <c r="C20" s="31" t="s">
        <v>181</v>
      </c>
      <c r="D20" s="33">
        <v>1096</v>
      </c>
      <c r="E20" s="31" t="s">
        <v>31</v>
      </c>
      <c r="F20" s="46"/>
      <c r="G20" s="33">
        <f t="shared" si="0"/>
        <v>0</v>
      </c>
    </row>
    <row r="21" spans="1:7">
      <c r="A21" s="34">
        <v>11</v>
      </c>
      <c r="B21" s="31" t="s">
        <v>33</v>
      </c>
      <c r="C21" s="31" t="s">
        <v>183</v>
      </c>
      <c r="D21" s="33">
        <v>8</v>
      </c>
      <c r="E21" s="31" t="s">
        <v>31</v>
      </c>
      <c r="F21" s="46"/>
      <c r="G21" s="33">
        <f t="shared" si="0"/>
        <v>0</v>
      </c>
    </row>
    <row r="22" spans="1:7">
      <c r="A22" s="34">
        <v>12</v>
      </c>
      <c r="B22" s="31" t="s">
        <v>33</v>
      </c>
      <c r="C22" s="31" t="s">
        <v>182</v>
      </c>
      <c r="D22" s="33">
        <v>1100</v>
      </c>
      <c r="E22" s="31" t="s">
        <v>31</v>
      </c>
      <c r="F22" s="46"/>
      <c r="G22" s="33">
        <f t="shared" si="0"/>
        <v>0</v>
      </c>
    </row>
    <row r="23" spans="1:7">
      <c r="A23" s="34">
        <v>13</v>
      </c>
      <c r="B23" s="31" t="s">
        <v>33</v>
      </c>
      <c r="C23" s="31" t="s">
        <v>35</v>
      </c>
      <c r="D23" s="33">
        <v>20</v>
      </c>
      <c r="E23" s="31" t="s">
        <v>36</v>
      </c>
      <c r="F23" s="46"/>
      <c r="G23" s="33">
        <f t="shared" si="0"/>
        <v>0</v>
      </c>
    </row>
    <row r="24" spans="1:7">
      <c r="A24" s="34">
        <v>14</v>
      </c>
      <c r="B24" s="31" t="s">
        <v>33</v>
      </c>
      <c r="C24" s="31" t="s">
        <v>37</v>
      </c>
      <c r="D24" s="33">
        <v>28</v>
      </c>
      <c r="E24" s="31" t="s">
        <v>36</v>
      </c>
      <c r="F24" s="46"/>
      <c r="G24" s="33">
        <f t="shared" si="0"/>
        <v>0</v>
      </c>
    </row>
    <row r="25" spans="1:7">
      <c r="A25" s="34">
        <v>15</v>
      </c>
      <c r="B25" s="31" t="s">
        <v>33</v>
      </c>
      <c r="C25" s="31" t="s">
        <v>38</v>
      </c>
      <c r="D25" s="33">
        <v>55</v>
      </c>
      <c r="E25" s="31" t="s">
        <v>39</v>
      </c>
      <c r="F25" s="46"/>
      <c r="G25" s="33">
        <f t="shared" si="0"/>
        <v>0</v>
      </c>
    </row>
    <row r="26" spans="1:7">
      <c r="A26" s="34">
        <v>16</v>
      </c>
      <c r="B26" s="31" t="s">
        <v>33</v>
      </c>
      <c r="C26" s="31" t="s">
        <v>40</v>
      </c>
      <c r="D26" s="33">
        <v>1</v>
      </c>
      <c r="E26" s="31" t="s">
        <v>36</v>
      </c>
      <c r="F26" s="46"/>
      <c r="G26" s="33">
        <f t="shared" si="0"/>
        <v>0</v>
      </c>
    </row>
    <row r="27" spans="1:7">
      <c r="A27" s="34">
        <v>17</v>
      </c>
      <c r="B27" s="31" t="s">
        <v>33</v>
      </c>
      <c r="C27" s="31" t="s">
        <v>41</v>
      </c>
      <c r="D27" s="33">
        <v>3306</v>
      </c>
      <c r="E27" s="31" t="s">
        <v>31</v>
      </c>
      <c r="F27" s="46"/>
      <c r="G27" s="33">
        <f t="shared" si="0"/>
        <v>0</v>
      </c>
    </row>
    <row r="28" spans="1:7">
      <c r="A28" s="34">
        <v>18</v>
      </c>
      <c r="B28" s="31" t="s">
        <v>33</v>
      </c>
      <c r="C28" s="31" t="s">
        <v>178</v>
      </c>
      <c r="D28" s="33">
        <v>48</v>
      </c>
      <c r="E28" s="31" t="s">
        <v>177</v>
      </c>
      <c r="F28" s="46"/>
      <c r="G28" s="33">
        <f t="shared" si="0"/>
        <v>0</v>
      </c>
    </row>
    <row r="29" spans="1:7">
      <c r="A29" s="34">
        <v>19</v>
      </c>
      <c r="B29" s="31" t="s">
        <v>42</v>
      </c>
      <c r="C29" s="31" t="s">
        <v>43</v>
      </c>
      <c r="D29" s="33"/>
      <c r="E29" s="31"/>
      <c r="F29" s="46"/>
      <c r="G29" s="33">
        <f t="shared" si="0"/>
        <v>0</v>
      </c>
    </row>
    <row r="30" spans="1:7">
      <c r="A30" s="34">
        <v>20</v>
      </c>
      <c r="B30" s="31" t="s">
        <v>44</v>
      </c>
      <c r="C30" s="31" t="s">
        <v>45</v>
      </c>
      <c r="D30" s="33"/>
      <c r="E30" s="31"/>
      <c r="F30" s="46"/>
      <c r="G30" s="33">
        <f t="shared" si="0"/>
        <v>0</v>
      </c>
    </row>
    <row r="31" spans="1:7">
      <c r="A31" s="34">
        <v>21</v>
      </c>
      <c r="B31" s="31" t="s">
        <v>46</v>
      </c>
      <c r="C31" s="31" t="s">
        <v>47</v>
      </c>
      <c r="D31" s="33">
        <v>0</v>
      </c>
      <c r="E31" s="31"/>
      <c r="F31" s="46"/>
      <c r="G31" s="33">
        <f t="shared" si="0"/>
        <v>0</v>
      </c>
    </row>
    <row r="32" spans="1:7">
      <c r="A32" s="34">
        <v>22</v>
      </c>
      <c r="B32" s="31" t="s">
        <v>46</v>
      </c>
      <c r="C32" s="31" t="s">
        <v>48</v>
      </c>
      <c r="D32" s="33">
        <v>7143</v>
      </c>
      <c r="E32" s="31" t="s">
        <v>31</v>
      </c>
      <c r="F32" s="46"/>
      <c r="G32" s="33">
        <f t="shared" si="0"/>
        <v>0</v>
      </c>
    </row>
    <row r="33" spans="1:7">
      <c r="A33" s="34">
        <v>23</v>
      </c>
      <c r="B33" s="31" t="s">
        <v>49</v>
      </c>
      <c r="C33" s="31" t="s">
        <v>50</v>
      </c>
      <c r="D33" s="33"/>
      <c r="E33" s="31"/>
      <c r="F33" s="46"/>
      <c r="G33" s="33">
        <f t="shared" si="0"/>
        <v>0</v>
      </c>
    </row>
    <row r="34" spans="1:7">
      <c r="A34" s="34">
        <v>24</v>
      </c>
      <c r="B34" s="31" t="s">
        <v>51</v>
      </c>
      <c r="C34" s="31" t="s">
        <v>52</v>
      </c>
      <c r="D34" s="33">
        <v>0</v>
      </c>
      <c r="E34" s="31"/>
      <c r="F34" s="46"/>
      <c r="G34" s="33">
        <f t="shared" si="0"/>
        <v>0</v>
      </c>
    </row>
    <row r="35" spans="1:7">
      <c r="A35" s="34">
        <v>25</v>
      </c>
      <c r="B35" s="31" t="s">
        <v>51</v>
      </c>
      <c r="C35" s="31" t="s">
        <v>53</v>
      </c>
      <c r="D35" s="33">
        <v>599</v>
      </c>
      <c r="E35" s="31" t="s">
        <v>31</v>
      </c>
      <c r="F35" s="46"/>
      <c r="G35" s="33">
        <f t="shared" si="0"/>
        <v>0</v>
      </c>
    </row>
    <row r="36" spans="1:7">
      <c r="A36" s="34">
        <v>27</v>
      </c>
      <c r="B36" s="31" t="s">
        <v>55</v>
      </c>
      <c r="C36" s="31" t="s">
        <v>56</v>
      </c>
      <c r="D36" s="33"/>
      <c r="E36" s="31"/>
      <c r="F36" s="46"/>
      <c r="G36" s="33">
        <f t="shared" si="0"/>
        <v>0</v>
      </c>
    </row>
    <row r="37" spans="1:7">
      <c r="A37" s="34">
        <v>28</v>
      </c>
      <c r="B37" s="31" t="s">
        <v>57</v>
      </c>
      <c r="C37" s="31" t="s">
        <v>58</v>
      </c>
      <c r="D37" s="33">
        <v>0</v>
      </c>
      <c r="E37" s="31"/>
      <c r="F37" s="46"/>
      <c r="G37" s="33">
        <f t="shared" si="0"/>
        <v>0</v>
      </c>
    </row>
    <row r="38" spans="1:7">
      <c r="A38" s="34">
        <v>29</v>
      </c>
      <c r="B38" s="31" t="s">
        <v>57</v>
      </c>
      <c r="C38" s="31" t="s">
        <v>59</v>
      </c>
      <c r="D38" s="33">
        <v>2</v>
      </c>
      <c r="E38" s="31" t="s">
        <v>36</v>
      </c>
      <c r="F38" s="46"/>
      <c r="G38" s="33">
        <f t="shared" si="0"/>
        <v>0</v>
      </c>
    </row>
    <row r="39" spans="1:7">
      <c r="A39" s="34">
        <v>30</v>
      </c>
      <c r="B39" s="31" t="s">
        <v>60</v>
      </c>
      <c r="C39" s="31" t="s">
        <v>61</v>
      </c>
      <c r="D39" s="33"/>
      <c r="E39" s="31"/>
      <c r="F39" s="46"/>
      <c r="G39" s="33">
        <f t="shared" si="0"/>
        <v>0</v>
      </c>
    </row>
    <row r="40" spans="1:7">
      <c r="A40" s="34">
        <v>31</v>
      </c>
      <c r="B40" s="31" t="s">
        <v>62</v>
      </c>
      <c r="C40" s="31" t="s">
        <v>63</v>
      </c>
      <c r="D40" s="33"/>
      <c r="E40" s="31"/>
      <c r="F40" s="46"/>
      <c r="G40" s="33">
        <f t="shared" si="0"/>
        <v>0</v>
      </c>
    </row>
    <row r="41" spans="1:7">
      <c r="A41" s="34">
        <v>32</v>
      </c>
      <c r="B41" s="31" t="s">
        <v>64</v>
      </c>
      <c r="C41" s="31" t="s">
        <v>63</v>
      </c>
      <c r="D41" s="33">
        <v>0</v>
      </c>
      <c r="E41" s="31"/>
      <c r="F41" s="46"/>
      <c r="G41" s="33">
        <f t="shared" si="0"/>
        <v>0</v>
      </c>
    </row>
    <row r="42" spans="1:7">
      <c r="A42" s="34">
        <v>33</v>
      </c>
      <c r="B42" s="31" t="s">
        <v>64</v>
      </c>
      <c r="C42" s="31" t="s">
        <v>65</v>
      </c>
      <c r="D42" s="33">
        <v>14337</v>
      </c>
      <c r="E42" s="31" t="s">
        <v>66</v>
      </c>
      <c r="F42" s="46"/>
      <c r="G42" s="33">
        <f t="shared" si="0"/>
        <v>0</v>
      </c>
    </row>
    <row r="43" spans="1:7">
      <c r="A43" s="34">
        <v>34</v>
      </c>
      <c r="B43" s="31" t="s">
        <v>67</v>
      </c>
      <c r="C43" s="31" t="s">
        <v>68</v>
      </c>
      <c r="D43" s="33"/>
      <c r="E43" s="31"/>
      <c r="F43" s="46"/>
      <c r="G43" s="33">
        <f t="shared" si="0"/>
        <v>0</v>
      </c>
    </row>
    <row r="44" spans="1:7">
      <c r="A44" s="34">
        <v>35</v>
      </c>
      <c r="B44" s="31" t="s">
        <v>69</v>
      </c>
      <c r="C44" s="31" t="s">
        <v>68</v>
      </c>
      <c r="D44" s="33">
        <v>0</v>
      </c>
      <c r="E44" s="31"/>
      <c r="F44" s="46"/>
      <c r="G44" s="33">
        <f t="shared" si="0"/>
        <v>0</v>
      </c>
    </row>
    <row r="45" spans="1:7">
      <c r="A45" s="34">
        <v>36</v>
      </c>
      <c r="B45" s="31" t="s">
        <v>69</v>
      </c>
      <c r="C45" s="31" t="s">
        <v>70</v>
      </c>
      <c r="D45" s="33">
        <v>11348</v>
      </c>
      <c r="E45" s="31" t="s">
        <v>66</v>
      </c>
      <c r="F45" s="46"/>
      <c r="G45" s="33">
        <f t="shared" si="0"/>
        <v>0</v>
      </c>
    </row>
    <row r="46" spans="1:7">
      <c r="A46" s="34">
        <v>37</v>
      </c>
      <c r="B46" s="31" t="s">
        <v>71</v>
      </c>
      <c r="C46" s="31" t="s">
        <v>72</v>
      </c>
      <c r="D46" s="33"/>
      <c r="E46" s="31"/>
      <c r="F46" s="46"/>
      <c r="G46" s="33">
        <f t="shared" si="0"/>
        <v>0</v>
      </c>
    </row>
    <row r="47" spans="1:7">
      <c r="A47" s="34">
        <v>38</v>
      </c>
      <c r="B47" s="31" t="s">
        <v>73</v>
      </c>
      <c r="C47" s="31" t="s">
        <v>72</v>
      </c>
      <c r="D47" s="33">
        <v>0</v>
      </c>
      <c r="E47" s="31"/>
      <c r="F47" s="46"/>
      <c r="G47" s="33">
        <f t="shared" si="0"/>
        <v>0</v>
      </c>
    </row>
    <row r="48" spans="1:7">
      <c r="A48" s="34">
        <v>39</v>
      </c>
      <c r="B48" s="31" t="s">
        <v>73</v>
      </c>
      <c r="C48" s="31" t="s">
        <v>227</v>
      </c>
      <c r="D48" s="33">
        <v>12164</v>
      </c>
      <c r="E48" s="31" t="s">
        <v>66</v>
      </c>
      <c r="F48" s="46"/>
      <c r="G48" s="33">
        <f t="shared" si="0"/>
        <v>0</v>
      </c>
    </row>
    <row r="49" spans="1:7">
      <c r="A49" s="34">
        <v>40</v>
      </c>
      <c r="B49" s="31" t="s">
        <v>74</v>
      </c>
      <c r="C49" s="31" t="s">
        <v>75</v>
      </c>
      <c r="D49" s="33"/>
      <c r="E49" s="31"/>
      <c r="F49" s="46"/>
      <c r="G49" s="33">
        <f t="shared" si="0"/>
        <v>0</v>
      </c>
    </row>
    <row r="50" spans="1:7">
      <c r="A50" s="34">
        <v>41</v>
      </c>
      <c r="B50" s="31" t="s">
        <v>76</v>
      </c>
      <c r="C50" s="31" t="s">
        <v>77</v>
      </c>
      <c r="D50" s="33">
        <v>0</v>
      </c>
      <c r="E50" s="31"/>
      <c r="F50" s="46"/>
      <c r="G50" s="33">
        <f t="shared" si="0"/>
        <v>0</v>
      </c>
    </row>
    <row r="51" spans="1:7">
      <c r="A51" s="34">
        <v>42</v>
      </c>
      <c r="B51" s="31" t="s">
        <v>76</v>
      </c>
      <c r="C51" s="31" t="s">
        <v>78</v>
      </c>
      <c r="D51" s="33">
        <v>200</v>
      </c>
      <c r="E51" s="31" t="s">
        <v>66</v>
      </c>
      <c r="F51" s="46"/>
      <c r="G51" s="33">
        <f t="shared" si="0"/>
        <v>0</v>
      </c>
    </row>
    <row r="52" spans="1:7">
      <c r="A52" s="34">
        <v>43</v>
      </c>
      <c r="B52" s="31" t="s">
        <v>76</v>
      </c>
      <c r="C52" s="31" t="s">
        <v>79</v>
      </c>
      <c r="D52" s="33">
        <v>225</v>
      </c>
      <c r="E52" s="31" t="s">
        <v>31</v>
      </c>
      <c r="F52" s="46"/>
      <c r="G52" s="33">
        <f t="shared" si="0"/>
        <v>0</v>
      </c>
    </row>
    <row r="53" spans="1:7">
      <c r="A53" s="34">
        <v>44</v>
      </c>
      <c r="B53" s="31" t="s">
        <v>80</v>
      </c>
      <c r="C53" s="31" t="s">
        <v>81</v>
      </c>
      <c r="D53" s="33"/>
      <c r="E53" s="31"/>
      <c r="F53" s="46"/>
      <c r="G53" s="33">
        <f t="shared" si="0"/>
        <v>0</v>
      </c>
    </row>
    <row r="54" spans="1:7">
      <c r="A54" s="34">
        <v>45</v>
      </c>
      <c r="B54" s="31" t="s">
        <v>82</v>
      </c>
      <c r="C54" s="31" t="s">
        <v>83</v>
      </c>
      <c r="D54" s="33">
        <v>0</v>
      </c>
      <c r="E54" s="31"/>
      <c r="F54" s="46"/>
      <c r="G54" s="33">
        <f t="shared" si="0"/>
        <v>0</v>
      </c>
    </row>
    <row r="55" spans="1:7">
      <c r="A55" s="34">
        <v>46</v>
      </c>
      <c r="B55" s="31" t="s">
        <v>82</v>
      </c>
      <c r="C55" s="31" t="s">
        <v>84</v>
      </c>
      <c r="D55" s="33">
        <v>5477</v>
      </c>
      <c r="E55" s="31" t="s">
        <v>66</v>
      </c>
      <c r="F55" s="46"/>
      <c r="G55" s="33">
        <f t="shared" si="0"/>
        <v>0</v>
      </c>
    </row>
    <row r="56" spans="1:7">
      <c r="A56" s="34">
        <v>47</v>
      </c>
      <c r="B56" s="31" t="s">
        <v>82</v>
      </c>
      <c r="C56" s="31" t="s">
        <v>85</v>
      </c>
      <c r="D56" s="33">
        <v>153</v>
      </c>
      <c r="E56" s="31" t="s">
        <v>66</v>
      </c>
      <c r="F56" s="46"/>
      <c r="G56" s="33">
        <f t="shared" si="0"/>
        <v>0</v>
      </c>
    </row>
    <row r="57" spans="1:7">
      <c r="A57" s="34">
        <v>48</v>
      </c>
      <c r="B57" s="31" t="s">
        <v>82</v>
      </c>
      <c r="C57" s="31" t="s">
        <v>86</v>
      </c>
      <c r="D57" s="33">
        <v>67</v>
      </c>
      <c r="E57" s="31" t="s">
        <v>66</v>
      </c>
      <c r="F57" s="46"/>
      <c r="G57" s="33">
        <f t="shared" si="0"/>
        <v>0</v>
      </c>
    </row>
    <row r="58" spans="1:7">
      <c r="A58" s="34">
        <v>49</v>
      </c>
      <c r="B58" s="31" t="s">
        <v>87</v>
      </c>
      <c r="C58" s="31" t="s">
        <v>88</v>
      </c>
      <c r="D58" s="33"/>
      <c r="E58" s="31"/>
      <c r="F58" s="46"/>
      <c r="G58" s="33">
        <f t="shared" si="0"/>
        <v>0</v>
      </c>
    </row>
    <row r="59" spans="1:7">
      <c r="A59" s="34">
        <v>50</v>
      </c>
      <c r="B59" s="31" t="s">
        <v>89</v>
      </c>
      <c r="C59" s="31" t="s">
        <v>88</v>
      </c>
      <c r="D59" s="33">
        <v>0</v>
      </c>
      <c r="E59" s="31"/>
      <c r="F59" s="46"/>
      <c r="G59" s="33">
        <f t="shared" si="0"/>
        <v>0</v>
      </c>
    </row>
    <row r="60" spans="1:7">
      <c r="A60" s="34">
        <v>51</v>
      </c>
      <c r="B60" s="31" t="s">
        <v>89</v>
      </c>
      <c r="C60" s="31" t="s">
        <v>90</v>
      </c>
      <c r="D60" s="33">
        <v>11964</v>
      </c>
      <c r="E60" s="31" t="s">
        <v>66</v>
      </c>
      <c r="F60" s="46"/>
      <c r="G60" s="33">
        <f t="shared" si="0"/>
        <v>0</v>
      </c>
    </row>
    <row r="61" spans="1:7">
      <c r="A61" s="34">
        <v>52</v>
      </c>
      <c r="B61" s="31" t="s">
        <v>91</v>
      </c>
      <c r="C61" s="31" t="s">
        <v>92</v>
      </c>
      <c r="D61" s="33"/>
      <c r="E61" s="31"/>
      <c r="F61" s="46"/>
      <c r="G61" s="33">
        <f t="shared" si="0"/>
        <v>0</v>
      </c>
    </row>
    <row r="62" spans="1:7">
      <c r="A62" s="34">
        <v>53</v>
      </c>
      <c r="B62" s="31" t="s">
        <v>93</v>
      </c>
      <c r="C62" s="31" t="s">
        <v>94</v>
      </c>
      <c r="D62" s="33"/>
      <c r="E62" s="31"/>
      <c r="F62" s="46"/>
      <c r="G62" s="33">
        <f t="shared" si="0"/>
        <v>0</v>
      </c>
    </row>
    <row r="63" spans="1:7">
      <c r="A63" s="34">
        <v>54</v>
      </c>
      <c r="B63" s="31" t="s">
        <v>93</v>
      </c>
      <c r="C63" s="31" t="s">
        <v>95</v>
      </c>
      <c r="D63" s="33">
        <v>0</v>
      </c>
      <c r="E63" s="31"/>
      <c r="F63" s="46"/>
      <c r="G63" s="33">
        <f t="shared" si="0"/>
        <v>0</v>
      </c>
    </row>
    <row r="64" spans="1:7">
      <c r="A64" s="34">
        <v>55</v>
      </c>
      <c r="B64" s="36" t="s">
        <v>93</v>
      </c>
      <c r="C64" s="36" t="s">
        <v>96</v>
      </c>
      <c r="D64" s="37">
        <v>942</v>
      </c>
      <c r="E64" s="36" t="s">
        <v>66</v>
      </c>
      <c r="F64" s="46"/>
      <c r="G64" s="33">
        <f t="shared" si="0"/>
        <v>0</v>
      </c>
    </row>
    <row r="65" spans="1:7">
      <c r="A65" s="34">
        <v>56</v>
      </c>
      <c r="B65" s="31" t="s">
        <v>97</v>
      </c>
      <c r="C65" s="31" t="s">
        <v>98</v>
      </c>
      <c r="D65" s="33"/>
      <c r="E65" s="31"/>
      <c r="F65" s="46"/>
      <c r="G65" s="33">
        <f t="shared" si="0"/>
        <v>0</v>
      </c>
    </row>
    <row r="66" spans="1:7">
      <c r="A66" s="34">
        <v>57</v>
      </c>
      <c r="B66" s="31" t="s">
        <v>99</v>
      </c>
      <c r="C66" s="31" t="s">
        <v>100</v>
      </c>
      <c r="D66" s="33">
        <v>0</v>
      </c>
      <c r="E66" s="31"/>
      <c r="F66" s="46"/>
      <c r="G66" s="33">
        <f t="shared" si="0"/>
        <v>0</v>
      </c>
    </row>
    <row r="67" spans="1:7">
      <c r="A67" s="34">
        <v>58</v>
      </c>
      <c r="B67" s="36" t="s">
        <v>229</v>
      </c>
      <c r="C67" s="36" t="s">
        <v>232</v>
      </c>
      <c r="D67" s="37">
        <v>11730</v>
      </c>
      <c r="E67" s="36" t="s">
        <v>66</v>
      </c>
      <c r="F67" s="46"/>
      <c r="G67" s="33">
        <f t="shared" si="0"/>
        <v>0</v>
      </c>
    </row>
    <row r="68" spans="1:7">
      <c r="A68" s="34">
        <v>59</v>
      </c>
      <c r="B68" s="36" t="s">
        <v>229</v>
      </c>
      <c r="C68" s="36" t="s">
        <v>234</v>
      </c>
      <c r="D68" s="37">
        <v>55</v>
      </c>
      <c r="E68" s="36" t="s">
        <v>66</v>
      </c>
      <c r="F68" s="46"/>
      <c r="G68" s="33">
        <f t="shared" si="0"/>
        <v>0</v>
      </c>
    </row>
    <row r="69" spans="1:7">
      <c r="A69" s="34">
        <v>60</v>
      </c>
      <c r="B69" s="36" t="s">
        <v>229</v>
      </c>
      <c r="C69" s="36" t="s">
        <v>233</v>
      </c>
      <c r="D69" s="37">
        <v>127</v>
      </c>
      <c r="E69" s="36" t="s">
        <v>66</v>
      </c>
      <c r="F69" s="46"/>
      <c r="G69" s="33">
        <f t="shared" si="0"/>
        <v>0</v>
      </c>
    </row>
    <row r="70" spans="1:7">
      <c r="A70" s="34">
        <v>61</v>
      </c>
      <c r="B70" s="36" t="s">
        <v>128</v>
      </c>
      <c r="C70" s="36" t="s">
        <v>101</v>
      </c>
      <c r="D70" s="37">
        <v>74</v>
      </c>
      <c r="E70" s="36" t="s">
        <v>66</v>
      </c>
      <c r="F70" s="46"/>
      <c r="G70" s="33">
        <f t="shared" si="0"/>
        <v>0</v>
      </c>
    </row>
    <row r="71" spans="1:7">
      <c r="A71" s="34">
        <v>62</v>
      </c>
      <c r="B71" s="31" t="s">
        <v>102</v>
      </c>
      <c r="C71" s="31" t="s">
        <v>103</v>
      </c>
      <c r="D71" s="33"/>
      <c r="E71" s="31"/>
      <c r="F71" s="46"/>
      <c r="G71" s="33">
        <f t="shared" si="0"/>
        <v>0</v>
      </c>
    </row>
    <row r="72" spans="1:7">
      <c r="A72" s="34">
        <v>63</v>
      </c>
      <c r="B72" s="31" t="s">
        <v>104</v>
      </c>
      <c r="C72" s="31" t="s">
        <v>105</v>
      </c>
      <c r="D72" s="33"/>
      <c r="E72" s="31"/>
      <c r="F72" s="46"/>
      <c r="G72" s="33">
        <f t="shared" si="0"/>
        <v>0</v>
      </c>
    </row>
    <row r="73" spans="1:7">
      <c r="A73" s="34">
        <v>64</v>
      </c>
      <c r="B73" s="31" t="s">
        <v>106</v>
      </c>
      <c r="C73" s="31" t="s">
        <v>107</v>
      </c>
      <c r="D73" s="33">
        <v>0</v>
      </c>
      <c r="E73" s="31"/>
      <c r="F73" s="46"/>
      <c r="G73" s="33">
        <f t="shared" si="0"/>
        <v>0</v>
      </c>
    </row>
    <row r="74" spans="1:7">
      <c r="A74" s="34">
        <v>65</v>
      </c>
      <c r="B74" s="31" t="s">
        <v>106</v>
      </c>
      <c r="C74" s="31" t="s">
        <v>108</v>
      </c>
      <c r="D74" s="33">
        <v>1567</v>
      </c>
      <c r="E74" s="31" t="s">
        <v>66</v>
      </c>
      <c r="F74" s="46"/>
      <c r="G74" s="33">
        <f t="shared" ref="G74:G91" si="1">ROUND(D74*F74,2)</f>
        <v>0</v>
      </c>
    </row>
    <row r="75" spans="1:7">
      <c r="A75" s="34">
        <v>66</v>
      </c>
      <c r="B75" s="31" t="s">
        <v>106</v>
      </c>
      <c r="C75" s="31" t="s">
        <v>109</v>
      </c>
      <c r="D75" s="33">
        <v>1567</v>
      </c>
      <c r="E75" s="31" t="s">
        <v>66</v>
      </c>
      <c r="F75" s="46"/>
      <c r="G75" s="33">
        <f t="shared" si="1"/>
        <v>0</v>
      </c>
    </row>
    <row r="76" spans="1:7">
      <c r="A76" s="34">
        <v>67</v>
      </c>
      <c r="B76" s="31" t="s">
        <v>110</v>
      </c>
      <c r="C76" s="31" t="s">
        <v>111</v>
      </c>
      <c r="D76" s="33">
        <v>0</v>
      </c>
      <c r="E76" s="31"/>
      <c r="F76" s="46"/>
      <c r="G76" s="33">
        <f t="shared" si="1"/>
        <v>0</v>
      </c>
    </row>
    <row r="77" spans="1:7">
      <c r="A77" s="34">
        <v>68</v>
      </c>
      <c r="B77" s="31" t="s">
        <v>110</v>
      </c>
      <c r="C77" s="31" t="s">
        <v>112</v>
      </c>
      <c r="D77" s="33">
        <v>4270</v>
      </c>
      <c r="E77" s="31" t="s">
        <v>66</v>
      </c>
      <c r="F77" s="46"/>
      <c r="G77" s="33">
        <f t="shared" si="1"/>
        <v>0</v>
      </c>
    </row>
    <row r="78" spans="1:7">
      <c r="A78" s="34">
        <v>69</v>
      </c>
      <c r="B78" s="31" t="s">
        <v>113</v>
      </c>
      <c r="C78" s="31" t="s">
        <v>114</v>
      </c>
      <c r="D78" s="33"/>
      <c r="E78" s="31"/>
      <c r="F78" s="46"/>
      <c r="G78" s="33">
        <f t="shared" si="1"/>
        <v>0</v>
      </c>
    </row>
    <row r="79" spans="1:7">
      <c r="A79" s="34">
        <v>70</v>
      </c>
      <c r="B79" s="31" t="s">
        <v>115</v>
      </c>
      <c r="C79" s="31" t="s">
        <v>116</v>
      </c>
      <c r="D79" s="33"/>
      <c r="E79" s="31"/>
      <c r="F79" s="46"/>
      <c r="G79" s="33">
        <f t="shared" si="1"/>
        <v>0</v>
      </c>
    </row>
    <row r="80" spans="1:7">
      <c r="A80" s="34">
        <v>71</v>
      </c>
      <c r="B80" s="31" t="s">
        <v>117</v>
      </c>
      <c r="C80" s="31" t="s">
        <v>118</v>
      </c>
      <c r="D80" s="33">
        <v>0</v>
      </c>
      <c r="E80" s="31"/>
      <c r="F80" s="46"/>
      <c r="G80" s="33">
        <f t="shared" si="1"/>
        <v>0</v>
      </c>
    </row>
    <row r="81" spans="1:7">
      <c r="A81" s="34">
        <v>72</v>
      </c>
      <c r="B81" s="31" t="s">
        <v>117</v>
      </c>
      <c r="C81" s="31" t="s">
        <v>191</v>
      </c>
      <c r="D81" s="33">
        <v>293</v>
      </c>
      <c r="E81" s="31" t="s">
        <v>66</v>
      </c>
      <c r="F81" s="46"/>
      <c r="G81" s="33">
        <f t="shared" si="1"/>
        <v>0</v>
      </c>
    </row>
    <row r="82" spans="1:7">
      <c r="A82" s="34">
        <v>73</v>
      </c>
      <c r="B82" s="31" t="s">
        <v>117</v>
      </c>
      <c r="C82" s="31" t="s">
        <v>192</v>
      </c>
      <c r="D82" s="33">
        <v>134</v>
      </c>
      <c r="E82" s="31" t="s">
        <v>66</v>
      </c>
      <c r="F82" s="46"/>
      <c r="G82" s="33">
        <f t="shared" si="1"/>
        <v>0</v>
      </c>
    </row>
    <row r="83" spans="1:7">
      <c r="A83" s="34">
        <v>74</v>
      </c>
      <c r="B83" s="31" t="s">
        <v>117</v>
      </c>
      <c r="C83" s="31" t="s">
        <v>193</v>
      </c>
      <c r="D83" s="33">
        <v>52</v>
      </c>
      <c r="E83" s="31" t="s">
        <v>66</v>
      </c>
      <c r="F83" s="46"/>
      <c r="G83" s="33">
        <f t="shared" si="1"/>
        <v>0</v>
      </c>
    </row>
    <row r="84" spans="1:7">
      <c r="A84" s="34">
        <v>75</v>
      </c>
      <c r="B84" s="31" t="s">
        <v>119</v>
      </c>
      <c r="C84" s="31" t="s">
        <v>120</v>
      </c>
      <c r="D84" s="33">
        <v>0</v>
      </c>
      <c r="E84" s="31"/>
      <c r="F84" s="46"/>
      <c r="G84" s="33">
        <f t="shared" si="1"/>
        <v>0</v>
      </c>
    </row>
    <row r="85" spans="1:7">
      <c r="A85" s="34">
        <v>76</v>
      </c>
      <c r="B85" s="31" t="s">
        <v>119</v>
      </c>
      <c r="C85" s="31" t="s">
        <v>184</v>
      </c>
      <c r="D85" s="33">
        <v>32</v>
      </c>
      <c r="E85" s="31" t="s">
        <v>36</v>
      </c>
      <c r="F85" s="46"/>
      <c r="G85" s="33">
        <f t="shared" si="1"/>
        <v>0</v>
      </c>
    </row>
    <row r="86" spans="1:7">
      <c r="A86" s="34">
        <v>77</v>
      </c>
      <c r="B86" s="31" t="s">
        <v>119</v>
      </c>
      <c r="C86" s="31" t="s">
        <v>122</v>
      </c>
      <c r="D86" s="33">
        <v>38</v>
      </c>
      <c r="E86" s="31" t="s">
        <v>36</v>
      </c>
      <c r="F86" s="46"/>
      <c r="G86" s="33">
        <f t="shared" si="1"/>
        <v>0</v>
      </c>
    </row>
    <row r="87" spans="1:7">
      <c r="A87" s="34">
        <v>78</v>
      </c>
      <c r="B87" s="31" t="s">
        <v>119</v>
      </c>
      <c r="C87" s="31" t="s">
        <v>123</v>
      </c>
      <c r="D87" s="33">
        <v>10</v>
      </c>
      <c r="E87" s="31" t="s">
        <v>36</v>
      </c>
      <c r="F87" s="46"/>
      <c r="G87" s="33">
        <f t="shared" si="1"/>
        <v>0</v>
      </c>
    </row>
    <row r="88" spans="1:7">
      <c r="A88" s="34">
        <v>79</v>
      </c>
      <c r="B88" s="31" t="s">
        <v>119</v>
      </c>
      <c r="C88" s="31" t="s">
        <v>124</v>
      </c>
      <c r="D88" s="33">
        <v>5</v>
      </c>
      <c r="E88" s="31" t="s">
        <v>36</v>
      </c>
      <c r="F88" s="46"/>
      <c r="G88" s="33">
        <f t="shared" si="1"/>
        <v>0</v>
      </c>
    </row>
    <row r="89" spans="1:7">
      <c r="A89" s="34">
        <v>80</v>
      </c>
      <c r="B89" s="31" t="s">
        <v>185</v>
      </c>
      <c r="C89" s="31" t="s">
        <v>121</v>
      </c>
      <c r="D89" s="33">
        <v>26</v>
      </c>
      <c r="E89" s="31" t="s">
        <v>36</v>
      </c>
      <c r="F89" s="46"/>
      <c r="G89" s="33">
        <f t="shared" si="1"/>
        <v>0</v>
      </c>
    </row>
    <row r="90" spans="1:7">
      <c r="A90" s="34">
        <v>81</v>
      </c>
      <c r="B90" s="31" t="s">
        <v>125</v>
      </c>
      <c r="C90" s="31" t="s">
        <v>126</v>
      </c>
      <c r="D90" s="33">
        <v>0</v>
      </c>
      <c r="E90" s="31"/>
      <c r="F90" s="46"/>
      <c r="G90" s="33">
        <f t="shared" si="1"/>
        <v>0</v>
      </c>
    </row>
    <row r="91" spans="1:7">
      <c r="A91" s="34">
        <v>82</v>
      </c>
      <c r="B91" s="31" t="s">
        <v>125</v>
      </c>
      <c r="C91" s="31" t="s">
        <v>186</v>
      </c>
      <c r="D91" s="33">
        <v>271</v>
      </c>
      <c r="E91" s="31" t="s">
        <v>39</v>
      </c>
      <c r="F91" s="46"/>
      <c r="G91" s="33">
        <f t="shared" si="1"/>
        <v>0</v>
      </c>
    </row>
    <row r="92" spans="1:7">
      <c r="F92" t="s">
        <v>190</v>
      </c>
      <c r="G92" s="35">
        <f>SUM(G14:G91)</f>
        <v>0</v>
      </c>
    </row>
  </sheetData>
  <sheetProtection algorithmName="SHA-512" hashValue="v7qcx3XKASdx6Vz2chtl7x0zhYd7FPeapvwERLiH29lvzVUeZpuAI+qmjfPfcBsnhDaLxWEBtWakah8z2NmAiw==" saltValue="HaXCYhlKr00BKfx0MVArWw==" spinCount="100000" sheet="1" objects="1" scenarios="1"/>
  <phoneticPr fontId="19" type="noConversion"/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EC12-9AED-4721-98AA-850D8F77D98D}">
  <sheetPr>
    <pageSetUpPr fitToPage="1"/>
  </sheetPr>
  <dimension ref="A1:G48"/>
  <sheetViews>
    <sheetView showZeros="0" topLeftCell="A7" workbookViewId="0">
      <selection activeCell="C23" sqref="C23"/>
    </sheetView>
  </sheetViews>
  <sheetFormatPr defaultRowHeight="12.75"/>
  <cols>
    <col min="1" max="1" width="3.85546875" bestFit="1" customWidth="1"/>
    <col min="2" max="2" width="10.85546875" bestFit="1" customWidth="1"/>
    <col min="3" max="3" width="160.28515625" bestFit="1" customWidth="1"/>
    <col min="4" max="4" width="7.42578125" bestFit="1" customWidth="1"/>
    <col min="5" max="5" width="4.42578125" bestFit="1" customWidth="1"/>
    <col min="6" max="7" width="9.42578125" bestFit="1" customWidth="1"/>
  </cols>
  <sheetData>
    <row r="1" spans="1:7" ht="16.5">
      <c r="C1" s="25"/>
    </row>
    <row r="2" spans="1:7" ht="15">
      <c r="C2" s="26" t="s">
        <v>12</v>
      </c>
    </row>
    <row r="3" spans="1:7" ht="15">
      <c r="C3" s="26" t="s">
        <v>13</v>
      </c>
    </row>
    <row r="4" spans="1:7" ht="15">
      <c r="C4" s="26"/>
    </row>
    <row r="5" spans="1:7" ht="15">
      <c r="C5" s="26" t="s">
        <v>140</v>
      </c>
    </row>
    <row r="8" spans="1:7">
      <c r="A8" s="27" t="s">
        <v>14</v>
      </c>
      <c r="B8" s="29" t="s">
        <v>15</v>
      </c>
      <c r="C8" s="29" t="s">
        <v>16</v>
      </c>
      <c r="D8" s="29" t="s">
        <v>17</v>
      </c>
      <c r="E8" s="29" t="s">
        <v>18</v>
      </c>
      <c r="F8" s="29" t="s">
        <v>19</v>
      </c>
      <c r="G8" s="29" t="s">
        <v>1</v>
      </c>
    </row>
    <row r="9" spans="1:7">
      <c r="B9" s="30"/>
      <c r="C9" s="30"/>
      <c r="D9" s="30"/>
      <c r="E9" s="30"/>
      <c r="F9" s="45"/>
      <c r="G9" s="30"/>
    </row>
    <row r="10" spans="1:7">
      <c r="B10" s="30"/>
      <c r="C10" s="30"/>
      <c r="D10" s="30"/>
      <c r="E10" s="30"/>
      <c r="F10" s="45"/>
      <c r="G10" s="30"/>
    </row>
    <row r="11" spans="1:7">
      <c r="A11" s="28">
        <v>1</v>
      </c>
      <c r="B11" s="31" t="s">
        <v>127</v>
      </c>
      <c r="C11" s="31" t="s">
        <v>141</v>
      </c>
      <c r="D11" s="32"/>
      <c r="E11" s="31"/>
      <c r="F11" s="46"/>
      <c r="G11" s="33"/>
    </row>
    <row r="12" spans="1:7">
      <c r="A12" s="28">
        <v>2</v>
      </c>
      <c r="B12" s="31" t="s">
        <v>179</v>
      </c>
      <c r="C12" s="31" t="s">
        <v>142</v>
      </c>
      <c r="D12" s="32"/>
      <c r="E12" s="31"/>
      <c r="F12" s="46"/>
      <c r="G12" s="33"/>
    </row>
    <row r="13" spans="1:7">
      <c r="A13" s="28">
        <v>3</v>
      </c>
      <c r="B13" s="31" t="s">
        <v>179</v>
      </c>
      <c r="C13" s="31" t="s">
        <v>143</v>
      </c>
      <c r="D13" s="32">
        <v>81</v>
      </c>
      <c r="E13" s="31" t="s">
        <v>66</v>
      </c>
      <c r="F13" s="46"/>
      <c r="G13" s="33">
        <f>ROUND(D13*F13,2)</f>
        <v>0</v>
      </c>
    </row>
    <row r="14" spans="1:7">
      <c r="A14" s="28">
        <v>4</v>
      </c>
      <c r="B14" s="31" t="s">
        <v>179</v>
      </c>
      <c r="C14" s="31" t="s">
        <v>144</v>
      </c>
      <c r="D14" s="32">
        <v>14.3</v>
      </c>
      <c r="E14" s="31" t="s">
        <v>39</v>
      </c>
      <c r="F14" s="46"/>
      <c r="G14" s="33">
        <f t="shared" ref="G14:G47" si="0">ROUND(D14*F14,2)</f>
        <v>0</v>
      </c>
    </row>
    <row r="15" spans="1:7">
      <c r="A15" s="28">
        <v>5</v>
      </c>
      <c r="B15" s="31" t="s">
        <v>91</v>
      </c>
      <c r="C15" s="31" t="s">
        <v>145</v>
      </c>
      <c r="D15" s="32"/>
      <c r="E15" s="31"/>
      <c r="F15" s="46"/>
      <c r="G15" s="33">
        <f t="shared" si="0"/>
        <v>0</v>
      </c>
    </row>
    <row r="16" spans="1:7">
      <c r="A16" s="28">
        <v>6</v>
      </c>
      <c r="B16" s="31" t="s">
        <v>128</v>
      </c>
      <c r="C16" s="31" t="s">
        <v>146</v>
      </c>
      <c r="D16" s="32"/>
      <c r="E16" s="31"/>
      <c r="F16" s="46"/>
      <c r="G16" s="33">
        <f t="shared" si="0"/>
        <v>0</v>
      </c>
    </row>
    <row r="17" spans="1:7">
      <c r="A17" s="28">
        <v>7</v>
      </c>
      <c r="B17" s="31" t="s">
        <v>128</v>
      </c>
      <c r="C17" s="31" t="s">
        <v>147</v>
      </c>
      <c r="D17" s="32">
        <v>64</v>
      </c>
      <c r="E17" s="31" t="s">
        <v>66</v>
      </c>
      <c r="F17" s="46"/>
      <c r="G17" s="33">
        <f t="shared" si="0"/>
        <v>0</v>
      </c>
    </row>
    <row r="18" spans="1:7">
      <c r="A18" s="28">
        <v>8</v>
      </c>
      <c r="B18" s="31" t="s">
        <v>129</v>
      </c>
      <c r="C18" s="31" t="s">
        <v>148</v>
      </c>
      <c r="D18" s="32"/>
      <c r="E18" s="31"/>
      <c r="F18" s="46"/>
      <c r="G18" s="33">
        <f t="shared" si="0"/>
        <v>0</v>
      </c>
    </row>
    <row r="19" spans="1:7">
      <c r="A19" s="28">
        <v>9</v>
      </c>
      <c r="B19" s="31" t="s">
        <v>130</v>
      </c>
      <c r="C19" s="31" t="s">
        <v>149</v>
      </c>
      <c r="D19" s="32"/>
      <c r="E19" s="31"/>
      <c r="F19" s="46"/>
      <c r="G19" s="33">
        <f t="shared" si="0"/>
        <v>0</v>
      </c>
    </row>
    <row r="20" spans="1:7">
      <c r="A20" s="28">
        <v>10</v>
      </c>
      <c r="B20" s="31" t="s">
        <v>130</v>
      </c>
      <c r="C20" s="31" t="s">
        <v>150</v>
      </c>
      <c r="D20" s="32">
        <v>157.5</v>
      </c>
      <c r="E20" s="31" t="s">
        <v>31</v>
      </c>
      <c r="F20" s="46"/>
      <c r="G20" s="33">
        <f t="shared" si="0"/>
        <v>0</v>
      </c>
    </row>
    <row r="21" spans="1:7">
      <c r="A21" s="28">
        <v>11</v>
      </c>
      <c r="B21" s="31" t="s">
        <v>131</v>
      </c>
      <c r="C21" s="31" t="s">
        <v>151</v>
      </c>
      <c r="D21" s="32"/>
      <c r="E21" s="31"/>
      <c r="F21" s="46"/>
      <c r="G21" s="33">
        <f t="shared" si="0"/>
        <v>0</v>
      </c>
    </row>
    <row r="22" spans="1:7">
      <c r="A22" s="28">
        <v>12</v>
      </c>
      <c r="B22" s="31" t="s">
        <v>131</v>
      </c>
      <c r="C22" s="31" t="s">
        <v>152</v>
      </c>
      <c r="D22" s="32">
        <v>134.12</v>
      </c>
      <c r="E22" s="31" t="s">
        <v>31</v>
      </c>
      <c r="F22" s="46"/>
      <c r="G22" s="33">
        <f t="shared" si="0"/>
        <v>0</v>
      </c>
    </row>
    <row r="23" spans="1:7">
      <c r="A23" s="28">
        <v>13</v>
      </c>
      <c r="B23" s="31" t="s">
        <v>131</v>
      </c>
      <c r="C23" s="31" t="s">
        <v>54</v>
      </c>
      <c r="D23" s="32">
        <v>134.12</v>
      </c>
      <c r="E23" s="31" t="s">
        <v>31</v>
      </c>
      <c r="F23" s="46"/>
      <c r="G23" s="33">
        <f t="shared" si="0"/>
        <v>0</v>
      </c>
    </row>
    <row r="24" spans="1:7">
      <c r="A24" s="28">
        <v>14</v>
      </c>
      <c r="B24" s="31" t="s">
        <v>132</v>
      </c>
      <c r="C24" s="31" t="s">
        <v>153</v>
      </c>
      <c r="D24" s="32"/>
      <c r="E24" s="31"/>
      <c r="F24" s="46"/>
      <c r="G24" s="33">
        <f t="shared" si="0"/>
        <v>0</v>
      </c>
    </row>
    <row r="25" spans="1:7">
      <c r="A25" s="28">
        <v>15</v>
      </c>
      <c r="B25" s="31" t="s">
        <v>132</v>
      </c>
      <c r="C25" s="31" t="s">
        <v>154</v>
      </c>
      <c r="D25" s="32">
        <v>16.200000000000003</v>
      </c>
      <c r="E25" s="31" t="s">
        <v>31</v>
      </c>
      <c r="F25" s="46"/>
      <c r="G25" s="33">
        <f t="shared" si="0"/>
        <v>0</v>
      </c>
    </row>
    <row r="26" spans="1:7">
      <c r="A26" s="28">
        <v>16</v>
      </c>
      <c r="B26" s="31" t="s">
        <v>132</v>
      </c>
      <c r="C26" s="31" t="s">
        <v>54</v>
      </c>
      <c r="D26" s="32">
        <v>16.200000000000003</v>
      </c>
      <c r="E26" s="31" t="s">
        <v>31</v>
      </c>
      <c r="F26" s="46"/>
      <c r="G26" s="33">
        <f t="shared" si="0"/>
        <v>0</v>
      </c>
    </row>
    <row r="27" spans="1:7">
      <c r="A27" s="28">
        <v>17</v>
      </c>
      <c r="B27" s="31" t="s">
        <v>133</v>
      </c>
      <c r="C27" s="31" t="s">
        <v>155</v>
      </c>
      <c r="D27" s="32"/>
      <c r="E27" s="31"/>
      <c r="F27" s="46"/>
      <c r="G27" s="33">
        <f t="shared" si="0"/>
        <v>0</v>
      </c>
    </row>
    <row r="28" spans="1:7" ht="24">
      <c r="A28" s="28">
        <v>18</v>
      </c>
      <c r="B28" s="31" t="s">
        <v>133</v>
      </c>
      <c r="C28" s="39" t="s">
        <v>156</v>
      </c>
      <c r="D28" s="32">
        <v>48</v>
      </c>
      <c r="E28" s="31" t="s">
        <v>66</v>
      </c>
      <c r="F28" s="46"/>
      <c r="G28" s="33">
        <f t="shared" si="0"/>
        <v>0</v>
      </c>
    </row>
    <row r="29" spans="1:7">
      <c r="A29" s="28">
        <v>19</v>
      </c>
      <c r="B29" s="31" t="s">
        <v>134</v>
      </c>
      <c r="C29" s="31" t="s">
        <v>157</v>
      </c>
      <c r="D29" s="32"/>
      <c r="E29" s="31"/>
      <c r="F29" s="46"/>
      <c r="G29" s="33">
        <f t="shared" si="0"/>
        <v>0</v>
      </c>
    </row>
    <row r="30" spans="1:7">
      <c r="A30" s="28">
        <v>20</v>
      </c>
      <c r="B30" s="31" t="s">
        <v>135</v>
      </c>
      <c r="C30" s="31" t="s">
        <v>158</v>
      </c>
      <c r="D30" s="32"/>
      <c r="E30" s="31"/>
      <c r="F30" s="46"/>
      <c r="G30" s="33">
        <f t="shared" si="0"/>
        <v>0</v>
      </c>
    </row>
    <row r="31" spans="1:7">
      <c r="A31" s="28">
        <v>21</v>
      </c>
      <c r="B31" s="31" t="s">
        <v>135</v>
      </c>
      <c r="C31" s="31" t="s">
        <v>159</v>
      </c>
      <c r="D31" s="32">
        <v>0.15000000000000002</v>
      </c>
      <c r="E31" s="31" t="s">
        <v>176</v>
      </c>
      <c r="F31" s="46"/>
      <c r="G31" s="33">
        <f t="shared" si="0"/>
        <v>0</v>
      </c>
    </row>
    <row r="32" spans="1:7">
      <c r="A32" s="28">
        <v>22</v>
      </c>
      <c r="B32" s="31" t="s">
        <v>135</v>
      </c>
      <c r="C32" s="31" t="s">
        <v>160</v>
      </c>
      <c r="D32" s="32">
        <v>0.15000000000000002</v>
      </c>
      <c r="E32" s="31" t="s">
        <v>176</v>
      </c>
      <c r="F32" s="46"/>
      <c r="G32" s="33">
        <f t="shared" si="0"/>
        <v>0</v>
      </c>
    </row>
    <row r="33" spans="1:7">
      <c r="A33" s="28">
        <v>23</v>
      </c>
      <c r="B33" s="31" t="s">
        <v>136</v>
      </c>
      <c r="C33" s="31" t="s">
        <v>161</v>
      </c>
      <c r="D33" s="32"/>
      <c r="E33" s="31"/>
      <c r="F33" s="46"/>
      <c r="G33" s="33">
        <f t="shared" si="0"/>
        <v>0</v>
      </c>
    </row>
    <row r="34" spans="1:7">
      <c r="A34" s="28">
        <v>24</v>
      </c>
      <c r="B34" s="31" t="s">
        <v>137</v>
      </c>
      <c r="C34" s="31" t="s">
        <v>162</v>
      </c>
      <c r="D34" s="32"/>
      <c r="E34" s="31"/>
      <c r="F34" s="46"/>
      <c r="G34" s="33">
        <f t="shared" si="0"/>
        <v>0</v>
      </c>
    </row>
    <row r="35" spans="1:7">
      <c r="A35" s="28">
        <v>25</v>
      </c>
      <c r="B35" s="31" t="s">
        <v>137</v>
      </c>
      <c r="C35" s="31" t="s">
        <v>163</v>
      </c>
      <c r="D35" s="32">
        <v>1.28</v>
      </c>
      <c r="E35" s="31" t="s">
        <v>31</v>
      </c>
      <c r="F35" s="46"/>
      <c r="G35" s="33">
        <f t="shared" si="0"/>
        <v>0</v>
      </c>
    </row>
    <row r="36" spans="1:7">
      <c r="A36" s="28">
        <v>26</v>
      </c>
      <c r="B36" s="31" t="s">
        <v>187</v>
      </c>
      <c r="C36" s="31" t="s">
        <v>164</v>
      </c>
      <c r="D36" s="32"/>
      <c r="E36" s="31"/>
      <c r="F36" s="46"/>
      <c r="G36" s="33">
        <f t="shared" si="0"/>
        <v>0</v>
      </c>
    </row>
    <row r="37" spans="1:7">
      <c r="A37" s="28">
        <v>27</v>
      </c>
      <c r="B37" s="31" t="s">
        <v>187</v>
      </c>
      <c r="C37" s="31" t="s">
        <v>165</v>
      </c>
      <c r="D37" s="32">
        <v>0.26</v>
      </c>
      <c r="E37" s="31" t="s">
        <v>31</v>
      </c>
      <c r="F37" s="46"/>
      <c r="G37" s="33">
        <f t="shared" si="0"/>
        <v>0</v>
      </c>
    </row>
    <row r="38" spans="1:7">
      <c r="A38" s="28">
        <v>28</v>
      </c>
      <c r="B38" s="31" t="s">
        <v>138</v>
      </c>
      <c r="C38" s="31" t="s">
        <v>166</v>
      </c>
      <c r="D38" s="32"/>
      <c r="E38" s="31"/>
      <c r="F38" s="46"/>
      <c r="G38" s="33">
        <f t="shared" si="0"/>
        <v>0</v>
      </c>
    </row>
    <row r="39" spans="1:7">
      <c r="A39" s="28">
        <v>29</v>
      </c>
      <c r="B39" s="31" t="s">
        <v>188</v>
      </c>
      <c r="C39" s="31" t="s">
        <v>167</v>
      </c>
      <c r="D39" s="32"/>
      <c r="E39" s="31"/>
      <c r="F39" s="46"/>
      <c r="G39" s="33">
        <f t="shared" si="0"/>
        <v>0</v>
      </c>
    </row>
    <row r="40" spans="1:7">
      <c r="A40" s="28">
        <v>30</v>
      </c>
      <c r="B40" s="31" t="s">
        <v>188</v>
      </c>
      <c r="C40" s="31" t="s">
        <v>168</v>
      </c>
      <c r="D40" s="32">
        <v>9.2800000000000011</v>
      </c>
      <c r="E40" s="31" t="s">
        <v>66</v>
      </c>
      <c r="F40" s="46"/>
      <c r="G40" s="33">
        <f t="shared" si="0"/>
        <v>0</v>
      </c>
    </row>
    <row r="41" spans="1:7">
      <c r="A41" s="28">
        <v>31</v>
      </c>
      <c r="B41" s="31" t="s">
        <v>139</v>
      </c>
      <c r="C41" s="31" t="s">
        <v>169</v>
      </c>
      <c r="D41" s="32"/>
      <c r="E41" s="31"/>
      <c r="F41" s="46"/>
      <c r="G41" s="33">
        <f t="shared" si="0"/>
        <v>0</v>
      </c>
    </row>
    <row r="42" spans="1:7">
      <c r="A42" s="28">
        <v>32</v>
      </c>
      <c r="B42" s="31" t="s">
        <v>189</v>
      </c>
      <c r="C42" s="31" t="s">
        <v>170</v>
      </c>
      <c r="D42" s="32"/>
      <c r="E42" s="31"/>
      <c r="F42" s="46"/>
      <c r="G42" s="33">
        <f t="shared" si="0"/>
        <v>0</v>
      </c>
    </row>
    <row r="43" spans="1:7">
      <c r="A43" s="28">
        <v>33</v>
      </c>
      <c r="B43" s="31" t="s">
        <v>189</v>
      </c>
      <c r="C43" s="31" t="s">
        <v>171</v>
      </c>
      <c r="D43" s="32">
        <v>0.02</v>
      </c>
      <c r="E43" s="31" t="s">
        <v>26</v>
      </c>
      <c r="F43" s="46"/>
      <c r="G43" s="33">
        <f t="shared" si="0"/>
        <v>0</v>
      </c>
    </row>
    <row r="44" spans="1:7">
      <c r="A44" s="28">
        <v>34</v>
      </c>
      <c r="B44" s="31" t="s">
        <v>189</v>
      </c>
      <c r="C44" s="31" t="s">
        <v>172</v>
      </c>
      <c r="D44" s="32">
        <v>28</v>
      </c>
      <c r="E44" s="31" t="s">
        <v>66</v>
      </c>
      <c r="F44" s="46"/>
      <c r="G44" s="33">
        <f t="shared" si="0"/>
        <v>0</v>
      </c>
    </row>
    <row r="45" spans="1:7">
      <c r="A45" s="28">
        <v>35</v>
      </c>
      <c r="B45" s="31" t="s">
        <v>189</v>
      </c>
      <c r="C45" s="31" t="s">
        <v>173</v>
      </c>
      <c r="D45" s="32">
        <v>28</v>
      </c>
      <c r="E45" s="31" t="s">
        <v>66</v>
      </c>
      <c r="F45" s="46"/>
      <c r="G45" s="33">
        <f t="shared" si="0"/>
        <v>0</v>
      </c>
    </row>
    <row r="46" spans="1:7">
      <c r="A46" s="28">
        <v>36</v>
      </c>
      <c r="B46" s="31" t="s">
        <v>189</v>
      </c>
      <c r="C46" s="31" t="s">
        <v>174</v>
      </c>
      <c r="D46" s="32">
        <v>27.200000000000003</v>
      </c>
      <c r="E46" s="31" t="s">
        <v>39</v>
      </c>
      <c r="F46" s="46"/>
      <c r="G46" s="33">
        <f t="shared" si="0"/>
        <v>0</v>
      </c>
    </row>
    <row r="47" spans="1:7">
      <c r="A47" s="28">
        <v>37</v>
      </c>
      <c r="B47" s="31" t="s">
        <v>189</v>
      </c>
      <c r="C47" s="31" t="s">
        <v>175</v>
      </c>
      <c r="D47" s="32">
        <v>1.6300000000000001</v>
      </c>
      <c r="E47" s="31" t="s">
        <v>31</v>
      </c>
      <c r="F47" s="46"/>
      <c r="G47" s="33">
        <f t="shared" si="0"/>
        <v>0</v>
      </c>
    </row>
    <row r="48" spans="1:7">
      <c r="F48" t="s">
        <v>190</v>
      </c>
      <c r="G48" s="35">
        <f>SUM(G13:G47)</f>
        <v>0</v>
      </c>
    </row>
  </sheetData>
  <sheetProtection algorithmName="SHA-512" hashValue="FtECPPr3HK40o/dyFu8R2/LmOUPj/f4CxAPuEqfhJi7AnFH/DkUFLAvUw+epTkK+ar5EuGQioqjrgrhpiG/nDA==" saltValue="zreIz8iehuxWLIsBciARQw==" spinCount="100000" sheet="1" objects="1" scenarios="1"/>
  <phoneticPr fontId="19" type="noConversion"/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02CB1-4803-423F-8F64-E21A110233C1}">
  <sheetPr>
    <pageSetUpPr fitToPage="1"/>
  </sheetPr>
  <dimension ref="A1:G103"/>
  <sheetViews>
    <sheetView showZeros="0" topLeftCell="A35" workbookViewId="0">
      <selection activeCell="C37" sqref="C37"/>
    </sheetView>
  </sheetViews>
  <sheetFormatPr defaultRowHeight="12.75"/>
  <cols>
    <col min="1" max="1" width="4.7109375" bestFit="1" customWidth="1"/>
    <col min="2" max="2" width="10.85546875" bestFit="1" customWidth="1"/>
    <col min="3" max="3" width="125" bestFit="1" customWidth="1"/>
    <col min="4" max="4" width="8.42578125" bestFit="1" customWidth="1"/>
    <col min="5" max="5" width="6.42578125" bestFit="1" customWidth="1"/>
    <col min="6" max="6" width="9.42578125" bestFit="1" customWidth="1"/>
    <col min="7" max="7" width="10.42578125" bestFit="1" customWidth="1"/>
  </cols>
  <sheetData>
    <row r="1" spans="1:7" ht="15">
      <c r="C1" s="26" t="s">
        <v>12</v>
      </c>
    </row>
    <row r="2" spans="1:7" ht="15">
      <c r="C2" s="26" t="s">
        <v>194</v>
      </c>
    </row>
    <row r="3" spans="1:7" ht="15">
      <c r="C3" s="26"/>
    </row>
    <row r="4" spans="1:7" ht="15">
      <c r="C4" s="26" t="s">
        <v>7</v>
      </c>
    </row>
    <row r="7" spans="1:7">
      <c r="A7" s="29" t="s">
        <v>14</v>
      </c>
      <c r="B7" s="29" t="s">
        <v>15</v>
      </c>
      <c r="C7" s="29" t="s">
        <v>16</v>
      </c>
      <c r="D7" s="29" t="s">
        <v>17</v>
      </c>
      <c r="E7" s="29" t="s">
        <v>18</v>
      </c>
      <c r="F7" s="44" t="s">
        <v>19</v>
      </c>
      <c r="G7" s="29" t="s">
        <v>1</v>
      </c>
    </row>
    <row r="8" spans="1:7">
      <c r="A8" s="30"/>
      <c r="B8" s="30"/>
      <c r="C8" s="30"/>
      <c r="D8" s="30"/>
      <c r="E8" s="30"/>
      <c r="F8" s="45"/>
      <c r="G8" s="30"/>
    </row>
    <row r="9" spans="1:7">
      <c r="A9" s="30"/>
      <c r="B9" s="30"/>
      <c r="C9" s="30"/>
      <c r="D9" s="30"/>
      <c r="E9" s="30"/>
      <c r="F9" s="45"/>
      <c r="G9" s="30"/>
    </row>
    <row r="10" spans="1:7">
      <c r="A10" s="34">
        <v>1</v>
      </c>
      <c r="B10" s="31" t="s">
        <v>20</v>
      </c>
      <c r="C10" s="31" t="s">
        <v>21</v>
      </c>
      <c r="D10" s="33"/>
      <c r="E10" s="31"/>
      <c r="F10" s="46"/>
      <c r="G10" s="33"/>
    </row>
    <row r="11" spans="1:7">
      <c r="A11" s="34">
        <v>2</v>
      </c>
      <c r="B11" s="31" t="s">
        <v>22</v>
      </c>
      <c r="C11" s="31" t="s">
        <v>23</v>
      </c>
      <c r="D11" s="33"/>
      <c r="E11" s="31"/>
      <c r="F11" s="46"/>
      <c r="G11" s="33"/>
    </row>
    <row r="12" spans="1:7">
      <c r="A12" s="34">
        <v>3</v>
      </c>
      <c r="B12" s="31" t="s">
        <v>24</v>
      </c>
      <c r="C12" s="31" t="s">
        <v>23</v>
      </c>
      <c r="D12" s="33">
        <v>0</v>
      </c>
      <c r="E12" s="31"/>
      <c r="F12" s="46"/>
      <c r="G12" s="33"/>
    </row>
    <row r="13" spans="1:7">
      <c r="A13" s="34">
        <v>4</v>
      </c>
      <c r="B13" s="31" t="s">
        <v>24</v>
      </c>
      <c r="C13" s="31" t="s">
        <v>25</v>
      </c>
      <c r="D13" s="33">
        <v>2.54</v>
      </c>
      <c r="E13" s="31" t="s">
        <v>26</v>
      </c>
      <c r="F13" s="46"/>
      <c r="G13" s="33">
        <f>ROUND(D13*F13,2)</f>
        <v>0</v>
      </c>
    </row>
    <row r="14" spans="1:7">
      <c r="A14" s="34">
        <v>5</v>
      </c>
      <c r="B14" s="31" t="s">
        <v>27</v>
      </c>
      <c r="C14" s="31" t="s">
        <v>28</v>
      </c>
      <c r="D14" s="33"/>
      <c r="E14" s="31"/>
      <c r="F14" s="46"/>
      <c r="G14" s="33">
        <f t="shared" ref="G14:G74" si="0">ROUND(D14*F14,2)</f>
        <v>0</v>
      </c>
    </row>
    <row r="15" spans="1:7">
      <c r="A15" s="34">
        <v>6</v>
      </c>
      <c r="B15" s="31" t="s">
        <v>29</v>
      </c>
      <c r="C15" s="31" t="s">
        <v>30</v>
      </c>
      <c r="D15" s="33">
        <v>0</v>
      </c>
      <c r="E15" s="31"/>
      <c r="F15" s="46"/>
      <c r="G15" s="33">
        <f t="shared" si="0"/>
        <v>0</v>
      </c>
    </row>
    <row r="16" spans="1:7">
      <c r="A16" s="34">
        <v>7</v>
      </c>
      <c r="B16" s="31" t="s">
        <v>29</v>
      </c>
      <c r="C16" s="31" t="s">
        <v>180</v>
      </c>
      <c r="D16" s="33">
        <v>8290</v>
      </c>
      <c r="E16" s="31" t="s">
        <v>31</v>
      </c>
      <c r="F16" s="46"/>
      <c r="G16" s="33">
        <f t="shared" si="0"/>
        <v>0</v>
      </c>
    </row>
    <row r="17" spans="1:7">
      <c r="A17" s="34">
        <v>8</v>
      </c>
      <c r="B17" s="31" t="s">
        <v>29</v>
      </c>
      <c r="C17" s="31" t="s">
        <v>195</v>
      </c>
      <c r="D17" s="33">
        <v>8290</v>
      </c>
      <c r="E17" s="31" t="s">
        <v>31</v>
      </c>
      <c r="F17" s="46"/>
      <c r="G17" s="33">
        <f t="shared" si="0"/>
        <v>0</v>
      </c>
    </row>
    <row r="18" spans="1:7">
      <c r="A18" s="34">
        <v>9</v>
      </c>
      <c r="B18" s="31" t="s">
        <v>33</v>
      </c>
      <c r="C18" s="31" t="s">
        <v>34</v>
      </c>
      <c r="D18" s="33">
        <v>0</v>
      </c>
      <c r="E18" s="31"/>
      <c r="F18" s="46"/>
      <c r="G18" s="33">
        <f t="shared" si="0"/>
        <v>0</v>
      </c>
    </row>
    <row r="19" spans="1:7">
      <c r="A19" s="34">
        <v>10</v>
      </c>
      <c r="B19" s="31" t="s">
        <v>33</v>
      </c>
      <c r="C19" s="31" t="s">
        <v>196</v>
      </c>
      <c r="D19" s="33">
        <v>2360</v>
      </c>
      <c r="E19" s="31" t="s">
        <v>39</v>
      </c>
      <c r="F19" s="46"/>
      <c r="G19" s="33">
        <f t="shared" si="0"/>
        <v>0</v>
      </c>
    </row>
    <row r="20" spans="1:7">
      <c r="A20" s="34">
        <v>11</v>
      </c>
      <c r="B20" s="31" t="s">
        <v>33</v>
      </c>
      <c r="C20" s="31" t="s">
        <v>181</v>
      </c>
      <c r="D20" s="33">
        <v>1234.7</v>
      </c>
      <c r="E20" s="31" t="s">
        <v>31</v>
      </c>
      <c r="F20" s="46"/>
      <c r="G20" s="33">
        <f t="shared" si="0"/>
        <v>0</v>
      </c>
    </row>
    <row r="21" spans="1:7">
      <c r="A21" s="34">
        <v>12</v>
      </c>
      <c r="B21" s="31" t="s">
        <v>33</v>
      </c>
      <c r="C21" s="31" t="s">
        <v>197</v>
      </c>
      <c r="D21" s="33">
        <v>9</v>
      </c>
      <c r="E21" s="31" t="s">
        <v>31</v>
      </c>
      <c r="F21" s="46"/>
      <c r="G21" s="33">
        <f t="shared" si="0"/>
        <v>0</v>
      </c>
    </row>
    <row r="22" spans="1:7">
      <c r="A22" s="34">
        <v>13</v>
      </c>
      <c r="B22" s="31" t="s">
        <v>33</v>
      </c>
      <c r="C22" s="31" t="s">
        <v>198</v>
      </c>
      <c r="D22" s="33">
        <v>69</v>
      </c>
      <c r="E22" s="31" t="s">
        <v>66</v>
      </c>
      <c r="F22" s="46"/>
      <c r="G22" s="33">
        <f t="shared" si="0"/>
        <v>0</v>
      </c>
    </row>
    <row r="23" spans="1:7">
      <c r="A23" s="34">
        <v>14</v>
      </c>
      <c r="B23" s="31" t="s">
        <v>33</v>
      </c>
      <c r="C23" s="31" t="s">
        <v>199</v>
      </c>
      <c r="D23" s="33">
        <v>19</v>
      </c>
      <c r="E23" s="31" t="s">
        <v>66</v>
      </c>
      <c r="F23" s="46"/>
      <c r="G23" s="33">
        <f t="shared" si="0"/>
        <v>0</v>
      </c>
    </row>
    <row r="24" spans="1:7">
      <c r="A24" s="34">
        <v>15</v>
      </c>
      <c r="B24" s="31" t="s">
        <v>33</v>
      </c>
      <c r="C24" s="31" t="s">
        <v>200</v>
      </c>
      <c r="D24" s="33">
        <v>19</v>
      </c>
      <c r="E24" s="31" t="s">
        <v>66</v>
      </c>
      <c r="F24" s="46"/>
      <c r="G24" s="33">
        <f t="shared" si="0"/>
        <v>0</v>
      </c>
    </row>
    <row r="25" spans="1:7">
      <c r="A25" s="34">
        <v>16</v>
      </c>
      <c r="B25" s="31" t="s">
        <v>33</v>
      </c>
      <c r="C25" s="31" t="s">
        <v>228</v>
      </c>
      <c r="D25" s="33">
        <v>2120</v>
      </c>
      <c r="E25" s="31" t="s">
        <v>31</v>
      </c>
      <c r="F25" s="46"/>
      <c r="G25" s="33">
        <f t="shared" si="0"/>
        <v>0</v>
      </c>
    </row>
    <row r="26" spans="1:7">
      <c r="A26" s="34">
        <v>17</v>
      </c>
      <c r="B26" s="31" t="s">
        <v>33</v>
      </c>
      <c r="C26" s="31" t="s">
        <v>201</v>
      </c>
      <c r="D26" s="33">
        <v>10</v>
      </c>
      <c r="E26" s="31" t="s">
        <v>39</v>
      </c>
      <c r="F26" s="46"/>
      <c r="G26" s="33">
        <f t="shared" si="0"/>
        <v>0</v>
      </c>
    </row>
    <row r="27" spans="1:7">
      <c r="A27" s="34">
        <v>18</v>
      </c>
      <c r="B27" s="31" t="s">
        <v>33</v>
      </c>
      <c r="C27" s="31" t="s">
        <v>202</v>
      </c>
      <c r="D27" s="33">
        <v>1</v>
      </c>
      <c r="E27" s="31" t="s">
        <v>31</v>
      </c>
      <c r="F27" s="46"/>
      <c r="G27" s="33">
        <f t="shared" si="0"/>
        <v>0</v>
      </c>
    </row>
    <row r="28" spans="1:7">
      <c r="A28" s="34">
        <v>19</v>
      </c>
      <c r="B28" s="31" t="s">
        <v>33</v>
      </c>
      <c r="C28" s="31" t="s">
        <v>35</v>
      </c>
      <c r="D28" s="33">
        <v>20</v>
      </c>
      <c r="E28" s="31" t="s">
        <v>36</v>
      </c>
      <c r="F28" s="46"/>
      <c r="G28" s="33">
        <f t="shared" si="0"/>
        <v>0</v>
      </c>
    </row>
    <row r="29" spans="1:7">
      <c r="A29" s="34">
        <v>20</v>
      </c>
      <c r="B29" s="31" t="s">
        <v>33</v>
      </c>
      <c r="C29" s="31" t="s">
        <v>37</v>
      </c>
      <c r="D29" s="33">
        <v>50</v>
      </c>
      <c r="E29" s="31" t="s">
        <v>36</v>
      </c>
      <c r="F29" s="46"/>
      <c r="G29" s="33">
        <f t="shared" si="0"/>
        <v>0</v>
      </c>
    </row>
    <row r="30" spans="1:7">
      <c r="A30" s="34">
        <v>21</v>
      </c>
      <c r="B30" s="31" t="s">
        <v>33</v>
      </c>
      <c r="C30" s="36" t="s">
        <v>38</v>
      </c>
      <c r="D30" s="33">
        <v>99</v>
      </c>
      <c r="E30" s="31" t="s">
        <v>39</v>
      </c>
      <c r="F30" s="46"/>
      <c r="G30" s="33">
        <f t="shared" si="0"/>
        <v>0</v>
      </c>
    </row>
    <row r="31" spans="1:7">
      <c r="A31" s="34">
        <v>22</v>
      </c>
      <c r="B31" s="31" t="s">
        <v>33</v>
      </c>
      <c r="C31" s="31" t="s">
        <v>41</v>
      </c>
      <c r="D31" s="33">
        <v>5157.1500000000005</v>
      </c>
      <c r="E31" s="31" t="s">
        <v>31</v>
      </c>
      <c r="F31" s="46"/>
      <c r="G31" s="33">
        <f t="shared" si="0"/>
        <v>0</v>
      </c>
    </row>
    <row r="32" spans="1:7">
      <c r="A32" s="34">
        <v>23</v>
      </c>
      <c r="B32" s="31" t="s">
        <v>42</v>
      </c>
      <c r="C32" s="31" t="s">
        <v>43</v>
      </c>
      <c r="D32" s="33"/>
      <c r="E32" s="31"/>
      <c r="F32" s="46"/>
      <c r="G32" s="33">
        <f t="shared" si="0"/>
        <v>0</v>
      </c>
    </row>
    <row r="33" spans="1:7">
      <c r="A33" s="34">
        <v>24</v>
      </c>
      <c r="B33" s="31" t="s">
        <v>44</v>
      </c>
      <c r="C33" s="31" t="s">
        <v>45</v>
      </c>
      <c r="D33" s="33"/>
      <c r="E33" s="31"/>
      <c r="F33" s="46"/>
      <c r="G33" s="33">
        <f t="shared" si="0"/>
        <v>0</v>
      </c>
    </row>
    <row r="34" spans="1:7">
      <c r="A34" s="34">
        <v>25</v>
      </c>
      <c r="B34" s="31" t="s">
        <v>46</v>
      </c>
      <c r="C34" s="31" t="s">
        <v>47</v>
      </c>
      <c r="D34" s="33">
        <v>0</v>
      </c>
      <c r="E34" s="31"/>
      <c r="F34" s="46"/>
      <c r="G34" s="33">
        <f t="shared" si="0"/>
        <v>0</v>
      </c>
    </row>
    <row r="35" spans="1:7">
      <c r="A35" s="34">
        <v>26</v>
      </c>
      <c r="B35" s="31" t="s">
        <v>46</v>
      </c>
      <c r="C35" s="31" t="s">
        <v>203</v>
      </c>
      <c r="D35" s="33">
        <v>5485</v>
      </c>
      <c r="E35" s="31" t="s">
        <v>31</v>
      </c>
      <c r="F35" s="46"/>
      <c r="G35" s="33">
        <f t="shared" si="0"/>
        <v>0</v>
      </c>
    </row>
    <row r="36" spans="1:7">
      <c r="A36" s="34">
        <v>27</v>
      </c>
      <c r="B36" s="31" t="s">
        <v>49</v>
      </c>
      <c r="C36" s="31" t="s">
        <v>50</v>
      </c>
      <c r="D36" s="33"/>
      <c r="E36" s="31"/>
      <c r="F36" s="46"/>
      <c r="G36" s="33">
        <f t="shared" si="0"/>
        <v>0</v>
      </c>
    </row>
    <row r="37" spans="1:7">
      <c r="A37" s="34">
        <v>28</v>
      </c>
      <c r="B37" s="31" t="s">
        <v>51</v>
      </c>
      <c r="C37" s="31" t="s">
        <v>52</v>
      </c>
      <c r="D37" s="33">
        <v>0</v>
      </c>
      <c r="E37" s="31"/>
      <c r="F37" s="46"/>
      <c r="G37" s="33">
        <f t="shared" si="0"/>
        <v>0</v>
      </c>
    </row>
    <row r="38" spans="1:7">
      <c r="A38" s="34">
        <v>29</v>
      </c>
      <c r="B38" s="31" t="s">
        <v>51</v>
      </c>
      <c r="C38" s="31" t="s">
        <v>53</v>
      </c>
      <c r="D38" s="33">
        <v>2273</v>
      </c>
      <c r="E38" s="31" t="s">
        <v>31</v>
      </c>
      <c r="F38" s="46"/>
      <c r="G38" s="33">
        <f t="shared" si="0"/>
        <v>0</v>
      </c>
    </row>
    <row r="39" spans="1:7">
      <c r="A39" s="34">
        <v>30</v>
      </c>
      <c r="B39" s="31" t="s">
        <v>51</v>
      </c>
      <c r="C39" s="31" t="s">
        <v>54</v>
      </c>
      <c r="D39" s="33">
        <v>2273</v>
      </c>
      <c r="E39" s="31" t="s">
        <v>31</v>
      </c>
      <c r="F39" s="46"/>
      <c r="G39" s="33">
        <f t="shared" si="0"/>
        <v>0</v>
      </c>
    </row>
    <row r="40" spans="1:7">
      <c r="A40" s="34">
        <v>31</v>
      </c>
      <c r="B40" s="31" t="s">
        <v>55</v>
      </c>
      <c r="C40" s="31" t="s">
        <v>56</v>
      </c>
      <c r="D40" s="33"/>
      <c r="E40" s="31"/>
      <c r="F40" s="46"/>
      <c r="G40" s="33">
        <f t="shared" si="0"/>
        <v>0</v>
      </c>
    </row>
    <row r="41" spans="1:7">
      <c r="A41" s="34">
        <v>32</v>
      </c>
      <c r="B41" s="36" t="s">
        <v>55</v>
      </c>
      <c r="C41" s="31" t="s">
        <v>58</v>
      </c>
      <c r="D41" s="33">
        <v>0</v>
      </c>
      <c r="E41" s="31"/>
      <c r="F41" s="46"/>
      <c r="G41" s="33">
        <f t="shared" si="0"/>
        <v>0</v>
      </c>
    </row>
    <row r="42" spans="1:7">
      <c r="A42" s="34">
        <v>33</v>
      </c>
      <c r="B42" s="31" t="s">
        <v>55</v>
      </c>
      <c r="C42" s="31" t="s">
        <v>59</v>
      </c>
      <c r="D42" s="33">
        <v>5</v>
      </c>
      <c r="E42" s="31" t="s">
        <v>36</v>
      </c>
      <c r="F42" s="46"/>
      <c r="G42" s="33">
        <f t="shared" si="0"/>
        <v>0</v>
      </c>
    </row>
    <row r="43" spans="1:7">
      <c r="A43" s="34">
        <v>34</v>
      </c>
      <c r="B43" s="31" t="s">
        <v>55</v>
      </c>
      <c r="C43" s="31" t="s">
        <v>204</v>
      </c>
      <c r="D43" s="33">
        <v>0</v>
      </c>
      <c r="E43" s="31"/>
      <c r="F43" s="46"/>
      <c r="G43" s="33">
        <f t="shared" si="0"/>
        <v>0</v>
      </c>
    </row>
    <row r="44" spans="1:7">
      <c r="A44" s="34">
        <v>35</v>
      </c>
      <c r="B44" s="31" t="s">
        <v>55</v>
      </c>
      <c r="C44" s="31" t="s">
        <v>205</v>
      </c>
      <c r="D44" s="33">
        <v>1</v>
      </c>
      <c r="E44" s="31" t="s">
        <v>36</v>
      </c>
      <c r="F44" s="46"/>
      <c r="G44" s="33">
        <f t="shared" si="0"/>
        <v>0</v>
      </c>
    </row>
    <row r="45" spans="1:7">
      <c r="A45" s="34">
        <v>36</v>
      </c>
      <c r="B45" s="31" t="s">
        <v>60</v>
      </c>
      <c r="C45" s="31" t="s">
        <v>61</v>
      </c>
      <c r="D45" s="33"/>
      <c r="E45" s="31"/>
      <c r="F45" s="46"/>
      <c r="G45" s="33">
        <f t="shared" si="0"/>
        <v>0</v>
      </c>
    </row>
    <row r="46" spans="1:7">
      <c r="A46" s="34">
        <v>37</v>
      </c>
      <c r="B46" s="31" t="s">
        <v>62</v>
      </c>
      <c r="C46" s="31" t="s">
        <v>63</v>
      </c>
      <c r="D46" s="33"/>
      <c r="E46" s="31"/>
      <c r="F46" s="46"/>
      <c r="G46" s="33">
        <f t="shared" si="0"/>
        <v>0</v>
      </c>
    </row>
    <row r="47" spans="1:7">
      <c r="A47" s="34">
        <v>38</v>
      </c>
      <c r="B47" s="31" t="s">
        <v>64</v>
      </c>
      <c r="C47" s="31" t="s">
        <v>63</v>
      </c>
      <c r="D47" s="33">
        <v>0</v>
      </c>
      <c r="E47" s="31"/>
      <c r="F47" s="46"/>
      <c r="G47" s="33">
        <f t="shared" si="0"/>
        <v>0</v>
      </c>
    </row>
    <row r="48" spans="1:7">
      <c r="A48" s="34">
        <v>39</v>
      </c>
      <c r="B48" s="31" t="s">
        <v>64</v>
      </c>
      <c r="C48" s="31" t="s">
        <v>65</v>
      </c>
      <c r="D48" s="33">
        <v>12900</v>
      </c>
      <c r="E48" s="31" t="s">
        <v>66</v>
      </c>
      <c r="F48" s="46"/>
      <c r="G48" s="33">
        <f t="shared" si="0"/>
        <v>0</v>
      </c>
    </row>
    <row r="49" spans="1:7">
      <c r="A49" s="34">
        <v>40</v>
      </c>
      <c r="B49" s="31" t="s">
        <v>67</v>
      </c>
      <c r="C49" s="31" t="s">
        <v>68</v>
      </c>
      <c r="D49" s="33"/>
      <c r="E49" s="31"/>
      <c r="F49" s="46"/>
      <c r="G49" s="33">
        <f t="shared" si="0"/>
        <v>0</v>
      </c>
    </row>
    <row r="50" spans="1:7">
      <c r="A50" s="34">
        <v>41</v>
      </c>
      <c r="B50" s="31" t="s">
        <v>69</v>
      </c>
      <c r="C50" s="31" t="s">
        <v>68</v>
      </c>
      <c r="D50" s="33">
        <v>0</v>
      </c>
      <c r="E50" s="31"/>
      <c r="F50" s="46"/>
      <c r="G50" s="33">
        <f t="shared" si="0"/>
        <v>0</v>
      </c>
    </row>
    <row r="51" spans="1:7">
      <c r="A51" s="34">
        <v>42</v>
      </c>
      <c r="B51" s="31" t="s">
        <v>69</v>
      </c>
      <c r="C51" s="31" t="s">
        <v>70</v>
      </c>
      <c r="D51" s="33">
        <v>3989</v>
      </c>
      <c r="E51" s="31" t="s">
        <v>66</v>
      </c>
      <c r="F51" s="46"/>
      <c r="G51" s="33">
        <f t="shared" si="0"/>
        <v>0</v>
      </c>
    </row>
    <row r="52" spans="1:7">
      <c r="A52" s="34">
        <v>43</v>
      </c>
      <c r="B52" s="31" t="s">
        <v>71</v>
      </c>
      <c r="C52" s="31" t="s">
        <v>72</v>
      </c>
      <c r="D52" s="33"/>
      <c r="E52" s="31"/>
      <c r="F52" s="46"/>
      <c r="G52" s="33">
        <f t="shared" si="0"/>
        <v>0</v>
      </c>
    </row>
    <row r="53" spans="1:7">
      <c r="A53" s="34">
        <v>44</v>
      </c>
      <c r="B53" s="31" t="s">
        <v>73</v>
      </c>
      <c r="C53" s="31" t="s">
        <v>72</v>
      </c>
      <c r="D53" s="33">
        <v>0</v>
      </c>
      <c r="E53" s="31"/>
      <c r="F53" s="46"/>
      <c r="G53" s="33">
        <f t="shared" si="0"/>
        <v>0</v>
      </c>
    </row>
    <row r="54" spans="1:7">
      <c r="A54" s="34">
        <v>45</v>
      </c>
      <c r="B54" s="31" t="s">
        <v>73</v>
      </c>
      <c r="C54" s="38" t="s">
        <v>227</v>
      </c>
      <c r="D54" s="37">
        <v>16793</v>
      </c>
      <c r="E54" s="36" t="s">
        <v>66</v>
      </c>
      <c r="F54" s="46"/>
      <c r="G54" s="33">
        <f t="shared" si="0"/>
        <v>0</v>
      </c>
    </row>
    <row r="55" spans="1:7">
      <c r="A55" s="34">
        <v>46</v>
      </c>
      <c r="B55" s="31" t="s">
        <v>74</v>
      </c>
      <c r="C55" s="31" t="s">
        <v>75</v>
      </c>
      <c r="D55" s="33"/>
      <c r="E55" s="31"/>
      <c r="F55" s="46"/>
      <c r="G55" s="33">
        <f t="shared" si="0"/>
        <v>0</v>
      </c>
    </row>
    <row r="56" spans="1:7">
      <c r="A56" s="34">
        <v>47</v>
      </c>
      <c r="B56" s="31" t="s">
        <v>76</v>
      </c>
      <c r="C56" s="31" t="s">
        <v>77</v>
      </c>
      <c r="D56" s="33">
        <v>0</v>
      </c>
      <c r="E56" s="31"/>
      <c r="F56" s="46"/>
      <c r="G56" s="33">
        <f t="shared" si="0"/>
        <v>0</v>
      </c>
    </row>
    <row r="57" spans="1:7">
      <c r="A57" s="34">
        <v>48</v>
      </c>
      <c r="B57" s="31" t="s">
        <v>76</v>
      </c>
      <c r="C57" s="31" t="s">
        <v>78</v>
      </c>
      <c r="D57" s="33">
        <v>182</v>
      </c>
      <c r="E57" s="31" t="s">
        <v>66</v>
      </c>
      <c r="F57" s="46"/>
      <c r="G57" s="33">
        <f t="shared" si="0"/>
        <v>0</v>
      </c>
    </row>
    <row r="58" spans="1:7">
      <c r="A58" s="34" t="s">
        <v>230</v>
      </c>
      <c r="B58" s="31" t="s">
        <v>76</v>
      </c>
      <c r="C58" s="31" t="s">
        <v>231</v>
      </c>
      <c r="D58" s="33">
        <v>353</v>
      </c>
      <c r="E58" s="31" t="s">
        <v>31</v>
      </c>
      <c r="F58" s="46"/>
      <c r="G58" s="33">
        <f t="shared" si="0"/>
        <v>0</v>
      </c>
    </row>
    <row r="59" spans="1:7">
      <c r="A59" s="34">
        <v>49</v>
      </c>
      <c r="B59" s="31" t="s">
        <v>80</v>
      </c>
      <c r="C59" s="31" t="s">
        <v>81</v>
      </c>
      <c r="D59" s="33"/>
      <c r="E59" s="31"/>
      <c r="F59" s="46"/>
      <c r="G59" s="33">
        <f t="shared" si="0"/>
        <v>0</v>
      </c>
    </row>
    <row r="60" spans="1:7">
      <c r="A60" s="34">
        <v>50</v>
      </c>
      <c r="B60" s="31" t="s">
        <v>82</v>
      </c>
      <c r="C60" s="31" t="s">
        <v>83</v>
      </c>
      <c r="D60" s="33">
        <v>0</v>
      </c>
      <c r="E60" s="31"/>
      <c r="F60" s="46"/>
      <c r="G60" s="33">
        <f t="shared" si="0"/>
        <v>0</v>
      </c>
    </row>
    <row r="61" spans="1:7">
      <c r="A61" s="34">
        <v>51</v>
      </c>
      <c r="B61" s="31" t="s">
        <v>82</v>
      </c>
      <c r="C61" s="31" t="s">
        <v>206</v>
      </c>
      <c r="D61" s="33">
        <v>9193</v>
      </c>
      <c r="E61" s="31" t="s">
        <v>66</v>
      </c>
      <c r="F61" s="46"/>
      <c r="G61" s="33">
        <f t="shared" si="0"/>
        <v>0</v>
      </c>
    </row>
    <row r="62" spans="1:7">
      <c r="A62" s="34">
        <v>52</v>
      </c>
      <c r="B62" s="31" t="s">
        <v>82</v>
      </c>
      <c r="C62" s="31" t="s">
        <v>207</v>
      </c>
      <c r="D62" s="33">
        <v>220</v>
      </c>
      <c r="E62" s="31" t="s">
        <v>66</v>
      </c>
      <c r="F62" s="46"/>
      <c r="G62" s="33">
        <f t="shared" si="0"/>
        <v>0</v>
      </c>
    </row>
    <row r="63" spans="1:7">
      <c r="A63" s="34">
        <v>54</v>
      </c>
      <c r="B63" s="31" t="s">
        <v>208</v>
      </c>
      <c r="C63" s="31" t="s">
        <v>209</v>
      </c>
      <c r="D63" s="33"/>
      <c r="E63" s="31"/>
      <c r="F63" s="46"/>
      <c r="G63" s="33">
        <f t="shared" si="0"/>
        <v>0</v>
      </c>
    </row>
    <row r="64" spans="1:7">
      <c r="A64" s="34">
        <v>55</v>
      </c>
      <c r="B64" s="31" t="s">
        <v>208</v>
      </c>
      <c r="C64" s="31" t="s">
        <v>210</v>
      </c>
      <c r="D64" s="33">
        <v>0</v>
      </c>
      <c r="E64" s="31"/>
      <c r="F64" s="46"/>
      <c r="G64" s="33">
        <f t="shared" si="0"/>
        <v>0</v>
      </c>
    </row>
    <row r="65" spans="1:7">
      <c r="A65" s="34">
        <v>56</v>
      </c>
      <c r="B65" s="31" t="s">
        <v>208</v>
      </c>
      <c r="C65" s="31" t="s">
        <v>211</v>
      </c>
      <c r="D65" s="33">
        <v>516</v>
      </c>
      <c r="E65" s="31" t="s">
        <v>31</v>
      </c>
      <c r="F65" s="46"/>
      <c r="G65" s="33">
        <f t="shared" si="0"/>
        <v>0</v>
      </c>
    </row>
    <row r="66" spans="1:7">
      <c r="A66" s="34">
        <v>57</v>
      </c>
      <c r="B66" s="31" t="s">
        <v>87</v>
      </c>
      <c r="C66" s="31" t="s">
        <v>88</v>
      </c>
      <c r="D66" s="33"/>
      <c r="E66" s="31"/>
      <c r="F66" s="46"/>
      <c r="G66" s="33">
        <f t="shared" si="0"/>
        <v>0</v>
      </c>
    </row>
    <row r="67" spans="1:7">
      <c r="A67" s="34">
        <v>58</v>
      </c>
      <c r="B67" s="31" t="s">
        <v>89</v>
      </c>
      <c r="C67" s="31" t="s">
        <v>88</v>
      </c>
      <c r="D67" s="33">
        <v>0</v>
      </c>
      <c r="E67" s="31"/>
      <c r="F67" s="46"/>
      <c r="G67" s="33">
        <f t="shared" si="0"/>
        <v>0</v>
      </c>
    </row>
    <row r="68" spans="1:7">
      <c r="A68" s="34">
        <v>59</v>
      </c>
      <c r="B68" s="31" t="s">
        <v>89</v>
      </c>
      <c r="C68" s="31" t="s">
        <v>90</v>
      </c>
      <c r="D68" s="33">
        <v>14467</v>
      </c>
      <c r="E68" s="31" t="s">
        <v>66</v>
      </c>
      <c r="F68" s="46"/>
      <c r="G68" s="33">
        <f t="shared" si="0"/>
        <v>0</v>
      </c>
    </row>
    <row r="69" spans="1:7">
      <c r="A69" s="34">
        <v>60</v>
      </c>
      <c r="B69" s="31" t="s">
        <v>91</v>
      </c>
      <c r="C69" s="31" t="s">
        <v>92</v>
      </c>
      <c r="D69" s="33"/>
      <c r="E69" s="31"/>
      <c r="F69" s="46"/>
      <c r="G69" s="33">
        <f t="shared" si="0"/>
        <v>0</v>
      </c>
    </row>
    <row r="70" spans="1:7">
      <c r="A70" s="34">
        <v>61</v>
      </c>
      <c r="B70" s="31" t="s">
        <v>93</v>
      </c>
      <c r="C70" s="31" t="s">
        <v>94</v>
      </c>
      <c r="D70" s="33"/>
      <c r="E70" s="31"/>
      <c r="F70" s="46"/>
      <c r="G70" s="33">
        <f t="shared" si="0"/>
        <v>0</v>
      </c>
    </row>
    <row r="71" spans="1:7">
      <c r="A71" s="34">
        <v>62</v>
      </c>
      <c r="B71" s="31" t="s">
        <v>93</v>
      </c>
      <c r="C71" s="31" t="s">
        <v>95</v>
      </c>
      <c r="D71" s="33">
        <v>0</v>
      </c>
      <c r="E71" s="31"/>
      <c r="F71" s="46"/>
      <c r="G71" s="33">
        <f t="shared" si="0"/>
        <v>0</v>
      </c>
    </row>
    <row r="72" spans="1:7">
      <c r="A72" s="34">
        <v>63</v>
      </c>
      <c r="B72" s="31" t="s">
        <v>93</v>
      </c>
      <c r="C72" s="31" t="s">
        <v>96</v>
      </c>
      <c r="D72" s="33">
        <v>1491</v>
      </c>
      <c r="E72" s="31" t="s">
        <v>66</v>
      </c>
      <c r="F72" s="46"/>
      <c r="G72" s="33">
        <f t="shared" si="0"/>
        <v>0</v>
      </c>
    </row>
    <row r="73" spans="1:7">
      <c r="A73" s="34">
        <v>64</v>
      </c>
      <c r="B73" s="31" t="s">
        <v>97</v>
      </c>
      <c r="C73" s="31" t="s">
        <v>98</v>
      </c>
      <c r="D73" s="33"/>
      <c r="E73" s="31"/>
      <c r="F73" s="46"/>
      <c r="G73" s="33">
        <f t="shared" si="0"/>
        <v>0</v>
      </c>
    </row>
    <row r="74" spans="1:7">
      <c r="A74" s="34">
        <v>65</v>
      </c>
      <c r="B74" s="31" t="s">
        <v>99</v>
      </c>
      <c r="C74" s="31" t="s">
        <v>100</v>
      </c>
      <c r="D74" s="33">
        <v>0</v>
      </c>
      <c r="E74" s="31"/>
      <c r="F74" s="46"/>
      <c r="G74" s="33">
        <f t="shared" si="0"/>
        <v>0</v>
      </c>
    </row>
    <row r="75" spans="1:7">
      <c r="A75" s="34">
        <v>66</v>
      </c>
      <c r="B75" s="31" t="s">
        <v>229</v>
      </c>
      <c r="C75" s="36" t="s">
        <v>232</v>
      </c>
      <c r="D75" s="33">
        <v>13979</v>
      </c>
      <c r="E75" s="31" t="s">
        <v>66</v>
      </c>
      <c r="F75" s="46"/>
      <c r="G75" s="33">
        <f t="shared" ref="G75:G102" si="1">ROUND(D75*F75,2)</f>
        <v>0</v>
      </c>
    </row>
    <row r="76" spans="1:7">
      <c r="A76" s="34">
        <v>67</v>
      </c>
      <c r="B76" s="31" t="s">
        <v>229</v>
      </c>
      <c r="C76" s="36" t="s">
        <v>233</v>
      </c>
      <c r="D76" s="33">
        <v>165</v>
      </c>
      <c r="E76" s="31" t="s">
        <v>66</v>
      </c>
      <c r="F76" s="46"/>
      <c r="G76" s="33">
        <f t="shared" si="1"/>
        <v>0</v>
      </c>
    </row>
    <row r="77" spans="1:7">
      <c r="A77" s="34">
        <v>68</v>
      </c>
      <c r="B77" s="36" t="s">
        <v>99</v>
      </c>
      <c r="C77" s="36" t="s">
        <v>101</v>
      </c>
      <c r="D77" s="37">
        <v>59</v>
      </c>
      <c r="E77" s="36" t="s">
        <v>66</v>
      </c>
      <c r="F77" s="46"/>
      <c r="G77" s="33">
        <f t="shared" si="1"/>
        <v>0</v>
      </c>
    </row>
    <row r="78" spans="1:7">
      <c r="A78" s="34">
        <v>69</v>
      </c>
      <c r="B78" s="31" t="s">
        <v>212</v>
      </c>
      <c r="C78" s="31" t="s">
        <v>213</v>
      </c>
      <c r="D78" s="33">
        <v>0</v>
      </c>
      <c r="E78" s="31"/>
      <c r="F78" s="46"/>
      <c r="G78" s="33">
        <f t="shared" si="1"/>
        <v>0</v>
      </c>
    </row>
    <row r="79" spans="1:7">
      <c r="A79" s="34">
        <v>70</v>
      </c>
      <c r="B79" s="31" t="s">
        <v>212</v>
      </c>
      <c r="C79" s="31" t="s">
        <v>214</v>
      </c>
      <c r="D79" s="33">
        <v>5341</v>
      </c>
      <c r="E79" s="31" t="s">
        <v>66</v>
      </c>
      <c r="F79" s="46"/>
      <c r="G79" s="33">
        <f t="shared" si="1"/>
        <v>0</v>
      </c>
    </row>
    <row r="80" spans="1:7">
      <c r="A80" s="34">
        <v>71</v>
      </c>
      <c r="B80" s="31" t="s">
        <v>212</v>
      </c>
      <c r="C80" s="31" t="s">
        <v>215</v>
      </c>
      <c r="D80" s="33">
        <v>213.64000000000001</v>
      </c>
      <c r="E80" s="31" t="s">
        <v>31</v>
      </c>
      <c r="F80" s="46"/>
      <c r="G80" s="33">
        <f t="shared" si="1"/>
        <v>0</v>
      </c>
    </row>
    <row r="81" spans="1:7">
      <c r="A81" s="34">
        <v>72</v>
      </c>
      <c r="B81" s="31" t="s">
        <v>102</v>
      </c>
      <c r="C81" s="31" t="s">
        <v>103</v>
      </c>
      <c r="D81" s="33"/>
      <c r="E81" s="31"/>
      <c r="F81" s="46"/>
      <c r="G81" s="33">
        <f t="shared" si="1"/>
        <v>0</v>
      </c>
    </row>
    <row r="82" spans="1:7">
      <c r="A82" s="34">
        <v>73</v>
      </c>
      <c r="B82" s="31" t="s">
        <v>104</v>
      </c>
      <c r="C82" s="31" t="s">
        <v>105</v>
      </c>
      <c r="D82" s="33"/>
      <c r="E82" s="31"/>
      <c r="F82" s="46"/>
      <c r="G82" s="33">
        <f t="shared" si="1"/>
        <v>0</v>
      </c>
    </row>
    <row r="83" spans="1:7">
      <c r="A83" s="34">
        <v>74</v>
      </c>
      <c r="B83" s="31" t="s">
        <v>106</v>
      </c>
      <c r="C83" s="31" t="s">
        <v>107</v>
      </c>
      <c r="D83" s="33">
        <v>0</v>
      </c>
      <c r="E83" s="31"/>
      <c r="F83" s="46"/>
      <c r="G83" s="33">
        <f t="shared" si="1"/>
        <v>0</v>
      </c>
    </row>
    <row r="84" spans="1:7">
      <c r="A84" s="34">
        <v>75</v>
      </c>
      <c r="B84" s="31" t="s">
        <v>106</v>
      </c>
      <c r="C84" s="31" t="s">
        <v>108</v>
      </c>
      <c r="D84" s="33">
        <v>10209</v>
      </c>
      <c r="E84" s="31" t="s">
        <v>66</v>
      </c>
      <c r="F84" s="46"/>
      <c r="G84" s="33">
        <f t="shared" si="1"/>
        <v>0</v>
      </c>
    </row>
    <row r="85" spans="1:7">
      <c r="A85" s="34">
        <v>76</v>
      </c>
      <c r="B85" s="31" t="s">
        <v>106</v>
      </c>
      <c r="C85" s="31" t="s">
        <v>109</v>
      </c>
      <c r="D85" s="33">
        <v>10209</v>
      </c>
      <c r="E85" s="31" t="s">
        <v>66</v>
      </c>
      <c r="F85" s="46"/>
      <c r="G85" s="33">
        <f t="shared" si="1"/>
        <v>0</v>
      </c>
    </row>
    <row r="86" spans="1:7">
      <c r="A86" s="34">
        <v>77</v>
      </c>
      <c r="B86" s="31" t="s">
        <v>110</v>
      </c>
      <c r="C86" s="31" t="s">
        <v>111</v>
      </c>
      <c r="D86" s="33">
        <v>0</v>
      </c>
      <c r="E86" s="31"/>
      <c r="F86" s="46"/>
      <c r="G86" s="33">
        <f t="shared" si="1"/>
        <v>0</v>
      </c>
    </row>
    <row r="87" spans="1:7">
      <c r="A87" s="34">
        <v>78</v>
      </c>
      <c r="B87" s="31" t="s">
        <v>110</v>
      </c>
      <c r="C87" s="31" t="s">
        <v>112</v>
      </c>
      <c r="D87" s="33">
        <v>7328</v>
      </c>
      <c r="E87" s="31" t="s">
        <v>66</v>
      </c>
      <c r="F87" s="46"/>
      <c r="G87" s="33">
        <f t="shared" si="1"/>
        <v>0</v>
      </c>
    </row>
    <row r="88" spans="1:7">
      <c r="A88" s="34">
        <v>79</v>
      </c>
      <c r="B88" s="31" t="s">
        <v>113</v>
      </c>
      <c r="C88" s="31" t="s">
        <v>114</v>
      </c>
      <c r="D88" s="33"/>
      <c r="E88" s="31"/>
      <c r="F88" s="46"/>
      <c r="G88" s="33">
        <f t="shared" si="1"/>
        <v>0</v>
      </c>
    </row>
    <row r="89" spans="1:7">
      <c r="A89" s="34">
        <v>80</v>
      </c>
      <c r="B89" s="31" t="s">
        <v>115</v>
      </c>
      <c r="C89" s="31" t="s">
        <v>116</v>
      </c>
      <c r="D89" s="33"/>
      <c r="E89" s="31"/>
      <c r="F89" s="46"/>
      <c r="G89" s="33">
        <f t="shared" si="1"/>
        <v>0</v>
      </c>
    </row>
    <row r="90" spans="1:7">
      <c r="A90" s="34">
        <v>81</v>
      </c>
      <c r="B90" s="31" t="s">
        <v>117</v>
      </c>
      <c r="C90" s="31" t="s">
        <v>118</v>
      </c>
      <c r="D90" s="33">
        <v>0</v>
      </c>
      <c r="E90" s="31"/>
      <c r="F90" s="46"/>
      <c r="G90" s="33">
        <f t="shared" si="1"/>
        <v>0</v>
      </c>
    </row>
    <row r="91" spans="1:7">
      <c r="A91" s="34">
        <v>82</v>
      </c>
      <c r="B91" s="31" t="s">
        <v>117</v>
      </c>
      <c r="C91" s="31" t="s">
        <v>223</v>
      </c>
      <c r="D91" s="33">
        <v>633</v>
      </c>
      <c r="E91" s="31" t="s">
        <v>66</v>
      </c>
      <c r="F91" s="46"/>
      <c r="G91" s="33">
        <f t="shared" si="1"/>
        <v>0</v>
      </c>
    </row>
    <row r="92" spans="1:7">
      <c r="A92" s="34">
        <v>83</v>
      </c>
      <c r="B92" s="31" t="s">
        <v>117</v>
      </c>
      <c r="C92" s="31" t="s">
        <v>222</v>
      </c>
      <c r="D92" s="33">
        <v>232</v>
      </c>
      <c r="E92" s="31" t="s">
        <v>66</v>
      </c>
      <c r="F92" s="46"/>
      <c r="G92" s="33">
        <f t="shared" si="1"/>
        <v>0</v>
      </c>
    </row>
    <row r="93" spans="1:7">
      <c r="A93" s="34">
        <v>84</v>
      </c>
      <c r="B93" s="31" t="s">
        <v>117</v>
      </c>
      <c r="C93" s="31" t="s">
        <v>221</v>
      </c>
      <c r="D93" s="33">
        <v>42</v>
      </c>
      <c r="E93" s="31" t="s">
        <v>66</v>
      </c>
      <c r="F93" s="46"/>
      <c r="G93" s="33">
        <f t="shared" si="1"/>
        <v>0</v>
      </c>
    </row>
    <row r="94" spans="1:7">
      <c r="A94" s="34">
        <v>85</v>
      </c>
      <c r="B94" s="31" t="s">
        <v>216</v>
      </c>
      <c r="C94" s="31" t="s">
        <v>217</v>
      </c>
      <c r="D94" s="33"/>
      <c r="E94" s="31"/>
      <c r="F94" s="46"/>
      <c r="G94" s="33">
        <f t="shared" si="1"/>
        <v>0</v>
      </c>
    </row>
    <row r="95" spans="1:7">
      <c r="A95" s="34">
        <v>86</v>
      </c>
      <c r="B95" s="31" t="s">
        <v>119</v>
      </c>
      <c r="C95" s="31" t="s">
        <v>120</v>
      </c>
      <c r="D95" s="33">
        <v>0</v>
      </c>
      <c r="E95" s="31"/>
      <c r="F95" s="46"/>
      <c r="G95" s="33">
        <f t="shared" si="1"/>
        <v>0</v>
      </c>
    </row>
    <row r="96" spans="1:7">
      <c r="A96" s="34">
        <v>87</v>
      </c>
      <c r="B96" s="31" t="s">
        <v>119</v>
      </c>
      <c r="C96" s="31" t="s">
        <v>220</v>
      </c>
      <c r="D96" s="33">
        <v>83</v>
      </c>
      <c r="E96" s="31" t="s">
        <v>36</v>
      </c>
      <c r="F96" s="46"/>
      <c r="G96" s="33">
        <f t="shared" si="1"/>
        <v>0</v>
      </c>
    </row>
    <row r="97" spans="1:7">
      <c r="A97" s="34">
        <v>88</v>
      </c>
      <c r="B97" s="31" t="s">
        <v>119</v>
      </c>
      <c r="C97" s="31" t="s">
        <v>121</v>
      </c>
      <c r="D97" s="33">
        <v>43</v>
      </c>
      <c r="E97" s="31" t="s">
        <v>36</v>
      </c>
      <c r="F97" s="46"/>
      <c r="G97" s="33">
        <f t="shared" si="1"/>
        <v>0</v>
      </c>
    </row>
    <row r="98" spans="1:7">
      <c r="A98" s="34">
        <v>89</v>
      </c>
      <c r="B98" s="31" t="s">
        <v>119</v>
      </c>
      <c r="C98" s="31" t="s">
        <v>122</v>
      </c>
      <c r="D98" s="33">
        <v>29</v>
      </c>
      <c r="E98" s="31" t="s">
        <v>36</v>
      </c>
      <c r="F98" s="46"/>
      <c r="G98" s="33">
        <f t="shared" si="1"/>
        <v>0</v>
      </c>
    </row>
    <row r="99" spans="1:7">
      <c r="A99" s="34">
        <v>90</v>
      </c>
      <c r="B99" s="31" t="s">
        <v>119</v>
      </c>
      <c r="C99" s="31" t="s">
        <v>218</v>
      </c>
      <c r="D99" s="33">
        <v>10</v>
      </c>
      <c r="E99" s="31" t="s">
        <v>36</v>
      </c>
      <c r="F99" s="46"/>
      <c r="G99" s="33">
        <f t="shared" si="1"/>
        <v>0</v>
      </c>
    </row>
    <row r="100" spans="1:7">
      <c r="A100" s="34">
        <v>91</v>
      </c>
      <c r="B100" s="31" t="s">
        <v>119</v>
      </c>
      <c r="C100" s="31" t="s">
        <v>123</v>
      </c>
      <c r="D100" s="33">
        <v>9</v>
      </c>
      <c r="E100" s="31" t="s">
        <v>36</v>
      </c>
      <c r="F100" s="46"/>
      <c r="G100" s="33">
        <f t="shared" si="1"/>
        <v>0</v>
      </c>
    </row>
    <row r="101" spans="1:7">
      <c r="A101" s="34">
        <v>92</v>
      </c>
      <c r="B101" s="31" t="s">
        <v>119</v>
      </c>
      <c r="C101" s="31" t="s">
        <v>219</v>
      </c>
      <c r="D101" s="33">
        <v>2</v>
      </c>
      <c r="E101" s="31" t="s">
        <v>36</v>
      </c>
      <c r="F101" s="46"/>
      <c r="G101" s="33">
        <f t="shared" si="1"/>
        <v>0</v>
      </c>
    </row>
    <row r="102" spans="1:7">
      <c r="A102" s="34">
        <v>93</v>
      </c>
      <c r="B102" s="31" t="s">
        <v>119</v>
      </c>
      <c r="C102" s="31" t="s">
        <v>124</v>
      </c>
      <c r="D102" s="33">
        <v>10</v>
      </c>
      <c r="E102" s="31" t="s">
        <v>36</v>
      </c>
      <c r="F102" s="46"/>
      <c r="G102" s="33">
        <f t="shared" si="1"/>
        <v>0</v>
      </c>
    </row>
    <row r="103" spans="1:7">
      <c r="F103" t="s">
        <v>190</v>
      </c>
      <c r="G103" s="35">
        <f>SUM(G13:G102)</f>
        <v>0</v>
      </c>
    </row>
  </sheetData>
  <sheetProtection algorithmName="SHA-512" hashValue="JNW6xRwGNkWPnFcVckx0oZyUb9ad7i8mWzFxIoW1Mtq7ZA5NsqgZMtaLCcMfthktSmJOM+RPmO8K0qF0yr02qw==" saltValue="fOpy5i4FRDtHdC3WF2+/nw==" spinCount="100000" sheet="1" objects="1" scenarios="1"/>
  <phoneticPr fontId="19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ZZK</vt:lpstr>
      <vt:lpstr>ODCINEK I - DROGA</vt:lpstr>
      <vt:lpstr>ODCINEK I -PRZEPUSTY</vt:lpstr>
      <vt:lpstr>ODCINEK II - DROGA</vt:lpstr>
      <vt:lpstr>ZZK!Obszar_wydruku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</dc:title>
  <dc:subject>Nowy Tomyśl</dc:subject>
  <dc:creator>Srebrny Deszcz</dc:creator>
  <cp:lastModifiedBy>Joanna Kawałek</cp:lastModifiedBy>
  <cp:lastPrinted>2024-04-18T12:31:28Z</cp:lastPrinted>
  <dcterms:created xsi:type="dcterms:W3CDTF">1997-03-14T22:29:30Z</dcterms:created>
  <dcterms:modified xsi:type="dcterms:W3CDTF">2024-04-19T11:32:14Z</dcterms:modified>
</cp:coreProperties>
</file>