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Y:\RIZP - od 2020\271 - ZAMÓWIENIA PUBLICZNE\2024\RGKŚI.271.9.2024.AP - Kredyt długoterminowy\Przetarg\"/>
    </mc:Choice>
  </mc:AlternateContent>
  <xr:revisionPtr revIDLastSave="0" documentId="13_ncr:1_{0BF920AE-794E-4364-95BF-EF2770381300}" xr6:coauthVersionLast="47" xr6:coauthVersionMax="47" xr10:uidLastSave="{00000000-0000-0000-0000-000000000000}"/>
  <bookViews>
    <workbookView xWindow="-120" yWindow="-120" windowWidth="29040" windowHeight="15840" tabRatio="211" xr2:uid="{00000000-000D-0000-FFFF-FFFF00000000}"/>
  </bookViews>
  <sheets>
    <sheet name="Kredyt" sheetId="1" r:id="rId1"/>
    <sheet name="Arkusz1" sheetId="3" r:id="rId2"/>
  </sheets>
  <calcPr calcId="181029" fullPrecision="0"/>
</workbook>
</file>

<file path=xl/calcChain.xml><?xml version="1.0" encoding="utf-8"?>
<calcChain xmlns="http://schemas.openxmlformats.org/spreadsheetml/2006/main">
  <c r="D69" i="1" l="1"/>
  <c r="G15" i="1" l="1"/>
  <c r="F21" i="1" s="1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G21" i="1" l="1"/>
  <c r="F22" i="1" s="1"/>
  <c r="G22" i="1" l="1"/>
  <c r="G23" i="1" s="1"/>
  <c r="G24" i="1" s="1"/>
  <c r="F24" i="1" l="1"/>
  <c r="F23" i="1"/>
  <c r="F25" i="1"/>
  <c r="G25" i="1"/>
  <c r="F26" i="1" l="1"/>
  <c r="G26" i="1"/>
  <c r="G27" i="1" l="1"/>
  <c r="F27" i="1"/>
  <c r="G28" i="1" l="1"/>
  <c r="F28" i="1"/>
  <c r="G29" i="1" l="1"/>
  <c r="F29" i="1"/>
  <c r="G30" i="1" l="1"/>
  <c r="F30" i="1"/>
  <c r="G31" i="1" l="1"/>
  <c r="F31" i="1"/>
  <c r="G32" i="1" l="1"/>
  <c r="F32" i="1"/>
  <c r="F33" i="1" l="1"/>
  <c r="G33" i="1"/>
  <c r="F34" i="1" l="1"/>
  <c r="G34" i="1"/>
  <c r="F35" i="1" l="1"/>
  <c r="G35" i="1"/>
  <c r="G36" i="1" l="1"/>
  <c r="F36" i="1"/>
  <c r="F37" i="1" l="1"/>
  <c r="G37" i="1"/>
  <c r="F38" i="1" l="1"/>
  <c r="G38" i="1"/>
  <c r="F39" i="1" l="1"/>
  <c r="G39" i="1"/>
  <c r="G40" i="1" l="1"/>
  <c r="F40" i="1"/>
  <c r="G41" i="1" l="1"/>
  <c r="F41" i="1"/>
  <c r="G42" i="1" l="1"/>
  <c r="F42" i="1"/>
  <c r="F43" i="1" l="1"/>
  <c r="G43" i="1"/>
  <c r="G44" i="1" l="1"/>
  <c r="F44" i="1"/>
  <c r="F45" i="1" l="1"/>
  <c r="G45" i="1"/>
  <c r="G46" i="1" l="1"/>
  <c r="F46" i="1"/>
  <c r="G47" i="1" l="1"/>
  <c r="F47" i="1"/>
  <c r="G48" i="1" l="1"/>
  <c r="F48" i="1"/>
  <c r="G49" i="1" l="1"/>
  <c r="F49" i="1"/>
  <c r="F50" i="1" l="1"/>
  <c r="G50" i="1"/>
  <c r="G51" i="1" l="1"/>
  <c r="F51" i="1"/>
  <c r="F52" i="1" l="1"/>
  <c r="G52" i="1"/>
  <c r="F53" i="1" l="1"/>
  <c r="G53" i="1"/>
  <c r="F54" i="1" l="1"/>
  <c r="G54" i="1"/>
  <c r="F55" i="1" l="1"/>
  <c r="G55" i="1"/>
  <c r="G56" i="1" l="1"/>
  <c r="F56" i="1"/>
  <c r="G57" i="1" l="1"/>
  <c r="F57" i="1"/>
  <c r="F58" i="1" l="1"/>
  <c r="G58" i="1"/>
  <c r="F59" i="1" l="1"/>
  <c r="G59" i="1"/>
  <c r="G60" i="1" l="1"/>
  <c r="F60" i="1"/>
  <c r="F61" i="1" l="1"/>
  <c r="G61" i="1"/>
  <c r="F62" i="1" l="1"/>
  <c r="G62" i="1"/>
  <c r="F63" i="1" l="1"/>
  <c r="G63" i="1"/>
  <c r="G64" i="1" l="1"/>
  <c r="F64" i="1"/>
  <c r="F65" i="1" l="1"/>
  <c r="G65" i="1"/>
  <c r="G66" i="1" l="1"/>
  <c r="F66" i="1"/>
  <c r="F67" i="1" l="1"/>
  <c r="G67" i="1"/>
  <c r="F68" i="1" l="1"/>
  <c r="G68" i="1"/>
  <c r="G69" i="1" l="1"/>
  <c r="F69" i="1"/>
  <c r="F70" i="1" l="1"/>
</calcChain>
</file>

<file path=xl/sharedStrings.xml><?xml version="1.0" encoding="utf-8"?>
<sst xmlns="http://schemas.openxmlformats.org/spreadsheetml/2006/main" count="25" uniqueCount="23">
  <si>
    <t>%</t>
  </si>
  <si>
    <t>oferowana stopa odsetek zmiennych (razem wiersz 1+2) w %</t>
  </si>
  <si>
    <t>Rata kapitałowa (w zł)</t>
  </si>
  <si>
    <t>Wysokość odsetek obliczyć za następującą liczbę dni</t>
  </si>
  <si>
    <t>Liczba dni w roku</t>
  </si>
  <si>
    <t xml:space="preserve"> </t>
  </si>
  <si>
    <t>Data</t>
  </si>
  <si>
    <t xml:space="preserve">Saldo zadłużenia (w zł) </t>
  </si>
  <si>
    <r>
      <t xml:space="preserve">Suma odsetek 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(w zł)</t>
    </r>
  </si>
  <si>
    <t>L.p.</t>
  </si>
  <si>
    <t>Odsetki naliczone (w zł)</t>
  </si>
  <si>
    <t>dot. postępowania o udzielenie zamówienia publicznego pn.:</t>
  </si>
  <si>
    <t xml:space="preserve">Suma kwoty odsetek wynosi: </t>
  </si>
  <si>
    <t>Przybliżona data udzielenia kredytu</t>
  </si>
  <si>
    <t>stała marża zaoferowana przez Bank (w % )</t>
  </si>
  <si>
    <t>Formuła do wyliczenia całkowitego kosztu kredytu</t>
  </si>
  <si>
    <t>Załącznik 1a do SWZ</t>
  </si>
  <si>
    <t>1. Parametry oferowanego przez nas finansowania są następujące:</t>
  </si>
  <si>
    <r>
      <rPr>
        <sz val="9.5"/>
        <rFont val="Arial"/>
        <family val="2"/>
        <charset val="238"/>
      </rPr>
      <t xml:space="preserve">oprocentowanie zmienne WIBOR 1M </t>
    </r>
    <r>
      <rPr>
        <b/>
        <sz val="9.5"/>
        <rFont val="Arial"/>
        <family val="2"/>
        <charset val="238"/>
      </rPr>
      <t>z dnia 6 maja 2024 r.</t>
    </r>
  </si>
  <si>
    <t>Kwotę obliczoną w wierszu "Suma odsetek" należy przenieść do formularza OFERTY (pkt 1 wiersz pierwszy).</t>
  </si>
  <si>
    <t>Podpisano elektronicznie**
**Niniejszy formularz musi być opatrzony przez osobę lub osoby uprawnione do reprezentowania Wykonawcy kwalifikowanym podpisem elektronicznym lub podpisem zaufanym lub podpisem osobistym</t>
  </si>
  <si>
    <t>Udzielenie kredytu długoterminowego w wysokości 14 500 000 zł na pokrycie planowanego deficytu Gminy Rzepin</t>
  </si>
  <si>
    <t>Wykonawca:
………………………………………………………………………………………………………….……………..
(pełna nazwa/firma, adres, w zależności od podmiotu: 
NIP/PESEL, KRS/CEiDG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</si>
</sst>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d\ mmm\ yy;@"/>
    <numFmt numFmtId="165" formatCode="#,##0.00\ &quot;zł&quot;"/>
  </numFmts>
  <fonts count="16" x14ac:knownFonts="1">
    <font>
      <sz val="10"/>
      <name val="Arial"/>
      <family val="2"/>
      <charset val="238"/>
    </font>
    <font>
      <sz val="9.5"/>
      <name val="Arial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u/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9.5"/>
      <color rgb="FFFF0000"/>
      <name val="Arial"/>
      <family val="2"/>
      <charset val="238"/>
    </font>
    <font>
      <sz val="9.5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2" fontId="12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1" fillId="0" borderId="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94"/>
  <sheetViews>
    <sheetView tabSelected="1" zoomScaleNormal="100" workbookViewId="0">
      <selection activeCell="A3" sqref="A3:H3"/>
    </sheetView>
  </sheetViews>
  <sheetFormatPr defaultColWidth="11.5703125" defaultRowHeight="12.75" x14ac:dyDescent="0.2"/>
  <cols>
    <col min="1" max="1" width="12" style="1" customWidth="1"/>
    <col min="2" max="2" width="16.28515625" style="28" bestFit="1" customWidth="1"/>
    <col min="3" max="3" width="16.5703125" style="28" customWidth="1"/>
    <col min="4" max="4" width="22" style="1" customWidth="1"/>
    <col min="5" max="5" width="14" style="1" customWidth="1"/>
    <col min="6" max="6" width="14.28515625" style="1" customWidth="1"/>
    <col min="7" max="7" width="18.28515625" style="1" customWidth="1"/>
    <col min="8" max="8" width="17.28515625" style="1" customWidth="1"/>
    <col min="9" max="9" width="12.7109375" customWidth="1"/>
    <col min="27" max="16384" width="11.5703125" style="1"/>
  </cols>
  <sheetData>
    <row r="1" spans="1:9" x14ac:dyDescent="0.2">
      <c r="A1" s="39" t="s">
        <v>16</v>
      </c>
      <c r="B1" s="39"/>
      <c r="C1" s="39"/>
      <c r="D1" s="39"/>
      <c r="E1" s="39"/>
      <c r="F1" s="39"/>
      <c r="G1" s="39"/>
      <c r="H1" s="39"/>
    </row>
    <row r="2" spans="1:9" x14ac:dyDescent="0.2">
      <c r="A2" s="40"/>
      <c r="B2" s="40"/>
      <c r="C2" s="40"/>
      <c r="D2" s="40"/>
      <c r="E2" s="40"/>
      <c r="F2" s="40"/>
      <c r="G2" s="40"/>
      <c r="H2" s="40"/>
    </row>
    <row r="3" spans="1:9" ht="63.6" customHeight="1" x14ac:dyDescent="0.2">
      <c r="A3" s="41" t="s">
        <v>22</v>
      </c>
      <c r="B3" s="42"/>
      <c r="C3" s="42"/>
      <c r="D3" s="42"/>
      <c r="E3" s="42"/>
      <c r="F3" s="42"/>
      <c r="G3" s="42"/>
      <c r="H3" s="42"/>
    </row>
    <row r="4" spans="1:9" x14ac:dyDescent="0.2">
      <c r="A4" s="43" t="s">
        <v>15</v>
      </c>
      <c r="B4" s="43"/>
      <c r="C4" s="43"/>
      <c r="D4" s="43"/>
      <c r="E4" s="43"/>
      <c r="F4" s="43"/>
      <c r="G4" s="43"/>
      <c r="H4" s="43"/>
    </row>
    <row r="5" spans="1:9" ht="21.95" customHeight="1" x14ac:dyDescent="0.2">
      <c r="A5" s="44" t="s">
        <v>11</v>
      </c>
      <c r="B5" s="44"/>
      <c r="C5" s="44"/>
      <c r="D5" s="44"/>
      <c r="E5" s="44"/>
      <c r="F5" s="44"/>
      <c r="G5" s="44"/>
      <c r="H5" s="44"/>
    </row>
    <row r="6" spans="1:9" ht="9" customHeight="1" x14ac:dyDescent="0.2">
      <c r="A6" s="43" t="s">
        <v>21</v>
      </c>
      <c r="B6" s="43"/>
      <c r="C6" s="43"/>
      <c r="D6" s="43"/>
      <c r="E6" s="43"/>
      <c r="F6" s="43"/>
      <c r="G6" s="43"/>
      <c r="H6" s="43"/>
      <c r="I6" s="43"/>
    </row>
    <row r="7" spans="1:9" ht="13.5" customHeight="1" x14ac:dyDescent="0.2">
      <c r="A7" s="43"/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2"/>
      <c r="B8" s="26"/>
      <c r="C8" s="26"/>
      <c r="D8" s="2"/>
      <c r="E8" s="2"/>
      <c r="F8" s="2"/>
      <c r="G8" s="2"/>
      <c r="H8" s="2"/>
    </row>
    <row r="9" spans="1:9" ht="7.5" customHeight="1" x14ac:dyDescent="0.2">
      <c r="A9" s="50"/>
      <c r="B9" s="50"/>
      <c r="C9" s="50"/>
      <c r="D9" s="50"/>
      <c r="E9" s="50"/>
      <c r="F9" s="50"/>
      <c r="G9" s="50"/>
      <c r="H9" s="50"/>
      <c r="I9" s="50"/>
    </row>
    <row r="10" spans="1:9" ht="6" customHeight="1" x14ac:dyDescent="0.2">
      <c r="A10" s="51"/>
      <c r="B10" s="51"/>
      <c r="C10" s="51"/>
      <c r="D10" s="51"/>
      <c r="E10" s="51"/>
      <c r="F10" s="51"/>
      <c r="G10" s="51"/>
      <c r="H10" s="51"/>
    </row>
    <row r="11" spans="1:9" ht="18.95" customHeight="1" x14ac:dyDescent="0.2">
      <c r="A11" s="52" t="s">
        <v>17</v>
      </c>
      <c r="B11" s="52"/>
      <c r="C11" s="52"/>
      <c r="D11" s="52"/>
      <c r="E11" s="52"/>
      <c r="F11" s="52"/>
      <c r="G11" s="52"/>
      <c r="H11" s="52"/>
    </row>
    <row r="12" spans="1:9" x14ac:dyDescent="0.2">
      <c r="A12" s="2"/>
      <c r="B12" s="26"/>
      <c r="C12" s="26"/>
      <c r="D12" s="2"/>
      <c r="E12" s="2"/>
      <c r="F12" s="2"/>
      <c r="G12" s="2"/>
      <c r="H12" s="2"/>
    </row>
    <row r="13" spans="1:9" ht="21.2" customHeight="1" x14ac:dyDescent="0.2">
      <c r="A13" s="15">
        <v>1</v>
      </c>
      <c r="B13" s="53" t="s">
        <v>18</v>
      </c>
      <c r="C13" s="54"/>
      <c r="D13" s="54"/>
      <c r="E13" s="54"/>
      <c r="F13" s="54"/>
      <c r="G13" s="36">
        <v>5.85</v>
      </c>
      <c r="H13" s="2" t="s">
        <v>0</v>
      </c>
    </row>
    <row r="14" spans="1:9" ht="21.2" customHeight="1" x14ac:dyDescent="0.2">
      <c r="A14" s="15">
        <v>2</v>
      </c>
      <c r="B14" s="48" t="s">
        <v>14</v>
      </c>
      <c r="C14" s="48"/>
      <c r="D14" s="48"/>
      <c r="E14" s="48"/>
      <c r="F14" s="48"/>
      <c r="G14" s="12"/>
      <c r="H14" s="2" t="s">
        <v>0</v>
      </c>
    </row>
    <row r="15" spans="1:9" ht="21.2" customHeight="1" x14ac:dyDescent="0.2">
      <c r="A15" s="15">
        <v>3</v>
      </c>
      <c r="B15" s="48" t="s">
        <v>1</v>
      </c>
      <c r="C15" s="48"/>
      <c r="D15" s="48"/>
      <c r="E15" s="48"/>
      <c r="F15" s="48"/>
      <c r="G15" s="16">
        <f>G13+G14</f>
        <v>5.85</v>
      </c>
      <c r="H15" s="2" t="s">
        <v>0</v>
      </c>
    </row>
    <row r="16" spans="1:9" x14ac:dyDescent="0.2">
      <c r="A16" s="2"/>
      <c r="B16" s="26"/>
      <c r="C16" s="26"/>
      <c r="D16" s="2"/>
      <c r="E16" s="2"/>
      <c r="F16" s="2"/>
      <c r="G16" s="2"/>
      <c r="H16" s="2"/>
    </row>
    <row r="17" spans="1:63" ht="28.35" customHeight="1" x14ac:dyDescent="0.2">
      <c r="A17" s="49" t="s">
        <v>12</v>
      </c>
      <c r="B17" s="49"/>
      <c r="C17" s="49"/>
      <c r="D17" s="49"/>
      <c r="E17" s="49"/>
      <c r="F17" s="49"/>
      <c r="G17" s="49"/>
      <c r="H17" s="49"/>
    </row>
    <row r="18" spans="1:63" x14ac:dyDescent="0.2">
      <c r="A18" s="3"/>
      <c r="B18" s="27"/>
      <c r="C18" s="31"/>
      <c r="D18" s="3"/>
      <c r="E18" s="3"/>
      <c r="F18" s="3"/>
      <c r="G18" s="3"/>
      <c r="H18" s="3"/>
    </row>
    <row r="19" spans="1:63" s="4" customFormat="1" ht="31.15" customHeight="1" x14ac:dyDescent="0.2">
      <c r="A19" s="13" t="s">
        <v>9</v>
      </c>
      <c r="B19" s="32" t="s">
        <v>6</v>
      </c>
      <c r="C19" s="32" t="s">
        <v>2</v>
      </c>
      <c r="D19" s="13" t="s">
        <v>3</v>
      </c>
      <c r="E19" s="13" t="s">
        <v>4</v>
      </c>
      <c r="F19" s="14" t="s">
        <v>10</v>
      </c>
      <c r="G19" s="13" t="s">
        <v>7</v>
      </c>
      <c r="H19" s="18"/>
      <c r="I19" s="2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63" s="11" customFormat="1" ht="19.5" customHeight="1" x14ac:dyDescent="0.2">
      <c r="A20" s="13"/>
      <c r="B20" s="32"/>
      <c r="C20" s="33"/>
      <c r="D20" s="13"/>
      <c r="E20" s="13"/>
      <c r="F20" s="14"/>
      <c r="G20" s="17">
        <v>14500000</v>
      </c>
      <c r="H20" s="18"/>
      <c r="I20" s="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s="4" customFormat="1" ht="48.75" customHeight="1" x14ac:dyDescent="0.2">
      <c r="A21" s="22" t="s">
        <v>13</v>
      </c>
      <c r="B21" s="34">
        <v>45550</v>
      </c>
      <c r="C21" s="35">
        <v>0</v>
      </c>
      <c r="D21" s="10">
        <v>107</v>
      </c>
      <c r="E21" s="20">
        <v>365</v>
      </c>
      <c r="F21" s="19">
        <f>+G20*($G$15/100)/E21*D21</f>
        <v>248665.07</v>
      </c>
      <c r="G21" s="6">
        <f t="shared" ref="G21:G52" si="0">G20-C21</f>
        <v>14500000</v>
      </c>
      <c r="H21" s="24"/>
      <c r="I21" s="2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63" s="4" customFormat="1" ht="13.5" customHeight="1" x14ac:dyDescent="0.2">
      <c r="A22" s="5">
        <v>1</v>
      </c>
      <c r="B22" s="34">
        <v>45747</v>
      </c>
      <c r="C22" s="35">
        <v>25000</v>
      </c>
      <c r="D22" s="10">
        <v>90</v>
      </c>
      <c r="E22" s="20">
        <v>365</v>
      </c>
      <c r="F22" s="19">
        <f>+G21*($G$15/100)/E22*D22</f>
        <v>209157.53</v>
      </c>
      <c r="G22" s="6">
        <f t="shared" si="0"/>
        <v>14475000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63" s="4" customFormat="1" ht="13.5" customHeight="1" x14ac:dyDescent="0.2">
      <c r="A23" s="5">
        <v>2</v>
      </c>
      <c r="B23" s="34">
        <v>45838</v>
      </c>
      <c r="C23" s="35">
        <v>25000</v>
      </c>
      <c r="D23" s="10">
        <f t="shared" ref="D23:D69" si="1">_xlfn.DAYS(B23,B22)</f>
        <v>91</v>
      </c>
      <c r="E23" s="20">
        <v>365</v>
      </c>
      <c r="F23" s="19">
        <f t="shared" ref="F23:F69" si="2">+G22*($G$15/100)/E23*D23</f>
        <v>211116.88</v>
      </c>
      <c r="G23" s="6">
        <f t="shared" si="0"/>
        <v>14450000</v>
      </c>
      <c r="I23" s="2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63" s="4" customFormat="1" ht="13.5" customHeight="1" x14ac:dyDescent="0.2">
      <c r="A24" s="5">
        <v>3</v>
      </c>
      <c r="B24" s="34">
        <v>45930</v>
      </c>
      <c r="C24" s="35">
        <v>25000</v>
      </c>
      <c r="D24" s="10">
        <f t="shared" si="1"/>
        <v>92</v>
      </c>
      <c r="E24" s="20">
        <v>365</v>
      </c>
      <c r="F24" s="19">
        <f t="shared" si="2"/>
        <v>213068.22</v>
      </c>
      <c r="G24" s="6">
        <f t="shared" si="0"/>
        <v>14425000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63" s="4" customFormat="1" ht="13.5" customHeight="1" x14ac:dyDescent="0.2">
      <c r="A25" s="5">
        <v>4</v>
      </c>
      <c r="B25" s="34">
        <v>46022</v>
      </c>
      <c r="C25" s="35">
        <v>25000</v>
      </c>
      <c r="D25" s="10">
        <f t="shared" si="1"/>
        <v>92</v>
      </c>
      <c r="E25" s="20">
        <v>365</v>
      </c>
      <c r="F25" s="19">
        <f t="shared" si="2"/>
        <v>212699.59</v>
      </c>
      <c r="G25" s="6">
        <f t="shared" si="0"/>
        <v>14400000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63" s="4" customFormat="1" ht="13.5" customHeight="1" x14ac:dyDescent="0.2">
      <c r="A26" s="5">
        <v>5</v>
      </c>
      <c r="B26" s="34">
        <v>46112</v>
      </c>
      <c r="C26" s="35">
        <v>25000</v>
      </c>
      <c r="D26" s="10">
        <f t="shared" si="1"/>
        <v>90</v>
      </c>
      <c r="E26" s="20">
        <v>365</v>
      </c>
      <c r="F26" s="19">
        <f t="shared" si="2"/>
        <v>207715.07</v>
      </c>
      <c r="G26" s="6">
        <f t="shared" si="0"/>
        <v>14375000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63" s="4" customFormat="1" ht="13.5" customHeight="1" x14ac:dyDescent="0.2">
      <c r="A27" s="5">
        <v>6</v>
      </c>
      <c r="B27" s="34">
        <v>46203</v>
      </c>
      <c r="C27" s="35">
        <v>25000</v>
      </c>
      <c r="D27" s="10">
        <f t="shared" si="1"/>
        <v>91</v>
      </c>
      <c r="E27" s="20">
        <v>365</v>
      </c>
      <c r="F27" s="19">
        <f t="shared" si="2"/>
        <v>209658.39</v>
      </c>
      <c r="G27" s="6">
        <f t="shared" si="0"/>
        <v>14350000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63" s="4" customFormat="1" ht="13.5" customHeight="1" x14ac:dyDescent="0.2">
      <c r="A28" s="5">
        <v>7</v>
      </c>
      <c r="B28" s="34">
        <v>46295</v>
      </c>
      <c r="C28" s="35">
        <v>25000</v>
      </c>
      <c r="D28" s="10">
        <f t="shared" si="1"/>
        <v>92</v>
      </c>
      <c r="E28" s="20">
        <v>365</v>
      </c>
      <c r="F28" s="19">
        <f t="shared" si="2"/>
        <v>211593.7</v>
      </c>
      <c r="G28" s="6">
        <f t="shared" si="0"/>
        <v>14325000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63" s="4" customFormat="1" ht="13.5" customHeight="1" x14ac:dyDescent="0.2">
      <c r="A29" s="5">
        <v>8</v>
      </c>
      <c r="B29" s="34">
        <v>46387</v>
      </c>
      <c r="C29" s="35">
        <v>25000</v>
      </c>
      <c r="D29" s="10">
        <f t="shared" si="1"/>
        <v>92</v>
      </c>
      <c r="E29" s="20">
        <v>365</v>
      </c>
      <c r="F29" s="19">
        <f t="shared" si="2"/>
        <v>211225.07</v>
      </c>
      <c r="G29" s="6">
        <f t="shared" si="0"/>
        <v>14300000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63" s="4" customFormat="1" ht="13.5" customHeight="1" x14ac:dyDescent="0.2">
      <c r="A30" s="5">
        <v>9</v>
      </c>
      <c r="B30" s="34">
        <v>46477</v>
      </c>
      <c r="C30" s="35">
        <v>25000</v>
      </c>
      <c r="D30" s="10">
        <f t="shared" si="1"/>
        <v>90</v>
      </c>
      <c r="E30" s="20">
        <v>365</v>
      </c>
      <c r="F30" s="19">
        <f t="shared" si="2"/>
        <v>206272.6</v>
      </c>
      <c r="G30" s="6">
        <f t="shared" si="0"/>
        <v>14275000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63" s="4" customFormat="1" ht="13.5" customHeight="1" x14ac:dyDescent="0.2">
      <c r="A31" s="5">
        <v>10</v>
      </c>
      <c r="B31" s="34">
        <v>46568</v>
      </c>
      <c r="C31" s="35">
        <v>25000</v>
      </c>
      <c r="D31" s="10">
        <f t="shared" si="1"/>
        <v>91</v>
      </c>
      <c r="E31" s="20">
        <v>365</v>
      </c>
      <c r="F31" s="19">
        <f t="shared" si="2"/>
        <v>208199.9</v>
      </c>
      <c r="G31" s="6">
        <f t="shared" si="0"/>
        <v>14250000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63" s="4" customFormat="1" ht="13.5" customHeight="1" x14ac:dyDescent="0.2">
      <c r="A32" s="5">
        <v>11</v>
      </c>
      <c r="B32" s="34">
        <v>46660</v>
      </c>
      <c r="C32" s="35">
        <v>25000</v>
      </c>
      <c r="D32" s="10">
        <f t="shared" si="1"/>
        <v>92</v>
      </c>
      <c r="E32" s="20">
        <v>365</v>
      </c>
      <c r="F32" s="19">
        <f t="shared" si="2"/>
        <v>210119.18</v>
      </c>
      <c r="G32" s="6">
        <f t="shared" si="0"/>
        <v>14225000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4" customFormat="1" ht="13.5" customHeight="1" x14ac:dyDescent="0.2">
      <c r="A33" s="5">
        <v>12</v>
      </c>
      <c r="B33" s="34">
        <v>46752</v>
      </c>
      <c r="C33" s="35">
        <v>25000</v>
      </c>
      <c r="D33" s="10">
        <f t="shared" si="1"/>
        <v>92</v>
      </c>
      <c r="E33" s="20">
        <v>365</v>
      </c>
      <c r="F33" s="19">
        <f t="shared" si="2"/>
        <v>209750.55</v>
      </c>
      <c r="G33" s="6">
        <f t="shared" si="0"/>
        <v>14200000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4" customFormat="1" ht="13.5" customHeight="1" x14ac:dyDescent="0.2">
      <c r="A34" s="5">
        <v>13</v>
      </c>
      <c r="B34" s="34">
        <v>46843</v>
      </c>
      <c r="C34" s="35">
        <v>250000</v>
      </c>
      <c r="D34" s="10">
        <f t="shared" si="1"/>
        <v>91</v>
      </c>
      <c r="E34" s="20">
        <v>365</v>
      </c>
      <c r="F34" s="19">
        <f t="shared" si="2"/>
        <v>207106.03</v>
      </c>
      <c r="G34" s="6">
        <f t="shared" si="0"/>
        <v>13950000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4" customFormat="1" ht="13.5" customHeight="1" x14ac:dyDescent="0.2">
      <c r="A35" s="5">
        <v>14</v>
      </c>
      <c r="B35" s="34">
        <v>46934</v>
      </c>
      <c r="C35" s="35">
        <v>250000</v>
      </c>
      <c r="D35" s="10">
        <f t="shared" si="1"/>
        <v>91</v>
      </c>
      <c r="E35" s="20">
        <v>365</v>
      </c>
      <c r="F35" s="19">
        <f t="shared" si="2"/>
        <v>203459.79</v>
      </c>
      <c r="G35" s="6">
        <f t="shared" si="0"/>
        <v>13700000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4" customFormat="1" ht="13.5" customHeight="1" x14ac:dyDescent="0.2">
      <c r="A36" s="5">
        <v>15</v>
      </c>
      <c r="B36" s="34">
        <v>47026</v>
      </c>
      <c r="C36" s="35">
        <v>250000</v>
      </c>
      <c r="D36" s="10">
        <f t="shared" si="1"/>
        <v>92</v>
      </c>
      <c r="E36" s="20">
        <v>365</v>
      </c>
      <c r="F36" s="19">
        <f t="shared" si="2"/>
        <v>202009.32</v>
      </c>
      <c r="G36" s="6">
        <f t="shared" si="0"/>
        <v>13450000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4" customFormat="1" ht="13.5" customHeight="1" x14ac:dyDescent="0.2">
      <c r="A37" s="5">
        <v>16</v>
      </c>
      <c r="B37" s="34">
        <v>47118</v>
      </c>
      <c r="C37" s="35">
        <v>250000</v>
      </c>
      <c r="D37" s="10">
        <f t="shared" si="1"/>
        <v>92</v>
      </c>
      <c r="E37" s="20">
        <v>365</v>
      </c>
      <c r="F37" s="19">
        <f t="shared" si="2"/>
        <v>198323.01</v>
      </c>
      <c r="G37" s="6">
        <f t="shared" si="0"/>
        <v>13200000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4" customFormat="1" ht="13.5" customHeight="1" x14ac:dyDescent="0.2">
      <c r="A38" s="5">
        <v>17</v>
      </c>
      <c r="B38" s="34">
        <v>47208</v>
      </c>
      <c r="C38" s="35">
        <v>250000</v>
      </c>
      <c r="D38" s="10">
        <f t="shared" si="1"/>
        <v>90</v>
      </c>
      <c r="E38" s="20">
        <v>365</v>
      </c>
      <c r="F38" s="19">
        <f t="shared" si="2"/>
        <v>190405.48</v>
      </c>
      <c r="G38" s="6">
        <f t="shared" si="0"/>
        <v>12950000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4" customFormat="1" ht="13.5" customHeight="1" x14ac:dyDescent="0.2">
      <c r="A39" s="5">
        <v>18</v>
      </c>
      <c r="B39" s="34">
        <v>47299</v>
      </c>
      <c r="C39" s="35">
        <v>250000</v>
      </c>
      <c r="D39" s="10">
        <f t="shared" si="1"/>
        <v>91</v>
      </c>
      <c r="E39" s="20">
        <v>365</v>
      </c>
      <c r="F39" s="19">
        <f t="shared" si="2"/>
        <v>188874.86</v>
      </c>
      <c r="G39" s="6">
        <f t="shared" si="0"/>
        <v>12700000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4" customFormat="1" ht="13.5" customHeight="1" x14ac:dyDescent="0.2">
      <c r="A40" s="5">
        <v>19</v>
      </c>
      <c r="B40" s="34">
        <v>47391</v>
      </c>
      <c r="C40" s="35">
        <v>250000</v>
      </c>
      <c r="D40" s="10">
        <f t="shared" si="1"/>
        <v>92</v>
      </c>
      <c r="E40" s="20">
        <v>365</v>
      </c>
      <c r="F40" s="19">
        <f t="shared" si="2"/>
        <v>187264.11</v>
      </c>
      <c r="G40" s="6">
        <f t="shared" si="0"/>
        <v>12450000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4" customFormat="1" ht="13.5" customHeight="1" x14ac:dyDescent="0.2">
      <c r="A41" s="5">
        <v>20</v>
      </c>
      <c r="B41" s="34">
        <v>47483</v>
      </c>
      <c r="C41" s="35">
        <v>250000</v>
      </c>
      <c r="D41" s="10">
        <f t="shared" si="1"/>
        <v>92</v>
      </c>
      <c r="E41" s="20">
        <v>365</v>
      </c>
      <c r="F41" s="19">
        <f t="shared" si="2"/>
        <v>183577.81</v>
      </c>
      <c r="G41" s="6">
        <f t="shared" si="0"/>
        <v>12200000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4" customFormat="1" ht="13.5" customHeight="1" x14ac:dyDescent="0.2">
      <c r="A42" s="5">
        <v>21</v>
      </c>
      <c r="B42" s="34">
        <v>47573</v>
      </c>
      <c r="C42" s="35">
        <v>250000</v>
      </c>
      <c r="D42" s="10">
        <f t="shared" si="1"/>
        <v>90</v>
      </c>
      <c r="E42" s="20">
        <v>365</v>
      </c>
      <c r="F42" s="19">
        <f t="shared" si="2"/>
        <v>175980.82</v>
      </c>
      <c r="G42" s="6">
        <f t="shared" si="0"/>
        <v>11950000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4" customFormat="1" ht="13.5" customHeight="1" x14ac:dyDescent="0.2">
      <c r="A43" s="5">
        <v>22</v>
      </c>
      <c r="B43" s="34">
        <v>47664</v>
      </c>
      <c r="C43" s="35">
        <v>250000</v>
      </c>
      <c r="D43" s="10">
        <f t="shared" si="1"/>
        <v>91</v>
      </c>
      <c r="E43" s="20">
        <v>365</v>
      </c>
      <c r="F43" s="19">
        <f t="shared" si="2"/>
        <v>174289.93</v>
      </c>
      <c r="G43" s="6">
        <f t="shared" si="0"/>
        <v>11700000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4" customFormat="1" ht="13.5" customHeight="1" x14ac:dyDescent="0.2">
      <c r="A44" s="5">
        <v>23</v>
      </c>
      <c r="B44" s="34">
        <v>47756</v>
      </c>
      <c r="C44" s="35">
        <v>250000</v>
      </c>
      <c r="D44" s="10">
        <f t="shared" si="1"/>
        <v>92</v>
      </c>
      <c r="E44" s="20">
        <v>365</v>
      </c>
      <c r="F44" s="19">
        <f t="shared" si="2"/>
        <v>172518.9</v>
      </c>
      <c r="G44" s="6">
        <f t="shared" si="0"/>
        <v>11450000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4" customFormat="1" ht="13.5" customHeight="1" x14ac:dyDescent="0.2">
      <c r="A45" s="5">
        <v>24</v>
      </c>
      <c r="B45" s="34">
        <v>47848</v>
      </c>
      <c r="C45" s="35">
        <v>250000</v>
      </c>
      <c r="D45" s="10">
        <f t="shared" si="1"/>
        <v>92</v>
      </c>
      <c r="E45" s="20">
        <v>365</v>
      </c>
      <c r="F45" s="19">
        <f t="shared" si="2"/>
        <v>168832.6</v>
      </c>
      <c r="G45" s="6">
        <f t="shared" si="0"/>
        <v>11200000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4" customFormat="1" ht="13.5" customHeight="1" x14ac:dyDescent="0.2">
      <c r="A46" s="5">
        <v>25</v>
      </c>
      <c r="B46" s="34">
        <v>47938</v>
      </c>
      <c r="C46" s="35">
        <v>250000</v>
      </c>
      <c r="D46" s="10">
        <f t="shared" si="1"/>
        <v>90</v>
      </c>
      <c r="E46" s="20">
        <v>365</v>
      </c>
      <c r="F46" s="19">
        <f t="shared" si="2"/>
        <v>161556.16</v>
      </c>
      <c r="G46" s="6">
        <f t="shared" si="0"/>
        <v>10950000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4" customFormat="1" ht="13.5" customHeight="1" x14ac:dyDescent="0.2">
      <c r="A47" s="5">
        <v>26</v>
      </c>
      <c r="B47" s="34">
        <v>48029</v>
      </c>
      <c r="C47" s="35">
        <v>250000</v>
      </c>
      <c r="D47" s="10">
        <f t="shared" si="1"/>
        <v>91</v>
      </c>
      <c r="E47" s="20">
        <v>365</v>
      </c>
      <c r="F47" s="19">
        <f t="shared" si="2"/>
        <v>159705</v>
      </c>
      <c r="G47" s="6">
        <f t="shared" si="0"/>
        <v>10700000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4" customFormat="1" ht="13.5" customHeight="1" x14ac:dyDescent="0.2">
      <c r="A48" s="5">
        <v>27</v>
      </c>
      <c r="B48" s="34">
        <v>48121</v>
      </c>
      <c r="C48" s="35">
        <v>250000</v>
      </c>
      <c r="D48" s="10">
        <f t="shared" si="1"/>
        <v>92</v>
      </c>
      <c r="E48" s="20">
        <v>365</v>
      </c>
      <c r="F48" s="19">
        <f t="shared" si="2"/>
        <v>157773.70000000001</v>
      </c>
      <c r="G48" s="6">
        <f t="shared" si="0"/>
        <v>10450000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4" customFormat="1" ht="13.5" customHeight="1" x14ac:dyDescent="0.2">
      <c r="A49" s="5">
        <v>28</v>
      </c>
      <c r="B49" s="34">
        <v>48213</v>
      </c>
      <c r="C49" s="35">
        <v>250000</v>
      </c>
      <c r="D49" s="10">
        <f t="shared" si="1"/>
        <v>92</v>
      </c>
      <c r="E49" s="20">
        <v>365</v>
      </c>
      <c r="F49" s="19">
        <f t="shared" si="2"/>
        <v>154087.4</v>
      </c>
      <c r="G49" s="6">
        <f t="shared" si="0"/>
        <v>10200000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4" customFormat="1" ht="13.5" customHeight="1" x14ac:dyDescent="0.2">
      <c r="A50" s="5">
        <v>29</v>
      </c>
      <c r="B50" s="34">
        <v>48304</v>
      </c>
      <c r="C50" s="35">
        <v>500000</v>
      </c>
      <c r="D50" s="10">
        <f t="shared" si="1"/>
        <v>91</v>
      </c>
      <c r="E50" s="20">
        <v>365</v>
      </c>
      <c r="F50" s="19">
        <f t="shared" si="2"/>
        <v>148766.29999999999</v>
      </c>
      <c r="G50" s="6">
        <f t="shared" si="0"/>
        <v>9700000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4" customFormat="1" ht="13.5" customHeight="1" x14ac:dyDescent="0.2">
      <c r="A51" s="5">
        <v>30</v>
      </c>
      <c r="B51" s="34">
        <v>48395</v>
      </c>
      <c r="C51" s="35">
        <v>500000</v>
      </c>
      <c r="D51" s="10">
        <f t="shared" si="1"/>
        <v>91</v>
      </c>
      <c r="E51" s="20">
        <v>365</v>
      </c>
      <c r="F51" s="19">
        <f t="shared" si="2"/>
        <v>141473.84</v>
      </c>
      <c r="G51" s="6">
        <f t="shared" si="0"/>
        <v>9200000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4" customFormat="1" ht="13.5" customHeight="1" x14ac:dyDescent="0.2">
      <c r="A52" s="5">
        <v>31</v>
      </c>
      <c r="B52" s="34">
        <v>48487</v>
      </c>
      <c r="C52" s="35">
        <v>500000</v>
      </c>
      <c r="D52" s="10">
        <f t="shared" si="1"/>
        <v>92</v>
      </c>
      <c r="E52" s="20">
        <v>365</v>
      </c>
      <c r="F52" s="19">
        <f t="shared" si="2"/>
        <v>135655.89000000001</v>
      </c>
      <c r="G52" s="6">
        <f t="shared" si="0"/>
        <v>8700000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4" customFormat="1" ht="13.5" customHeight="1" x14ac:dyDescent="0.2">
      <c r="A53" s="5">
        <v>32</v>
      </c>
      <c r="B53" s="34">
        <v>48579</v>
      </c>
      <c r="C53" s="35">
        <v>500000</v>
      </c>
      <c r="D53" s="10">
        <f t="shared" si="1"/>
        <v>92</v>
      </c>
      <c r="E53" s="20">
        <v>365</v>
      </c>
      <c r="F53" s="19">
        <f t="shared" si="2"/>
        <v>128283.29</v>
      </c>
      <c r="G53" s="6">
        <f t="shared" ref="G53:G69" si="3">G52-C53</f>
        <v>8200000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4" customFormat="1" ht="13.5" customHeight="1" x14ac:dyDescent="0.2">
      <c r="A54" s="5">
        <v>33</v>
      </c>
      <c r="B54" s="34">
        <v>48669</v>
      </c>
      <c r="C54" s="35">
        <v>500000</v>
      </c>
      <c r="D54" s="10">
        <f t="shared" si="1"/>
        <v>90</v>
      </c>
      <c r="E54" s="20">
        <v>365</v>
      </c>
      <c r="F54" s="19">
        <f t="shared" si="2"/>
        <v>118282.19</v>
      </c>
      <c r="G54" s="6">
        <f t="shared" si="3"/>
        <v>7700000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4" customFormat="1" ht="13.5" customHeight="1" x14ac:dyDescent="0.2">
      <c r="A55" s="5">
        <v>34</v>
      </c>
      <c r="B55" s="34">
        <v>48760</v>
      </c>
      <c r="C55" s="35">
        <v>500000</v>
      </c>
      <c r="D55" s="10">
        <f t="shared" si="1"/>
        <v>91</v>
      </c>
      <c r="E55" s="20">
        <v>365</v>
      </c>
      <c r="F55" s="19">
        <f t="shared" si="2"/>
        <v>112303.97</v>
      </c>
      <c r="G55" s="6">
        <f t="shared" si="3"/>
        <v>7200000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4" customFormat="1" ht="13.5" customHeight="1" x14ac:dyDescent="0.2">
      <c r="A56" s="5">
        <v>35</v>
      </c>
      <c r="B56" s="34">
        <v>48852</v>
      </c>
      <c r="C56" s="35">
        <v>500000</v>
      </c>
      <c r="D56" s="10">
        <f t="shared" si="1"/>
        <v>92</v>
      </c>
      <c r="E56" s="20">
        <v>365</v>
      </c>
      <c r="F56" s="19">
        <f t="shared" si="2"/>
        <v>106165.48</v>
      </c>
      <c r="G56" s="6">
        <f t="shared" si="3"/>
        <v>6700000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4" customFormat="1" ht="13.5" customHeight="1" x14ac:dyDescent="0.2">
      <c r="A57" s="5">
        <v>36</v>
      </c>
      <c r="B57" s="34">
        <v>48944</v>
      </c>
      <c r="C57" s="35">
        <v>500000</v>
      </c>
      <c r="D57" s="10">
        <f t="shared" si="1"/>
        <v>92</v>
      </c>
      <c r="E57" s="20">
        <v>365</v>
      </c>
      <c r="F57" s="19">
        <f t="shared" si="2"/>
        <v>98792.88</v>
      </c>
      <c r="G57" s="6">
        <f t="shared" si="3"/>
        <v>6200000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4" customFormat="1" ht="13.5" customHeight="1" x14ac:dyDescent="0.2">
      <c r="A58" s="5">
        <v>37</v>
      </c>
      <c r="B58" s="34">
        <v>49034</v>
      </c>
      <c r="C58" s="35">
        <v>500000</v>
      </c>
      <c r="D58" s="10">
        <f t="shared" si="1"/>
        <v>90</v>
      </c>
      <c r="E58" s="20">
        <v>365</v>
      </c>
      <c r="F58" s="19">
        <f t="shared" si="2"/>
        <v>89432.88</v>
      </c>
      <c r="G58" s="6">
        <f t="shared" si="3"/>
        <v>5700000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4" customFormat="1" ht="13.5" customHeight="1" x14ac:dyDescent="0.2">
      <c r="A59" s="5">
        <v>38</v>
      </c>
      <c r="B59" s="34">
        <v>49125</v>
      </c>
      <c r="C59" s="35">
        <v>500000</v>
      </c>
      <c r="D59" s="10">
        <f t="shared" si="1"/>
        <v>91</v>
      </c>
      <c r="E59" s="20">
        <v>365</v>
      </c>
      <c r="F59" s="19">
        <f t="shared" si="2"/>
        <v>83134.11</v>
      </c>
      <c r="G59" s="6">
        <f t="shared" si="3"/>
        <v>5200000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4" customFormat="1" ht="13.5" customHeight="1" x14ac:dyDescent="0.2">
      <c r="A60" s="5">
        <v>39</v>
      </c>
      <c r="B60" s="34">
        <v>49217</v>
      </c>
      <c r="C60" s="35">
        <v>500000</v>
      </c>
      <c r="D60" s="10">
        <f t="shared" si="1"/>
        <v>92</v>
      </c>
      <c r="E60" s="20">
        <v>365</v>
      </c>
      <c r="F60" s="19">
        <f t="shared" si="2"/>
        <v>76675.070000000007</v>
      </c>
      <c r="G60" s="6">
        <f t="shared" si="3"/>
        <v>4700000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4" customFormat="1" ht="13.5" customHeight="1" x14ac:dyDescent="0.2">
      <c r="A61" s="5">
        <v>40</v>
      </c>
      <c r="B61" s="34">
        <v>49309</v>
      </c>
      <c r="C61" s="35">
        <v>500000</v>
      </c>
      <c r="D61" s="10">
        <f t="shared" si="1"/>
        <v>92</v>
      </c>
      <c r="E61" s="20">
        <v>365</v>
      </c>
      <c r="F61" s="19">
        <f t="shared" si="2"/>
        <v>69302.47</v>
      </c>
      <c r="G61" s="6">
        <f t="shared" si="3"/>
        <v>4200000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4" customFormat="1" ht="13.5" customHeight="1" x14ac:dyDescent="0.2">
      <c r="A62" s="5">
        <v>41</v>
      </c>
      <c r="B62" s="34">
        <v>49399</v>
      </c>
      <c r="C62" s="35">
        <v>500000</v>
      </c>
      <c r="D62" s="10">
        <f t="shared" si="1"/>
        <v>90</v>
      </c>
      <c r="E62" s="20">
        <v>365</v>
      </c>
      <c r="F62" s="19">
        <f t="shared" si="2"/>
        <v>60583.56</v>
      </c>
      <c r="G62" s="6">
        <f t="shared" si="3"/>
        <v>3700000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4" customFormat="1" ht="13.5" customHeight="1" x14ac:dyDescent="0.2">
      <c r="A63" s="5">
        <v>42</v>
      </c>
      <c r="B63" s="34">
        <v>49490</v>
      </c>
      <c r="C63" s="35">
        <v>500000</v>
      </c>
      <c r="D63" s="10">
        <f t="shared" si="1"/>
        <v>91</v>
      </c>
      <c r="E63" s="20">
        <v>365</v>
      </c>
      <c r="F63" s="19">
        <f t="shared" si="2"/>
        <v>53964.25</v>
      </c>
      <c r="G63" s="6">
        <f t="shared" si="3"/>
        <v>3200000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4" customFormat="1" ht="13.5" customHeight="1" x14ac:dyDescent="0.2">
      <c r="A64" s="5">
        <v>43</v>
      </c>
      <c r="B64" s="34">
        <v>49582</v>
      </c>
      <c r="C64" s="35">
        <v>500000</v>
      </c>
      <c r="D64" s="10">
        <f t="shared" si="1"/>
        <v>92</v>
      </c>
      <c r="E64" s="20">
        <v>365</v>
      </c>
      <c r="F64" s="19">
        <f t="shared" si="2"/>
        <v>47184.66</v>
      </c>
      <c r="G64" s="6">
        <f t="shared" si="3"/>
        <v>2700000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55" s="4" customFormat="1" ht="13.5" customHeight="1" x14ac:dyDescent="0.2">
      <c r="A65" s="5">
        <v>44</v>
      </c>
      <c r="B65" s="34">
        <v>49674</v>
      </c>
      <c r="C65" s="35">
        <v>500000</v>
      </c>
      <c r="D65" s="10">
        <f t="shared" si="1"/>
        <v>92</v>
      </c>
      <c r="E65" s="20">
        <v>365</v>
      </c>
      <c r="F65" s="19">
        <f t="shared" si="2"/>
        <v>39812.050000000003</v>
      </c>
      <c r="G65" s="6">
        <f t="shared" si="3"/>
        <v>2200000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55" s="4" customFormat="1" ht="13.5" customHeight="1" x14ac:dyDescent="0.2">
      <c r="A66" s="5">
        <v>45</v>
      </c>
      <c r="B66" s="34">
        <v>49765</v>
      </c>
      <c r="C66" s="35">
        <v>550000</v>
      </c>
      <c r="D66" s="10">
        <f t="shared" si="1"/>
        <v>91</v>
      </c>
      <c r="E66" s="20">
        <v>365</v>
      </c>
      <c r="F66" s="19">
        <f t="shared" si="2"/>
        <v>32086.85</v>
      </c>
      <c r="G66" s="6">
        <f t="shared" si="3"/>
        <v>1650000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55" s="4" customFormat="1" ht="13.5" customHeight="1" x14ac:dyDescent="0.2">
      <c r="A67" s="5">
        <v>46</v>
      </c>
      <c r="B67" s="34">
        <v>49856</v>
      </c>
      <c r="C67" s="35">
        <v>550000</v>
      </c>
      <c r="D67" s="10">
        <f t="shared" si="1"/>
        <v>91</v>
      </c>
      <c r="E67" s="20">
        <v>365</v>
      </c>
      <c r="F67" s="19">
        <f t="shared" si="2"/>
        <v>24065.14</v>
      </c>
      <c r="G67" s="6">
        <f t="shared" si="3"/>
        <v>1100000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55" s="4" customFormat="1" ht="13.5" customHeight="1" x14ac:dyDescent="0.2">
      <c r="A68" s="5">
        <v>47</v>
      </c>
      <c r="B68" s="34">
        <v>49948</v>
      </c>
      <c r="C68" s="35">
        <v>550000</v>
      </c>
      <c r="D68" s="10">
        <f t="shared" si="1"/>
        <v>92</v>
      </c>
      <c r="E68" s="20">
        <v>365</v>
      </c>
      <c r="F68" s="19">
        <f t="shared" si="2"/>
        <v>16219.73</v>
      </c>
      <c r="G68" s="6">
        <f t="shared" si="3"/>
        <v>550000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55" s="4" customFormat="1" ht="13.5" customHeight="1" x14ac:dyDescent="0.2">
      <c r="A69" s="5">
        <v>48</v>
      </c>
      <c r="B69" s="34">
        <v>50040</v>
      </c>
      <c r="C69" s="35">
        <v>550000</v>
      </c>
      <c r="D69" s="10">
        <f t="shared" si="1"/>
        <v>92</v>
      </c>
      <c r="E69" s="20">
        <v>365</v>
      </c>
      <c r="F69" s="19">
        <f t="shared" si="2"/>
        <v>8109.86</v>
      </c>
      <c r="G69" s="6">
        <f t="shared" si="3"/>
        <v>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55" ht="19.5" customHeight="1" x14ac:dyDescent="0.2">
      <c r="A70" s="45" t="s">
        <v>8</v>
      </c>
      <c r="B70" s="46"/>
      <c r="C70" s="46"/>
      <c r="D70" s="46"/>
      <c r="E70" s="47"/>
      <c r="F70" s="25">
        <f>SUM(F21:F69)</f>
        <v>7245301.1399999997</v>
      </c>
      <c r="G70" s="7"/>
    </row>
    <row r="71" spans="1:255" x14ac:dyDescent="0.2">
      <c r="A71" s="8" t="s">
        <v>5</v>
      </c>
    </row>
    <row r="72" spans="1:255" x14ac:dyDescent="0.2">
      <c r="A72" s="37" t="s">
        <v>19</v>
      </c>
      <c r="B72" s="37"/>
      <c r="C72" s="37"/>
      <c r="D72" s="37"/>
      <c r="E72" s="37"/>
      <c r="F72" s="37"/>
      <c r="G72" s="37"/>
      <c r="H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x14ac:dyDescent="0.2">
      <c r="A73"/>
      <c r="B73"/>
      <c r="C73"/>
      <c r="D73"/>
      <c r="E73"/>
      <c r="F73"/>
      <c r="G73"/>
      <c r="H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x14ac:dyDescent="0.2">
      <c r="A74" s="38" t="s">
        <v>20</v>
      </c>
      <c r="B74" s="38"/>
      <c r="C74" s="38"/>
      <c r="D74" s="38"/>
      <c r="E74" s="38"/>
      <c r="F74" s="38"/>
      <c r="G74" s="38"/>
      <c r="H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x14ac:dyDescent="0.2">
      <c r="A75" s="38"/>
      <c r="B75" s="38"/>
      <c r="C75" s="38"/>
      <c r="D75" s="38"/>
      <c r="E75" s="38"/>
      <c r="F75" s="38"/>
      <c r="G75" s="38"/>
      <c r="H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x14ac:dyDescent="0.2">
      <c r="A76" s="38"/>
      <c r="B76" s="38"/>
      <c r="C76" s="38"/>
      <c r="D76" s="38"/>
      <c r="E76" s="38"/>
      <c r="F76" s="38"/>
      <c r="G76" s="38"/>
      <c r="H76" s="9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x14ac:dyDescent="0.2">
      <c r="A77" s="9"/>
      <c r="B77" s="30"/>
      <c r="C77" s="30"/>
      <c r="D77" s="9"/>
      <c r="E77" s="9"/>
      <c r="F77" s="9"/>
      <c r="G77" s="9"/>
      <c r="H77" s="9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x14ac:dyDescent="0.2">
      <c r="A78"/>
      <c r="B78" s="29"/>
      <c r="C78" s="29"/>
      <c r="D78"/>
      <c r="E78"/>
      <c r="F78"/>
      <c r="G78"/>
      <c r="H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x14ac:dyDescent="0.2">
      <c r="A79"/>
      <c r="B79" s="29"/>
      <c r="C79" s="29"/>
      <c r="D79"/>
      <c r="F79"/>
      <c r="G79"/>
      <c r="H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x14ac:dyDescent="0.2">
      <c r="A80"/>
      <c r="B80" s="29"/>
      <c r="C80" s="29"/>
      <c r="D80"/>
      <c r="E80"/>
      <c r="F80"/>
      <c r="G80"/>
      <c r="H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x14ac:dyDescent="0.2">
      <c r="A81"/>
      <c r="B81" s="29"/>
      <c r="C81" s="29"/>
      <c r="D81"/>
      <c r="E81"/>
      <c r="F81"/>
      <c r="G81"/>
      <c r="H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x14ac:dyDescent="0.2">
      <c r="A82"/>
      <c r="B82" s="29"/>
      <c r="C82" s="29"/>
      <c r="D82"/>
      <c r="E82"/>
      <c r="F82"/>
      <c r="G82"/>
      <c r="H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x14ac:dyDescent="0.2">
      <c r="A83"/>
      <c r="B83" s="29"/>
      <c r="C83" s="29"/>
      <c r="D83"/>
      <c r="E83"/>
      <c r="F83"/>
      <c r="G83"/>
      <c r="H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x14ac:dyDescent="0.2">
      <c r="A84"/>
      <c r="B84" s="29"/>
      <c r="C84" s="29"/>
      <c r="D84"/>
      <c r="E84"/>
      <c r="F84"/>
      <c r="G84"/>
      <c r="H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x14ac:dyDescent="0.2">
      <c r="A85"/>
      <c r="B85" s="29"/>
      <c r="C85" s="29"/>
      <c r="D85"/>
      <c r="E85"/>
      <c r="F85"/>
      <c r="G85"/>
      <c r="H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x14ac:dyDescent="0.2">
      <c r="A86"/>
      <c r="B86" s="29"/>
      <c r="C86" s="29"/>
      <c r="D86"/>
      <c r="E86"/>
      <c r="F86"/>
      <c r="G86"/>
      <c r="H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x14ac:dyDescent="0.2">
      <c r="A87"/>
      <c r="B87" s="29"/>
      <c r="C87" s="29"/>
      <c r="D87"/>
      <c r="E87"/>
      <c r="F87"/>
      <c r="G87"/>
      <c r="H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x14ac:dyDescent="0.2">
      <c r="A88"/>
      <c r="B88" s="29"/>
      <c r="C88" s="29"/>
      <c r="D88"/>
      <c r="E88"/>
      <c r="F88"/>
      <c r="G88"/>
      <c r="H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x14ac:dyDescent="0.2">
      <c r="A89"/>
      <c r="B89" s="29"/>
      <c r="C89" s="29"/>
      <c r="D89"/>
      <c r="E89"/>
      <c r="F89"/>
      <c r="G89"/>
      <c r="H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x14ac:dyDescent="0.2">
      <c r="A90"/>
      <c r="B90" s="29"/>
      <c r="C90" s="29"/>
      <c r="D90"/>
      <c r="E90"/>
      <c r="F90"/>
      <c r="G90"/>
      <c r="H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x14ac:dyDescent="0.2">
      <c r="A91"/>
      <c r="B91" s="29"/>
      <c r="C91" s="29"/>
      <c r="D91"/>
      <c r="E91"/>
      <c r="F91"/>
      <c r="G91"/>
      <c r="H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x14ac:dyDescent="0.2">
      <c r="A92"/>
      <c r="B92" s="29"/>
      <c r="C92" s="29"/>
      <c r="D92"/>
      <c r="E92"/>
      <c r="F92"/>
      <c r="G92"/>
      <c r="H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x14ac:dyDescent="0.2">
      <c r="A93"/>
      <c r="B93" s="29"/>
      <c r="C93" s="29"/>
      <c r="D93"/>
      <c r="E93"/>
      <c r="F93"/>
      <c r="G93"/>
      <c r="H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x14ac:dyDescent="0.2">
      <c r="A94"/>
      <c r="B94" s="29"/>
      <c r="C94" s="29"/>
      <c r="D94"/>
      <c r="E94"/>
      <c r="F94"/>
      <c r="G94"/>
      <c r="H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x14ac:dyDescent="0.2">
      <c r="A95"/>
      <c r="B95" s="29"/>
      <c r="C95" s="29"/>
      <c r="D95"/>
      <c r="E95"/>
      <c r="F95"/>
      <c r="G95"/>
      <c r="H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x14ac:dyDescent="0.2">
      <c r="A96"/>
      <c r="B96" s="29"/>
      <c r="C96" s="29"/>
      <c r="D96"/>
      <c r="E96"/>
      <c r="F96"/>
      <c r="G96"/>
      <c r="H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x14ac:dyDescent="0.2">
      <c r="A97"/>
      <c r="B97" s="29"/>
      <c r="C97" s="29"/>
      <c r="D97"/>
      <c r="E97"/>
      <c r="F97"/>
      <c r="G97"/>
      <c r="H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x14ac:dyDescent="0.2">
      <c r="A98"/>
      <c r="B98" s="29"/>
      <c r="C98" s="29"/>
      <c r="D98"/>
      <c r="E98"/>
      <c r="F98"/>
      <c r="G98"/>
      <c r="H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x14ac:dyDescent="0.2">
      <c r="A99"/>
      <c r="B99" s="29"/>
      <c r="C99" s="29"/>
      <c r="D99"/>
      <c r="E99"/>
      <c r="F99"/>
      <c r="G99"/>
      <c r="H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x14ac:dyDescent="0.2">
      <c r="A100"/>
      <c r="B100" s="29"/>
      <c r="C100" s="29"/>
      <c r="D100"/>
      <c r="E100"/>
      <c r="F100"/>
      <c r="G100"/>
      <c r="H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x14ac:dyDescent="0.2">
      <c r="A101"/>
      <c r="B101" s="29"/>
      <c r="C101" s="29"/>
      <c r="D101"/>
      <c r="E101"/>
      <c r="F101"/>
      <c r="G101"/>
      <c r="H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x14ac:dyDescent="0.2">
      <c r="A102"/>
      <c r="B102" s="29"/>
      <c r="C102" s="29"/>
      <c r="D102"/>
      <c r="E102"/>
      <c r="F102"/>
      <c r="G102"/>
      <c r="H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x14ac:dyDescent="0.2">
      <c r="A103"/>
      <c r="B103" s="29"/>
      <c r="C103" s="29"/>
      <c r="D103"/>
      <c r="E103"/>
      <c r="F103"/>
      <c r="G103"/>
      <c r="H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x14ac:dyDescent="0.2">
      <c r="A104"/>
      <c r="B104" s="29"/>
      <c r="C104" s="29"/>
      <c r="D104"/>
      <c r="E104"/>
      <c r="F104"/>
      <c r="G104"/>
      <c r="H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x14ac:dyDescent="0.2">
      <c r="A105"/>
      <c r="B105" s="29"/>
      <c r="C105" s="29"/>
      <c r="D105"/>
      <c r="E105"/>
      <c r="F105"/>
      <c r="G105"/>
      <c r="H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x14ac:dyDescent="0.2">
      <c r="A106"/>
      <c r="B106" s="29"/>
      <c r="C106" s="29"/>
      <c r="D106"/>
      <c r="E106"/>
      <c r="F106"/>
      <c r="G106"/>
      <c r="H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x14ac:dyDescent="0.2">
      <c r="A107"/>
      <c r="B107" s="29"/>
      <c r="C107" s="29"/>
      <c r="D107"/>
      <c r="E107"/>
      <c r="F107"/>
      <c r="G107"/>
      <c r="H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x14ac:dyDescent="0.2">
      <c r="A108"/>
      <c r="B108" s="29"/>
      <c r="C108" s="29"/>
      <c r="D108"/>
      <c r="E108"/>
      <c r="F108"/>
      <c r="G108"/>
      <c r="H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x14ac:dyDescent="0.2">
      <c r="A109"/>
      <c r="B109" s="29"/>
      <c r="C109" s="29"/>
      <c r="D109"/>
      <c r="E109"/>
      <c r="F109"/>
      <c r="G109"/>
      <c r="H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x14ac:dyDescent="0.2">
      <c r="A110"/>
      <c r="B110" s="29"/>
      <c r="C110" s="29"/>
      <c r="D110"/>
      <c r="E110"/>
      <c r="F110"/>
      <c r="G110"/>
      <c r="H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x14ac:dyDescent="0.2">
      <c r="A111"/>
      <c r="B111" s="29"/>
      <c r="C111" s="29"/>
      <c r="D111"/>
      <c r="E111"/>
      <c r="F111"/>
      <c r="G111"/>
      <c r="H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x14ac:dyDescent="0.2">
      <c r="A112"/>
      <c r="B112" s="29"/>
      <c r="C112" s="29"/>
      <c r="D112"/>
      <c r="E112"/>
      <c r="F112"/>
      <c r="G112"/>
      <c r="H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x14ac:dyDescent="0.2">
      <c r="A113"/>
      <c r="B113" s="29"/>
      <c r="C113" s="29"/>
      <c r="D113"/>
      <c r="E113"/>
      <c r="F113"/>
      <c r="G113"/>
      <c r="H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x14ac:dyDescent="0.2">
      <c r="A114"/>
      <c r="B114" s="29"/>
      <c r="C114" s="29"/>
      <c r="D114"/>
      <c r="E114"/>
      <c r="F114"/>
      <c r="G114"/>
      <c r="H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x14ac:dyDescent="0.2">
      <c r="A115"/>
      <c r="B115" s="29"/>
      <c r="C115" s="29"/>
      <c r="D115"/>
      <c r="E115"/>
      <c r="F115"/>
      <c r="G115"/>
      <c r="H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x14ac:dyDescent="0.2">
      <c r="A116"/>
      <c r="B116" s="29"/>
      <c r="C116" s="29"/>
      <c r="D116"/>
      <c r="E116"/>
      <c r="F116"/>
      <c r="G116"/>
      <c r="H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x14ac:dyDescent="0.2">
      <c r="A117"/>
      <c r="B117" s="29"/>
      <c r="C117" s="29"/>
      <c r="D117"/>
      <c r="E117"/>
      <c r="F117"/>
      <c r="G117"/>
      <c r="H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x14ac:dyDescent="0.2">
      <c r="A118"/>
      <c r="B118" s="29"/>
      <c r="C118" s="29"/>
      <c r="D118"/>
      <c r="E118"/>
      <c r="F118"/>
      <c r="G118"/>
      <c r="H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x14ac:dyDescent="0.2">
      <c r="A119"/>
      <c r="B119" s="29"/>
      <c r="C119" s="29"/>
      <c r="D119"/>
      <c r="E119"/>
      <c r="F119"/>
      <c r="G119"/>
      <c r="H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x14ac:dyDescent="0.2">
      <c r="A120"/>
      <c r="B120" s="29"/>
      <c r="C120" s="29"/>
      <c r="D120"/>
      <c r="E120"/>
      <c r="F120"/>
      <c r="G120"/>
      <c r="H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x14ac:dyDescent="0.2">
      <c r="A121"/>
      <c r="B121" s="29"/>
      <c r="C121" s="29"/>
      <c r="D121"/>
      <c r="E121"/>
      <c r="F121"/>
      <c r="G121"/>
      <c r="H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x14ac:dyDescent="0.2">
      <c r="A122"/>
      <c r="B122" s="29"/>
      <c r="C122" s="29"/>
      <c r="D122"/>
      <c r="E122"/>
      <c r="F122"/>
      <c r="G122"/>
      <c r="H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x14ac:dyDescent="0.2">
      <c r="A123"/>
      <c r="B123" s="29"/>
      <c r="C123" s="29"/>
      <c r="D123"/>
      <c r="E123"/>
      <c r="F123"/>
      <c r="G123"/>
      <c r="H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x14ac:dyDescent="0.2">
      <c r="A124"/>
      <c r="B124" s="29"/>
      <c r="C124" s="29"/>
      <c r="D124"/>
      <c r="E124"/>
      <c r="F124"/>
      <c r="G124"/>
      <c r="H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x14ac:dyDescent="0.2">
      <c r="A125"/>
      <c r="B125" s="29"/>
      <c r="C125" s="29"/>
      <c r="D125"/>
      <c r="E125"/>
      <c r="F125"/>
      <c r="G125"/>
      <c r="H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x14ac:dyDescent="0.2">
      <c r="A126"/>
      <c r="B126" s="29"/>
      <c r="C126" s="29"/>
      <c r="D126"/>
      <c r="E126"/>
      <c r="F126"/>
      <c r="G126"/>
      <c r="H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x14ac:dyDescent="0.2">
      <c r="A127"/>
      <c r="B127" s="29"/>
      <c r="C127" s="29"/>
      <c r="D127"/>
      <c r="E127"/>
      <c r="F127"/>
      <c r="G127"/>
      <c r="H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x14ac:dyDescent="0.2">
      <c r="A128"/>
      <c r="B128" s="29"/>
      <c r="C128" s="29"/>
      <c r="D128"/>
      <c r="E128"/>
      <c r="F128"/>
      <c r="G128"/>
      <c r="H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x14ac:dyDescent="0.2">
      <c r="A129"/>
      <c r="B129" s="29"/>
      <c r="C129" s="29"/>
      <c r="D129"/>
      <c r="E129"/>
      <c r="F129"/>
      <c r="G129"/>
      <c r="H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x14ac:dyDescent="0.2">
      <c r="A130"/>
      <c r="B130" s="29"/>
      <c r="C130" s="29"/>
      <c r="D130"/>
      <c r="E130"/>
      <c r="F130"/>
      <c r="G130"/>
      <c r="H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x14ac:dyDescent="0.2">
      <c r="A131"/>
      <c r="B131" s="29"/>
      <c r="C131" s="29"/>
      <c r="D131"/>
      <c r="E131"/>
      <c r="F131"/>
      <c r="G131"/>
      <c r="H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x14ac:dyDescent="0.2">
      <c r="A132"/>
      <c r="B132" s="29"/>
      <c r="C132" s="29"/>
      <c r="D132"/>
      <c r="E132"/>
      <c r="F132"/>
      <c r="G132"/>
      <c r="H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x14ac:dyDescent="0.2">
      <c r="A133"/>
      <c r="B133" s="29"/>
      <c r="C133" s="29"/>
      <c r="D133"/>
      <c r="E133"/>
      <c r="F133"/>
      <c r="G133"/>
      <c r="H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x14ac:dyDescent="0.2">
      <c r="A134"/>
      <c r="B134" s="29"/>
      <c r="C134" s="29"/>
      <c r="D134"/>
      <c r="E134"/>
      <c r="F134"/>
      <c r="G134"/>
      <c r="H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x14ac:dyDescent="0.2">
      <c r="A135"/>
      <c r="B135" s="29"/>
      <c r="C135" s="29"/>
      <c r="D135"/>
      <c r="E135"/>
      <c r="F135"/>
      <c r="G135"/>
      <c r="H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x14ac:dyDescent="0.2">
      <c r="A136"/>
      <c r="B136" s="29"/>
      <c r="C136" s="29"/>
      <c r="D136"/>
      <c r="E136"/>
      <c r="F136"/>
      <c r="G136"/>
      <c r="H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x14ac:dyDescent="0.2">
      <c r="A137"/>
      <c r="B137" s="29"/>
      <c r="C137" s="29"/>
      <c r="D137"/>
      <c r="E137"/>
      <c r="F137"/>
      <c r="G137"/>
      <c r="H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x14ac:dyDescent="0.2">
      <c r="A138"/>
      <c r="B138" s="29"/>
      <c r="C138" s="29"/>
      <c r="D138"/>
      <c r="E138"/>
      <c r="F138"/>
      <c r="G138"/>
      <c r="H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x14ac:dyDescent="0.2">
      <c r="A139"/>
      <c r="B139" s="29"/>
      <c r="C139" s="29"/>
      <c r="D139"/>
      <c r="E139"/>
      <c r="F139"/>
      <c r="G139"/>
      <c r="H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x14ac:dyDescent="0.2">
      <c r="A140"/>
      <c r="B140" s="29"/>
      <c r="C140" s="29"/>
      <c r="D140"/>
      <c r="E140"/>
      <c r="F140"/>
      <c r="G140"/>
      <c r="H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x14ac:dyDescent="0.2">
      <c r="A141"/>
      <c r="B141" s="29"/>
      <c r="C141" s="29"/>
      <c r="D141"/>
      <c r="E141"/>
      <c r="F141"/>
      <c r="G141"/>
      <c r="H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x14ac:dyDescent="0.2">
      <c r="A142"/>
      <c r="B142" s="29"/>
      <c r="C142" s="29"/>
      <c r="D142"/>
      <c r="E142"/>
      <c r="F142"/>
      <c r="G142"/>
      <c r="H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x14ac:dyDescent="0.2">
      <c r="A143"/>
      <c r="B143" s="29"/>
      <c r="C143" s="29"/>
      <c r="D143"/>
      <c r="E143"/>
      <c r="F143"/>
      <c r="G143"/>
      <c r="H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x14ac:dyDescent="0.2">
      <c r="A144"/>
      <c r="B144" s="29"/>
      <c r="C144" s="29"/>
      <c r="D144"/>
      <c r="E144"/>
      <c r="F144"/>
      <c r="G144"/>
      <c r="H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x14ac:dyDescent="0.2">
      <c r="A145"/>
      <c r="B145" s="29"/>
      <c r="C145" s="29"/>
      <c r="D145"/>
      <c r="E145"/>
      <c r="F145"/>
      <c r="G145"/>
      <c r="H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x14ac:dyDescent="0.2">
      <c r="A146"/>
      <c r="B146" s="29"/>
      <c r="C146" s="29"/>
      <c r="D146"/>
      <c r="E146"/>
      <c r="F146"/>
      <c r="G146"/>
      <c r="H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x14ac:dyDescent="0.2">
      <c r="A147"/>
      <c r="B147" s="29"/>
      <c r="C147" s="29"/>
      <c r="D147"/>
      <c r="E147"/>
      <c r="F147"/>
      <c r="G147"/>
      <c r="H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x14ac:dyDescent="0.2">
      <c r="A148"/>
      <c r="B148" s="29"/>
      <c r="C148" s="29"/>
      <c r="D148"/>
      <c r="E148"/>
      <c r="F148"/>
      <c r="G148"/>
      <c r="H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x14ac:dyDescent="0.2">
      <c r="A149"/>
      <c r="B149" s="29"/>
      <c r="C149" s="29"/>
      <c r="D149"/>
      <c r="E149"/>
      <c r="F149"/>
      <c r="G149"/>
      <c r="H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x14ac:dyDescent="0.2">
      <c r="A150"/>
      <c r="B150" s="29"/>
      <c r="C150" s="29"/>
      <c r="D150"/>
      <c r="E150"/>
      <c r="F150"/>
      <c r="G150"/>
      <c r="H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55" x14ac:dyDescent="0.2">
      <c r="A151"/>
      <c r="B151" s="29"/>
      <c r="C151" s="29"/>
      <c r="D151"/>
      <c r="E151"/>
      <c r="F151"/>
      <c r="G151"/>
      <c r="H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x14ac:dyDescent="0.2">
      <c r="A152"/>
      <c r="B152" s="29"/>
      <c r="C152" s="29"/>
      <c r="D152"/>
      <c r="E152"/>
      <c r="F152"/>
      <c r="G152"/>
      <c r="H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x14ac:dyDescent="0.2">
      <c r="A153"/>
      <c r="B153" s="29"/>
      <c r="C153" s="29"/>
      <c r="D153"/>
      <c r="E153"/>
      <c r="F153"/>
      <c r="G153"/>
      <c r="H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x14ac:dyDescent="0.2">
      <c r="A154"/>
      <c r="B154" s="29"/>
      <c r="C154" s="29"/>
      <c r="D154"/>
      <c r="E154"/>
      <c r="F154"/>
      <c r="G154"/>
      <c r="H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x14ac:dyDescent="0.2">
      <c r="A155"/>
      <c r="B155" s="29"/>
      <c r="C155" s="29"/>
      <c r="D155"/>
      <c r="E155"/>
      <c r="F155"/>
      <c r="G155"/>
      <c r="H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55" x14ac:dyDescent="0.2">
      <c r="A156"/>
      <c r="B156" s="29"/>
      <c r="C156" s="29"/>
      <c r="D156"/>
      <c r="E156"/>
      <c r="F156"/>
      <c r="G156"/>
      <c r="H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255" x14ac:dyDescent="0.2">
      <c r="A157"/>
      <c r="B157" s="29"/>
      <c r="C157" s="29"/>
      <c r="D157"/>
      <c r="E157"/>
      <c r="F157"/>
      <c r="G157"/>
      <c r="H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x14ac:dyDescent="0.2">
      <c r="A158"/>
      <c r="B158" s="29"/>
      <c r="C158" s="29"/>
      <c r="D158"/>
      <c r="E158"/>
      <c r="F158"/>
      <c r="G158"/>
      <c r="H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x14ac:dyDescent="0.2">
      <c r="A159"/>
      <c r="B159" s="29"/>
      <c r="C159" s="29"/>
      <c r="D159"/>
      <c r="E159"/>
      <c r="F159"/>
      <c r="G159"/>
      <c r="H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5" x14ac:dyDescent="0.2">
      <c r="A160"/>
      <c r="B160" s="29"/>
      <c r="C160" s="29"/>
      <c r="D160"/>
      <c r="E160"/>
      <c r="F160"/>
      <c r="G160"/>
      <c r="H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x14ac:dyDescent="0.2">
      <c r="A161"/>
      <c r="B161" s="29"/>
      <c r="C161" s="29"/>
      <c r="D161"/>
      <c r="E161"/>
      <c r="F161"/>
      <c r="G161"/>
      <c r="H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x14ac:dyDescent="0.2">
      <c r="A162"/>
      <c r="B162" s="29"/>
      <c r="C162" s="29"/>
      <c r="D162"/>
      <c r="E162"/>
      <c r="F162"/>
      <c r="G162"/>
      <c r="H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x14ac:dyDescent="0.2">
      <c r="A163"/>
      <c r="B163" s="29"/>
      <c r="C163" s="29"/>
      <c r="D163"/>
      <c r="E163"/>
      <c r="F163"/>
      <c r="G163"/>
      <c r="H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x14ac:dyDescent="0.2">
      <c r="A164"/>
      <c r="B164" s="29"/>
      <c r="C164" s="29"/>
      <c r="D164"/>
      <c r="E164"/>
      <c r="F164"/>
      <c r="G164"/>
      <c r="H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x14ac:dyDescent="0.2">
      <c r="A165"/>
      <c r="B165" s="29"/>
      <c r="C165" s="29"/>
      <c r="D165"/>
      <c r="E165"/>
      <c r="F165"/>
      <c r="G165"/>
      <c r="H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x14ac:dyDescent="0.2">
      <c r="A166"/>
      <c r="B166" s="29"/>
      <c r="C166" s="29"/>
      <c r="D166"/>
      <c r="E166"/>
      <c r="F166"/>
      <c r="G166"/>
      <c r="H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x14ac:dyDescent="0.2">
      <c r="A167"/>
      <c r="B167" s="29"/>
      <c r="C167" s="29"/>
      <c r="D167"/>
      <c r="E167"/>
      <c r="F167"/>
      <c r="G167"/>
      <c r="H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x14ac:dyDescent="0.2">
      <c r="A168"/>
      <c r="B168" s="29"/>
      <c r="C168" s="29"/>
      <c r="D168"/>
      <c r="E168"/>
      <c r="F168"/>
      <c r="G168"/>
      <c r="H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x14ac:dyDescent="0.2">
      <c r="A169"/>
      <c r="B169" s="29"/>
      <c r="C169" s="29"/>
      <c r="D169"/>
      <c r="E169"/>
      <c r="F169"/>
      <c r="G169"/>
      <c r="H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x14ac:dyDescent="0.2">
      <c r="A170"/>
      <c r="B170" s="29"/>
      <c r="C170" s="29"/>
      <c r="D170"/>
      <c r="E170"/>
      <c r="F170"/>
      <c r="G170"/>
      <c r="H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x14ac:dyDescent="0.2">
      <c r="A171"/>
      <c r="B171" s="29"/>
      <c r="C171" s="29"/>
      <c r="D171"/>
      <c r="E171"/>
      <c r="F171"/>
      <c r="G171"/>
      <c r="H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x14ac:dyDescent="0.2">
      <c r="A172"/>
      <c r="B172" s="29"/>
      <c r="C172" s="29"/>
      <c r="D172"/>
      <c r="E172"/>
      <c r="F172"/>
      <c r="G172"/>
      <c r="H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x14ac:dyDescent="0.2">
      <c r="A173"/>
      <c r="B173" s="29"/>
      <c r="C173" s="29"/>
      <c r="D173"/>
      <c r="E173"/>
      <c r="F173"/>
      <c r="G173"/>
      <c r="H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x14ac:dyDescent="0.2">
      <c r="A174"/>
      <c r="B174" s="29"/>
      <c r="C174" s="29"/>
      <c r="D174"/>
      <c r="E174"/>
      <c r="F174"/>
      <c r="G174"/>
      <c r="H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x14ac:dyDescent="0.2">
      <c r="A175"/>
      <c r="B175" s="29"/>
      <c r="C175" s="29"/>
      <c r="D175"/>
      <c r="E175"/>
      <c r="F175"/>
      <c r="G175"/>
      <c r="H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x14ac:dyDescent="0.2">
      <c r="A176"/>
      <c r="B176" s="29"/>
      <c r="C176" s="29"/>
      <c r="D176"/>
      <c r="E176"/>
      <c r="F176"/>
      <c r="G176"/>
      <c r="H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x14ac:dyDescent="0.2">
      <c r="A177"/>
      <c r="B177" s="29"/>
      <c r="C177" s="29"/>
      <c r="D177"/>
      <c r="E177"/>
      <c r="F177"/>
      <c r="G177"/>
      <c r="H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x14ac:dyDescent="0.2">
      <c r="A178"/>
      <c r="B178" s="29"/>
      <c r="C178" s="29"/>
      <c r="D178"/>
      <c r="E178"/>
      <c r="F178"/>
      <c r="G178"/>
      <c r="H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x14ac:dyDescent="0.2">
      <c r="A179"/>
      <c r="B179" s="29"/>
      <c r="C179" s="29"/>
      <c r="D179"/>
      <c r="E179"/>
      <c r="F179"/>
      <c r="G179"/>
      <c r="H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x14ac:dyDescent="0.2">
      <c r="A180"/>
      <c r="B180" s="29"/>
      <c r="C180" s="29"/>
      <c r="D180"/>
      <c r="E180"/>
      <c r="F180"/>
      <c r="G180"/>
      <c r="H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x14ac:dyDescent="0.2">
      <c r="A181"/>
      <c r="B181" s="29"/>
      <c r="C181" s="29"/>
      <c r="D181"/>
      <c r="E181"/>
      <c r="F181"/>
      <c r="G181"/>
      <c r="H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x14ac:dyDescent="0.2">
      <c r="A182"/>
      <c r="B182" s="29"/>
      <c r="C182" s="29"/>
      <c r="D182"/>
      <c r="E182"/>
      <c r="F182"/>
      <c r="G182"/>
      <c r="H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x14ac:dyDescent="0.2">
      <c r="A183"/>
      <c r="B183" s="29"/>
      <c r="C183" s="29"/>
      <c r="D183"/>
      <c r="E183"/>
      <c r="F183"/>
      <c r="G183"/>
      <c r="H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x14ac:dyDescent="0.2">
      <c r="A184"/>
      <c r="B184" s="29"/>
      <c r="C184" s="29"/>
      <c r="D184"/>
      <c r="E184"/>
      <c r="F184"/>
      <c r="G184"/>
      <c r="H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1:255" x14ac:dyDescent="0.2">
      <c r="A185"/>
      <c r="B185" s="29"/>
      <c r="C185" s="29"/>
      <c r="D185"/>
      <c r="E185"/>
      <c r="F185"/>
      <c r="G185"/>
      <c r="H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1:255" x14ac:dyDescent="0.2">
      <c r="A186"/>
      <c r="B186" s="29"/>
      <c r="C186" s="29"/>
      <c r="D186"/>
      <c r="E186"/>
      <c r="F186"/>
      <c r="G186"/>
      <c r="H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1:255" x14ac:dyDescent="0.2">
      <c r="A187"/>
      <c r="B187" s="29"/>
      <c r="C187" s="29"/>
      <c r="D187"/>
      <c r="E187"/>
      <c r="F187"/>
      <c r="G187"/>
      <c r="H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1:255" x14ac:dyDescent="0.2">
      <c r="A188"/>
      <c r="B188" s="29"/>
      <c r="C188" s="29"/>
      <c r="D188"/>
      <c r="E188"/>
      <c r="F188"/>
      <c r="G188"/>
      <c r="H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1:255" x14ac:dyDescent="0.2">
      <c r="A189"/>
      <c r="B189" s="29"/>
      <c r="C189" s="29"/>
      <c r="D189"/>
      <c r="E189"/>
      <c r="F189"/>
      <c r="G189"/>
      <c r="H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1:255" x14ac:dyDescent="0.2">
      <c r="A190"/>
      <c r="B190" s="29"/>
      <c r="C190" s="29"/>
      <c r="D190"/>
      <c r="E190"/>
      <c r="F190"/>
      <c r="G190"/>
      <c r="H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1:255" x14ac:dyDescent="0.2">
      <c r="A191"/>
      <c r="B191" s="29"/>
      <c r="C191" s="29"/>
      <c r="D191"/>
      <c r="E191"/>
      <c r="F191"/>
      <c r="G191"/>
      <c r="H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1:255" x14ac:dyDescent="0.2">
      <c r="A192"/>
      <c r="B192" s="29"/>
      <c r="C192" s="29"/>
      <c r="D192"/>
      <c r="E192"/>
      <c r="F192"/>
      <c r="G192"/>
      <c r="H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1:255" x14ac:dyDescent="0.2">
      <c r="A193"/>
      <c r="B193" s="29"/>
      <c r="C193" s="29"/>
      <c r="D193"/>
      <c r="E193"/>
      <c r="F193"/>
      <c r="G193"/>
      <c r="H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1:255" x14ac:dyDescent="0.2">
      <c r="A194"/>
      <c r="B194" s="29"/>
      <c r="C194" s="29"/>
      <c r="D194"/>
      <c r="E194"/>
      <c r="F194"/>
      <c r="G194"/>
      <c r="H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</sheetData>
  <sheetProtection selectLockedCells="1" selectUnlockedCells="1"/>
  <mergeCells count="16">
    <mergeCell ref="A72:G72"/>
    <mergeCell ref="A74:G76"/>
    <mergeCell ref="A1:H1"/>
    <mergeCell ref="A2:H2"/>
    <mergeCell ref="A3:H3"/>
    <mergeCell ref="A4:H4"/>
    <mergeCell ref="A5:H5"/>
    <mergeCell ref="A70:E70"/>
    <mergeCell ref="A6:I7"/>
    <mergeCell ref="B15:F15"/>
    <mergeCell ref="A17:H17"/>
    <mergeCell ref="A9:I9"/>
    <mergeCell ref="A10:H10"/>
    <mergeCell ref="A11:H11"/>
    <mergeCell ref="B13:F13"/>
    <mergeCell ref="B14:F14"/>
  </mergeCells>
  <pageMargins left="0.25" right="0.25" top="0.75" bottom="0.75" header="0.3" footer="0.3"/>
  <pageSetup paperSize="9" orientation="landscape" useFirstPageNumber="1" horizontalDpi="300" verticalDpi="300" r:id="rId1"/>
  <headerFooter alignWithMargins="0">
    <oddFooter>&amp;R&amp;"Times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Kredyt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Ula UT. Tymczyn</cp:lastModifiedBy>
  <cp:lastPrinted>2020-12-14T14:28:21Z</cp:lastPrinted>
  <dcterms:created xsi:type="dcterms:W3CDTF">2014-07-15T08:40:33Z</dcterms:created>
  <dcterms:modified xsi:type="dcterms:W3CDTF">2024-06-04T11:05:16Z</dcterms:modified>
</cp:coreProperties>
</file>