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kszl\Desktop\Zaprojektuj i wybuduj system ITS w Świnoujściu\BZP.271.1.17.2022.WIM Zaprojektuj i Wybuduj System Zarządzania Ruchem\"/>
    </mc:Choice>
  </mc:AlternateContent>
  <bookViews>
    <workbookView xWindow="-105" yWindow="-105" windowWidth="23250" windowHeight="12450"/>
  </bookViews>
  <sheets>
    <sheet name="Zestawienie - szacunek " sheetId="2" r:id="rId1"/>
    <sheet name="Zał 1" sheetId="6" r:id="rId2"/>
  </sheets>
  <definedNames>
    <definedName name="_xlnm.Print_Area" localSheetId="1">'Zał 1'!$A$1:$O$15</definedName>
    <definedName name="_xlnm.Print_Area" localSheetId="0">'Zestawienie - szacunek '!$A$1:$D$81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5" i="2" l="1"/>
  <c r="C9" i="2" l="1"/>
  <c r="C23" i="2"/>
  <c r="C32" i="2"/>
  <c r="C42" i="2"/>
  <c r="C49" i="2"/>
  <c r="C62" i="2"/>
  <c r="D79" i="2"/>
  <c r="C17" i="2" l="1"/>
  <c r="D7" i="2"/>
  <c r="D77" i="2" l="1"/>
  <c r="D11" i="2"/>
  <c r="D13" i="2"/>
  <c r="D14" i="2"/>
  <c r="D15" i="2"/>
  <c r="D16" i="2"/>
  <c r="D19" i="2"/>
  <c r="D21" i="2"/>
  <c r="D22" i="2"/>
  <c r="D25" i="2"/>
  <c r="D26" i="2"/>
  <c r="D28" i="2"/>
  <c r="D29" i="2"/>
  <c r="D30" i="2"/>
  <c r="D31" i="2"/>
  <c r="D34" i="2"/>
  <c r="D36" i="2"/>
  <c r="D37" i="2"/>
  <c r="D38" i="2"/>
  <c r="D39" i="2"/>
  <c r="D40" i="2"/>
  <c r="D41" i="2"/>
  <c r="D44" i="2"/>
  <c r="D46" i="2"/>
  <c r="D47" i="2"/>
  <c r="D48" i="2"/>
  <c r="D51" i="2"/>
  <c r="D53" i="2"/>
  <c r="D54" i="2"/>
  <c r="D55" i="2"/>
  <c r="D56" i="2"/>
  <c r="D57" i="2"/>
  <c r="D59" i="2"/>
  <c r="D60" i="2"/>
  <c r="D61" i="2"/>
  <c r="D64" i="2"/>
  <c r="D65" i="2"/>
  <c r="D66" i="2"/>
  <c r="D67" i="2"/>
  <c r="D68" i="2"/>
  <c r="D70" i="2"/>
  <c r="D72" i="2"/>
  <c r="D73" i="2"/>
  <c r="D74" i="2"/>
  <c r="D62" i="2" l="1"/>
  <c r="D42" i="2"/>
  <c r="C58" i="2"/>
  <c r="C81" i="2" s="1"/>
  <c r="D32" i="2"/>
  <c r="D23" i="2"/>
  <c r="D17" i="2"/>
  <c r="D49" i="2"/>
  <c r="D58" i="2" l="1"/>
  <c r="D9" i="2"/>
  <c r="D81" i="2" l="1"/>
</calcChain>
</file>

<file path=xl/sharedStrings.xml><?xml version="1.0" encoding="utf-8"?>
<sst xmlns="http://schemas.openxmlformats.org/spreadsheetml/2006/main" count="143" uniqueCount="96">
  <si>
    <t>Wartość netto</t>
  </si>
  <si>
    <t>Wartość brutto</t>
  </si>
  <si>
    <t>[suma]</t>
  </si>
  <si>
    <t>Roboty terenowe, dostawy i instalacje urządzeń/elementów terenowych</t>
  </si>
  <si>
    <t>Modernizacja skrzyżowań - (kanalizacja, detekcja)</t>
  </si>
  <si>
    <t>Modernizacja sterowników</t>
  </si>
  <si>
    <t>Centrum</t>
  </si>
  <si>
    <t>Prace adaptacyjne w serwerowni</t>
  </si>
  <si>
    <t xml:space="preserve">Adaptacja pomieszczeń </t>
  </si>
  <si>
    <t>Stanowiska robocze - stacje PC z osprzętem</t>
  </si>
  <si>
    <t>Stacje mobilne - laptopy</t>
  </si>
  <si>
    <t>Serwerownia: serwery systemowe, urządzenia aktywne, okablowanie</t>
  </si>
  <si>
    <t>System sterowania ruchem / aplikacja centralna</t>
  </si>
  <si>
    <t xml:space="preserve"> </t>
  </si>
  <si>
    <t>SUMA:</t>
  </si>
  <si>
    <t>L.p.</t>
  </si>
  <si>
    <t>Nazwa skrzyżowania</t>
  </si>
  <si>
    <t>wymiana/ dołożenie sterownika</t>
  </si>
  <si>
    <t>rozbudowa/ adaptacja sterownika</t>
  </si>
  <si>
    <t>budowa kanalizacji na całym skrzyż.</t>
  </si>
  <si>
    <t>budowa kanalizacji na części skrzyż.</t>
  </si>
  <si>
    <t>wymiana konstrukcji na całym</t>
  </si>
  <si>
    <t>wymiana konstrukcji na części</t>
  </si>
  <si>
    <t>wymiana latarni na całym</t>
  </si>
  <si>
    <t>wymiana latarni na częsci</t>
  </si>
  <si>
    <t>budowa detekcji dla pojazdów</t>
  </si>
  <si>
    <t>instalacja przycisków dla pieszych</t>
  </si>
  <si>
    <t>instalacja detektorów rowerowych</t>
  </si>
  <si>
    <t>Budowa Systemu Zarządzania Ruchem w Świnoujściu</t>
  </si>
  <si>
    <t>Konstytucji 3 Maja / WP / Matejki</t>
  </si>
  <si>
    <t>Konstytucji 3 Maja / Kosciuszki / Piastowska</t>
  </si>
  <si>
    <t>Grunwaldzka / Wilkow Morskich / Steyera</t>
  </si>
  <si>
    <t>Grunwaldzka / 11 Listopada</t>
  </si>
  <si>
    <t>WP / CH Grycan</t>
  </si>
  <si>
    <t>WP / Bałtycka</t>
  </si>
  <si>
    <t>WP / 11 Listopada / Moniuszki</t>
  </si>
  <si>
    <t>11 Listopada / Strzelecka</t>
  </si>
  <si>
    <t>11 Listopada / Matejki / Gdańska</t>
  </si>
  <si>
    <t>11 Listopada / Szkolna</t>
  </si>
  <si>
    <t>Grunwaldzka / Nowokarsiborska</t>
  </si>
  <si>
    <t>Zakres prac na skrzyżowaniach ("x" oznacza zakres do wykonania)</t>
  </si>
  <si>
    <t>Wdrożenie mechanizmów sterowania poziom centralny</t>
  </si>
  <si>
    <t>Dostawa i montaż tablic VMS</t>
  </si>
  <si>
    <t>Dostawa i montaż konstrukcji wsporczych dla VMS</t>
  </si>
  <si>
    <t>Dostawa i montaż urządzeń komunikacyjnych dla autobusów</t>
  </si>
  <si>
    <t>Dostawa i montaż nowych sterowników</t>
  </si>
  <si>
    <t>Dostawa i montaż urządzeń w sterownikach</t>
  </si>
  <si>
    <t>System informacji parkingowej / aplikacja centralna</t>
  </si>
  <si>
    <t>System informacji dla kierowców / aplikacja centralna</t>
  </si>
  <si>
    <t>Dostawa i montaż urzadzeń na parkingach</t>
  </si>
  <si>
    <t>Integracja danych z istniejących parkingów</t>
  </si>
  <si>
    <t>System wizyjny / aplikacja centralna</t>
  </si>
  <si>
    <t>Dostawa i montaż kamer CCTV stałopozycyjnych</t>
  </si>
  <si>
    <t>Dostawa i montaż kamer CCTV PTZ</t>
  </si>
  <si>
    <t>System dynamicznej informacji pasażerskiej / aplikacja centralna</t>
  </si>
  <si>
    <t>Dostawa i montaż tablic DIP - e-papier</t>
  </si>
  <si>
    <t>Dostawa i montaż kamer ANPR</t>
  </si>
  <si>
    <t>Oprogramowanie do zarzadzania siecią</t>
  </si>
  <si>
    <t>Wykonanie przyłączy zasilania energetycznego dla tablic</t>
  </si>
  <si>
    <t xml:space="preserve">Wykonanie przyłączy zasilania energetycznego dla urządzeń terenowych </t>
  </si>
  <si>
    <t>Dostawa i montaż urządzeń aktywnych</t>
  </si>
  <si>
    <t xml:space="preserve">Sprzęt IT </t>
  </si>
  <si>
    <t>Responsywna strona www</t>
  </si>
  <si>
    <t>Aplikacja Informacyjna ITS</t>
  </si>
  <si>
    <t>Integracja z systemami zewnętrznymi (tunel, S3)</t>
  </si>
  <si>
    <t>Oprogramowanie Internetowe i integracja</t>
  </si>
  <si>
    <t>x</t>
  </si>
  <si>
    <t>Dostawa i montaż tablic DIP - led 3 wierszowa</t>
  </si>
  <si>
    <t>GSM</t>
  </si>
  <si>
    <t xml:space="preserve">Switch </t>
  </si>
  <si>
    <t>Serwer backup</t>
  </si>
  <si>
    <t>Dostawa i montaż tablic DIP - led 6 wierszowa</t>
  </si>
  <si>
    <t>Budowa nowej sygnalizacji: ul. Fińska / Duńska / Skandynawska</t>
  </si>
  <si>
    <t xml:space="preserve">Dostawa i montaż tablic informacji parkingowej TIP-A wraz z konstrukcjami </t>
  </si>
  <si>
    <t xml:space="preserve">Dostawa i montaż tablic informacji parkingowej TIP-B wraz z konstrukcjami </t>
  </si>
  <si>
    <t>Dostawa i montaż tablic DIP - led 6 wierszowa przy Dworcu UBB</t>
  </si>
  <si>
    <t>Dostawa stacji meteo</t>
  </si>
  <si>
    <t>Dostawa stacji pomiaru zanieczyszczeń powietrza</t>
  </si>
  <si>
    <t>vat:</t>
  </si>
  <si>
    <t>WYKAZ WYCIENIONYCH ELEMENTÓW</t>
  </si>
  <si>
    <t>Zapewnienie obsługi technicznej podczas wdrożenia, koordynacji pracy osób obsługujących SZR przez 3 miesiące od otwarcia tunelu (na miejscy w Świnoujściu)</t>
  </si>
  <si>
    <t xml:space="preserve">wsparcie techniczne przez okres 9 miesięcy (po zakończonym okresie 3 miesięcy) </t>
  </si>
  <si>
    <t>ETAP I - OPRACOWANIE PROJEKTU SYSTEMU ZARZĄDZANIA RUCHEM W ŚWINOUJŚĆIU</t>
  </si>
  <si>
    <t>ETAP II - DOSTAWA, MONTAŻ I WYKONANIE ROBÓT BUDOWLANYCH UMOŻLIWIAJĄCYCH URUCHOMIENIE SYSTEMU ORAZ PRZEPROWADZENIE SZKOLEŃ</t>
  </si>
  <si>
    <t>1. Podsystem sterowania ruchem drogowym</t>
  </si>
  <si>
    <t>2. Podsystem priorytetu dla pojazdów transportu zbiorowego</t>
  </si>
  <si>
    <t>3. Podsystem informacji parkingowej</t>
  </si>
  <si>
    <t>4. Podsystem informacji dla kierowców</t>
  </si>
  <si>
    <t>5. Podsystem wizyjny</t>
  </si>
  <si>
    <t>6. Podsystem dynamicznej informacji pasażerskiej</t>
  </si>
  <si>
    <t>7. Podsystem transmisji danych</t>
  </si>
  <si>
    <t>8. Wyposażenie i adaptacja pomieszczeń Centrum Zarządzania Ruchem</t>
  </si>
  <si>
    <t>9. Szkolenia</t>
  </si>
  <si>
    <t xml:space="preserve">ETAP III - WDROŻENIE SYSTEMU ZARZĄZDANIA RUCHEM (SZR) </t>
  </si>
  <si>
    <t>ETAP IV - ASYSTA TECHNICZNA</t>
  </si>
  <si>
    <t>Opracowanie niezbędnej dokumnetacji projektowej całości                                                             systemu i podsystemów dla realizacji prac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</si>
</sst>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\ &quot;zł&quot;"/>
  </numFmts>
  <fonts count="11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rgb="FF000000"/>
      <name val="Times New Roman"/>
      <family val="1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31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1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4" fillId="0" borderId="8" xfId="3" applyFont="1" applyBorder="1"/>
    <xf numFmtId="164" fontId="4" fillId="0" borderId="8" xfId="3" applyNumberFormat="1" applyFont="1" applyBorder="1" applyAlignment="1">
      <alignment horizontal="center" vertical="center"/>
    </xf>
    <xf numFmtId="164" fontId="4" fillId="0" borderId="9" xfId="3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0" fillId="0" borderId="8" xfId="0" applyBorder="1"/>
    <xf numFmtId="0" fontId="5" fillId="0" borderId="8" xfId="3" applyFont="1" applyBorder="1" applyAlignment="1">
      <alignment horizontal="center" vertical="center" wrapText="1"/>
    </xf>
    <xf numFmtId="0" fontId="0" fillId="0" borderId="0" xfId="0" applyBorder="1"/>
    <xf numFmtId="164" fontId="4" fillId="0" borderId="8" xfId="3" applyNumberFormat="1" applyFont="1" applyBorder="1" applyAlignment="1">
      <alignment vertical="center"/>
    </xf>
    <xf numFmtId="0" fontId="0" fillId="0" borderId="11" xfId="0" applyBorder="1"/>
    <xf numFmtId="165" fontId="7" fillId="0" borderId="0" xfId="0" applyNumberFormat="1" applyFont="1" applyFill="1" applyBorder="1"/>
    <xf numFmtId="0" fontId="7" fillId="0" borderId="0" xfId="0" applyFont="1" applyFill="1" applyAlignment="1">
      <alignment horizontal="center"/>
    </xf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/>
    <xf numFmtId="0" fontId="9" fillId="0" borderId="0" xfId="0" applyFont="1"/>
    <xf numFmtId="164" fontId="7" fillId="0" borderId="0" xfId="0" applyNumberFormat="1" applyFont="1"/>
    <xf numFmtId="164" fontId="8" fillId="0" borderId="0" xfId="0" applyNumberFormat="1" applyFont="1"/>
    <xf numFmtId="0" fontId="7" fillId="0" borderId="2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7" fillId="3" borderId="16" xfId="0" applyFont="1" applyFill="1" applyBorder="1"/>
    <xf numFmtId="164" fontId="7" fillId="5" borderId="6" xfId="0" applyNumberFormat="1" applyFont="1" applyFill="1" applyBorder="1"/>
    <xf numFmtId="164" fontId="7" fillId="5" borderId="7" xfId="0" applyNumberFormat="1" applyFont="1" applyFill="1" applyBorder="1"/>
    <xf numFmtId="164" fontId="9" fillId="0" borderId="0" xfId="0" applyNumberFormat="1" applyFont="1" applyFill="1" applyBorder="1"/>
    <xf numFmtId="0" fontId="8" fillId="4" borderId="16" xfId="0" applyFont="1" applyFill="1" applyBorder="1"/>
    <xf numFmtId="164" fontId="9" fillId="4" borderId="6" xfId="0" applyNumberFormat="1" applyFont="1" applyFill="1" applyBorder="1"/>
    <xf numFmtId="164" fontId="9" fillId="4" borderId="7" xfId="0" applyNumberFormat="1" applyFont="1" applyFill="1" applyBorder="1"/>
    <xf numFmtId="0" fontId="8" fillId="0" borderId="16" xfId="0" applyFont="1" applyBorder="1"/>
    <xf numFmtId="164" fontId="9" fillId="0" borderId="6" xfId="0" applyNumberFormat="1" applyFont="1" applyBorder="1" applyAlignment="1">
      <alignment horizontal="right"/>
    </xf>
    <xf numFmtId="164" fontId="9" fillId="0" borderId="7" xfId="0" applyNumberFormat="1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9" fillId="2" borderId="16" xfId="0" applyFont="1" applyFill="1" applyBorder="1"/>
    <xf numFmtId="0" fontId="9" fillId="0" borderId="18" xfId="0" applyFont="1" applyBorder="1"/>
    <xf numFmtId="0" fontId="9" fillId="0" borderId="16" xfId="0" applyFont="1" applyBorder="1"/>
    <xf numFmtId="1" fontId="8" fillId="0" borderId="0" xfId="0" applyNumberFormat="1" applyFont="1"/>
    <xf numFmtId="0" fontId="8" fillId="4" borderId="17" xfId="0" applyFont="1" applyFill="1" applyBorder="1"/>
    <xf numFmtId="0" fontId="8" fillId="0" borderId="19" xfId="0" applyFont="1" applyFill="1" applyBorder="1"/>
    <xf numFmtId="0" fontId="8" fillId="0" borderId="19" xfId="0" applyFont="1" applyBorder="1" applyAlignment="1">
      <alignment wrapText="1"/>
    </xf>
    <xf numFmtId="0" fontId="8" fillId="0" borderId="0" xfId="0" applyFont="1" applyBorder="1" applyAlignment="1"/>
    <xf numFmtId="0" fontId="7" fillId="6" borderId="15" xfId="0" applyFont="1" applyFill="1" applyBorder="1" applyAlignment="1">
      <alignment horizontal="center" vertical="center"/>
    </xf>
    <xf numFmtId="164" fontId="7" fillId="7" borderId="20" xfId="0" applyNumberFormat="1" applyFont="1" applyFill="1" applyBorder="1"/>
    <xf numFmtId="164" fontId="7" fillId="7" borderId="1" xfId="0" applyNumberFormat="1" applyFont="1" applyFill="1" applyBorder="1"/>
    <xf numFmtId="0" fontId="9" fillId="0" borderId="17" xfId="0" applyFont="1" applyFill="1" applyBorder="1" applyAlignment="1">
      <alignment wrapText="1"/>
    </xf>
    <xf numFmtId="0" fontId="10" fillId="5" borderId="8" xfId="0" applyFont="1" applyFill="1" applyBorder="1" applyAlignment="1">
      <alignment wrapText="1"/>
    </xf>
    <xf numFmtId="164" fontId="9" fillId="5" borderId="6" xfId="0" applyNumberFormat="1" applyFont="1" applyFill="1" applyBorder="1" applyAlignment="1">
      <alignment horizontal="right"/>
    </xf>
    <xf numFmtId="164" fontId="9" fillId="5" borderId="7" xfId="0" applyNumberFormat="1" applyFont="1" applyFill="1" applyBorder="1" applyAlignment="1">
      <alignment horizontal="right"/>
    </xf>
    <xf numFmtId="0" fontId="9" fillId="0" borderId="27" xfId="0" applyFont="1" applyFill="1" applyBorder="1" applyAlignment="1">
      <alignment wrapText="1"/>
    </xf>
    <xf numFmtId="164" fontId="7" fillId="0" borderId="12" xfId="0" applyNumberFormat="1" applyFont="1" applyFill="1" applyBorder="1"/>
    <xf numFmtId="164" fontId="7" fillId="0" borderId="13" xfId="0" applyNumberFormat="1" applyFont="1" applyFill="1" applyBorder="1"/>
    <xf numFmtId="164" fontId="7" fillId="0" borderId="9" xfId="0" applyNumberFormat="1" applyFont="1" applyFill="1" applyBorder="1"/>
    <xf numFmtId="164" fontId="7" fillId="0" borderId="5" xfId="0" applyNumberFormat="1" applyFont="1" applyBorder="1" applyAlignment="1">
      <alignment horizontal="right"/>
    </xf>
    <xf numFmtId="0" fontId="7" fillId="5" borderId="16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9" borderId="26" xfId="0" applyFont="1" applyFill="1" applyBorder="1" applyAlignment="1">
      <alignment horizontal="center"/>
    </xf>
    <xf numFmtId="0" fontId="3" fillId="0" borderId="8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</cellXfs>
  <cellStyles count="4">
    <cellStyle name="Normalny" xfId="0" builtinId="0"/>
    <cellStyle name="Normalny 2 2" xfId="1"/>
    <cellStyle name="Normalny 9" xfId="3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tabSelected="1" view="pageBreakPreview" zoomScale="115" zoomScaleNormal="85" zoomScaleSheetLayoutView="115" workbookViewId="0">
      <selection activeCell="A82" sqref="A82:XFD82"/>
    </sheetView>
  </sheetViews>
  <sheetFormatPr defaultColWidth="8.85546875" defaultRowHeight="15.75" x14ac:dyDescent="0.25"/>
  <cols>
    <col min="1" max="1" width="9.42578125" style="12" customWidth="1"/>
    <col min="2" max="2" width="93.28515625" style="12" bestFit="1" customWidth="1"/>
    <col min="3" max="3" width="21.140625" style="12" customWidth="1"/>
    <col min="4" max="4" width="20.85546875" style="12" customWidth="1"/>
    <col min="5" max="5" width="21" style="15" customWidth="1"/>
    <col min="6" max="16384" width="8.85546875" style="12"/>
  </cols>
  <sheetData>
    <row r="1" spans="1:6" x14ac:dyDescent="0.25">
      <c r="A1" s="58" t="s">
        <v>79</v>
      </c>
      <c r="B1" s="58"/>
      <c r="C1" s="58"/>
      <c r="D1" s="58"/>
      <c r="E1" s="11"/>
    </row>
    <row r="2" spans="1:6" x14ac:dyDescent="0.25">
      <c r="B2" s="13"/>
      <c r="F2" s="14" t="s">
        <v>78</v>
      </c>
    </row>
    <row r="3" spans="1:6" ht="16.5" thickBot="1" x14ac:dyDescent="0.3">
      <c r="B3" s="16"/>
      <c r="C3" s="17"/>
      <c r="F3" s="12">
        <v>1.23</v>
      </c>
    </row>
    <row r="4" spans="1:6" ht="15.75" customHeight="1" x14ac:dyDescent="0.25">
      <c r="A4" s="18"/>
      <c r="B4" s="59" t="s">
        <v>28</v>
      </c>
      <c r="C4" s="19" t="s">
        <v>0</v>
      </c>
      <c r="D4" s="20" t="s">
        <v>1</v>
      </c>
      <c r="E4" s="21"/>
    </row>
    <row r="5" spans="1:6" x14ac:dyDescent="0.25">
      <c r="A5" s="18"/>
      <c r="B5" s="60"/>
      <c r="C5" s="22" t="s">
        <v>2</v>
      </c>
      <c r="D5" s="23" t="s">
        <v>2</v>
      </c>
      <c r="E5" s="24"/>
    </row>
    <row r="6" spans="1:6" ht="31.5" customHeight="1" x14ac:dyDescent="0.25">
      <c r="A6" s="18"/>
      <c r="B6" s="61" t="s">
        <v>82</v>
      </c>
      <c r="C6" s="62"/>
      <c r="D6" s="63"/>
      <c r="E6" s="24"/>
    </row>
    <row r="7" spans="1:6" ht="31.5" x14ac:dyDescent="0.25">
      <c r="A7" s="18"/>
      <c r="B7" s="56" t="s">
        <v>95</v>
      </c>
      <c r="C7" s="26">
        <v>0</v>
      </c>
      <c r="D7" s="27">
        <f>C7*1.23</f>
        <v>0</v>
      </c>
      <c r="E7" s="24"/>
    </row>
    <row r="8" spans="1:6" ht="30.75" customHeight="1" x14ac:dyDescent="0.25">
      <c r="A8" s="18"/>
      <c r="B8" s="61" t="s">
        <v>83</v>
      </c>
      <c r="C8" s="62"/>
      <c r="D8" s="63"/>
      <c r="E8" s="24"/>
    </row>
    <row r="9" spans="1:6" x14ac:dyDescent="0.25">
      <c r="A9" s="18"/>
      <c r="B9" s="25" t="s">
        <v>84</v>
      </c>
      <c r="C9" s="26">
        <f>C11+C13+C14+C15+C16</f>
        <v>0</v>
      </c>
      <c r="D9" s="27">
        <f>C9*1.23</f>
        <v>0</v>
      </c>
      <c r="E9" s="28"/>
    </row>
    <row r="10" spans="1:6" x14ac:dyDescent="0.25">
      <c r="A10" s="18"/>
      <c r="B10" s="29" t="s">
        <v>6</v>
      </c>
      <c r="C10" s="30"/>
      <c r="D10" s="31"/>
      <c r="E10" s="28"/>
    </row>
    <row r="11" spans="1:6" x14ac:dyDescent="0.25">
      <c r="A11" s="18"/>
      <c r="B11" s="32" t="s">
        <v>12</v>
      </c>
      <c r="C11" s="33">
        <v>0</v>
      </c>
      <c r="D11" s="34">
        <f>C11*$F$3</f>
        <v>0</v>
      </c>
      <c r="E11" s="35"/>
    </row>
    <row r="12" spans="1:6" x14ac:dyDescent="0.25">
      <c r="A12" s="18"/>
      <c r="B12" s="29" t="s">
        <v>3</v>
      </c>
      <c r="C12" s="30"/>
      <c r="D12" s="31"/>
      <c r="E12" s="28"/>
    </row>
    <row r="13" spans="1:6" x14ac:dyDescent="0.25">
      <c r="A13" s="18"/>
      <c r="B13" s="37" t="s">
        <v>4</v>
      </c>
      <c r="C13" s="33">
        <v>0</v>
      </c>
      <c r="D13" s="34">
        <f t="shared" ref="D13:D17" si="0">C13*$F$3</f>
        <v>0</v>
      </c>
      <c r="E13" s="35"/>
    </row>
    <row r="14" spans="1:6" x14ac:dyDescent="0.25">
      <c r="A14" s="18"/>
      <c r="B14" s="38" t="s">
        <v>5</v>
      </c>
      <c r="C14" s="33">
        <v>0</v>
      </c>
      <c r="D14" s="34">
        <f t="shared" si="0"/>
        <v>0</v>
      </c>
      <c r="E14" s="35"/>
    </row>
    <row r="15" spans="1:6" x14ac:dyDescent="0.25">
      <c r="A15" s="18"/>
      <c r="B15" s="38" t="s">
        <v>45</v>
      </c>
      <c r="C15" s="33">
        <v>0</v>
      </c>
      <c r="D15" s="34">
        <f t="shared" si="0"/>
        <v>0</v>
      </c>
      <c r="E15" s="35"/>
    </row>
    <row r="16" spans="1:6" x14ac:dyDescent="0.25">
      <c r="A16" s="18"/>
      <c r="B16" s="36" t="s">
        <v>72</v>
      </c>
      <c r="C16" s="33">
        <v>0</v>
      </c>
      <c r="D16" s="34">
        <f t="shared" si="0"/>
        <v>0</v>
      </c>
      <c r="E16" s="35"/>
    </row>
    <row r="17" spans="1:5" x14ac:dyDescent="0.25">
      <c r="A17" s="18"/>
      <c r="B17" s="25" t="s">
        <v>85</v>
      </c>
      <c r="C17" s="26">
        <f>C19+C21+C22</f>
        <v>0</v>
      </c>
      <c r="D17" s="27">
        <f t="shared" si="0"/>
        <v>0</v>
      </c>
      <c r="E17" s="28"/>
    </row>
    <row r="18" spans="1:5" x14ac:dyDescent="0.25">
      <c r="A18" s="18"/>
      <c r="B18" s="29" t="s">
        <v>6</v>
      </c>
      <c r="C18" s="30"/>
      <c r="D18" s="31"/>
      <c r="E18" s="28"/>
    </row>
    <row r="19" spans="1:5" x14ac:dyDescent="0.25">
      <c r="A19" s="18"/>
      <c r="B19" s="32" t="s">
        <v>41</v>
      </c>
      <c r="C19" s="33">
        <v>0</v>
      </c>
      <c r="D19" s="34">
        <f t="shared" ref="D19:D23" si="1">C19*$F$3</f>
        <v>0</v>
      </c>
      <c r="E19" s="35"/>
    </row>
    <row r="20" spans="1:5" x14ac:dyDescent="0.25">
      <c r="A20" s="18"/>
      <c r="B20" s="29" t="s">
        <v>3</v>
      </c>
      <c r="C20" s="30"/>
      <c r="D20" s="31"/>
      <c r="E20" s="28"/>
    </row>
    <row r="21" spans="1:5" x14ac:dyDescent="0.25">
      <c r="A21" s="18"/>
      <c r="B21" s="37" t="s">
        <v>44</v>
      </c>
      <c r="C21" s="33">
        <v>0</v>
      </c>
      <c r="D21" s="34">
        <f t="shared" si="1"/>
        <v>0</v>
      </c>
      <c r="E21" s="35"/>
    </row>
    <row r="22" spans="1:5" x14ac:dyDescent="0.25">
      <c r="A22" s="18"/>
      <c r="B22" s="38" t="s">
        <v>46</v>
      </c>
      <c r="C22" s="33">
        <v>0</v>
      </c>
      <c r="D22" s="34">
        <f t="shared" si="1"/>
        <v>0</v>
      </c>
      <c r="E22" s="35"/>
    </row>
    <row r="23" spans="1:5" x14ac:dyDescent="0.25">
      <c r="A23" s="18"/>
      <c r="B23" s="25" t="s">
        <v>86</v>
      </c>
      <c r="C23" s="26">
        <f>C25+C26+C28+C29+C30+C31</f>
        <v>0</v>
      </c>
      <c r="D23" s="27">
        <f t="shared" si="1"/>
        <v>0</v>
      </c>
      <c r="E23" s="28"/>
    </row>
    <row r="24" spans="1:5" x14ac:dyDescent="0.25">
      <c r="A24" s="18"/>
      <c r="B24" s="29" t="s">
        <v>6</v>
      </c>
      <c r="C24" s="30"/>
      <c r="D24" s="31"/>
      <c r="E24" s="28"/>
    </row>
    <row r="25" spans="1:5" x14ac:dyDescent="0.25">
      <c r="A25" s="18"/>
      <c r="B25" s="32" t="s">
        <v>47</v>
      </c>
      <c r="C25" s="33">
        <v>0</v>
      </c>
      <c r="D25" s="34">
        <f t="shared" ref="D25:D32" si="2">C25*$F$3</f>
        <v>0</v>
      </c>
      <c r="E25" s="35"/>
    </row>
    <row r="26" spans="1:5" x14ac:dyDescent="0.25">
      <c r="A26" s="18"/>
      <c r="B26" s="32" t="s">
        <v>50</v>
      </c>
      <c r="C26" s="33">
        <v>0</v>
      </c>
      <c r="D26" s="34">
        <f t="shared" si="2"/>
        <v>0</v>
      </c>
      <c r="E26" s="35"/>
    </row>
    <row r="27" spans="1:5" x14ac:dyDescent="0.25">
      <c r="A27" s="18"/>
      <c r="B27" s="29" t="s">
        <v>3</v>
      </c>
      <c r="C27" s="30"/>
      <c r="D27" s="31"/>
      <c r="E27" s="28"/>
    </row>
    <row r="28" spans="1:5" x14ac:dyDescent="0.25">
      <c r="A28" s="18"/>
      <c r="B28" s="37" t="s">
        <v>73</v>
      </c>
      <c r="C28" s="33">
        <v>0</v>
      </c>
      <c r="D28" s="34">
        <f t="shared" si="2"/>
        <v>0</v>
      </c>
      <c r="E28" s="35"/>
    </row>
    <row r="29" spans="1:5" x14ac:dyDescent="0.25">
      <c r="A29" s="18"/>
      <c r="B29" s="37" t="s">
        <v>74</v>
      </c>
      <c r="C29" s="33">
        <v>0</v>
      </c>
      <c r="D29" s="34">
        <f t="shared" si="2"/>
        <v>0</v>
      </c>
      <c r="E29" s="35"/>
    </row>
    <row r="30" spans="1:5" x14ac:dyDescent="0.25">
      <c r="A30" s="18"/>
      <c r="B30" s="38" t="s">
        <v>49</v>
      </c>
      <c r="C30" s="33">
        <v>0</v>
      </c>
      <c r="D30" s="34">
        <f t="shared" si="2"/>
        <v>0</v>
      </c>
      <c r="E30" s="35"/>
    </row>
    <row r="31" spans="1:5" x14ac:dyDescent="0.25">
      <c r="A31" s="18"/>
      <c r="B31" s="36" t="s">
        <v>59</v>
      </c>
      <c r="C31" s="33">
        <v>0</v>
      </c>
      <c r="D31" s="34">
        <f t="shared" si="2"/>
        <v>0</v>
      </c>
      <c r="E31" s="35"/>
    </row>
    <row r="32" spans="1:5" x14ac:dyDescent="0.25">
      <c r="A32" s="18"/>
      <c r="B32" s="25" t="s">
        <v>87</v>
      </c>
      <c r="C32" s="26">
        <f>C34+C36+C37+C38+C39+C40+C41</f>
        <v>0</v>
      </c>
      <c r="D32" s="27">
        <f t="shared" si="2"/>
        <v>0</v>
      </c>
      <c r="E32" s="28"/>
    </row>
    <row r="33" spans="1:5" x14ac:dyDescent="0.25">
      <c r="A33" s="18"/>
      <c r="B33" s="29" t="s">
        <v>6</v>
      </c>
      <c r="C33" s="30"/>
      <c r="D33" s="31"/>
      <c r="E33" s="28"/>
    </row>
    <row r="34" spans="1:5" x14ac:dyDescent="0.25">
      <c r="A34" s="18"/>
      <c r="B34" s="32" t="s">
        <v>48</v>
      </c>
      <c r="C34" s="33">
        <v>0</v>
      </c>
      <c r="D34" s="34">
        <f t="shared" ref="D34:D42" si="3">C34*$F$3</f>
        <v>0</v>
      </c>
      <c r="E34" s="35"/>
    </row>
    <row r="35" spans="1:5" x14ac:dyDescent="0.25">
      <c r="A35" s="18"/>
      <c r="B35" s="29" t="s">
        <v>3</v>
      </c>
      <c r="C35" s="30"/>
      <c r="D35" s="31"/>
      <c r="E35" s="28"/>
    </row>
    <row r="36" spans="1:5" x14ac:dyDescent="0.25">
      <c r="A36" s="18"/>
      <c r="B36" s="37" t="s">
        <v>42</v>
      </c>
      <c r="C36" s="33">
        <v>0</v>
      </c>
      <c r="D36" s="34">
        <f t="shared" si="3"/>
        <v>0</v>
      </c>
      <c r="E36" s="35"/>
    </row>
    <row r="37" spans="1:5" x14ac:dyDescent="0.25">
      <c r="A37" s="18"/>
      <c r="B37" s="38" t="s">
        <v>43</v>
      </c>
      <c r="C37" s="33">
        <v>0</v>
      </c>
      <c r="D37" s="34">
        <f t="shared" si="3"/>
        <v>0</v>
      </c>
      <c r="E37" s="35"/>
    </row>
    <row r="38" spans="1:5" x14ac:dyDescent="0.25">
      <c r="A38" s="18"/>
      <c r="B38" s="37" t="s">
        <v>56</v>
      </c>
      <c r="C38" s="33">
        <v>0</v>
      </c>
      <c r="D38" s="34">
        <f t="shared" si="3"/>
        <v>0</v>
      </c>
      <c r="E38" s="35"/>
    </row>
    <row r="39" spans="1:5" x14ac:dyDescent="0.25">
      <c r="A39" s="18"/>
      <c r="B39" s="38" t="s">
        <v>76</v>
      </c>
      <c r="C39" s="33">
        <v>0</v>
      </c>
      <c r="D39" s="34">
        <f t="shared" si="3"/>
        <v>0</v>
      </c>
      <c r="E39" s="35"/>
    </row>
    <row r="40" spans="1:5" x14ac:dyDescent="0.25">
      <c r="A40" s="18"/>
      <c r="B40" s="38" t="s">
        <v>77</v>
      </c>
      <c r="C40" s="33">
        <v>0</v>
      </c>
      <c r="D40" s="34">
        <f t="shared" si="3"/>
        <v>0</v>
      </c>
      <c r="E40" s="35"/>
    </row>
    <row r="41" spans="1:5" x14ac:dyDescent="0.25">
      <c r="A41" s="18"/>
      <c r="B41" s="36" t="s">
        <v>59</v>
      </c>
      <c r="C41" s="33">
        <v>0</v>
      </c>
      <c r="D41" s="34">
        <f t="shared" si="3"/>
        <v>0</v>
      </c>
      <c r="E41" s="35"/>
    </row>
    <row r="42" spans="1:5" x14ac:dyDescent="0.25">
      <c r="A42" s="18"/>
      <c r="B42" s="25" t="s">
        <v>88</v>
      </c>
      <c r="C42" s="26">
        <f>C44+C46+C47+C48</f>
        <v>0</v>
      </c>
      <c r="D42" s="27">
        <f t="shared" si="3"/>
        <v>0</v>
      </c>
      <c r="E42" s="28"/>
    </row>
    <row r="43" spans="1:5" x14ac:dyDescent="0.25">
      <c r="A43" s="18"/>
      <c r="B43" s="29" t="s">
        <v>6</v>
      </c>
      <c r="C43" s="30"/>
      <c r="D43" s="31"/>
      <c r="E43" s="28"/>
    </row>
    <row r="44" spans="1:5" x14ac:dyDescent="0.25">
      <c r="A44" s="18"/>
      <c r="B44" s="32" t="s">
        <v>51</v>
      </c>
      <c r="C44" s="33">
        <v>0</v>
      </c>
      <c r="D44" s="34">
        <f t="shared" ref="D44:D49" si="4">C44*$F$3</f>
        <v>0</v>
      </c>
      <c r="E44" s="35"/>
    </row>
    <row r="45" spans="1:5" x14ac:dyDescent="0.25">
      <c r="A45" s="18"/>
      <c r="B45" s="29" t="s">
        <v>3</v>
      </c>
      <c r="C45" s="30"/>
      <c r="D45" s="31"/>
      <c r="E45" s="28"/>
    </row>
    <row r="46" spans="1:5" x14ac:dyDescent="0.25">
      <c r="A46" s="18"/>
      <c r="B46" s="37" t="s">
        <v>52</v>
      </c>
      <c r="C46" s="33">
        <v>0</v>
      </c>
      <c r="D46" s="34">
        <f t="shared" si="4"/>
        <v>0</v>
      </c>
      <c r="E46" s="35"/>
    </row>
    <row r="47" spans="1:5" x14ac:dyDescent="0.25">
      <c r="A47" s="18"/>
      <c r="B47" s="37" t="s">
        <v>53</v>
      </c>
      <c r="C47" s="33">
        <v>0</v>
      </c>
      <c r="D47" s="34">
        <f t="shared" si="4"/>
        <v>0</v>
      </c>
      <c r="E47" s="35"/>
    </row>
    <row r="48" spans="1:5" x14ac:dyDescent="0.25">
      <c r="A48" s="18"/>
      <c r="B48" s="36" t="s">
        <v>59</v>
      </c>
      <c r="C48" s="33">
        <v>0</v>
      </c>
      <c r="D48" s="34">
        <f t="shared" si="4"/>
        <v>0</v>
      </c>
      <c r="E48" s="35"/>
    </row>
    <row r="49" spans="1:6" x14ac:dyDescent="0.25">
      <c r="A49" s="18"/>
      <c r="B49" s="25" t="s">
        <v>89</v>
      </c>
      <c r="C49" s="26">
        <f>C51+C53+C54+C55+C56+C57</f>
        <v>0</v>
      </c>
      <c r="D49" s="27">
        <f t="shared" si="4"/>
        <v>0</v>
      </c>
      <c r="E49" s="28"/>
    </row>
    <row r="50" spans="1:6" x14ac:dyDescent="0.25">
      <c r="A50" s="18"/>
      <c r="B50" s="29" t="s">
        <v>6</v>
      </c>
      <c r="C50" s="30"/>
      <c r="D50" s="31"/>
      <c r="E50" s="28"/>
    </row>
    <row r="51" spans="1:6" x14ac:dyDescent="0.25">
      <c r="A51" s="18"/>
      <c r="B51" s="32" t="s">
        <v>54</v>
      </c>
      <c r="C51" s="33">
        <v>0</v>
      </c>
      <c r="D51" s="34">
        <f t="shared" ref="D51:D62" si="5">C51*$F$3</f>
        <v>0</v>
      </c>
      <c r="E51" s="35"/>
    </row>
    <row r="52" spans="1:6" x14ac:dyDescent="0.25">
      <c r="A52" s="18"/>
      <c r="B52" s="29" t="s">
        <v>3</v>
      </c>
      <c r="C52" s="30"/>
      <c r="D52" s="31"/>
      <c r="E52" s="28"/>
    </row>
    <row r="53" spans="1:6" x14ac:dyDescent="0.25">
      <c r="A53" s="18"/>
      <c r="B53" s="37" t="s">
        <v>67</v>
      </c>
      <c r="C53" s="33">
        <v>0</v>
      </c>
      <c r="D53" s="34">
        <f t="shared" si="5"/>
        <v>0</v>
      </c>
      <c r="E53" s="35"/>
    </row>
    <row r="54" spans="1:6" x14ac:dyDescent="0.25">
      <c r="A54" s="18"/>
      <c r="B54" s="37" t="s">
        <v>71</v>
      </c>
      <c r="C54" s="33">
        <v>0</v>
      </c>
      <c r="D54" s="34">
        <f t="shared" si="5"/>
        <v>0</v>
      </c>
      <c r="E54" s="35"/>
    </row>
    <row r="55" spans="1:6" x14ac:dyDescent="0.25">
      <c r="A55" s="18"/>
      <c r="B55" s="37" t="s">
        <v>75</v>
      </c>
      <c r="C55" s="33">
        <v>0</v>
      </c>
      <c r="D55" s="34">
        <f t="shared" si="5"/>
        <v>0</v>
      </c>
      <c r="E55" s="35"/>
    </row>
    <row r="56" spans="1:6" x14ac:dyDescent="0.25">
      <c r="A56" s="18"/>
      <c r="B56" s="37" t="s">
        <v>55</v>
      </c>
      <c r="C56" s="33">
        <v>0</v>
      </c>
      <c r="D56" s="34">
        <f t="shared" si="5"/>
        <v>0</v>
      </c>
      <c r="E56" s="35"/>
    </row>
    <row r="57" spans="1:6" x14ac:dyDescent="0.25">
      <c r="A57" s="18"/>
      <c r="B57" s="36" t="s">
        <v>58</v>
      </c>
      <c r="C57" s="33">
        <v>0</v>
      </c>
      <c r="D57" s="34">
        <f t="shared" si="5"/>
        <v>0</v>
      </c>
      <c r="E57" s="35"/>
    </row>
    <row r="58" spans="1:6" x14ac:dyDescent="0.25">
      <c r="A58" s="18"/>
      <c r="B58" s="25" t="s">
        <v>90</v>
      </c>
      <c r="C58" s="26">
        <f>C59+C60+C61</f>
        <v>0</v>
      </c>
      <c r="D58" s="27">
        <f t="shared" si="5"/>
        <v>0</v>
      </c>
      <c r="E58" s="28"/>
    </row>
    <row r="59" spans="1:6" x14ac:dyDescent="0.25">
      <c r="A59" s="18"/>
      <c r="B59" s="32" t="s">
        <v>60</v>
      </c>
      <c r="C59" s="33">
        <v>0</v>
      </c>
      <c r="D59" s="34">
        <f t="shared" si="5"/>
        <v>0</v>
      </c>
      <c r="E59" s="35"/>
    </row>
    <row r="60" spans="1:6" x14ac:dyDescent="0.25">
      <c r="A60" s="18"/>
      <c r="B60" s="32" t="s">
        <v>68</v>
      </c>
      <c r="C60" s="33">
        <v>0</v>
      </c>
      <c r="D60" s="34">
        <f t="shared" si="5"/>
        <v>0</v>
      </c>
      <c r="E60" s="35"/>
    </row>
    <row r="61" spans="1:6" x14ac:dyDescent="0.25">
      <c r="A61" s="18"/>
      <c r="B61" s="36" t="s">
        <v>57</v>
      </c>
      <c r="C61" s="33">
        <v>0</v>
      </c>
      <c r="D61" s="34">
        <f t="shared" si="5"/>
        <v>0</v>
      </c>
      <c r="E61" s="35"/>
    </row>
    <row r="62" spans="1:6" x14ac:dyDescent="0.25">
      <c r="A62" s="18"/>
      <c r="B62" s="25" t="s">
        <v>91</v>
      </c>
      <c r="C62" s="26">
        <f>C64+C65+C66+C67+C68+C70+C72+C73+C74</f>
        <v>0</v>
      </c>
      <c r="D62" s="27">
        <f t="shared" si="5"/>
        <v>0</v>
      </c>
      <c r="E62" s="28"/>
    </row>
    <row r="63" spans="1:6" x14ac:dyDescent="0.25">
      <c r="A63" s="18"/>
      <c r="B63" s="29" t="s">
        <v>61</v>
      </c>
      <c r="C63" s="30"/>
      <c r="D63" s="31"/>
      <c r="E63" s="28"/>
    </row>
    <row r="64" spans="1:6" x14ac:dyDescent="0.25">
      <c r="A64" s="18"/>
      <c r="B64" s="32" t="s">
        <v>9</v>
      </c>
      <c r="C64" s="33">
        <v>0</v>
      </c>
      <c r="D64" s="34">
        <f t="shared" ref="D64:D79" si="6">C64*$F$3</f>
        <v>0</v>
      </c>
      <c r="E64" s="35"/>
      <c r="F64" s="39"/>
    </row>
    <row r="65" spans="1:5" x14ac:dyDescent="0.25">
      <c r="A65" s="18"/>
      <c r="B65" s="32" t="s">
        <v>10</v>
      </c>
      <c r="C65" s="33">
        <v>0</v>
      </c>
      <c r="D65" s="34">
        <f t="shared" si="6"/>
        <v>0</v>
      </c>
      <c r="E65" s="35"/>
    </row>
    <row r="66" spans="1:5" x14ac:dyDescent="0.25">
      <c r="A66" s="18"/>
      <c r="B66" s="32" t="s">
        <v>11</v>
      </c>
      <c r="C66" s="33">
        <v>0</v>
      </c>
      <c r="D66" s="34">
        <f t="shared" si="6"/>
        <v>0</v>
      </c>
      <c r="E66" s="35"/>
    </row>
    <row r="67" spans="1:5" x14ac:dyDescent="0.25">
      <c r="A67" s="18"/>
      <c r="B67" s="32" t="s">
        <v>69</v>
      </c>
      <c r="C67" s="33">
        <v>0</v>
      </c>
      <c r="D67" s="34">
        <f t="shared" si="6"/>
        <v>0</v>
      </c>
      <c r="E67" s="35"/>
    </row>
    <row r="68" spans="1:5" x14ac:dyDescent="0.25">
      <c r="A68" s="18"/>
      <c r="B68" s="32" t="s">
        <v>70</v>
      </c>
      <c r="C68" s="33">
        <v>0</v>
      </c>
      <c r="D68" s="34">
        <f t="shared" si="6"/>
        <v>0</v>
      </c>
      <c r="E68" s="35"/>
    </row>
    <row r="69" spans="1:5" x14ac:dyDescent="0.25">
      <c r="A69" s="18"/>
      <c r="B69" s="29" t="s">
        <v>7</v>
      </c>
      <c r="C69" s="30"/>
      <c r="D69" s="31"/>
      <c r="E69" s="28"/>
    </row>
    <row r="70" spans="1:5" x14ac:dyDescent="0.25">
      <c r="A70" s="18"/>
      <c r="B70" s="32" t="s">
        <v>8</v>
      </c>
      <c r="C70" s="33">
        <v>0</v>
      </c>
      <c r="D70" s="34">
        <f t="shared" si="6"/>
        <v>0</v>
      </c>
      <c r="E70" s="35"/>
    </row>
    <row r="71" spans="1:5" x14ac:dyDescent="0.25">
      <c r="A71" s="18"/>
      <c r="B71" s="40" t="s">
        <v>65</v>
      </c>
      <c r="C71" s="30"/>
      <c r="D71" s="31"/>
      <c r="E71" s="28"/>
    </row>
    <row r="72" spans="1:5" x14ac:dyDescent="0.25">
      <c r="A72" s="18"/>
      <c r="B72" s="41" t="s">
        <v>62</v>
      </c>
      <c r="C72" s="33">
        <v>0</v>
      </c>
      <c r="D72" s="34">
        <f t="shared" si="6"/>
        <v>0</v>
      </c>
      <c r="E72" s="35"/>
    </row>
    <row r="73" spans="1:5" x14ac:dyDescent="0.25">
      <c r="A73" s="18"/>
      <c r="B73" s="41" t="s">
        <v>63</v>
      </c>
      <c r="C73" s="33">
        <v>0</v>
      </c>
      <c r="D73" s="34">
        <f t="shared" si="6"/>
        <v>0</v>
      </c>
      <c r="E73" s="35"/>
    </row>
    <row r="74" spans="1:5" x14ac:dyDescent="0.25">
      <c r="A74" s="18"/>
      <c r="B74" s="42" t="s">
        <v>64</v>
      </c>
      <c r="C74" s="33">
        <v>0</v>
      </c>
      <c r="D74" s="34">
        <f t="shared" si="6"/>
        <v>0</v>
      </c>
      <c r="E74" s="35"/>
    </row>
    <row r="75" spans="1:5" x14ac:dyDescent="0.25">
      <c r="A75" s="18"/>
      <c r="B75" s="48" t="s">
        <v>92</v>
      </c>
      <c r="C75" s="49">
        <v>0</v>
      </c>
      <c r="D75" s="50">
        <f t="shared" si="6"/>
        <v>0</v>
      </c>
      <c r="E75" s="35"/>
    </row>
    <row r="76" spans="1:5" x14ac:dyDescent="0.25">
      <c r="A76" s="18"/>
      <c r="B76" s="64" t="s">
        <v>93</v>
      </c>
      <c r="C76" s="65"/>
      <c r="D76" s="66"/>
      <c r="E76" s="28"/>
    </row>
    <row r="77" spans="1:5" ht="31.5" x14ac:dyDescent="0.25">
      <c r="A77" s="18"/>
      <c r="B77" s="47" t="s">
        <v>80</v>
      </c>
      <c r="C77" s="52">
        <v>0</v>
      </c>
      <c r="D77" s="53">
        <f>C77*$F$3</f>
        <v>0</v>
      </c>
      <c r="E77" s="28"/>
    </row>
    <row r="78" spans="1:5" x14ac:dyDescent="0.25">
      <c r="A78" s="18"/>
      <c r="B78" s="57" t="s">
        <v>94</v>
      </c>
      <c r="C78" s="57"/>
      <c r="D78" s="57"/>
      <c r="E78" s="28"/>
    </row>
    <row r="79" spans="1:5" x14ac:dyDescent="0.25">
      <c r="A79" s="18"/>
      <c r="B79" s="51" t="s">
        <v>81</v>
      </c>
      <c r="C79" s="54">
        <v>0</v>
      </c>
      <c r="D79" s="55">
        <f t="shared" si="6"/>
        <v>0</v>
      </c>
      <c r="E79" s="35"/>
    </row>
    <row r="80" spans="1:5" ht="16.5" thickBot="1" x14ac:dyDescent="0.3">
      <c r="A80" s="18"/>
      <c r="B80" s="43"/>
      <c r="C80" s="12" t="s">
        <v>13</v>
      </c>
    </row>
    <row r="81" spans="1:5" ht="16.5" thickBot="1" x14ac:dyDescent="0.3">
      <c r="A81" s="18"/>
      <c r="B81" s="44" t="s">
        <v>14</v>
      </c>
      <c r="C81" s="45">
        <f>C79+C77+C62+C58+C49+C42+C32+C23+C17+C9+C7</f>
        <v>0</v>
      </c>
      <c r="D81" s="46">
        <f>D9+D17+D23+D32+D42+D49++D58+D62+D76+D7</f>
        <v>0</v>
      </c>
      <c r="E81" s="10"/>
    </row>
  </sheetData>
  <mergeCells count="6">
    <mergeCell ref="B78:D78"/>
    <mergeCell ref="A1:D1"/>
    <mergeCell ref="B4:B5"/>
    <mergeCell ref="B6:D6"/>
    <mergeCell ref="B8:D8"/>
    <mergeCell ref="B76:D76"/>
  </mergeCells>
  <pageMargins left="0.25" right="0.25" top="0.75" bottom="0.75" header="0.3" footer="0.3"/>
  <pageSetup paperSize="8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5"/>
  <sheetViews>
    <sheetView showGridLines="0" workbookViewId="0">
      <selection activeCell="O19" sqref="O19"/>
    </sheetView>
  </sheetViews>
  <sheetFormatPr defaultRowHeight="15" x14ac:dyDescent="0.25"/>
  <cols>
    <col min="2" max="2" width="3.7109375" customWidth="1"/>
    <col min="3" max="3" width="41.140625" customWidth="1"/>
    <col min="4" max="14" width="9.5703125" customWidth="1"/>
  </cols>
  <sheetData>
    <row r="2" spans="2:14" x14ac:dyDescent="0.25">
      <c r="B2" s="67" t="s">
        <v>15</v>
      </c>
      <c r="C2" s="67" t="s">
        <v>16</v>
      </c>
      <c r="D2" s="68" t="s">
        <v>40</v>
      </c>
      <c r="E2" s="69"/>
      <c r="F2" s="69"/>
      <c r="G2" s="69"/>
      <c r="H2" s="69"/>
      <c r="I2" s="69"/>
      <c r="J2" s="69"/>
      <c r="K2" s="69"/>
      <c r="L2" s="69"/>
      <c r="M2" s="69"/>
      <c r="N2" s="70"/>
    </row>
    <row r="3" spans="2:14" ht="65.25" customHeight="1" x14ac:dyDescent="0.25">
      <c r="B3" s="67"/>
      <c r="C3" s="67"/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6" t="s">
        <v>24</v>
      </c>
      <c r="L3" s="6" t="s">
        <v>25</v>
      </c>
      <c r="M3" s="6" t="s">
        <v>26</v>
      </c>
      <c r="N3" s="6" t="s">
        <v>27</v>
      </c>
    </row>
    <row r="4" spans="2:14" x14ac:dyDescent="0.25">
      <c r="B4" s="1">
        <v>1</v>
      </c>
      <c r="C4" s="5" t="s">
        <v>29</v>
      </c>
      <c r="D4" s="2"/>
      <c r="E4" s="2" t="s">
        <v>66</v>
      </c>
      <c r="F4" s="2"/>
      <c r="G4" s="2"/>
      <c r="H4" s="2"/>
      <c r="I4" s="2"/>
      <c r="J4" s="2"/>
      <c r="K4" s="2"/>
      <c r="L4" s="2" t="s">
        <v>66</v>
      </c>
      <c r="M4" s="2" t="s">
        <v>66</v>
      </c>
      <c r="N4" s="2" t="s">
        <v>66</v>
      </c>
    </row>
    <row r="5" spans="2:14" x14ac:dyDescent="0.25">
      <c r="B5" s="1">
        <v>2</v>
      </c>
      <c r="C5" s="5" t="s">
        <v>30</v>
      </c>
      <c r="D5" s="2"/>
      <c r="E5" s="2" t="s">
        <v>66</v>
      </c>
      <c r="F5" s="2"/>
      <c r="G5" s="2"/>
      <c r="H5" s="2"/>
      <c r="I5" s="2"/>
      <c r="J5" s="2"/>
      <c r="K5" s="2"/>
      <c r="L5" s="2" t="s">
        <v>66</v>
      </c>
      <c r="M5" s="2" t="s">
        <v>66</v>
      </c>
      <c r="N5" s="2" t="s">
        <v>66</v>
      </c>
    </row>
    <row r="6" spans="2:14" x14ac:dyDescent="0.25">
      <c r="B6" s="1">
        <v>3</v>
      </c>
      <c r="C6" s="5" t="s">
        <v>31</v>
      </c>
      <c r="D6" s="2"/>
      <c r="E6" s="2" t="s">
        <v>66</v>
      </c>
      <c r="F6" s="2"/>
      <c r="G6" s="2"/>
      <c r="H6" s="2"/>
      <c r="I6" s="2"/>
      <c r="J6" s="2"/>
      <c r="K6" s="2"/>
      <c r="L6" s="2" t="s">
        <v>66</v>
      </c>
      <c r="M6" s="2" t="s">
        <v>66</v>
      </c>
      <c r="N6" s="2" t="s">
        <v>66</v>
      </c>
    </row>
    <row r="7" spans="2:14" x14ac:dyDescent="0.25">
      <c r="B7" s="1">
        <v>4</v>
      </c>
      <c r="C7" s="5" t="s">
        <v>32</v>
      </c>
      <c r="D7" s="2" t="s">
        <v>66</v>
      </c>
      <c r="E7" s="2"/>
      <c r="F7" s="2"/>
      <c r="G7" s="2" t="s">
        <v>66</v>
      </c>
      <c r="H7" s="2"/>
      <c r="I7" s="2" t="s">
        <v>66</v>
      </c>
      <c r="J7" s="2"/>
      <c r="K7" s="2" t="s">
        <v>66</v>
      </c>
      <c r="L7" s="2"/>
      <c r="M7" s="2"/>
      <c r="N7" s="2"/>
    </row>
    <row r="8" spans="2:14" x14ac:dyDescent="0.25">
      <c r="B8" s="1">
        <v>5</v>
      </c>
      <c r="C8" s="5" t="s">
        <v>33</v>
      </c>
      <c r="D8" s="2"/>
      <c r="E8" s="2" t="s">
        <v>66</v>
      </c>
      <c r="F8" s="2"/>
      <c r="G8" s="2"/>
      <c r="H8" s="2"/>
      <c r="I8" s="2"/>
      <c r="J8" s="2"/>
      <c r="K8" s="2"/>
      <c r="L8" s="2"/>
      <c r="M8" s="2"/>
      <c r="N8" s="2"/>
    </row>
    <row r="9" spans="2:14" x14ac:dyDescent="0.25">
      <c r="B9" s="1">
        <v>6</v>
      </c>
      <c r="C9" s="5" t="s">
        <v>34</v>
      </c>
      <c r="D9" s="2"/>
      <c r="E9" s="2" t="s">
        <v>66</v>
      </c>
      <c r="F9" s="2"/>
      <c r="G9" s="2"/>
      <c r="H9" s="2"/>
      <c r="I9" s="2"/>
      <c r="J9" s="2"/>
      <c r="K9" s="2"/>
      <c r="L9" s="2"/>
      <c r="M9" s="2"/>
      <c r="N9" s="2"/>
    </row>
    <row r="10" spans="2:14" x14ac:dyDescent="0.25">
      <c r="B10" s="1">
        <v>7</v>
      </c>
      <c r="C10" s="5" t="s">
        <v>35</v>
      </c>
      <c r="D10" s="8"/>
      <c r="E10" s="2" t="s">
        <v>66</v>
      </c>
      <c r="F10" s="8"/>
      <c r="G10" s="8"/>
      <c r="H10" s="8"/>
      <c r="I10" s="8"/>
      <c r="J10" s="8"/>
      <c r="K10" s="8"/>
      <c r="L10" s="8"/>
      <c r="M10" s="8"/>
      <c r="N10" s="8"/>
    </row>
    <row r="11" spans="2:14" x14ac:dyDescent="0.25">
      <c r="B11" s="1">
        <v>8</v>
      </c>
      <c r="C11" s="5" t="s">
        <v>36</v>
      </c>
      <c r="D11" s="2" t="s">
        <v>66</v>
      </c>
      <c r="E11" s="2"/>
      <c r="F11" s="2"/>
      <c r="G11" s="2" t="s">
        <v>66</v>
      </c>
      <c r="H11" s="2" t="s">
        <v>66</v>
      </c>
      <c r="I11" s="2"/>
      <c r="J11" s="2" t="s">
        <v>66</v>
      </c>
      <c r="K11" s="2"/>
      <c r="L11" s="2" t="s">
        <v>66</v>
      </c>
      <c r="M11" s="2" t="s">
        <v>66</v>
      </c>
      <c r="N11" s="2" t="s">
        <v>66</v>
      </c>
    </row>
    <row r="12" spans="2:14" x14ac:dyDescent="0.25">
      <c r="B12" s="1">
        <v>9</v>
      </c>
      <c r="C12" s="5" t="s">
        <v>37</v>
      </c>
      <c r="D12" s="3" t="s">
        <v>66</v>
      </c>
      <c r="E12" s="3"/>
      <c r="F12" s="3"/>
      <c r="G12" s="2"/>
      <c r="H12" s="2"/>
      <c r="I12" s="2"/>
      <c r="J12" s="2"/>
      <c r="K12" s="2"/>
      <c r="L12" s="2" t="s">
        <v>66</v>
      </c>
      <c r="M12" s="2" t="s">
        <v>66</v>
      </c>
      <c r="N12" s="3" t="s">
        <v>66</v>
      </c>
    </row>
    <row r="13" spans="2:14" x14ac:dyDescent="0.25">
      <c r="B13" s="1">
        <v>10</v>
      </c>
      <c r="C13" s="5" t="s">
        <v>38</v>
      </c>
      <c r="D13" s="2" t="s">
        <v>66</v>
      </c>
      <c r="E13" s="2"/>
      <c r="F13" s="2"/>
      <c r="G13" s="2"/>
      <c r="H13" s="2"/>
      <c r="I13" s="2"/>
      <c r="J13" s="2"/>
      <c r="K13" s="2"/>
      <c r="L13" s="2" t="s">
        <v>66</v>
      </c>
      <c r="M13" s="2" t="s">
        <v>66</v>
      </c>
      <c r="N13" s="2" t="s">
        <v>66</v>
      </c>
    </row>
    <row r="14" spans="2:14" x14ac:dyDescent="0.25">
      <c r="B14" s="1">
        <v>11</v>
      </c>
      <c r="C14" s="9" t="s">
        <v>39</v>
      </c>
      <c r="D14" s="2"/>
      <c r="E14" s="2" t="s">
        <v>66</v>
      </c>
      <c r="F14" s="2"/>
      <c r="G14" s="2"/>
      <c r="H14" s="2"/>
      <c r="I14" s="2"/>
      <c r="J14" s="2"/>
      <c r="K14" s="2"/>
      <c r="L14" s="2"/>
      <c r="M14" s="2"/>
      <c r="N14" s="2"/>
    </row>
    <row r="15" spans="2:14" x14ac:dyDescent="0.25">
      <c r="B15" s="7"/>
      <c r="C15" s="4"/>
    </row>
  </sheetData>
  <mergeCells count="3">
    <mergeCell ref="B2:B3"/>
    <mergeCell ref="C2:C3"/>
    <mergeCell ref="D2:N2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Zestawienie - szacunek </vt:lpstr>
      <vt:lpstr>Zał 1</vt:lpstr>
      <vt:lpstr>'Zał 1'!Obszar_wydruku</vt:lpstr>
      <vt:lpstr>'Zestawienie - szacunek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Miśkiewicz</dc:creator>
  <cp:lastModifiedBy>Szłapa Łukasz</cp:lastModifiedBy>
  <cp:lastPrinted>2022-04-05T12:34:01Z</cp:lastPrinted>
  <dcterms:created xsi:type="dcterms:W3CDTF">2021-12-21T11:53:05Z</dcterms:created>
  <dcterms:modified xsi:type="dcterms:W3CDTF">2022-04-20T08:54:28Z</dcterms:modified>
</cp:coreProperties>
</file>