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32" activeTab="0"/>
  </bookViews>
  <sheets>
    <sheet name="ZST TUREK" sheetId="1" r:id="rId1"/>
  </sheets>
  <definedNames>
    <definedName name="_xlnm._FilterDatabase" localSheetId="0" hidden="1">'ZST TUREK'!$A$6:$HG$12</definedName>
    <definedName name="_xlnm.Print_Area" localSheetId="0">'ZST TUREK'!$A$1:$HG$71</definedName>
  </definedNames>
  <calcPr fullCalcOnLoad="1"/>
</workbook>
</file>

<file path=xl/sharedStrings.xml><?xml version="1.0" encoding="utf-8"?>
<sst xmlns="http://schemas.openxmlformats.org/spreadsheetml/2006/main" count="183" uniqueCount="77">
  <si>
    <t>LP</t>
  </si>
  <si>
    <t>NUMER PPE</t>
  </si>
  <si>
    <t>NAZWA PPE</t>
  </si>
  <si>
    <t>MIEJSCOWOŚĆ</t>
  </si>
  <si>
    <t>ULICA</t>
  </si>
  <si>
    <t>NUMER DOMU/NUMER DZIAŁKI</t>
  </si>
  <si>
    <t>NUMER LOKALU</t>
  </si>
  <si>
    <t>OBECNA TARYFA</t>
  </si>
  <si>
    <t>NOWA TARYFA</t>
  </si>
  <si>
    <t>*</t>
  </si>
  <si>
    <t>C12A</t>
  </si>
  <si>
    <t>ZAMÓWIENIE PODSTAWOWE</t>
  </si>
  <si>
    <t>DOSTAWA ENERGII ELEKTRYCZNEJ CZYNNEJ</t>
  </si>
  <si>
    <t>DYSTRYBUCJA ENERGII ELEKTRYCZNEJ</t>
  </si>
  <si>
    <t>Szacowana wartość netto przedmiotu zamówienia (dostawa + dystrybucja energii elektrycznej)**</t>
  </si>
  <si>
    <t>Cena zakupu 1 kWh energii elektrycznej czynnej (zł/kWh)*</t>
  </si>
  <si>
    <t>Opłata handlowa (zł/1 ppe/1 m-c)**</t>
  </si>
  <si>
    <t>Wartość netto zakupu energii elektrycznej czynnej (zł)**</t>
  </si>
  <si>
    <t>SKŁADNIK ZMIENNY STAWKI SIECIOWEJ  (kWh) *</t>
  </si>
  <si>
    <t>STAWKA JAKOŚCIOWA (kWh)*</t>
  </si>
  <si>
    <t>STAWKA OPŁATY PRZEJŚCIOWEJ (kW)**</t>
  </si>
  <si>
    <t>ABONAMENT**</t>
  </si>
  <si>
    <t>SKŁADNIK STAŁY STAWKI SIECIOWEJ (kW)**</t>
  </si>
  <si>
    <t>WARTOŚĆ ŁĄCZNA NETTO USŁUG DYSTRYBUCJI**</t>
  </si>
  <si>
    <t>strefa 1</t>
  </si>
  <si>
    <t>strefa 2</t>
  </si>
  <si>
    <t>x</t>
  </si>
  <si>
    <t>strefa 3</t>
  </si>
  <si>
    <t>SUMA NETTO</t>
  </si>
  <si>
    <t>Szacowane zapotrzebowanie na energię elektryczną [kWh] - 12 MCY zamówienie podstawowe</t>
  </si>
  <si>
    <t>B23</t>
  </si>
  <si>
    <t>OKRES DOSTAW</t>
  </si>
  <si>
    <t>Jednostka [kWh/MWh]</t>
  </si>
  <si>
    <t>kWh</t>
  </si>
  <si>
    <t>MWh</t>
  </si>
  <si>
    <t>X</t>
  </si>
  <si>
    <t>Szacowana wartość netto przedmiotu zamówienia (dostawa + dystrybucja energii elektrycznej) - ZAMÓWIENIE PODSTAWOWE + PRAWO OPCJI</t>
  </si>
  <si>
    <t>Załącznik nr 2 - Formularz cenowy</t>
  </si>
  <si>
    <t>WARTOŚĆ NETTO - ZAMÓWIENIE PODSTAWOWE (DOSTAWA + DYSTRYBUCJA)</t>
  </si>
  <si>
    <t>PODATEK VAT (%)</t>
  </si>
  <si>
    <t>PODATEK VAT (PLN)</t>
  </si>
  <si>
    <t>WARTOŚĆ BRUTTO - ZAMÓWIENIE PODSTAWOWE  (DOSTAWA + DYSTRYBUCJA)</t>
  </si>
  <si>
    <t xml:space="preserve">WARTOŚĆ NETTO - ZAMÓWIENIE PODSTAWOWE WRAZ Z PRAWEM OPCJI (DOSTAWA + DYSTRYBUCJA) </t>
  </si>
  <si>
    <t>WARTOŚĆ BRUTTO - ZAMÓWIENIE PODSTAWOWE WRAZ Z PRAWEM OPCJI  (DOSTAWA + DYSTRYBUCJA)</t>
  </si>
  <si>
    <t>Data: _____________________</t>
  </si>
  <si>
    <t>Podpis Wykonawcy:_______________________________________</t>
  </si>
  <si>
    <t>zaokrąglenie do 4 miejsc po przecinku</t>
  </si>
  <si>
    <t>**</t>
  </si>
  <si>
    <t>zaokrąglenie do 2 miejsc po przecinku</t>
  </si>
  <si>
    <t>Uwaga! - Stawki dla usług dystrybucji energii elektrycznej muszą być zgodne z aktualnie obowiązującą Taryfą dla usług dystrybucji energii elektrycznej Operatora Systemu Dystrybucyjnego, tj. Energa Operator S.A.</t>
  </si>
  <si>
    <t>590243846028843262</t>
  </si>
  <si>
    <t>590243846028875522</t>
  </si>
  <si>
    <t>590243846028662443</t>
  </si>
  <si>
    <t>590243846028767155</t>
  </si>
  <si>
    <t>TUREK</t>
  </si>
  <si>
    <t>ZESPÓŁ SZKÓŁ TECHNICZNYCH</t>
  </si>
  <si>
    <t>POCZTA</t>
  </si>
  <si>
    <t>KOD POCZTOWY</t>
  </si>
  <si>
    <t>62-700</t>
  </si>
  <si>
    <t>WINCENTEGO MILEWSKIEGO</t>
  </si>
  <si>
    <t>3B</t>
  </si>
  <si>
    <t>SUMA kWh</t>
  </si>
  <si>
    <t>MOC UMOWNA [kW]</t>
  </si>
  <si>
    <t>OPŁATA MOCOWA (kWh/MWh)</t>
  </si>
  <si>
    <t>OPŁATA KOGENERACYJNA (kWh/MWh)</t>
  </si>
  <si>
    <t>OPŁATA OZE (kWh/MWh)</t>
  </si>
  <si>
    <t>Dane techniczne punktów poboru energii elektrycznej</t>
  </si>
  <si>
    <t>PRAWO OPCJI 10%</t>
  </si>
  <si>
    <t>Uwaga! - Zamawiający, informuję, iż rozliczenia dla taryfy C1x Odbywają się w okresach dwumiesięcznych, natomiast dla grup taryfowych B2x - w okresach miesięcznych</t>
  </si>
  <si>
    <t>Wykonawca wypełnia pola zaznaczone kolorem szarym</t>
  </si>
  <si>
    <t>WARTOŚĆ BRUTTO - PRAWO OPCJI (DOSTAWA + DYSTRYBUCJA)</t>
  </si>
  <si>
    <t>WARTOŚĆ NETTO - PRAWO OPCJI DOSTAWA + DYSTRYBUCJA)</t>
  </si>
  <si>
    <t>UWAGA! - Wykonawca zobowiązany jest do weryfikacji formuła arkusza kalkulacyjnego. W przypadku stwierdzenia jakichkolwiek nieprawidłowości, Wykonawca zobowiązany jest do wprowadzenia stosownej modyfikcacji formuł w arkuszu kalkulacyjnym</t>
  </si>
  <si>
    <t>Uwaga! - Zamawiający informuje, iż punkt poboru wskazany w powyższej tabeli w pozycji lp. 4 nie posiada układu pomiarowo-rozliczeniowego dostosowanego do zmiany sprzedawcy w ramach rynku TPA.</t>
  </si>
  <si>
    <t>01.01.2024-31.12.2024</t>
  </si>
  <si>
    <t>01.01.2024-31.03.2024 oraz 01.10.2024-31.12.2024</t>
  </si>
  <si>
    <t>01.04.2024-30.09.2024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</si>
</sst>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#,##0.0"/>
    <numFmt numFmtId="176" formatCode="#,##0.000"/>
  </numFmts>
  <fonts count="5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20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3" borderId="0" applyNumberFormat="0" applyBorder="0" applyAlignment="0" applyProtection="0"/>
    <xf numFmtId="0" fontId="3" fillId="43" borderId="1" applyNumberFormat="0" applyAlignment="0" applyProtection="0"/>
    <xf numFmtId="0" fontId="4" fillId="44" borderId="2" applyNumberFormat="0" applyAlignment="0" applyProtection="0"/>
    <xf numFmtId="0" fontId="39" fillId="45" borderId="3" applyNumberFormat="0" applyAlignment="0" applyProtection="0"/>
    <xf numFmtId="0" fontId="40" fillId="46" borderId="4" applyNumberFormat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1" applyNumberFormat="0" applyAlignment="0" applyProtection="0"/>
    <xf numFmtId="0" fontId="43" fillId="0" borderId="8" applyNumberFormat="0" applyFill="0" applyAlignment="0" applyProtection="0"/>
    <xf numFmtId="0" fontId="44" fillId="48" borderId="9" applyNumberFormat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48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51" borderId="14" applyNumberFormat="0" applyAlignment="0" applyProtection="0"/>
    <xf numFmtId="0" fontId="49" fillId="46" borderId="3" applyNumberFormat="0" applyAlignment="0" applyProtection="0"/>
    <xf numFmtId="0" fontId="50" fillId="0" borderId="0" applyNumberFormat="0" applyFill="0" applyBorder="0" applyAlignment="0" applyProtection="0"/>
    <xf numFmtId="0" fontId="13" fillId="43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5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54" borderId="19" xfId="0" applyFont="1" applyFill="1" applyBorder="1" applyAlignment="1">
      <alignment horizontal="center" vertical="center" wrapText="1"/>
    </xf>
    <xf numFmtId="0" fontId="18" fillId="54" borderId="0" xfId="0" applyFont="1" applyFill="1" applyAlignment="1">
      <alignment horizontal="center" vertical="center" wrapText="1"/>
    </xf>
    <xf numFmtId="0" fontId="18" fillId="54" borderId="20" xfId="0" applyFont="1" applyFill="1" applyBorder="1" applyAlignment="1">
      <alignment horizontal="center" vertical="center" wrapText="1"/>
    </xf>
    <xf numFmtId="2" fontId="20" fillId="54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2" fontId="22" fillId="55" borderId="19" xfId="0" applyNumberFormat="1" applyFont="1" applyFill="1" applyBorder="1" applyAlignment="1">
      <alignment horizontal="center" vertical="center"/>
    </xf>
    <xf numFmtId="0" fontId="19" fillId="56" borderId="20" xfId="0" applyFont="1" applyFill="1" applyBorder="1" applyAlignment="1">
      <alignment horizontal="center" vertical="center"/>
    </xf>
    <xf numFmtId="0" fontId="23" fillId="57" borderId="21" xfId="0" applyFont="1" applyFill="1" applyBorder="1" applyAlignment="1">
      <alignment horizontal="center" vertical="center" wrapText="1"/>
    </xf>
    <xf numFmtId="167" fontId="19" fillId="56" borderId="22" xfId="0" applyNumberFormat="1" applyFont="1" applyFill="1" applyBorder="1" applyAlignment="1">
      <alignment horizontal="center" vertical="center"/>
    </xf>
    <xf numFmtId="2" fontId="23" fillId="58" borderId="19" xfId="0" applyNumberFormat="1" applyFont="1" applyFill="1" applyBorder="1" applyAlignment="1">
      <alignment horizontal="center" vertical="center"/>
    </xf>
    <xf numFmtId="0" fontId="23" fillId="57" borderId="23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54" borderId="19" xfId="0" applyFont="1" applyFill="1" applyBorder="1" applyAlignment="1">
      <alignment horizontal="center" vertical="center" wrapText="1"/>
    </xf>
    <xf numFmtId="3" fontId="23" fillId="54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3" fontId="23" fillId="55" borderId="19" xfId="0" applyNumberFormat="1" applyFont="1" applyFill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3" fontId="17" fillId="54" borderId="19" xfId="0" applyNumberFormat="1" applyFont="1" applyFill="1" applyBorder="1" applyAlignment="1">
      <alignment horizontal="center" vertical="center" wrapText="1"/>
    </xf>
    <xf numFmtId="0" fontId="17" fillId="54" borderId="0" xfId="0" applyFont="1" applyFill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57" borderId="19" xfId="0" applyFont="1" applyFill="1" applyBorder="1" applyAlignment="1">
      <alignment horizontal="center" vertical="center" wrapText="1"/>
    </xf>
    <xf numFmtId="2" fontId="24" fillId="54" borderId="19" xfId="0" applyNumberFormat="1" applyFont="1" applyFill="1" applyBorder="1" applyAlignment="1">
      <alignment horizontal="center" vertical="center" wrapText="1"/>
    </xf>
    <xf numFmtId="0" fontId="23" fillId="57" borderId="24" xfId="0" applyFont="1" applyFill="1" applyBorder="1" applyAlignment="1">
      <alignment horizontal="center" vertical="center" wrapText="1"/>
    </xf>
    <xf numFmtId="1" fontId="24" fillId="54" borderId="25" xfId="0" applyNumberFormat="1" applyFont="1" applyFill="1" applyBorder="1" applyAlignment="1">
      <alignment horizontal="center" vertical="center" wrapText="1"/>
    </xf>
    <xf numFmtId="2" fontId="21" fillId="54" borderId="25" xfId="0" applyNumberFormat="1" applyFont="1" applyFill="1" applyBorder="1" applyAlignment="1">
      <alignment horizontal="center" vertical="center" wrapText="1"/>
    </xf>
    <xf numFmtId="167" fontId="19" fillId="56" borderId="19" xfId="0" applyNumberFormat="1" applyFont="1" applyFill="1" applyBorder="1" applyAlignment="1">
      <alignment horizontal="center" vertical="center"/>
    </xf>
    <xf numFmtId="0" fontId="27" fillId="54" borderId="0" xfId="0" applyFont="1" applyFill="1" applyAlignment="1">
      <alignment horizontal="left" vertical="center"/>
    </xf>
    <xf numFmtId="0" fontId="19" fillId="56" borderId="26" xfId="0" applyFont="1" applyFill="1" applyBorder="1" applyAlignment="1">
      <alignment horizontal="center" vertical="center"/>
    </xf>
    <xf numFmtId="0" fontId="23" fillId="59" borderId="23" xfId="0" applyFont="1" applyFill="1" applyBorder="1" applyAlignment="1">
      <alignment horizontal="center" vertical="center" wrapText="1"/>
    </xf>
    <xf numFmtId="0" fontId="23" fillId="59" borderId="21" xfId="0" applyFont="1" applyFill="1" applyBorder="1" applyAlignment="1">
      <alignment horizontal="center" vertical="center" wrapText="1"/>
    </xf>
    <xf numFmtId="167" fontId="22" fillId="60" borderId="19" xfId="0" applyNumberFormat="1" applyFont="1" applyFill="1" applyBorder="1" applyAlignment="1">
      <alignment horizontal="center" vertical="center"/>
    </xf>
    <xf numFmtId="0" fontId="22" fillId="56" borderId="19" xfId="0" applyFont="1" applyFill="1" applyBorder="1" applyAlignment="1">
      <alignment horizontal="center" vertical="center"/>
    </xf>
    <xf numFmtId="2" fontId="22" fillId="56" borderId="19" xfId="0" applyNumberFormat="1" applyFont="1" applyFill="1" applyBorder="1" applyAlignment="1">
      <alignment horizontal="center" vertical="center"/>
    </xf>
    <xf numFmtId="2" fontId="19" fillId="56" borderId="19" xfId="0" applyNumberFormat="1" applyFont="1" applyFill="1" applyBorder="1" applyAlignment="1">
      <alignment horizontal="center" vertical="center"/>
    </xf>
    <xf numFmtId="0" fontId="19" fillId="56" borderId="19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0" fillId="54" borderId="0" xfId="0" applyFont="1" applyFill="1" applyAlignment="1">
      <alignment horizontal="center" vertical="center" wrapText="1"/>
    </xf>
    <xf numFmtId="0" fontId="29" fillId="54" borderId="0" xfId="0" applyFont="1" applyFill="1" applyAlignment="1">
      <alignment horizontal="center" vertical="center" wrapText="1"/>
    </xf>
    <xf numFmtId="0" fontId="20" fillId="54" borderId="0" xfId="0" applyFont="1" applyFill="1" applyAlignment="1">
      <alignment horizontal="left" vertical="center"/>
    </xf>
    <xf numFmtId="0" fontId="56" fillId="54" borderId="0" xfId="0" applyFont="1" applyFill="1" applyAlignment="1">
      <alignment horizontal="left" vertical="center"/>
    </xf>
    <xf numFmtId="0" fontId="23" fillId="56" borderId="19" xfId="0" applyFont="1" applyFill="1" applyBorder="1" applyAlignment="1">
      <alignment horizontal="center" vertical="center" wrapText="1"/>
    </xf>
    <xf numFmtId="0" fontId="23" fillId="59" borderId="19" xfId="0" applyFont="1" applyFill="1" applyBorder="1" applyAlignment="1">
      <alignment horizontal="center" vertical="center" wrapText="1"/>
    </xf>
    <xf numFmtId="49" fontId="20" fillId="54" borderId="19" xfId="0" applyNumberFormat="1" applyFont="1" applyFill="1" applyBorder="1" applyAlignment="1">
      <alignment horizontal="center" vertical="center"/>
    </xf>
    <xf numFmtId="2" fontId="19" fillId="56" borderId="22" xfId="0" applyNumberFormat="1" applyFont="1" applyFill="1" applyBorder="1" applyAlignment="1">
      <alignment horizontal="center" vertical="center"/>
    </xf>
    <xf numFmtId="1" fontId="18" fillId="54" borderId="0" xfId="0" applyNumberFormat="1" applyFont="1" applyFill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/>
    </xf>
    <xf numFmtId="0" fontId="57" fillId="54" borderId="0" xfId="0" applyFont="1" applyFill="1" applyAlignment="1">
      <alignment horizontal="left" vertical="center"/>
    </xf>
    <xf numFmtId="176" fontId="17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2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56" borderId="19" xfId="0" applyFont="1" applyFill="1" applyBorder="1" applyAlignment="1">
      <alignment horizontal="center" vertical="center"/>
    </xf>
    <xf numFmtId="10" fontId="17" fillId="56" borderId="19" xfId="94" applyNumberFormat="1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6" fillId="54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" fontId="25" fillId="54" borderId="19" xfId="0" applyNumberFormat="1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 wrapText="1"/>
    </xf>
    <xf numFmtId="0" fontId="23" fillId="59" borderId="19" xfId="0" applyFont="1" applyFill="1" applyBorder="1" applyAlignment="1">
      <alignment horizontal="center" vertical="center" wrapText="1"/>
    </xf>
    <xf numFmtId="0" fontId="21" fillId="54" borderId="27" xfId="0" applyFont="1" applyFill="1" applyBorder="1" applyAlignment="1">
      <alignment horizontal="center" vertical="center" wrapText="1"/>
    </xf>
    <xf numFmtId="0" fontId="21" fillId="54" borderId="28" xfId="0" applyFont="1" applyFill="1" applyBorder="1" applyAlignment="1">
      <alignment horizontal="center" vertical="center" wrapText="1"/>
    </xf>
    <xf numFmtId="0" fontId="21" fillId="54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 wrapText="1"/>
    </xf>
    <xf numFmtId="0" fontId="19" fillId="54" borderId="25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3" fillId="58" borderId="25" xfId="0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0" fontId="31" fillId="54" borderId="19" xfId="0" applyFont="1" applyFill="1" applyBorder="1" applyAlignment="1">
      <alignment horizontal="left" vertical="center" wrapText="1"/>
    </xf>
    <xf numFmtId="0" fontId="17" fillId="54" borderId="19" xfId="0" applyFont="1" applyFill="1" applyBorder="1" applyAlignment="1">
      <alignment horizontal="center" vertical="center" wrapText="1"/>
    </xf>
    <xf numFmtId="49" fontId="20" fillId="54" borderId="19" xfId="0" applyNumberFormat="1" applyFont="1" applyFill="1" applyBorder="1" applyAlignment="1">
      <alignment horizontal="center" vertical="center"/>
    </xf>
    <xf numFmtId="0" fontId="56" fillId="54" borderId="0" xfId="0" applyFont="1" applyFill="1" applyAlignment="1">
      <alignment horizontal="center" vertical="center" wrapText="1"/>
    </xf>
    <xf numFmtId="0" fontId="56" fillId="54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7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4"/>
  <sheetViews>
    <sheetView tabSelected="1" view="pageBreakPreview" zoomScaleSheetLayoutView="100" zoomScalePageLayoutView="0" workbookViewId="0" topLeftCell="A1">
      <selection activeCell="A39" sqref="A39"/>
    </sheetView>
  </sheetViews>
  <sheetFormatPr defaultColWidth="8.59765625" defaultRowHeight="12.75" customHeight="1"/>
  <cols>
    <col min="1" max="1" width="5" style="2" customWidth="1"/>
    <col min="2" max="2" width="29.09765625" style="2" customWidth="1"/>
    <col min="3" max="3" width="24" style="2" customWidth="1"/>
    <col min="4" max="4" width="14.69921875" style="2" customWidth="1"/>
    <col min="5" max="5" width="11.69921875" style="2" customWidth="1"/>
    <col min="6" max="6" width="10.296875" style="2" customWidth="1"/>
    <col min="7" max="7" width="15.19921875" style="2" customWidth="1"/>
    <col min="8" max="8" width="12" style="2" customWidth="1"/>
    <col min="9" max="9" width="9.59765625" style="2" customWidth="1"/>
    <col min="10" max="10" width="12.796875" style="2" customWidth="1"/>
    <col min="11" max="11" width="9.796875" style="2" customWidth="1"/>
    <col min="12" max="12" width="10.09765625" style="2" customWidth="1"/>
    <col min="13" max="13" width="18" style="2" customWidth="1"/>
    <col min="14" max="14" width="11.69921875" style="2" customWidth="1"/>
    <col min="15" max="15" width="10.296875" style="21" bestFit="1" customWidth="1"/>
    <col min="16" max="16" width="9.796875" style="21" bestFit="1" customWidth="1"/>
    <col min="17" max="17" width="9.5" style="21" bestFit="1" customWidth="1"/>
    <col min="18" max="18" width="9.296875" style="2" bestFit="1" customWidth="1"/>
    <col min="19" max="20" width="8.59765625" style="2" customWidth="1"/>
    <col min="21" max="21" width="9.796875" style="2" customWidth="1"/>
    <col min="22" max="22" width="19.59765625" style="2" customWidth="1"/>
    <col min="23" max="27" width="8.59765625" style="2" customWidth="1"/>
    <col min="28" max="28" width="9.09765625" style="2" customWidth="1"/>
    <col min="29" max="29" width="11.59765625" style="2" customWidth="1"/>
    <col min="30" max="31" width="15.296875" style="2" customWidth="1"/>
    <col min="32" max="32" width="11.59765625" style="2" customWidth="1"/>
    <col min="33" max="33" width="15.09765625" style="2" customWidth="1"/>
    <col min="34" max="34" width="16.796875" style="2" customWidth="1"/>
    <col min="35" max="35" width="11" style="2" customWidth="1"/>
    <col min="36" max="36" width="11.59765625" style="2" customWidth="1"/>
    <col min="37" max="37" width="10" style="2" customWidth="1"/>
    <col min="38" max="41" width="8.59765625" style="2" customWidth="1"/>
    <col min="42" max="42" width="15.5" style="2" customWidth="1"/>
    <col min="43" max="49" width="8.59765625" style="2" customWidth="1"/>
    <col min="50" max="50" width="14.796875" style="2" customWidth="1"/>
    <col min="51" max="51" width="10.296875" style="2" customWidth="1"/>
    <col min="52" max="52" width="11.69921875" style="2" customWidth="1"/>
    <col min="53" max="53" width="13.19921875" style="2" customWidth="1"/>
    <col min="54" max="54" width="13.796875" style="2" customWidth="1"/>
    <col min="55" max="55" width="17.5" style="2" customWidth="1"/>
    <col min="56" max="16384" width="8.59765625" style="2" customWidth="1"/>
  </cols>
  <sheetData>
    <row r="1" spans="5:55" ht="12.75" customHeight="1">
      <c r="E1" s="90" t="s">
        <v>72</v>
      </c>
      <c r="F1" s="90"/>
      <c r="G1" s="90"/>
      <c r="H1" s="90"/>
      <c r="I1" s="90"/>
      <c r="J1" s="90"/>
      <c r="K1" s="90"/>
      <c r="L1" s="90"/>
      <c r="M1" s="90"/>
      <c r="N1" s="91"/>
      <c r="O1" s="92" t="s">
        <v>11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02"/>
      <c r="AI1" s="92" t="s">
        <v>67</v>
      </c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69" t="s">
        <v>36</v>
      </c>
    </row>
    <row r="2" spans="5:55" ht="12.75" customHeight="1">
      <c r="E2" s="90"/>
      <c r="F2" s="90"/>
      <c r="G2" s="90"/>
      <c r="H2" s="90"/>
      <c r="I2" s="90"/>
      <c r="J2" s="90"/>
      <c r="K2" s="90"/>
      <c r="L2" s="90"/>
      <c r="M2" s="90"/>
      <c r="N2" s="91"/>
      <c r="O2" s="94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103"/>
      <c r="AI2" s="94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69"/>
    </row>
    <row r="3" spans="1:55" ht="25.5" customHeight="1" thickBot="1">
      <c r="A3" s="32" t="s">
        <v>37</v>
      </c>
      <c r="E3" s="90"/>
      <c r="F3" s="90"/>
      <c r="G3" s="90"/>
      <c r="H3" s="90"/>
      <c r="I3" s="90"/>
      <c r="J3" s="90"/>
      <c r="K3" s="90"/>
      <c r="L3" s="90"/>
      <c r="M3" s="90"/>
      <c r="N3" s="91"/>
      <c r="O3" s="96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04"/>
      <c r="AI3" s="96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69"/>
    </row>
    <row r="4" spans="1:55" ht="28.5" customHeight="1">
      <c r="A4" s="58" t="s">
        <v>69</v>
      </c>
      <c r="L4" s="88" t="s">
        <v>62</v>
      </c>
      <c r="M4" s="88" t="s">
        <v>31</v>
      </c>
      <c r="N4" s="88" t="s">
        <v>32</v>
      </c>
      <c r="O4" s="98" t="s">
        <v>29</v>
      </c>
      <c r="P4" s="98"/>
      <c r="Q4" s="98"/>
      <c r="R4" s="84" t="s">
        <v>12</v>
      </c>
      <c r="S4" s="84"/>
      <c r="T4" s="84"/>
      <c r="U4" s="84"/>
      <c r="V4" s="84"/>
      <c r="W4" s="85" t="s">
        <v>13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4" t="s">
        <v>14</v>
      </c>
      <c r="AI4" s="98" t="s">
        <v>29</v>
      </c>
      <c r="AJ4" s="98"/>
      <c r="AK4" s="98"/>
      <c r="AL4" s="84" t="s">
        <v>12</v>
      </c>
      <c r="AM4" s="84"/>
      <c r="AN4" s="84"/>
      <c r="AO4" s="84"/>
      <c r="AP4" s="84"/>
      <c r="AQ4" s="85" t="s">
        <v>13</v>
      </c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100" t="s">
        <v>14</v>
      </c>
      <c r="BC4" s="69"/>
    </row>
    <row r="5" spans="1:55" ht="108" customHeight="1">
      <c r="A5" s="87" t="s">
        <v>66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  <c r="M5" s="88"/>
      <c r="N5" s="88"/>
      <c r="O5" s="99"/>
      <c r="P5" s="99"/>
      <c r="Q5" s="99"/>
      <c r="R5" s="74" t="s">
        <v>15</v>
      </c>
      <c r="S5" s="74"/>
      <c r="T5" s="74"/>
      <c r="U5" s="51" t="s">
        <v>16</v>
      </c>
      <c r="V5" s="5" t="s">
        <v>17</v>
      </c>
      <c r="W5" s="75" t="s">
        <v>18</v>
      </c>
      <c r="X5" s="75"/>
      <c r="Y5" s="75"/>
      <c r="Z5" s="52" t="s">
        <v>19</v>
      </c>
      <c r="AA5" s="52" t="s">
        <v>20</v>
      </c>
      <c r="AB5" s="52" t="s">
        <v>21</v>
      </c>
      <c r="AC5" s="52" t="s">
        <v>22</v>
      </c>
      <c r="AD5" s="52" t="s">
        <v>63</v>
      </c>
      <c r="AE5" s="52" t="s">
        <v>64</v>
      </c>
      <c r="AF5" s="52" t="s">
        <v>65</v>
      </c>
      <c r="AG5" s="26" t="s">
        <v>23</v>
      </c>
      <c r="AH5" s="86"/>
      <c r="AI5" s="99"/>
      <c r="AJ5" s="99"/>
      <c r="AK5" s="99"/>
      <c r="AL5" s="74" t="s">
        <v>15</v>
      </c>
      <c r="AM5" s="74"/>
      <c r="AN5" s="74"/>
      <c r="AO5" s="56" t="s">
        <v>16</v>
      </c>
      <c r="AP5" s="5" t="s">
        <v>17</v>
      </c>
      <c r="AQ5" s="75" t="s">
        <v>18</v>
      </c>
      <c r="AR5" s="75"/>
      <c r="AS5" s="75"/>
      <c r="AT5" s="52" t="s">
        <v>19</v>
      </c>
      <c r="AU5" s="26" t="s">
        <v>20</v>
      </c>
      <c r="AV5" s="26" t="s">
        <v>21</v>
      </c>
      <c r="AW5" s="26" t="s">
        <v>22</v>
      </c>
      <c r="AX5" s="52" t="s">
        <v>63</v>
      </c>
      <c r="AY5" s="52" t="s">
        <v>64</v>
      </c>
      <c r="AZ5" s="52" t="s">
        <v>65</v>
      </c>
      <c r="BA5" s="26" t="s">
        <v>23</v>
      </c>
      <c r="BB5" s="101"/>
      <c r="BC5" s="69"/>
    </row>
    <row r="6" spans="1:55" ht="48.7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57</v>
      </c>
      <c r="F6" s="3" t="s">
        <v>56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88"/>
      <c r="M6" s="88"/>
      <c r="N6" s="88"/>
      <c r="O6" s="17" t="s">
        <v>24</v>
      </c>
      <c r="P6" s="17" t="s">
        <v>25</v>
      </c>
      <c r="Q6" s="17" t="s">
        <v>27</v>
      </c>
      <c r="R6" s="9" t="s">
        <v>24</v>
      </c>
      <c r="S6" s="9" t="s">
        <v>25</v>
      </c>
      <c r="T6" s="9" t="s">
        <v>27</v>
      </c>
      <c r="U6" s="9" t="s">
        <v>26</v>
      </c>
      <c r="V6" s="26" t="s">
        <v>26</v>
      </c>
      <c r="W6" s="33" t="s">
        <v>24</v>
      </c>
      <c r="X6" s="33" t="s">
        <v>25</v>
      </c>
      <c r="Y6" s="33" t="s">
        <v>27</v>
      </c>
      <c r="Z6" s="34" t="s">
        <v>26</v>
      </c>
      <c r="AA6" s="34" t="s">
        <v>26</v>
      </c>
      <c r="AB6" s="35" t="s">
        <v>26</v>
      </c>
      <c r="AC6" s="52" t="s">
        <v>26</v>
      </c>
      <c r="AD6" s="52" t="s">
        <v>26</v>
      </c>
      <c r="AE6" s="52" t="s">
        <v>26</v>
      </c>
      <c r="AF6" s="52" t="s">
        <v>26</v>
      </c>
      <c r="AG6" s="26" t="s">
        <v>26</v>
      </c>
      <c r="AH6" s="26" t="s">
        <v>26</v>
      </c>
      <c r="AI6" s="17" t="s">
        <v>24</v>
      </c>
      <c r="AJ6" s="17" t="s">
        <v>25</v>
      </c>
      <c r="AK6" s="17" t="s">
        <v>27</v>
      </c>
      <c r="AL6" s="9" t="s">
        <v>24</v>
      </c>
      <c r="AM6" s="9" t="s">
        <v>25</v>
      </c>
      <c r="AN6" s="9" t="s">
        <v>27</v>
      </c>
      <c r="AO6" s="57" t="s">
        <v>26</v>
      </c>
      <c r="AP6" s="26" t="s">
        <v>26</v>
      </c>
      <c r="AQ6" s="33" t="s">
        <v>24</v>
      </c>
      <c r="AR6" s="33" t="s">
        <v>25</v>
      </c>
      <c r="AS6" s="33" t="s">
        <v>27</v>
      </c>
      <c r="AT6" s="34" t="s">
        <v>26</v>
      </c>
      <c r="AU6" s="13" t="s">
        <v>26</v>
      </c>
      <c r="AV6" s="10" t="s">
        <v>26</v>
      </c>
      <c r="AW6" s="26" t="s">
        <v>26</v>
      </c>
      <c r="AX6" s="52" t="s">
        <v>26</v>
      </c>
      <c r="AY6" s="52" t="s">
        <v>26</v>
      </c>
      <c r="AZ6" s="52" t="s">
        <v>26</v>
      </c>
      <c r="BA6" s="26" t="s">
        <v>26</v>
      </c>
      <c r="BB6" s="28" t="s">
        <v>26</v>
      </c>
      <c r="BC6" s="69"/>
    </row>
    <row r="7" spans="1:55" ht="31.5" customHeight="1">
      <c r="A7" s="1">
        <v>1</v>
      </c>
      <c r="B7" s="53" t="s">
        <v>51</v>
      </c>
      <c r="C7" s="1" t="s">
        <v>9</v>
      </c>
      <c r="D7" s="15" t="s">
        <v>54</v>
      </c>
      <c r="E7" s="15" t="s">
        <v>58</v>
      </c>
      <c r="F7" s="15" t="s">
        <v>54</v>
      </c>
      <c r="G7" s="1" t="s">
        <v>59</v>
      </c>
      <c r="H7" s="1" t="s">
        <v>60</v>
      </c>
      <c r="I7" s="1" t="s">
        <v>9</v>
      </c>
      <c r="J7" s="15" t="s">
        <v>10</v>
      </c>
      <c r="K7" s="15" t="s">
        <v>10</v>
      </c>
      <c r="L7" s="14">
        <v>40</v>
      </c>
      <c r="M7" s="14" t="s">
        <v>74</v>
      </c>
      <c r="N7" s="14" t="s">
        <v>33</v>
      </c>
      <c r="O7" s="16">
        <v>9360</v>
      </c>
      <c r="P7" s="20">
        <v>29640</v>
      </c>
      <c r="Q7" s="20">
        <v>0</v>
      </c>
      <c r="R7" s="11"/>
      <c r="S7" s="11"/>
      <c r="T7" s="11"/>
      <c r="U7" s="11"/>
      <c r="V7" s="6">
        <f>(O7*R7)+(P7*S7)+(Q7*T7)+(12*U7)</f>
        <v>0</v>
      </c>
      <c r="W7" s="36"/>
      <c r="X7" s="36"/>
      <c r="Y7" s="37"/>
      <c r="Z7" s="37"/>
      <c r="AA7" s="37"/>
      <c r="AB7" s="38"/>
      <c r="AC7" s="37"/>
      <c r="AD7" s="31"/>
      <c r="AE7" s="31"/>
      <c r="AF7" s="40"/>
      <c r="AG7" s="12">
        <f>(O7*W7)+(P7*X7)+(Q7*Y7)+(O7+P7+Q7)*Z7+(12*L7*AA7)+(12*AB7)+(12*L7*AC7)+(O7+P7+Q7)*AD7+(O7+P7+Q7)*AE7+(O7+P7+Q7)*AF7</f>
        <v>0</v>
      </c>
      <c r="AH7" s="4">
        <f>V7+AG7</f>
        <v>0</v>
      </c>
      <c r="AI7" s="16">
        <f aca="true" t="shared" si="0" ref="AI7:AK11">O7*10%</f>
        <v>936</v>
      </c>
      <c r="AJ7" s="18">
        <f t="shared" si="0"/>
        <v>2964</v>
      </c>
      <c r="AK7" s="19">
        <f t="shared" si="0"/>
        <v>0</v>
      </c>
      <c r="AL7" s="11"/>
      <c r="AM7" s="11"/>
      <c r="AN7" s="11"/>
      <c r="AO7" s="7" t="s">
        <v>35</v>
      </c>
      <c r="AP7" s="6">
        <f>(AI7*AL7)+(AJ7*AM7)+(AK7*AN7)</f>
        <v>0</v>
      </c>
      <c r="AQ7" s="36"/>
      <c r="AR7" s="36"/>
      <c r="AS7" s="37"/>
      <c r="AT7" s="37"/>
      <c r="AU7" s="7" t="s">
        <v>35</v>
      </c>
      <c r="AV7" s="8" t="s">
        <v>35</v>
      </c>
      <c r="AW7" s="7" t="s">
        <v>35</v>
      </c>
      <c r="AX7" s="31"/>
      <c r="AY7" s="31"/>
      <c r="AZ7" s="40"/>
      <c r="BA7" s="12">
        <f>(AI7*AQ7)+(AJ7*AR7)+(AK7*AS7)+(AI7+AJ7+AK7)*AT7+(AI7+AJ7+AK7)*AX7+(AI7+AJ7+AK7)*AY7+(AI7+AJ7+AK7)*AZ7</f>
        <v>0</v>
      </c>
      <c r="BB7" s="4">
        <f>AP7+BA7</f>
        <v>0</v>
      </c>
      <c r="BC7" s="27">
        <f>BB7+AH7</f>
        <v>0</v>
      </c>
    </row>
    <row r="8" spans="1:55" ht="31.5" customHeight="1">
      <c r="A8" s="1">
        <v>2</v>
      </c>
      <c r="B8" s="53" t="s">
        <v>52</v>
      </c>
      <c r="C8" s="1" t="s">
        <v>9</v>
      </c>
      <c r="D8" s="15" t="s">
        <v>54</v>
      </c>
      <c r="E8" s="15" t="s">
        <v>58</v>
      </c>
      <c r="F8" s="15" t="s">
        <v>54</v>
      </c>
      <c r="G8" s="1" t="s">
        <v>59</v>
      </c>
      <c r="H8" s="1">
        <v>10</v>
      </c>
      <c r="I8" s="1" t="s">
        <v>9</v>
      </c>
      <c r="J8" s="15" t="s">
        <v>10</v>
      </c>
      <c r="K8" s="15" t="s">
        <v>10</v>
      </c>
      <c r="L8" s="14">
        <v>40</v>
      </c>
      <c r="M8" s="14" t="s">
        <v>74</v>
      </c>
      <c r="N8" s="14" t="s">
        <v>33</v>
      </c>
      <c r="O8" s="16">
        <v>9600</v>
      </c>
      <c r="P8" s="20">
        <v>30400</v>
      </c>
      <c r="Q8" s="20">
        <v>0</v>
      </c>
      <c r="R8" s="11"/>
      <c r="S8" s="11"/>
      <c r="T8" s="11"/>
      <c r="U8" s="11"/>
      <c r="V8" s="6">
        <f>(O8*R8)+(P8*S8)+(Q8*T8)+(12*U8)</f>
        <v>0</v>
      </c>
      <c r="W8" s="36"/>
      <c r="X8" s="36"/>
      <c r="Y8" s="37"/>
      <c r="Z8" s="37"/>
      <c r="AA8" s="37"/>
      <c r="AB8" s="38"/>
      <c r="AC8" s="37"/>
      <c r="AD8" s="31"/>
      <c r="AE8" s="31"/>
      <c r="AF8" s="40"/>
      <c r="AG8" s="12">
        <f>(O8*W8)+(P8*X8)+(Q8*Y8)+(O8+P8+Q8)*Z8+(12*L8*AA8)+(12*AB8)+(12*L8*AC8)+(O8+P8+Q8)*AD8+(O8+P8+Q8)*AE8+(O8+P8+Q8)*AF8</f>
        <v>0</v>
      </c>
      <c r="AH8" s="4">
        <f>V8+AG8</f>
        <v>0</v>
      </c>
      <c r="AI8" s="16">
        <f t="shared" si="0"/>
        <v>960</v>
      </c>
      <c r="AJ8" s="18">
        <f t="shared" si="0"/>
        <v>3040</v>
      </c>
      <c r="AK8" s="19">
        <f t="shared" si="0"/>
        <v>0</v>
      </c>
      <c r="AL8" s="11"/>
      <c r="AM8" s="11"/>
      <c r="AN8" s="11"/>
      <c r="AO8" s="7" t="s">
        <v>35</v>
      </c>
      <c r="AP8" s="6">
        <f>(AI8*AL8)+(AJ8*AM8)+(AK8*AN8)</f>
        <v>0</v>
      </c>
      <c r="AQ8" s="36"/>
      <c r="AR8" s="36"/>
      <c r="AS8" s="37"/>
      <c r="AT8" s="37"/>
      <c r="AU8" s="7" t="s">
        <v>35</v>
      </c>
      <c r="AV8" s="8" t="s">
        <v>35</v>
      </c>
      <c r="AW8" s="7" t="s">
        <v>35</v>
      </c>
      <c r="AX8" s="31"/>
      <c r="AY8" s="31"/>
      <c r="AZ8" s="40"/>
      <c r="BA8" s="12">
        <f>(AI8*AQ8)+(AJ8*AR8)+(AK8*AS8)+(AI8+AJ8+AK8)*AT8+(AI8+AJ8+AK8)*AX8+(AI8+AJ8+AK8)*AY8+(AI8+AJ8+AK8)*AZ8</f>
        <v>0</v>
      </c>
      <c r="BB8" s="4">
        <f>AP8+BA8</f>
        <v>0</v>
      </c>
      <c r="BC8" s="27">
        <f>BB8+AH8</f>
        <v>0</v>
      </c>
    </row>
    <row r="9" spans="1:55" ht="31.5" customHeight="1">
      <c r="A9" s="1">
        <v>3</v>
      </c>
      <c r="B9" s="53" t="s">
        <v>53</v>
      </c>
      <c r="C9" s="1" t="s">
        <v>9</v>
      </c>
      <c r="D9" s="15" t="s">
        <v>54</v>
      </c>
      <c r="E9" s="15" t="s">
        <v>58</v>
      </c>
      <c r="F9" s="15" t="s">
        <v>54</v>
      </c>
      <c r="G9" s="1" t="s">
        <v>59</v>
      </c>
      <c r="H9" s="1">
        <v>132</v>
      </c>
      <c r="I9" s="1">
        <v>1</v>
      </c>
      <c r="J9" s="15" t="s">
        <v>10</v>
      </c>
      <c r="K9" s="15" t="s">
        <v>10</v>
      </c>
      <c r="L9" s="14">
        <v>26</v>
      </c>
      <c r="M9" s="14" t="s">
        <v>74</v>
      </c>
      <c r="N9" s="14" t="s">
        <v>33</v>
      </c>
      <c r="O9" s="16">
        <v>320</v>
      </c>
      <c r="P9" s="20">
        <v>420</v>
      </c>
      <c r="Q9" s="20">
        <v>0</v>
      </c>
      <c r="R9" s="11"/>
      <c r="S9" s="11"/>
      <c r="T9" s="11"/>
      <c r="U9" s="11"/>
      <c r="V9" s="6">
        <f>(O9*R9)+(P9*S9)+(Q9*T9)+(12*U9)</f>
        <v>0</v>
      </c>
      <c r="W9" s="36"/>
      <c r="X9" s="36"/>
      <c r="Y9" s="37"/>
      <c r="Z9" s="37"/>
      <c r="AA9" s="37"/>
      <c r="AB9" s="38"/>
      <c r="AC9" s="37"/>
      <c r="AD9" s="31"/>
      <c r="AE9" s="31"/>
      <c r="AF9" s="40"/>
      <c r="AG9" s="12">
        <f>(O9*W9)+(P9*X9)+(Q9*Y9)+(O9+P9+Q9)*Z9+(12*L9*AA9)+(12*AB9)+(12*L9*AC9)+(O9+P9+Q9)*AD9+(O9+P9+Q9)*AE9+(O9+P9+Q9)*AF9</f>
        <v>0</v>
      </c>
      <c r="AH9" s="4">
        <f>V9+AG9</f>
        <v>0</v>
      </c>
      <c r="AI9" s="16">
        <f t="shared" si="0"/>
        <v>32</v>
      </c>
      <c r="AJ9" s="18">
        <f t="shared" si="0"/>
        <v>42</v>
      </c>
      <c r="AK9" s="19">
        <f t="shared" si="0"/>
        <v>0</v>
      </c>
      <c r="AL9" s="11"/>
      <c r="AM9" s="11"/>
      <c r="AN9" s="11"/>
      <c r="AO9" s="7" t="s">
        <v>35</v>
      </c>
      <c r="AP9" s="6">
        <f>(AI9*AL9)+(AJ9*AM9)+(AK9*AN9)</f>
        <v>0</v>
      </c>
      <c r="AQ9" s="36"/>
      <c r="AR9" s="36"/>
      <c r="AS9" s="37"/>
      <c r="AT9" s="37"/>
      <c r="AU9" s="7" t="s">
        <v>35</v>
      </c>
      <c r="AV9" s="8" t="s">
        <v>35</v>
      </c>
      <c r="AW9" s="7" t="s">
        <v>35</v>
      </c>
      <c r="AX9" s="31"/>
      <c r="AY9" s="31"/>
      <c r="AZ9" s="40"/>
      <c r="BA9" s="12">
        <f>(AI9*AQ9)+(AJ9*AR9)+(AK9*AS9)+(AI9+AJ9+AK9)*AT9+(AI9+AJ9+AK9)*AX9+(AI9+AJ9+AK9)*AY9+(AI9+AJ9+AK9)*AZ9</f>
        <v>0</v>
      </c>
      <c r="BB9" s="4">
        <f>AP9+BA9</f>
        <v>0</v>
      </c>
      <c r="BC9" s="27">
        <f>BB9+AH9</f>
        <v>0</v>
      </c>
    </row>
    <row r="10" spans="1:55" s="25" customFormat="1" ht="42" customHeight="1">
      <c r="A10" s="79">
        <v>4</v>
      </c>
      <c r="B10" s="89" t="s">
        <v>50</v>
      </c>
      <c r="C10" s="79" t="s">
        <v>55</v>
      </c>
      <c r="D10" s="70" t="s">
        <v>54</v>
      </c>
      <c r="E10" s="81" t="s">
        <v>58</v>
      </c>
      <c r="F10" s="81" t="s">
        <v>54</v>
      </c>
      <c r="G10" s="79" t="s">
        <v>59</v>
      </c>
      <c r="H10" s="79">
        <v>5</v>
      </c>
      <c r="I10" s="79" t="s">
        <v>9</v>
      </c>
      <c r="J10" s="70" t="s">
        <v>30</v>
      </c>
      <c r="K10" s="70" t="s">
        <v>30</v>
      </c>
      <c r="L10" s="22">
        <v>95</v>
      </c>
      <c r="M10" s="22" t="s">
        <v>75</v>
      </c>
      <c r="N10" s="22" t="s">
        <v>34</v>
      </c>
      <c r="O10" s="59">
        <v>34.616</v>
      </c>
      <c r="P10" s="59">
        <v>11.97</v>
      </c>
      <c r="Q10" s="59">
        <v>49.132</v>
      </c>
      <c r="R10" s="54"/>
      <c r="S10" s="54"/>
      <c r="T10" s="54"/>
      <c r="U10" s="11"/>
      <c r="V10" s="23">
        <f>(O10*R10)+(P10*S10)+(Q10*T10)+(6*U10)</f>
        <v>0</v>
      </c>
      <c r="W10" s="37"/>
      <c r="X10" s="37"/>
      <c r="Y10" s="37"/>
      <c r="Z10" s="37"/>
      <c r="AA10" s="37"/>
      <c r="AB10" s="38"/>
      <c r="AC10" s="37"/>
      <c r="AD10" s="39"/>
      <c r="AE10" s="39"/>
      <c r="AF10" s="39"/>
      <c r="AG10" s="12">
        <f>(O10*W10)+(P10*X10)+(Q10*Y10)+(O10+P10+Q10)*Z10+(12*L10*AA10)+(12*AB10)+(12*L10*AC10)+(O10+P10+Q10)*AD10+(O10+P10+Q10)*AE10+(O10+P10+Q10)*AF10</f>
        <v>0</v>
      </c>
      <c r="AH10" s="24">
        <f>V10+AG10</f>
        <v>0</v>
      </c>
      <c r="AI10" s="16">
        <f t="shared" si="0"/>
        <v>3.4616000000000002</v>
      </c>
      <c r="AJ10" s="18">
        <f t="shared" si="0"/>
        <v>1.197</v>
      </c>
      <c r="AK10" s="19">
        <f t="shared" si="0"/>
        <v>4.9132</v>
      </c>
      <c r="AL10" s="54"/>
      <c r="AM10" s="54"/>
      <c r="AN10" s="54"/>
      <c r="AO10" s="7" t="s">
        <v>35</v>
      </c>
      <c r="AP10" s="6">
        <f>(AI10*AL10)+(AJ10*AM10)+(AK10*AN10)</f>
        <v>0</v>
      </c>
      <c r="AQ10" s="37"/>
      <c r="AR10" s="37"/>
      <c r="AS10" s="37"/>
      <c r="AT10" s="37"/>
      <c r="AU10" s="7" t="s">
        <v>35</v>
      </c>
      <c r="AV10" s="8" t="s">
        <v>35</v>
      </c>
      <c r="AW10" s="7" t="s">
        <v>35</v>
      </c>
      <c r="AX10" s="39"/>
      <c r="AY10" s="39"/>
      <c r="AZ10" s="39"/>
      <c r="BA10" s="12">
        <f>(AI10*AQ10)+(AJ10*AR10)+(AK10*AS10)+(AI10+AJ10+AK10)*AT10+(AI10+AJ10+AK10)*AX10+(AI10+AJ10+AK10)*AY10+(AI10+AJ10+AK10)*AZ10</f>
        <v>0</v>
      </c>
      <c r="BB10" s="24">
        <f>AP10+BA10</f>
        <v>0</v>
      </c>
      <c r="BC10" s="27">
        <f>BB10+AH10</f>
        <v>0</v>
      </c>
    </row>
    <row r="11" spans="1:55" s="25" customFormat="1" ht="31.5" customHeight="1">
      <c r="A11" s="80"/>
      <c r="B11" s="89"/>
      <c r="C11" s="80"/>
      <c r="D11" s="71"/>
      <c r="E11" s="82"/>
      <c r="F11" s="82"/>
      <c r="G11" s="80"/>
      <c r="H11" s="80"/>
      <c r="I11" s="80"/>
      <c r="J11" s="71"/>
      <c r="K11" s="71"/>
      <c r="L11" s="22">
        <v>95</v>
      </c>
      <c r="M11" s="22" t="s">
        <v>76</v>
      </c>
      <c r="N11" s="22" t="s">
        <v>34</v>
      </c>
      <c r="O11" s="59">
        <v>22.573</v>
      </c>
      <c r="P11" s="59">
        <v>3.1</v>
      </c>
      <c r="Q11" s="59">
        <v>32.713</v>
      </c>
      <c r="R11" s="54"/>
      <c r="S11" s="54"/>
      <c r="T11" s="54"/>
      <c r="U11" s="11"/>
      <c r="V11" s="23">
        <f>(O11*R11)+(P11*S11)+(Q11*T11)+(6*U11)</f>
        <v>0</v>
      </c>
      <c r="W11" s="37"/>
      <c r="X11" s="37"/>
      <c r="Y11" s="37"/>
      <c r="Z11" s="37"/>
      <c r="AA11" s="37"/>
      <c r="AB11" s="38"/>
      <c r="AC11" s="37"/>
      <c r="AD11" s="39"/>
      <c r="AE11" s="39"/>
      <c r="AF11" s="39"/>
      <c r="AG11" s="12">
        <f>(O11*W11)+(P11*X11)+(Q11*Y11)+(O11+P11+Q11)*Z11+(12*L11*AA11)+(12*AB11)+(12*L11*AC11)+(O11+P11+Q11)*AD11+(O11+P11+Q11)*AE11+(O11+P11+Q11)*AF11</f>
        <v>0</v>
      </c>
      <c r="AH11" s="24">
        <f>V11+AG11</f>
        <v>0</v>
      </c>
      <c r="AI11" s="16">
        <f t="shared" si="0"/>
        <v>2.2573000000000003</v>
      </c>
      <c r="AJ11" s="18">
        <f t="shared" si="0"/>
        <v>0.31000000000000005</v>
      </c>
      <c r="AK11" s="19">
        <f t="shared" si="0"/>
        <v>3.2713</v>
      </c>
      <c r="AL11" s="54"/>
      <c r="AM11" s="54"/>
      <c r="AN11" s="54"/>
      <c r="AO11" s="7" t="s">
        <v>35</v>
      </c>
      <c r="AP11" s="6">
        <f>(AI11*AL11)+(AJ11*AM11)+(AK11*AN11)</f>
        <v>0</v>
      </c>
      <c r="AQ11" s="37"/>
      <c r="AR11" s="37"/>
      <c r="AS11" s="37"/>
      <c r="AT11" s="37"/>
      <c r="AU11" s="7" t="s">
        <v>35</v>
      </c>
      <c r="AV11" s="8" t="s">
        <v>35</v>
      </c>
      <c r="AW11" s="7" t="s">
        <v>35</v>
      </c>
      <c r="AX11" s="39"/>
      <c r="AY11" s="39"/>
      <c r="AZ11" s="39"/>
      <c r="BA11" s="12">
        <f>(AI11*AQ11)+(AJ11*AR11)+(AK11*AS11)+(AI11+AJ11+AK11)*AT11+(AI11+AJ11+AK11)*AX11+(AI11+AJ11+AK11)*AY11+(AI11+AJ11+AK11)*AZ11</f>
        <v>0</v>
      </c>
      <c r="BB11" s="24">
        <f>AP11+BA11</f>
        <v>0</v>
      </c>
      <c r="BC11" s="27">
        <f>BB11+AH11</f>
        <v>0</v>
      </c>
    </row>
    <row r="12" spans="14:55" ht="22.5" customHeight="1">
      <c r="N12" s="83" t="s">
        <v>61</v>
      </c>
      <c r="O12" s="29">
        <f>(O7+O8+O9)+(O10*1000)+(O11*1000)</f>
        <v>76469</v>
      </c>
      <c r="P12" s="29">
        <f>(P7+P8+P9)+(P10*1000)+(P11*1000)</f>
        <v>75530</v>
      </c>
      <c r="Q12" s="29">
        <f>(Q7+Q8+Q9)+(Q10*1000)+(Q11*1000)</f>
        <v>81845</v>
      </c>
      <c r="R12" s="76" t="s">
        <v>28</v>
      </c>
      <c r="S12" s="77"/>
      <c r="T12" s="77"/>
      <c r="U12" s="78"/>
      <c r="V12" s="30">
        <f>SUM(V7:V11)</f>
        <v>0</v>
      </c>
      <c r="AG12" s="30">
        <f>SUM(AG7:AG11)</f>
        <v>0</v>
      </c>
      <c r="AH12" s="30">
        <f>SUM(AH7:AH11)</f>
        <v>0</v>
      </c>
      <c r="AI12" s="30">
        <f>SUM(AI7+AI8+AI9)+(AI10*1000)+(AI11*1000)</f>
        <v>7646.900000000001</v>
      </c>
      <c r="AJ12" s="30">
        <f>SUM(AJ7+AJ8+AJ9)+(AJ10*1000)+(AJ11*1000)</f>
        <v>7553</v>
      </c>
      <c r="AK12" s="30">
        <f>SUM(AK7+AK8+AK9)+(AK10*1000)+(AK11*1000)</f>
        <v>8184.5</v>
      </c>
      <c r="AL12" s="76" t="s">
        <v>28</v>
      </c>
      <c r="AM12" s="77"/>
      <c r="AN12" s="77"/>
      <c r="AO12" s="78"/>
      <c r="AP12" s="30">
        <f>SUM(AP7:AP11)</f>
        <v>0</v>
      </c>
      <c r="BA12" s="30">
        <f>SUM(BA7:BA11)</f>
        <v>0</v>
      </c>
      <c r="BB12" s="30">
        <f>SUM(BB7:BB11)</f>
        <v>0</v>
      </c>
      <c r="BC12" s="30">
        <f>SUM(BC7:BC11)</f>
        <v>0</v>
      </c>
    </row>
    <row r="13" spans="14:37" ht="12.75" customHeight="1">
      <c r="N13" s="83"/>
      <c r="O13" s="72">
        <f>O12+P12+Q12</f>
        <v>233844</v>
      </c>
      <c r="P13" s="73"/>
      <c r="Q13" s="73"/>
      <c r="AI13" s="72">
        <f>AI12+AJ12+AK12</f>
        <v>23384.4</v>
      </c>
      <c r="AJ13" s="73"/>
      <c r="AK13" s="73"/>
    </row>
    <row r="14" spans="14:37" ht="12.75" customHeight="1">
      <c r="N14" s="83"/>
      <c r="O14" s="73"/>
      <c r="P14" s="73"/>
      <c r="Q14" s="73"/>
      <c r="AI14" s="73"/>
      <c r="AJ14" s="73"/>
      <c r="AK14" s="73"/>
    </row>
    <row r="15" spans="1:9" ht="12.75" customHeight="1">
      <c r="A15" s="47"/>
      <c r="B15" s="47"/>
      <c r="C15" s="47"/>
      <c r="D15" s="48"/>
      <c r="E15" s="48"/>
      <c r="F15" s="48"/>
      <c r="G15" s="48"/>
      <c r="H15" s="48"/>
      <c r="I15" s="48"/>
    </row>
    <row r="16" spans="1:55" ht="12.75" customHeight="1">
      <c r="A16" s="47" t="s">
        <v>9</v>
      </c>
      <c r="B16" s="49" t="s">
        <v>46</v>
      </c>
      <c r="C16" s="47"/>
      <c r="D16" s="48"/>
      <c r="E16" s="48"/>
      <c r="F16" s="48"/>
      <c r="G16" s="48"/>
      <c r="H16" s="48"/>
      <c r="I16" s="48"/>
      <c r="AT16" s="63" t="s">
        <v>38</v>
      </c>
      <c r="AU16" s="63"/>
      <c r="AV16" s="63"/>
      <c r="AW16" s="63"/>
      <c r="AX16" s="63"/>
      <c r="AY16" s="63"/>
      <c r="AZ16" s="63"/>
      <c r="BA16" s="63"/>
      <c r="BB16" s="63"/>
      <c r="BC16" s="67">
        <f>AH12</f>
        <v>0</v>
      </c>
    </row>
    <row r="17" spans="1:55" ht="12.75" customHeight="1">
      <c r="A17" s="47" t="s">
        <v>47</v>
      </c>
      <c r="B17" s="49" t="s">
        <v>48</v>
      </c>
      <c r="C17" s="47"/>
      <c r="D17" s="48"/>
      <c r="E17" s="48"/>
      <c r="F17" s="48"/>
      <c r="G17" s="48"/>
      <c r="H17" s="48"/>
      <c r="I17" s="48"/>
      <c r="AT17" s="63"/>
      <c r="AU17" s="63"/>
      <c r="AV17" s="63"/>
      <c r="AW17" s="63"/>
      <c r="AX17" s="63"/>
      <c r="AY17" s="63"/>
      <c r="AZ17" s="63"/>
      <c r="BA17" s="63"/>
      <c r="BB17" s="63"/>
      <c r="BC17" s="68"/>
    </row>
    <row r="18" spans="1:55" ht="12.75" customHeight="1">
      <c r="A18" s="47"/>
      <c r="B18" s="47"/>
      <c r="C18" s="47"/>
      <c r="D18" s="48"/>
      <c r="E18" s="48"/>
      <c r="F18" s="48"/>
      <c r="G18" s="48"/>
      <c r="H18" s="48"/>
      <c r="I18" s="48"/>
      <c r="AT18" s="41"/>
      <c r="AU18" s="41"/>
      <c r="AV18" s="42"/>
      <c r="AW18" s="42"/>
      <c r="AX18" s="42"/>
      <c r="AY18" s="42"/>
      <c r="AZ18" s="42"/>
      <c r="BA18" s="42"/>
      <c r="BB18" s="42"/>
      <c r="BC18" s="42"/>
    </row>
    <row r="19" spans="1:55" ht="12.75" customHeight="1">
      <c r="A19" s="47"/>
      <c r="B19" s="47"/>
      <c r="C19" s="47"/>
      <c r="D19" s="48"/>
      <c r="E19" s="48"/>
      <c r="F19" s="48"/>
      <c r="G19" s="48"/>
      <c r="H19" s="48"/>
      <c r="I19" s="48"/>
      <c r="AJ19" s="55"/>
      <c r="AT19" s="65" t="s">
        <v>39</v>
      </c>
      <c r="AU19" s="65"/>
      <c r="AV19" s="65"/>
      <c r="AW19" s="65"/>
      <c r="AX19" s="65"/>
      <c r="AY19" s="65"/>
      <c r="AZ19" s="65"/>
      <c r="BA19" s="65"/>
      <c r="BB19" s="65"/>
      <c r="BC19" s="66"/>
    </row>
    <row r="20" spans="1:55" ht="12.75" customHeight="1">
      <c r="A20" s="47"/>
      <c r="B20" s="47"/>
      <c r="C20" s="47"/>
      <c r="D20" s="48"/>
      <c r="E20" s="48"/>
      <c r="F20" s="48"/>
      <c r="G20" s="48"/>
      <c r="H20" s="48"/>
      <c r="I20" s="48"/>
      <c r="AT20" s="65"/>
      <c r="AU20" s="65"/>
      <c r="AV20" s="65"/>
      <c r="AW20" s="65"/>
      <c r="AX20" s="65"/>
      <c r="AY20" s="65"/>
      <c r="AZ20" s="65"/>
      <c r="BA20" s="65"/>
      <c r="BB20" s="65"/>
      <c r="BC20" s="66"/>
    </row>
    <row r="21" spans="1:55" ht="12.75" customHeight="1">
      <c r="A21" s="50" t="s">
        <v>68</v>
      </c>
      <c r="B21" s="47"/>
      <c r="C21" s="47"/>
      <c r="D21" s="48"/>
      <c r="E21" s="48"/>
      <c r="F21" s="48"/>
      <c r="G21" s="48"/>
      <c r="H21" s="48"/>
      <c r="I21" s="48"/>
      <c r="AT21" s="41"/>
      <c r="AU21" s="41"/>
      <c r="AV21" s="42"/>
      <c r="AW21" s="42"/>
      <c r="AX21" s="42"/>
      <c r="AY21" s="42"/>
      <c r="AZ21" s="42"/>
      <c r="BA21" s="42"/>
      <c r="BB21" s="42"/>
      <c r="BC21" s="42"/>
    </row>
    <row r="22" spans="1:55" ht="12.75" customHeight="1">
      <c r="A22" s="47"/>
      <c r="B22" s="47"/>
      <c r="C22" s="47"/>
      <c r="D22" s="48"/>
      <c r="E22" s="48"/>
      <c r="F22" s="48"/>
      <c r="G22" s="48"/>
      <c r="H22" s="48"/>
      <c r="I22" s="48"/>
      <c r="AJ22" s="55"/>
      <c r="AT22" s="63" t="s">
        <v>40</v>
      </c>
      <c r="AU22" s="63"/>
      <c r="AV22" s="63"/>
      <c r="AW22" s="63"/>
      <c r="AX22" s="63"/>
      <c r="AY22" s="63"/>
      <c r="AZ22" s="63"/>
      <c r="BA22" s="63"/>
      <c r="BB22" s="63"/>
      <c r="BC22" s="62">
        <f>BC16*BC19</f>
        <v>0</v>
      </c>
    </row>
    <row r="23" spans="1:55" ht="12.75" customHeight="1">
      <c r="A23" s="50" t="s">
        <v>49</v>
      </c>
      <c r="B23" s="47"/>
      <c r="C23" s="47"/>
      <c r="D23" s="48"/>
      <c r="E23" s="48"/>
      <c r="F23" s="48"/>
      <c r="G23" s="48"/>
      <c r="H23" s="48"/>
      <c r="I23" s="48"/>
      <c r="AT23" s="63"/>
      <c r="AU23" s="63"/>
      <c r="AV23" s="63"/>
      <c r="AW23" s="63"/>
      <c r="AX23" s="63"/>
      <c r="AY23" s="63"/>
      <c r="AZ23" s="63"/>
      <c r="BA23" s="63"/>
      <c r="BB23" s="63"/>
      <c r="BC23" s="63"/>
    </row>
    <row r="24" spans="46:55" ht="12.75" customHeight="1">
      <c r="AT24" s="41"/>
      <c r="AU24" s="41"/>
      <c r="AV24" s="42"/>
      <c r="AW24" s="42"/>
      <c r="AX24" s="42"/>
      <c r="AY24" s="42"/>
      <c r="AZ24" s="42"/>
      <c r="BA24" s="42"/>
      <c r="BB24" s="42"/>
      <c r="BC24" s="42"/>
    </row>
    <row r="25" spans="1:55" ht="12.75" customHeight="1">
      <c r="A25" s="50" t="s">
        <v>73</v>
      </c>
      <c r="AT25" s="63" t="s">
        <v>41</v>
      </c>
      <c r="AU25" s="63"/>
      <c r="AV25" s="63"/>
      <c r="AW25" s="63"/>
      <c r="AX25" s="63"/>
      <c r="AY25" s="63"/>
      <c r="AZ25" s="63"/>
      <c r="BA25" s="63"/>
      <c r="BB25" s="63"/>
      <c r="BC25" s="62">
        <f>BC16+BC22</f>
        <v>0</v>
      </c>
    </row>
    <row r="26" spans="46:55" ht="12.75" customHeight="1"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spans="46:55" ht="12.75" customHeight="1">
      <c r="AT27" s="41"/>
      <c r="AU27" s="41"/>
      <c r="AV27" s="42"/>
      <c r="AW27" s="42"/>
      <c r="AX27" s="42"/>
      <c r="AY27" s="42"/>
      <c r="AZ27" s="42"/>
      <c r="BA27" s="42"/>
      <c r="BB27" s="42"/>
      <c r="BC27" s="42"/>
    </row>
    <row r="28" spans="46:55" ht="12.75" customHeight="1">
      <c r="AT28" s="41"/>
      <c r="AU28" s="41"/>
      <c r="AV28" s="42"/>
      <c r="AW28" s="42"/>
      <c r="AX28" s="42"/>
      <c r="AY28" s="42"/>
      <c r="AZ28" s="42"/>
      <c r="BA28" s="42"/>
      <c r="BB28" s="42"/>
      <c r="BC28" s="42"/>
    </row>
    <row r="29" spans="46:55" ht="12.75" customHeight="1">
      <c r="AT29" s="63" t="s">
        <v>71</v>
      </c>
      <c r="AU29" s="63"/>
      <c r="AV29" s="63"/>
      <c r="AW29" s="63"/>
      <c r="AX29" s="63"/>
      <c r="AY29" s="63"/>
      <c r="AZ29" s="63"/>
      <c r="BA29" s="63"/>
      <c r="BB29" s="63"/>
      <c r="BC29" s="62">
        <f>BB12</f>
        <v>0</v>
      </c>
    </row>
    <row r="30" spans="46:55" ht="12.75" customHeight="1"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46:55" ht="12.75" customHeight="1">
      <c r="AT31" s="41"/>
      <c r="AU31" s="41"/>
      <c r="AV31" s="42"/>
      <c r="AW31" s="42"/>
      <c r="AX31" s="42"/>
      <c r="AY31" s="42"/>
      <c r="AZ31" s="42"/>
      <c r="BA31" s="42"/>
      <c r="BB31" s="42"/>
      <c r="BC31" s="42"/>
    </row>
    <row r="32" spans="46:55" ht="12.75" customHeight="1">
      <c r="AT32" s="65" t="s">
        <v>39</v>
      </c>
      <c r="AU32" s="65"/>
      <c r="AV32" s="65"/>
      <c r="AW32" s="65"/>
      <c r="AX32" s="65"/>
      <c r="AY32" s="65"/>
      <c r="AZ32" s="65"/>
      <c r="BA32" s="65"/>
      <c r="BB32" s="65"/>
      <c r="BC32" s="66"/>
    </row>
    <row r="33" spans="46:55" ht="12.75" customHeight="1">
      <c r="AT33" s="65"/>
      <c r="AU33" s="65"/>
      <c r="AV33" s="65"/>
      <c r="AW33" s="65"/>
      <c r="AX33" s="65"/>
      <c r="AY33" s="65"/>
      <c r="AZ33" s="65"/>
      <c r="BA33" s="65"/>
      <c r="BB33" s="65"/>
      <c r="BC33" s="66"/>
    </row>
    <row r="34" spans="46:55" ht="12.75" customHeight="1">
      <c r="AT34" s="41"/>
      <c r="AU34" s="41"/>
      <c r="AV34" s="42"/>
      <c r="AW34" s="42"/>
      <c r="AX34" s="42"/>
      <c r="AY34" s="42"/>
      <c r="AZ34" s="42"/>
      <c r="BA34" s="42"/>
      <c r="BB34" s="42"/>
      <c r="BC34" s="42"/>
    </row>
    <row r="35" spans="46:55" ht="12.75" customHeight="1">
      <c r="AT35" s="63" t="s">
        <v>40</v>
      </c>
      <c r="AU35" s="63"/>
      <c r="AV35" s="63"/>
      <c r="AW35" s="63"/>
      <c r="AX35" s="63"/>
      <c r="AY35" s="63"/>
      <c r="AZ35" s="63"/>
      <c r="BA35" s="63"/>
      <c r="BB35" s="63"/>
      <c r="BC35" s="62">
        <f>BC29*BC32</f>
        <v>0</v>
      </c>
    </row>
    <row r="36" spans="46:55" ht="12.75" customHeight="1">
      <c r="AT36" s="63"/>
      <c r="AU36" s="63"/>
      <c r="AV36" s="63"/>
      <c r="AW36" s="63"/>
      <c r="AX36" s="63"/>
      <c r="AY36" s="63"/>
      <c r="AZ36" s="63"/>
      <c r="BA36" s="63"/>
      <c r="BB36" s="63"/>
      <c r="BC36" s="63"/>
    </row>
    <row r="37" spans="46:55" ht="12.75" customHeight="1">
      <c r="AT37" s="41"/>
      <c r="AU37" s="41"/>
      <c r="AV37" s="42"/>
      <c r="AW37" s="42"/>
      <c r="AX37" s="42"/>
      <c r="AY37" s="42"/>
      <c r="AZ37" s="42"/>
      <c r="BA37" s="42"/>
      <c r="BB37" s="42"/>
      <c r="BC37" s="42"/>
    </row>
    <row r="38" spans="46:55" ht="12.75" customHeight="1">
      <c r="AT38" s="63" t="s">
        <v>70</v>
      </c>
      <c r="AU38" s="63"/>
      <c r="AV38" s="63"/>
      <c r="AW38" s="63"/>
      <c r="AX38" s="63"/>
      <c r="AY38" s="63"/>
      <c r="AZ38" s="63"/>
      <c r="BA38" s="63"/>
      <c r="BB38" s="63"/>
      <c r="BC38" s="62">
        <f>BC29+BC35</f>
        <v>0</v>
      </c>
    </row>
    <row r="39" spans="46:55" ht="12.75" customHeight="1">
      <c r="AT39" s="63"/>
      <c r="AU39" s="63"/>
      <c r="AV39" s="63"/>
      <c r="AW39" s="63"/>
      <c r="AX39" s="63"/>
      <c r="AY39" s="63"/>
      <c r="AZ39" s="63"/>
      <c r="BA39" s="63"/>
      <c r="BB39" s="63"/>
      <c r="BC39" s="63"/>
    </row>
    <row r="40" spans="46:55" ht="12.75" customHeight="1">
      <c r="AT40" s="41"/>
      <c r="AU40" s="41"/>
      <c r="AV40" s="42"/>
      <c r="AW40" s="42"/>
      <c r="AX40" s="42"/>
      <c r="AY40" s="42"/>
      <c r="AZ40" s="42"/>
      <c r="BA40" s="42"/>
      <c r="BB40" s="42"/>
      <c r="BC40" s="42"/>
    </row>
    <row r="41" spans="46:55" ht="12.75" customHeight="1">
      <c r="AT41" s="41"/>
      <c r="AU41" s="41"/>
      <c r="AV41" s="42"/>
      <c r="AW41" s="42"/>
      <c r="AX41" s="42"/>
      <c r="AY41" s="42"/>
      <c r="AZ41" s="42"/>
      <c r="BA41" s="42"/>
      <c r="BB41" s="42"/>
      <c r="BC41" s="42"/>
    </row>
    <row r="42" spans="46:55" ht="12.75" customHeight="1">
      <c r="AT42" s="64" t="s">
        <v>42</v>
      </c>
      <c r="AU42" s="64"/>
      <c r="AV42" s="64"/>
      <c r="AW42" s="64"/>
      <c r="AX42" s="64"/>
      <c r="AY42" s="64"/>
      <c r="AZ42" s="64"/>
      <c r="BA42" s="64"/>
      <c r="BB42" s="64"/>
      <c r="BC42" s="62">
        <f>BC16+BC29</f>
        <v>0</v>
      </c>
    </row>
    <row r="43" spans="46:55" ht="12.75" customHeight="1">
      <c r="AT43" s="64"/>
      <c r="AU43" s="64"/>
      <c r="AV43" s="64"/>
      <c r="AW43" s="64"/>
      <c r="AX43" s="64"/>
      <c r="AY43" s="64"/>
      <c r="AZ43" s="64"/>
      <c r="BA43" s="64"/>
      <c r="BB43" s="64"/>
      <c r="BC43" s="63"/>
    </row>
    <row r="44" spans="46:55" ht="12.75" customHeight="1">
      <c r="AT44" s="41"/>
      <c r="AU44" s="41"/>
      <c r="AV44" s="42"/>
      <c r="AW44" s="42"/>
      <c r="AX44" s="42"/>
      <c r="AY44" s="42"/>
      <c r="AZ44" s="42"/>
      <c r="BA44" s="42"/>
      <c r="BB44" s="42"/>
      <c r="BC44" s="42"/>
    </row>
    <row r="45" spans="46:55" ht="12.75" customHeight="1">
      <c r="AT45" s="65" t="s">
        <v>39</v>
      </c>
      <c r="AU45" s="65"/>
      <c r="AV45" s="65"/>
      <c r="AW45" s="65"/>
      <c r="AX45" s="65"/>
      <c r="AY45" s="65"/>
      <c r="AZ45" s="65"/>
      <c r="BA45" s="65"/>
      <c r="BB45" s="65"/>
      <c r="BC45" s="66"/>
    </row>
    <row r="46" spans="46:55" ht="12.75" customHeight="1">
      <c r="AT46" s="65"/>
      <c r="AU46" s="65"/>
      <c r="AV46" s="65"/>
      <c r="AW46" s="65"/>
      <c r="AX46" s="65"/>
      <c r="AY46" s="65"/>
      <c r="AZ46" s="65"/>
      <c r="BA46" s="65"/>
      <c r="BB46" s="65"/>
      <c r="BC46" s="66"/>
    </row>
    <row r="47" spans="46:55" ht="12.75" customHeight="1">
      <c r="AT47" s="41"/>
      <c r="AU47" s="41"/>
      <c r="AV47" s="42"/>
      <c r="AW47" s="42"/>
      <c r="AX47" s="42"/>
      <c r="AY47" s="42"/>
      <c r="AZ47" s="42"/>
      <c r="BA47" s="42"/>
      <c r="BB47" s="42"/>
      <c r="BC47" s="42"/>
    </row>
    <row r="48" spans="46:55" ht="12.75" customHeight="1">
      <c r="AT48" s="63" t="s">
        <v>40</v>
      </c>
      <c r="AU48" s="63"/>
      <c r="AV48" s="63"/>
      <c r="AW48" s="63"/>
      <c r="AX48" s="63"/>
      <c r="AY48" s="63"/>
      <c r="AZ48" s="63"/>
      <c r="BA48" s="63"/>
      <c r="BB48" s="63"/>
      <c r="BC48" s="62">
        <f>BC42*BC45</f>
        <v>0</v>
      </c>
    </row>
    <row r="49" spans="46:55" ht="12.75" customHeight="1">
      <c r="AT49" s="63"/>
      <c r="AU49" s="63"/>
      <c r="AV49" s="63"/>
      <c r="AW49" s="63"/>
      <c r="AX49" s="63"/>
      <c r="AY49" s="63"/>
      <c r="AZ49" s="63"/>
      <c r="BA49" s="63"/>
      <c r="BB49" s="63"/>
      <c r="BC49" s="63"/>
    </row>
    <row r="50" spans="46:55" ht="12.75" customHeight="1">
      <c r="AT50" s="41"/>
      <c r="AU50" s="41"/>
      <c r="AV50" s="42"/>
      <c r="AW50" s="42"/>
      <c r="AX50" s="42"/>
      <c r="AY50" s="42"/>
      <c r="AZ50" s="42"/>
      <c r="BA50" s="42"/>
      <c r="BB50" s="42"/>
      <c r="BC50" s="42"/>
    </row>
    <row r="51" spans="46:55" ht="12.75" customHeight="1">
      <c r="AT51" s="64" t="s">
        <v>43</v>
      </c>
      <c r="AU51" s="64"/>
      <c r="AV51" s="64"/>
      <c r="AW51" s="64"/>
      <c r="AX51" s="64"/>
      <c r="AY51" s="64"/>
      <c r="AZ51" s="64"/>
      <c r="BA51" s="64"/>
      <c r="BB51" s="64"/>
      <c r="BC51" s="62">
        <f>BC42+BC48</f>
        <v>0</v>
      </c>
    </row>
    <row r="52" spans="46:55" ht="12.75" customHeight="1">
      <c r="AT52" s="64"/>
      <c r="AU52" s="64"/>
      <c r="AV52" s="64"/>
      <c r="AW52" s="64"/>
      <c r="AX52" s="64"/>
      <c r="AY52" s="64"/>
      <c r="AZ52" s="64"/>
      <c r="BA52" s="64"/>
      <c r="BB52" s="64"/>
      <c r="BC52" s="63"/>
    </row>
    <row r="57" spans="46:52" ht="12.75" customHeight="1">
      <c r="AT57" s="60" t="s">
        <v>44</v>
      </c>
      <c r="AU57" s="60"/>
      <c r="AV57" s="60"/>
      <c r="AW57" s="44"/>
      <c r="AX57" s="44"/>
      <c r="AY57" s="44"/>
      <c r="AZ57" s="44"/>
    </row>
    <row r="58" spans="46:52" ht="12.75" customHeight="1">
      <c r="AT58" s="60"/>
      <c r="AU58" s="60"/>
      <c r="AV58" s="60"/>
      <c r="AW58" s="44"/>
      <c r="AX58" s="44"/>
      <c r="AY58" s="44"/>
      <c r="AZ58" s="44"/>
    </row>
    <row r="59" spans="46:52" ht="12.75" customHeight="1">
      <c r="AT59" s="45"/>
      <c r="AU59" s="43"/>
      <c r="AV59" s="44"/>
      <c r="AW59" s="44"/>
      <c r="AX59" s="44"/>
      <c r="AY59" s="44"/>
      <c r="AZ59" s="44"/>
    </row>
    <row r="60" spans="46:52" ht="12.75" customHeight="1">
      <c r="AT60" s="45"/>
      <c r="AU60" s="43"/>
      <c r="AV60" s="44"/>
      <c r="AW60" s="44"/>
      <c r="AX60" s="44"/>
      <c r="AY60" s="44"/>
      <c r="AZ60" s="44"/>
    </row>
    <row r="61" spans="46:52" ht="12.75" customHeight="1">
      <c r="AT61" s="45"/>
      <c r="AU61" s="44"/>
      <c r="AV61" s="44"/>
      <c r="AW61" s="44"/>
      <c r="AX61" s="44"/>
      <c r="AY61" s="44"/>
      <c r="AZ61" s="44"/>
    </row>
    <row r="62" spans="46:52" ht="12.75" customHeight="1">
      <c r="AT62" s="45"/>
      <c r="AU62" s="44"/>
      <c r="AV62" s="44"/>
      <c r="AW62" s="44"/>
      <c r="AX62" s="44"/>
      <c r="AY62" s="44"/>
      <c r="AZ62" s="44"/>
    </row>
    <row r="63" spans="46:52" ht="12.75" customHeight="1">
      <c r="AT63" s="61" t="s">
        <v>45</v>
      </c>
      <c r="AU63" s="61"/>
      <c r="AV63" s="61"/>
      <c r="AW63" s="61"/>
      <c r="AX63" s="46"/>
      <c r="AY63" s="46"/>
      <c r="AZ63" s="44"/>
    </row>
    <row r="64" spans="46:52" ht="12.75" customHeight="1">
      <c r="AT64" s="61"/>
      <c r="AU64" s="61"/>
      <c r="AV64" s="61"/>
      <c r="AW64" s="61"/>
      <c r="AX64" s="46"/>
      <c r="AY64" s="46"/>
      <c r="AZ64" s="44"/>
    </row>
  </sheetData>
  <sheetProtection selectLockedCells="1" selectUnlockedCells="1"/>
  <autoFilter ref="A6:HG12"/>
  <mergeCells count="62">
    <mergeCell ref="E1:N3"/>
    <mergeCell ref="AI1:BB3"/>
    <mergeCell ref="AI4:AK5"/>
    <mergeCell ref="AL4:AP4"/>
    <mergeCell ref="AQ4:BA4"/>
    <mergeCell ref="BB4:BB5"/>
    <mergeCell ref="O1:AH3"/>
    <mergeCell ref="O4:Q5"/>
    <mergeCell ref="N4:N6"/>
    <mergeCell ref="M4:M6"/>
    <mergeCell ref="N12:N14"/>
    <mergeCell ref="R4:V4"/>
    <mergeCell ref="W4:AG4"/>
    <mergeCell ref="AH4:AH5"/>
    <mergeCell ref="A10:A11"/>
    <mergeCell ref="C10:C11"/>
    <mergeCell ref="A5:K5"/>
    <mergeCell ref="L4:L6"/>
    <mergeCell ref="B10:B11"/>
    <mergeCell ref="I10:I11"/>
    <mergeCell ref="D10:D11"/>
    <mergeCell ref="G10:G11"/>
    <mergeCell ref="E10:E11"/>
    <mergeCell ref="F10:F11"/>
    <mergeCell ref="H10:H11"/>
    <mergeCell ref="J10:J11"/>
    <mergeCell ref="K10:K11"/>
    <mergeCell ref="BC32:BC33"/>
    <mergeCell ref="O13:Q14"/>
    <mergeCell ref="R5:T5"/>
    <mergeCell ref="W5:Y5"/>
    <mergeCell ref="R12:U12"/>
    <mergeCell ref="AL5:AN5"/>
    <mergeCell ref="AQ5:AS5"/>
    <mergeCell ref="AL12:AO12"/>
    <mergeCell ref="AI13:AK14"/>
    <mergeCell ref="BC1:BC6"/>
    <mergeCell ref="AT25:BB26"/>
    <mergeCell ref="BC25:BC26"/>
    <mergeCell ref="AT51:BB52"/>
    <mergeCell ref="BC51:BC52"/>
    <mergeCell ref="AT29:BB30"/>
    <mergeCell ref="BC29:BC30"/>
    <mergeCell ref="AT32:BB33"/>
    <mergeCell ref="AT35:BB36"/>
    <mergeCell ref="BC35:BC36"/>
    <mergeCell ref="AT16:BB17"/>
    <mergeCell ref="BC16:BC17"/>
    <mergeCell ref="AT19:BB20"/>
    <mergeCell ref="BC19:BC20"/>
    <mergeCell ref="AT22:BB23"/>
    <mergeCell ref="BC22:BC23"/>
    <mergeCell ref="AT57:AV58"/>
    <mergeCell ref="AT63:AW64"/>
    <mergeCell ref="BC38:BC39"/>
    <mergeCell ref="AT42:BB43"/>
    <mergeCell ref="BC42:BC43"/>
    <mergeCell ref="AT45:BB46"/>
    <mergeCell ref="BC45:BC46"/>
    <mergeCell ref="AT48:BB49"/>
    <mergeCell ref="BC48:BC49"/>
    <mergeCell ref="AT38:BB39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29" r:id="rId1"/>
  <colBreaks count="2" manualBreakCount="2">
    <brk id="14" max="130" man="1"/>
    <brk id="34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admin</cp:lastModifiedBy>
  <cp:lastPrinted>2018-04-23T09:06:16Z</cp:lastPrinted>
  <dcterms:created xsi:type="dcterms:W3CDTF">2016-11-03T09:01:21Z</dcterms:created>
  <dcterms:modified xsi:type="dcterms:W3CDTF">2023-12-08T13:55:47Z</dcterms:modified>
  <cp:category/>
  <cp:version/>
  <cp:contentType/>
  <cp:contentStatus/>
</cp:coreProperties>
</file>