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https://wutwaw-my.sharepoint.com/personal/alicja_niepostyn_pw_edu_pl/Documents/Pulpit/Wydział Chemiczny/Odzież i obuwie ochronne/"/>
    </mc:Choice>
  </mc:AlternateContent>
  <xr:revisionPtr revIDLastSave="609" documentId="8_{0DC9CE77-5E6E-4F9A-BB6A-5F124D43067F}" xr6:coauthVersionLast="47" xr6:coauthVersionMax="47" xr10:uidLastSave="{D0EABE3F-F16C-402A-A5E1-278B5E0B9858}"/>
  <bookViews>
    <workbookView xWindow="28680" yWindow="-120" windowWidth="29040" windowHeight="15840" activeTab="4" xr2:uid="{00000000-000D-0000-FFFF-FFFF00000000}"/>
  </bookViews>
  <sheets>
    <sheet name="zad. 1 Środki ochrony osobistej" sheetId="9" r:id="rId1"/>
    <sheet name="zad. 2 Odzież robocza" sheetId="10" r:id="rId2"/>
    <sheet name="zad. 3 Fartuchy" sheetId="7" r:id="rId3"/>
    <sheet name="zad. 4 Obuwie robocze" sheetId="11" r:id="rId4"/>
    <sheet name="zad. 5 Obuwie lab. "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9" l="1"/>
  <c r="J8" i="9"/>
  <c r="J9" i="9"/>
  <c r="J10" i="9"/>
  <c r="J11" i="9"/>
  <c r="J12" i="9"/>
  <c r="J13" i="9"/>
  <c r="J14" i="9"/>
  <c r="J15" i="9"/>
  <c r="J16" i="9"/>
  <c r="I9" i="7"/>
  <c r="L9" i="10"/>
  <c r="N9" i="10" s="1"/>
  <c r="L17" i="9" l="1"/>
  <c r="L5" i="10"/>
  <c r="L6" i="10"/>
  <c r="L7" i="10"/>
  <c r="L8" i="10"/>
  <c r="L10" i="10"/>
  <c r="L11" i="10"/>
  <c r="L12" i="10"/>
  <c r="L13" i="10"/>
  <c r="L14" i="10"/>
  <c r="L15" i="10"/>
  <c r="L16" i="10"/>
  <c r="L17" i="10"/>
  <c r="L18" i="10"/>
  <c r="L19" i="10"/>
  <c r="L5" i="8" l="1"/>
  <c r="L6" i="8"/>
  <c r="N7" i="11"/>
  <c r="N6" i="11"/>
  <c r="N5" i="11"/>
  <c r="N19" i="10"/>
  <c r="N18" i="10"/>
  <c r="N17" i="10"/>
  <c r="N16" i="10"/>
  <c r="N15" i="10"/>
  <c r="N14" i="10"/>
  <c r="N13" i="10"/>
  <c r="N12" i="10"/>
  <c r="N11" i="10"/>
  <c r="N10" i="10"/>
  <c r="N8" i="10"/>
  <c r="N7" i="10"/>
  <c r="N6" i="10"/>
  <c r="N5" i="10"/>
  <c r="F4" i="10"/>
  <c r="L4" i="10" s="1"/>
  <c r="N4" i="10" s="1"/>
  <c r="I4" i="7"/>
  <c r="I5" i="7"/>
  <c r="L8" i="11" l="1"/>
  <c r="N20" i="10"/>
  <c r="J7" i="8"/>
  <c r="L4" i="8"/>
  <c r="L20" i="10"/>
  <c r="N4" i="11" l="1"/>
  <c r="N8" i="11"/>
  <c r="L7" i="8"/>
</calcChain>
</file>

<file path=xl/sharedStrings.xml><?xml version="1.0" encoding="utf-8"?>
<sst xmlns="http://schemas.openxmlformats.org/spreadsheetml/2006/main" count="201" uniqueCount="145">
  <si>
    <t>Wartość 
brutto</t>
  </si>
  <si>
    <t>Wartość
netto</t>
  </si>
  <si>
    <t>Cena jednostkowa 
netto</t>
  </si>
  <si>
    <t xml:space="preserve">Lp. </t>
  </si>
  <si>
    <t xml:space="preserve">Pochłaniacze przystowone wielowarstowe mechaniczne typu HESPA w obudowie z elastomeru termoplastycznego o skuteczności min. 99,5%, filtr o właściwościach hydrofobowych przeznaczony do użytkowania  oraz kompatybilny z maskami 
 typu GVS Elipse Integra SPR407 i SPR406, pakowane w 1 para - 2 szt. </t>
  </si>
  <si>
    <t xml:space="preserve">Czapka letnia </t>
  </si>
  <si>
    <t>Czapka zimowa</t>
  </si>
  <si>
    <t xml:space="preserve">Rękawice ochronne </t>
  </si>
  <si>
    <t>Rękawice ochronne - cienkie</t>
  </si>
  <si>
    <t xml:space="preserve">Półmaska wykonana z igłowanej włókniny polipropylenowo-poliestrowe typu melt blown, zacisk nosowy w obrębie nosa, zapinki taśmy nagłowia do regulacji długości, uszczelka nosowa wykonana z pianki poliuretanowej, posiadająca zawór wydechowy o konstrukcji umożliwiającej składanie.   Do ochronny dróg oddechowych  fazy rozporoszonej przed pyłami, aerozolami czastek stałych i aerozaliami ciekłymi do 10 - krotności najwyższego  dopuszczalnego stężenia (NDS). Spełniająca wymagania normy EN 149 +A1:2010 z możliwością zastosowania przy azbeście. </t>
  </si>
  <si>
    <r>
      <t>Czapka ocieplana, w kolorze czarnym lub granatowym,  wykonana z 100 % bawełny akrylowej o gramaturze min.  126 g/m</t>
    </r>
    <r>
      <rPr>
        <vertAlign val="superscript"/>
        <sz val="12"/>
        <rFont val="Times New Roman"/>
        <family val="1"/>
        <charset val="238"/>
      </rPr>
      <t>2</t>
    </r>
    <r>
      <rPr>
        <sz val="12"/>
        <rFont val="Times New Roman"/>
        <family val="1"/>
        <charset val="238"/>
      </rPr>
      <t>, 
posiadająca możliwość regulacji (wywinięcia), pakowana pojedyńczo, rozmiar uniwersalny</t>
    </r>
  </si>
  <si>
    <r>
      <t>Czapka w kolorze szarym, wykonanana z  100% bawełny o gramaturze min. 175g/m</t>
    </r>
    <r>
      <rPr>
        <vertAlign val="superscript"/>
        <sz val="12"/>
        <rFont val="Times New Roman"/>
        <family val="1"/>
        <charset val="238"/>
      </rPr>
      <t xml:space="preserve">2 </t>
    </r>
    <r>
      <rPr>
        <sz val="12"/>
        <rFont val="Times New Roman"/>
        <family val="1"/>
        <charset val="238"/>
      </rPr>
      <t>z usztywnianym daszkiem,  z tyłu możliwość regulacji obwodu  na rzep oraz po bokach  otwory wentylacyjne, rozmiar uniwersalny</t>
    </r>
  </si>
  <si>
    <t xml:space="preserve">Buty wykonane 100 % z tworzywa poli(etylen-co-octan winylu) o wysokości do połowy łydki,  wyposażone wymienny ocieplacz wywijany na zewnątrz, posiadający podnosek chroniący przed uderzeniem o min. 200 J oraz odporności na ściskanie min.  15 N, posiadające podeszwę antypośzgową o klasie SRC, wkładkę antyprzebiciową oraz warstwę izolacyjną od zimna. Obuwie pakowane pojedyńczo w rozmiarach od 38 do 47. </t>
  </si>
  <si>
    <t xml:space="preserve">Rękawice wykonane dzianiny bawełnianej o bezszwowym kroju pokrytej
 polichlorkiem winylu (PCV),  posiadają anatomiczny kształt, na części chwytnej szorstkie, o długości do połowy przedramienia, na części więrzchniej znak CE, informacja o rozmiarze oraz piktogramy wskazujące  na ochronę   przed działaniem czynników biologicznych, chemicznych, oraz inforamcję posiadaniu właściwości elektrostatycznych zgodnie z normami EN-ISO-374-1:2016/Type A (AJKLMO), EN-ISO-374-5:2016, EN 16350:2014, EN 388:2016, pakowane w parach w rozmiarze 9-L oraz 10-XL,  </t>
  </si>
  <si>
    <t xml:space="preserve">Okulary ochronne z przeztoczystą szybką wykonaną z poliwęglanu z wizjerem panoramicznym oraz zausznikami w kolorze dowlnym posiadające regulacje osiową oraz na długości, nosek wykonany z materiału antypoślizgowego. Okulary ochronne wymagana klasa optyczna 1 oraz spełnienie wymagań normy dla parametru F oraz T zgodnie z normą EN 166 oraz chroniące przed promieniowaniem UV. </t>
  </si>
  <si>
    <t>VAT 
%</t>
  </si>
  <si>
    <t xml:space="preserve">Fartuch damski
</t>
  </si>
  <si>
    <t xml:space="preserve">Fartuch męski  </t>
  </si>
  <si>
    <t xml:space="preserve">Bluzki damska  z krótkim rękawem 
</t>
  </si>
  <si>
    <t xml:space="preserve">Bezrękawnik męski
</t>
  </si>
  <si>
    <t>Spodnie  robocze męskie - ogrodniczki</t>
  </si>
  <si>
    <t xml:space="preserve">Bluza robocza męska 
</t>
  </si>
  <si>
    <t>Obuwie robocze męskie</t>
  </si>
  <si>
    <t>Kamizelka ostrzegawcza</t>
  </si>
  <si>
    <t xml:space="preserve">Kamizelka ostrzegawcza wykoanna siatki poliestrowej, w talii  dwa pasy odblaskowe   zgodne z normą EN 471 , z przodu zapinana na rzep, w kolorze żółty fluorescencyjny  pakowana pojedyńczo,  w rozmiarach od S do 3XL </t>
  </si>
  <si>
    <t xml:space="preserve">Koszula flanelowa męska
</t>
  </si>
  <si>
    <t xml:space="preserve">Kurtka ciepłoochronna męska
</t>
  </si>
  <si>
    <t xml:space="preserve">Kurtka przeciwdeszczowa 
</t>
  </si>
  <si>
    <t xml:space="preserve">Obuwie robocze męskie  na zimę
</t>
  </si>
  <si>
    <t>Obuwie całogumowane  męskie</t>
  </si>
  <si>
    <t xml:space="preserve">Rękawice chemoodporne         
</t>
  </si>
  <si>
    <t xml:space="preserve">Maski przeciwpyłowe 
</t>
  </si>
  <si>
    <t xml:space="preserve">Maska przeciwpyłowa
</t>
  </si>
  <si>
    <t xml:space="preserve">Pochłaniacze
Filtry wymienne </t>
  </si>
  <si>
    <t xml:space="preserve">Osłona twarzy </t>
  </si>
  <si>
    <t xml:space="preserve">Okulary ochronne
</t>
  </si>
  <si>
    <r>
      <t>Kurtka ciepłoochronna  z odpinanym  ocieplanym  kapturem, posiadająca ocieplany polarem kołnierz typu stójka, z długim rękawem zakończona mankietami wewnetrznymi z ściągaczami. Kurtka  posiada na klatce piersiowej jedną kieszeń zapinaną na rzep na telefon komórkowy obok kieszeń na długopis oraz symetryczną względem suwaka kieszeń zapinaną na rzep, na wysokości tali 2 kieszenie  zamykane na suwak oraz 2 półmieszkowe kieszenie boczne naszywane. Kurtka zapinana na suwaka kryty plisą zapinaną na napy, wykonana</t>
    </r>
    <r>
      <rPr>
        <sz val="12"/>
        <color theme="1"/>
        <rFont val="Times New Roman"/>
        <family val="1"/>
        <charset val="238"/>
      </rPr>
      <t xml:space="preserve"> z materiału </t>
    </r>
    <r>
      <rPr>
        <sz val="12"/>
        <color rgb="FF000000"/>
        <rFont val="Times New Roman"/>
        <family val="1"/>
        <charset val="238"/>
      </rPr>
      <t>o gramaturze min. 250 g/m</t>
    </r>
    <r>
      <rPr>
        <vertAlign val="superscript"/>
        <sz val="12"/>
        <color rgb="FF000000"/>
        <rFont val="Times New Roman"/>
        <family val="1"/>
        <charset val="238"/>
      </rPr>
      <t xml:space="preserve">2 </t>
    </r>
    <r>
      <rPr>
        <sz val="12"/>
        <color rgb="FF000000"/>
        <rFont val="Times New Roman"/>
        <family val="1"/>
        <charset val="238"/>
      </rPr>
      <t xml:space="preserve"> (w składzie min. 50% bawełny, max 50% poliester) spełniająca normy PN-EN ISO 13688, nicie  wzmacnianie  oraz  materia ociepliny wykonany z włokien poliestrowych oraz żywic polimerowych, w kolorze szarym z lamówkami w kolorze kontrastowym , pakowana pojedyńczo,  w rozmiarach S-3XL.</t>
    </r>
  </si>
  <si>
    <t>Opis przedmiotu zamówienia</t>
  </si>
  <si>
    <r>
      <t>Fartuch wykonany z elanobawełny o składzie min. 35 % bawełny i  max.65 % poliestru o gramaturze min.  165 g/m</t>
    </r>
    <r>
      <rPr>
        <vertAlign val="superscript"/>
        <sz val="12"/>
        <color theme="1"/>
        <rFont val="Times New Roman"/>
        <family val="1"/>
        <charset val="238"/>
      </rPr>
      <t>2</t>
    </r>
    <r>
      <rPr>
        <sz val="12"/>
        <color theme="1"/>
        <rFont val="Times New Roman"/>
        <family val="1"/>
        <charset val="238"/>
      </rPr>
      <t xml:space="preserve">, zapinany na napy, z trzema kieszeniami (jedną mniejszą na klatce piersiowej oraz dwie duże kieszenie boczne), z lamówkami kontrastującymi, o długości do  90 cm, w kolorze ciemno niebieskim lub indygo lub granatowym,  pakowany pojedyńczo, dostepny w  rozmiarze od 36 do 54.  </t>
    </r>
  </si>
  <si>
    <t>Bezrękawnik w kolorze szarym wykonany z tkaniny mieszanej  w składzie min. 65% poliesteru,  min. 35% bawełny o gramaturze  min. 245 g ,  ocieplenie wykonane z materiału składającego się z włokień poliestrowych oraz żywic polimerowych, wykonany nicimi wzmacnianymi, z lamowkami w kolorze kontrastującym.  Bezrękawnik z ocieplana stójka polarem oraz ściągaczami przeciwiatrowymi w wycięciach na rękawy. Bezrękawnik posiada  dwie kieszenie na klatce piersiowej symetrycznie rozmieszczone względem suwaka (jedna dużą kieszeń na rzep zamykaną, nadrugiej stronie  kieszeń na telefon komórkowy zapinaną na rzep oraz min.1 kieszeń na długopis), dwie kieszenie na wysokości talii 2 kieszenie boczne wpuszczane oraz jedną  kieszeń od strony wewnetrznej bezrękawnika  zapinaną  na suwak, zapięcie suwaka zakryte plisa zapinaną na napy lub rzep, z regulacją na biodrach, pakowany pojedyńczo dostepny w rozmiarze S-XXL</t>
  </si>
  <si>
    <t>Rękawice robocze</t>
  </si>
  <si>
    <t>Rękawice ochronne</t>
  </si>
  <si>
    <t>Rękawice ochronne w kolorze białym, wykonane z elastycznego poliestru, dopasowane do dłoni, przeznaczone do wykonywania  prac precyzyjnych, posiadające powleczone poliuretanem końcówki palców.  Spełniające normę EN 388:2016 - Rękawice ochronne chroniące przed zagrożeniami mechanicznymi. Odporność na ścieranie - 0, Odporność na przecięcie wg "Coup Test" - 1, Odporność na rozerwanie - 3, Odporność na przekłucie - 1,       Odporność na przecięcie wg ISO 13977 - A</t>
  </si>
  <si>
    <t xml:space="preserve">Półbuty robocze </t>
  </si>
  <si>
    <t>Robocze obuwie ochronne wykonane  z powlekanych poliuretanem mikrowłókien o wysokiej przewiewności z anatomiczną wkładką i wyściełanym językiem wyposażone w wygodny system sznurowania linkowego,  kompozytowy podnosek oraz wkładkę antyprzebiciowa. Podeszwa trójwarstwowa MD/guma/TPU  antypoślizgowa z redukcją drgania podczas chodzenia z własnościwościami antystatycznymi oraz odpornością na oleje, smary i paliwa w kategorii SRC i spełniająca normę BHP EN-20345. Rozmiar 43-44, W  kolor czarny z możliwymi wstawkami.</t>
  </si>
  <si>
    <t xml:space="preserve">Bezrękawnik ocieplany
</t>
  </si>
  <si>
    <t>Nazwa towaru</t>
  </si>
  <si>
    <t>Bluzka w kolorze błękitnym wykonana z 100%  bawełny  o gramaturze min.  150 g/m2, posiadająca dekolt w kształcie łódki wykończony materiałem wierzchnim, o luźny kroju szwami bocznymi, o długości do bioder, dół bluzki wykończony szerokim obszyciem dolnej części z materiału wierzchniego, pakowana pojedynczo, dostępna w rozmiarach od XS do XXL</t>
  </si>
  <si>
    <t>1.</t>
  </si>
  <si>
    <t>2.</t>
  </si>
  <si>
    <t>3.</t>
  </si>
  <si>
    <t>5.</t>
  </si>
  <si>
    <t>6.</t>
  </si>
  <si>
    <t>7.</t>
  </si>
  <si>
    <t>8.</t>
  </si>
  <si>
    <t>9.</t>
  </si>
  <si>
    <t>10.</t>
  </si>
  <si>
    <t>11.</t>
  </si>
  <si>
    <t>12.</t>
  </si>
  <si>
    <t>13.</t>
  </si>
  <si>
    <t>14.</t>
  </si>
  <si>
    <t>15.</t>
  </si>
  <si>
    <t>4.</t>
  </si>
  <si>
    <t xml:space="preserve">Firma Malfini/Alder
Model: Koszulka damska City
lub produkt równoważny: 
- skład matariału oraz gramatura, 
- długość  koszulki oraz wykończenie dolne,
- kolor.
</t>
  </si>
  <si>
    <r>
      <t>Koszula flanelowa  zapinana na guziki z kieszonką na lewej piersi, wykonana z 100%  bawełny o gramaturze min.  160 g/m</t>
    </r>
    <r>
      <rPr>
        <vertAlign val="superscript"/>
        <sz val="12"/>
        <color theme="1"/>
        <rFont val="Times New Roman"/>
        <family val="1"/>
        <charset val="238"/>
      </rPr>
      <t>2</t>
    </r>
    <r>
      <rPr>
        <sz val="12"/>
        <color theme="1"/>
        <rFont val="Times New Roman"/>
        <family val="1"/>
        <charset val="238"/>
      </rPr>
      <t xml:space="preserve">, o maksymalnej kurczliwości materiału 2%, możliwości prania w temperaturze 60 °C, w kolorze granatowym  w kratę pakowana pojedyńczo,  w rozmiarze od S do 3XL </t>
    </r>
  </si>
  <si>
    <t xml:space="preserve">Firma LOGO Ubrania do pracy
Model: Bezrękawinik ocieplany LOGO TRACKER lub produkt równoważny: 
- rodzaj materiału, skład materiału, oraz gramatura, 
- kolor materiału,
- zapięcie na zamek błyskawiczny,
- min. 2 kieszenie na  wysokości klatki piersiowej, 
- min. 2 kieszenie na wysokości tali, 
- dostępne rozmiary. 
</t>
  </si>
  <si>
    <t xml:space="preserve">Firma BETA 
Model: 07903G
lub produkt równoważny: 
- skład materiału, gramtura, 
- kieszenie na nakoloaniki 
- zamek metalowy, 
- szelki z możliwością regulacji oraz ze sprzączką,
- min. 2 kieszenie z tyłu zapinane na rzepy oraz 1 kieszeń z z przodu na wysokości klatki piersiowej, 
- dostępne rozmiary. 
</t>
  </si>
  <si>
    <t xml:space="preserve">Firma LAHTI PRO
Model: L41808 lub produkt równoważny:
- skład materiału oraz gramtura, 
- zapinana na guzik, 
- jedna kieszonka na kl. piersiowej 
- kolor,
- dostępne rozmiary. </t>
  </si>
  <si>
    <t xml:space="preserve">Firma LOGO Ubrania do pracy
Model: Kurtka zimowa LOGO TRACKER szara/limonka lub produkt równowarzny:
- skład oraz gramtura materiału, 
- materiał ociepliny, 
- min. 2 kieszenie na wysokosci klatki piersiowej,
- min. 2 kieszenie na wysokości talii zapinane na zamek błyskawiczny,  
- odpinany ocieplany kaptur, 
- dostepne rozmiary. </t>
  </si>
  <si>
    <t xml:space="preserve">Firma PORTWEST
Model: S440 lub produkt równowazny: 
- skład, rodzaj oraz gramtura metraiału, 
- min. 2 kieszenie na wysokości talii, 
- spełnienie normy PN-EN 343 
</t>
  </si>
  <si>
    <t>Firma:  Canis
Model: Otawa lub produkt równoważny
- skład oraz gramatura materiału,
- min. 2 kieszenie zapipane na zame błyskawiczny na wysokości tali, 
- ściagacze przeciwiatrowe na rękawach oraz na dole bluzy
- kolnierz w formie stójki.</t>
  </si>
  <si>
    <t>Bezrękawnik ocieplany, kamizelka, przystosowana do pracy w sezonie jesienno-zimowym. Ocieplona poliestrem o grubości min. 180 g, posiadający min.  dwie kienienie  boczne zasuwane na suwaki. Kamizelka zapinana na suwak błyskawiczny  kołnierz-stójka z kapturem materiał wierzchni wykonany z  poliestru - 100%. W dolnej części ściągacz. Wykończenie ściągacza i kapura materiałowe. W kolorze  czarnym lub granatowym  lub ciemnoszary.</t>
  </si>
  <si>
    <t xml:space="preserve">Firma: Canis
Model: Overland lub produkt równoważny 
- skład materiału wierzchniego, 
- skład ocieplenia bluzy,
- min. 2 kieszenie zamykane zamek błyskawiczny,
- kołnierzyk w formie stójki. </t>
  </si>
  <si>
    <t>Półbuty ochronne, nie zawierające metalowych elementów,
  podnosek wykonany z włokna szklanego o właściwościach  wysokoodpornych, nie magnetycznych, atermicznych. Posiadające wkładkę antyprzebiciową, podeszwę wykonaną metodą podwójnego o zróżnicowanej gęstości PU o właściwościach antyelektrostatycznych, antypoślizogowych, odporna na działanie olei iwęglowodorów oraz zużycie mechaniczne,  rt i redukuje zmęczenie. Podeszwa wykonana metodą podwójnego wtrysku PU o zróżnicowanej gęstości, antystatyczna, antypoślizgowa, odporna na oleje i węglowodór, bardzo odporna na zużycie mechaniczne.  Pakowane pojedyńcze, w rozmiarach 40-47, tęgośc buta G. Dodatkowo musi posiadać elementy odblaskowe. W kolorze ciemnym.</t>
  </si>
  <si>
    <t>Trzewiki ocieplane za kostkę sznurowane  wierzch obuwia wykonany z skóry licowej, podszewka wykonana z materiału ocieplającego, połmiechowy język wykonany z skóry naturalnej,  z metalowym podnoskiem  o wytrzymałości min. 200 J i metalową wkładką antyprzebiciową chroniącą przed przekłuciem 1100 N,  posiadające właściwości antyelektrostatyczne, z podeszwą antyposlizgową o głebokim protektorze. Obuwie pakowane pojedyńczo w karton,  w rozmiarach od  38 do 48, tęgośc buta min. H.</t>
  </si>
  <si>
    <t xml:space="preserve">Maska typu FFP3 oraz możliwość pracy z azbestem, </t>
  </si>
  <si>
    <t>Maska wykonana termoplastycznego elastomeru klasy medycznej, część twarzowa nie zawierająca elementów lateksowych oraz silikonowych, korpus zaworu wykonany z nylonu płatki zaworu silikonowe, gogle z szybą poliwęglanową, posiadającą odporoność mechaniczną min. w klasie F według normy EN166 możliwość pracy w zakresie temperatur od -5 °C do + 55  °C wyposażona w  dwa filtry  wielowarstwowe ochronne typu HESPA w obudowie elastomeru termoplastycznego o sprawności minimalnej 99.5 %, Filtry posiadają warstwę hydrofobową, spełnia wymgania normy EN 143:2000 + A1:2006 P3 oraz posiada certyfikat CE, kompatybilna z filtrami firmy GVS Elipse P3 RD, w rozmiarze S/M lub M/L</t>
  </si>
  <si>
    <t xml:space="preserve">Firma GVS
Model: Elipse P3 RD lub produkt równoważny
- kompatybilny z maską z poz. 9, 
- ochrona FFP3, </t>
  </si>
  <si>
    <t xml:space="preserve">Firma LAHTI PRO
Model L1520300   lub produkt równoważny
-  rodzaj materiału szyby ochronnej, 
- moożliwośc podniesienia szyby, 
- zgodność z normą EN 166 </t>
  </si>
  <si>
    <t xml:space="preserve">Firma: Swiss One Safety 
Model: Eiger Grey/Clear lub produkt równoważny
- rodzaj materialu wykorzystanego do wykonania szkła; 
- znak CE oraz zgodność z normą EN 166
- nosek z materiału antypoślizgowego </t>
  </si>
  <si>
    <t>Przeciwodpryskowe okulary ochronne o klasie optycznej 1, wykonane z poliwęglanu, posiadające szerokie ramiona, które ochraniają również boki. Na końcu ramion znajdują się małe otwory, do których można doczepić np. sznurek do okularów. Przeznaczone do ochrony oczu przed odpryskami ciał stałych, występujących podczas prac laboratoryjnych, warsztatowych - ręcznych, maszynowych. Zapewniają ochronę przed małymi odpryskami ciał stałych o energii uderzeni do 45 m/s (F) zgodne z normą EN-166.</t>
  </si>
  <si>
    <t xml:space="preserve">Firma: Reis 
Model: GOG-ICE lub produkt równoważny
- znak CE oraz zgodność z normą EN 166 </t>
  </si>
  <si>
    <t xml:space="preserve">Firma: POLROK
Model: 101W EASY CATCH PU TOP lub produkt równoważny 
- zgodność z normą EN 388:2016 w następujących kryteriach, 
- rodzaj zastosowanego materiału oraz powleczenia, </t>
  </si>
  <si>
    <t>16.</t>
  </si>
  <si>
    <r>
      <t xml:space="preserve">Osłona twarzy składająca się z nadczółka oraz szyby poliwęglanowej  o wymiarach min. 20x39 cm i grubości min. 1 mm, brzegi wzmocnione aluminiową opaską,  mocowanie szyby do nadczółka w sposób umożliwiający podniesienie szyby do góry, wymagana odporność na uderzenia </t>
    </r>
    <r>
      <rPr>
        <strike/>
        <sz val="11"/>
        <color theme="1"/>
        <rFont val="Times New Roman"/>
        <family val="1"/>
        <charset val="238"/>
      </rPr>
      <t xml:space="preserve"> </t>
    </r>
    <r>
      <rPr>
        <sz val="11"/>
        <color theme="1"/>
        <rFont val="Times New Roman"/>
        <family val="1"/>
        <charset val="238"/>
      </rPr>
      <t>oraz posiadanie certyfikat Centralnego Instytutu Ochrony Pracy i Państwowego Instytutu Badawczego oraz znak CE, zgodność z normą EN 166.</t>
    </r>
  </si>
  <si>
    <t xml:space="preserve">Firma: Prosure
Model: Singer Genes S1P lub produkt równoważny
- materiał wykonania podnoska,
- podeszwa o właściwościach antyelekrostatycnych, antypoślizgowych, odporna na działanie węglowodorów oraz olei, 
- dostepność rozmiarów. 
</t>
  </si>
  <si>
    <t xml:space="preserve">Firma: PPO PP
Model: 0154 S3 lub produkt równoważny
- z wierzchu skóra licowa, ocieplenie obuwia, 
- podnosek wykonany min. metalu,
- podeszwa o właściwościach antyelektrostatycznych oraz antypośzgowych, 
- dostępność rozmiarów oraz tęgość G.
</t>
  </si>
  <si>
    <t xml:space="preserve">Firma: Worker
Model: 899 SB lub produkt równoważny
- materiał, 
- wysokość cholewki, 
- podnosek,
- podeszwa antypoślizgowa i antyprzebiciowa 
- dostępność rozmiarów oraz tęgość G. </t>
  </si>
  <si>
    <t xml:space="preserve">Firma: Diger
Model: S1P G3161 lub produkt równoważny
- rodzaj materiału oraz podnoska 
- wkładka antyprzebiciowa, 
- podeszwa antyprzebiciowa, antyelektrostatyczna, antypoślizgowa w klasie SRC, 
- rozmiar buta oraz tęgość G. </t>
  </si>
  <si>
    <t xml:space="preserve">Firma Martex-jw.
Model: M-310
lub produkt równoważny: 
- skład materiału oraz gramatura,
- kolor, 
- dostępność rozmiarów,
- długość,
- minimum 2 kieszenie na talii. </t>
  </si>
  <si>
    <t>Bluza robocza wykonana materiału  o składzie  min.  65 % poliestru oraz min.  35 % bawełny o gramturze min.  260 g/m², posiadająca czarne wstawki wzmacniające wykonane z poliestru o gramaturze 220 g/m²,  na plecach podszewka z poliestrowej siateczki, z długim rękawem zakończonym mankietem z zapieciem na rzep,  na wysokości klatki piersiowej 2 kieszenie  po prawej  stronie dwie szluwki  na długopis oraz kieszeń zapinaną na rzep na telefon komórkowy, po lewej stronie kieszeń o regulowanej wielkości z patką zapinaną na rzep,  2 kieszenie symetryczne w  talii z naszytymi dodatkowymi przedziałkami na małe narzędzia zapinany na rzepy. Bluza zapinana na zamek z cięgnem z krytą listwą zapinaną na rzepy, w rozmiarze od S do 4XL.W kolorze szarym, kolorystycznie dopasawana  do odzieży wskazanej w  poz. 8</t>
  </si>
  <si>
    <t>Producent/ nr katalogowy*</t>
  </si>
  <si>
    <t>Równoważność oferowanego produktu</t>
  </si>
  <si>
    <t>Zadanie nr 2 - Dostawa odzieży roboczej</t>
  </si>
  <si>
    <t>Zadanie nr 1  - Dostawa środków ochrony osobistej</t>
  </si>
  <si>
    <t>Równoważnośc oferowanego produktu</t>
  </si>
  <si>
    <t>Spodnie robocze Męskie</t>
  </si>
  <si>
    <t xml:space="preserve"> Materiał T/C, 65% poliestru, 35% bawełny
• Gramatura: 180g/m2
• Wstawki i kieszenie na nakolanniki z poliestru “Oxford”/poliuretanu, 220 g/m2
• Zapinane na metalowy zamek
• Dwie głębokie kieszenie przednie z kieszonką na drobiazgi zapinaną na rzep
• Duża kieszeń na lewej nogawce zapinana na rzep, z kieszenią na telefon komórkowy i kieszonką na identyfikator
• Duże tylne kieszenie z wzmocnieniami z materiału "Oxford", zapinane na rzep
• Kieszeń na przymiar i uchwyt na młotek
• Kieszenie na nakolanniki
    Symbol towaru 7860G lub równoważny
</t>
  </si>
  <si>
    <t xml:space="preserve">Spodnie  wykonane z płótna w składzie o składzie min. 35% bawełny oraz max. 65% poliestru gramturze min. 250 g/m2 , posiadające wstawki wzmacniające i kieszenie na nakolanniki typu OXFORD o gramturze 220 g/m2 ,  rozporek zapinany na metalowy zamek, szelki z możliwością regulacji i wstawkami gumowymi, ze sprzączkami z tworzywa sztucznego umożliwiającymi szybkie odpinanie, przedziałki na narzędzia,  posiadaja kieszenie na małe narzędzia lub na telefon komórkowy, 
lewa kieszeń na udzie z zapięciem na rzep,  tylne kieszenie o regulowanej wielkości ze wstawkami wzmacniającymi i patkami zapinanymi na rzepy, w kolorze szarym, pakowane pojedyńczo,   w rozmiarach od S do 4XL.  </t>
  </si>
  <si>
    <t xml:space="preserve">Koszula  męska
</t>
  </si>
  <si>
    <t xml:space="preserve">Koszula bawełniana  zapinana na guziki z kieszonką na lewej piersi, wykonana z 100%  bawełny o gramaturze min.  160 g/m2, o maksymalnej kurczliwości materiału 2%, możliwości prania w temperaturze 60 °C, w kolorze błękitnym ,  w rozmiarze od S do 3XL </t>
  </si>
  <si>
    <t>1-17-640 T-Shirt Standard Plus Sara</t>
  </si>
  <si>
    <t xml:space="preserve">T-shirt </t>
  </si>
  <si>
    <t>T-shirt Comfort Plus
    Prosty krój z okrągłym wykończeniem pod szyją
    Trwałe kolory
    wykonana z 100%  bawełny o gramaturze min.  160 g/m2, o maksymalnej kurczliwości materiału 2%, możliwości prania w temperaturze 60 °C,
    Osłona szwów przy szyi w kolorze szarym, pakowane pojedyńczo,   w rozmiarach od S do 4XL</t>
  </si>
  <si>
    <t xml:space="preserve">Bluza polarowa 
</t>
  </si>
  <si>
    <t xml:space="preserve"> Bluza polarowa zapinana  na suwak.  Kołnierz w formie stójki, wyposażony w trzy zapinane kieszenie na zamek błyskawiczny (dwie boczne w pasie i jedna na piersi). Materiał o gramaturze min. 450 g/m² składający się z 100% poliester. Ściągacze przeciwwiatrowe w rękawach  i dołu bluzy. Duża odporność na zużycie materiału. Rozmiar L. W kolorze  granatowym lub czarnym. Męska lub damska. </t>
  </si>
  <si>
    <t xml:space="preserve">Klapki medyczne damskie z zamkniętymi palcami. Cholewka wykonana z mikrofibry w kolorze białym ze skórzaną wkładką dopasowującą się do kształtu stopy,  zapewniającą wysoki komfort przez wiele godzin użytkowania. Podeszwa syntetyczna, antypoślizgowa, antyelektrostatyczna, wykonana z materiału syntetycznego. Obuwie posiadające znak CE oraz spełniające wymogi EN-20347, dostępne  w rozmiarach od 35 do 43. Pakowane pojedynczo. </t>
  </si>
  <si>
    <t xml:space="preserve">Klapki medyczne damsko-męskie z zamkniętymi palcami. Cholewka wykonana ze skóry naturalnej w kolorze białym ze skórzaną wkładką dopasowującą się do kształtu stopy,  zapewniającą wysoki komfort przez wiele godzin użytkowania. Podeszwa syntetyczna, antypoślizgowa, antyelektrostatyczna, wykonana z materiału syntetycznego. Obuwie posiadające znak CE oraz spełniające wymogi EN-20347, dostępne  w rozmiarach od 34 do 47. Pakowane pojedynczo. </t>
  </si>
  <si>
    <t xml:space="preserve">Klapki damskie wykonane z skóry w kolorze czarnym,  z wkładką profilowaną oraz  cholewką  wykonaną ze skóry, wyposażone w ruchomy pasek na piętę oraz podeszwę antypoślizgową wykonana z materiału syntetycznego. Obuwie posiadające znak CE oraz spełnające wymagania normy EN-2034.7. Pakowane pojedynczo,   dostępne w rozmiarach od  34 do  42. Pakowane pojedyńczo. </t>
  </si>
  <si>
    <t>Fartuch biały, damski laboratoryjny z długim rękawem, zapinany na zatrzaski (napy) lub guziki. Klasyczny kołnierz z klapami, dwie kieszenie dolne oraz jedna górna.  Wykonany z elanobawełny (max. 65% poliester, min. 35% bawełna), z tyłu patka regulująca dopasowanie w talii dostępny w rozmiarze od S do XXL. Długość fartucha od 96 do 98cm (w zależności od rozmiaru). Gramatura min. 185g/m2</t>
  </si>
  <si>
    <t>Rękawice skórzane o wysokiej odporności na ścieranie wzmocnione skórą licową na końcówkach palców, dłoni, palcu wskazującym oraz pasie na kłykciach. Gumowany mankiet. Posiadające wyściółkę bawełnianą (ocieplane). Bardzo dobra chwytność narzędzi suchych oraz lekko wilgotnych. 
Właściwości zgodne z normą EN 420: 2003 EN 388:2003 W rozmiarze 9-10</t>
  </si>
  <si>
    <t xml:space="preserve">Okulary bezbarwne przeciwodpryskowe  </t>
  </si>
  <si>
    <t>Zadanie nr 4 - Dostawa obuwia roboczego</t>
  </si>
  <si>
    <t xml:space="preserve">Spodnie  robocze męskie </t>
  </si>
  <si>
    <t xml:space="preserve">Firma: Beta
Model: Easy Beta 7909G lub produkt równoważny
- skład oraz gramatura materiału, 
- z długim rękawem zapinanym na rzepy, 
- zapięcie bluzy na zamek błyskawiczny zabezpieczony plisą mocowaną za pomocą rzepu lub napy, 
- min. 1 kieszeń na wysokości klatki piersiowej zapinana na rzep, 
- min. 2 kieszenie na wysokości tali
</t>
  </si>
  <si>
    <r>
      <t>Spodnie ogrodniczki wykonane z materiału o składzie min. 35% bawełny oraz max. 65% poliestru gramturze min. 250 g/m</t>
    </r>
    <r>
      <rPr>
        <vertAlign val="superscript"/>
        <sz val="12"/>
        <color theme="1"/>
        <rFont val="Times New Roman"/>
        <family val="1"/>
        <charset val="238"/>
      </rPr>
      <t xml:space="preserve">2 </t>
    </r>
    <r>
      <rPr>
        <sz val="12"/>
        <color theme="1"/>
        <rFont val="Times New Roman"/>
        <family val="1"/>
        <charset val="238"/>
      </rPr>
      <t xml:space="preserve">, posiadające wstawki wzmacniające i kieszenie na nakolanniki typu OXFORD o gramturze 220 g/m2 ,  rozporek zapinany na metalowy zamek, szelki z możliwością regulacji i wstawkami gumowymi, ze sprzączkami z tworzywa sztucznego umożliwiającymi szybkie odpinanie, przedziałki na narzędzia,  posiadaja kieszenie na małe narzędzia lub na telefon komórkowy, 
lewa kieszeń na udzie z zapięciem na rzep,  tylne kieszenie o regulowanej wielkości ze wstawkami wzmacniającymi i patkami zapinanymi na rzepy, w kolorze szarym, pakowane pojedyńczo,   w rozmiarach od S do 4XL.  </t>
    </r>
  </si>
  <si>
    <r>
      <t>Spodnie męskie do pasa z materiału o składzie min. 35% bawełny oraz max. 65% poliestru gramturze min. 250 g/m</t>
    </r>
    <r>
      <rPr>
        <vertAlign val="superscript"/>
        <sz val="12"/>
        <color theme="1"/>
        <rFont val="Times New Roman"/>
        <family val="1"/>
        <charset val="238"/>
      </rPr>
      <t xml:space="preserve">2 </t>
    </r>
    <r>
      <rPr>
        <sz val="12"/>
        <color theme="1"/>
        <rFont val="Times New Roman"/>
        <family val="1"/>
        <charset val="238"/>
      </rPr>
      <t xml:space="preserve">, posiadające wstawki wzmacniające, poliestrowe min. 300D na nakolanniki oraz dół nogawki.  Wstawki elastyczne w rejonie lędźwiowym, na wewnętrznej części nogawek ułatwiające ruch, w talii po bokach.
Kieszenie: min. dwie duże z przodu, dwie duże kieszenie z tyłu zapinane na rzep,
duże kieszenie z boku nogawek zapinane na rzep. W Dopuszczalne kolory - czarny, szary , granatowy. Pakowane pojedyńczo, w rozmiarze  S-M.  </t>
    </r>
  </si>
  <si>
    <t xml:space="preserve">Firma BETA 
Model: 7818BL
lub produkt równoważny: 
- skład materiału, gramtura, 
- kieszenie na nakoloaniki 
- min. 2 kieszenie z tyłu zapinane na rzepy oraz 1 kieszeń z z przodu na wysokości klatki piersiowej, 
</t>
  </si>
  <si>
    <t>Rękawice ochronne wykonane ze skóry licowej koziej jakości A/B, część chwytana wykonana z jednego kawałka skóry, skóra w jasnym kolorze, część wierzchnia z dzianiny dopasowanej do dłoni. Rękawice posiadają elastyczny ściagacz zapinany na rzep. Spełniają wymgania normy min.  PN-EN 420 + A1:2012  oraz posiadają znak CE,  pakowane w parach  w rozmiarze 8, 9, 10, 11</t>
  </si>
  <si>
    <t>Rękawice ochronne z nylonu, pokryte w części chwytnej poliuretanem, posiadające ściągacz przy nadgarstku, bezszwowe, umożliwiające  rękawiczki  spełniają wymagania  normy min.  PN-EN 420 + A1:2012 oraz PN-EN EN-388:2016 oraz znak CE informacja na części wierzchniej rękawicy,   dostępne w parach do wyboru w rozmiarze 8, 9, 10, 11</t>
  </si>
  <si>
    <t>Rękawice robocze z poliestru, pokryte w części chwytnej nitrylem, posiadające ściągacz przy nadgarstku, bezszwowe, umożliwiające  rękawiczki  spełniają wymagania  normę min.   PN-EN EN-388:2016 oraz znak CE informacja na części wierzchniej rękawicy,   dostępne w parach do wyboru w rozmiarze 8,  9, 10</t>
  </si>
  <si>
    <r>
      <t>Kurtka przeciwdeszczowa wykonana w 100 % z poliestru, powleczonego 
polichlorkiem winylu o gramturze min. 210 g/m</t>
    </r>
    <r>
      <rPr>
        <vertAlign val="superscript"/>
        <sz val="12"/>
        <rFont val="Times New Roman"/>
        <family val="1"/>
        <charset val="238"/>
      </rPr>
      <t>2</t>
    </r>
    <r>
      <rPr>
        <sz val="12"/>
        <rFont val="Times New Roman"/>
        <family val="1"/>
        <charset val="238"/>
      </rPr>
      <t xml:space="preserve"> w kolorze szarym, spełniająca normę PN-EN 343.  Kurtka posiada oczka wentylacyjne, listwę wentylacyjną na plecach, na wysokości tali dwie  przestronne kieszenie, ściagacz do regulacji obwodu w kapturze oraz w pasie, pakowana pojedyńczo, w rozmiarach od XS do 5 XL. </t>
    </r>
  </si>
  <si>
    <t>Fartuch biały, męski laboratoryjny z długim rękawem, zapinany na zatrzaski (napy) lub guziki. Klasyczny kołnierz z klapami, dwie kieszenie dolne oraz jedna górna. Wykonany z elanobawełny (max. 65% poliester, min.35% bawełna). Dostępny w rozmiarze od S do XXL. Długość fartucha od 98 do 104 cm (w zależności od rozmiaru). Gramatura min. 185g/m2</t>
  </si>
  <si>
    <t xml:space="preserve">
Model: Maska Elipse Integra lub produkt równoważny
- rodzaj zastosowanego materiału w części twarzowej, 
- rodzaj zastosowanego materiału w cześci ochrony oczu zgodnie z normą EN 166,
- wyposażona filtry FFP3
- posiadająca certyfikat CE 
</t>
  </si>
  <si>
    <t>Planowania ilość</t>
  </si>
  <si>
    <t xml:space="preserve">Cena </t>
  </si>
  <si>
    <t>Frima: POLSTAR 
Model:  Cabra Blue lub produkt równoważny:
- spełnienie norm wskazanych w poz. 4
- skład rodzaj materiału cześci chwytnej i wierzchniej, 
- elastyczny ściągacz zapinany na rzep
- znak CE oraz oznaczenie spełnienia normy na wierzchniej stronie rękawicy, - rozmiarówka</t>
  </si>
  <si>
    <t xml:space="preserve">Firma: ARTMAS
lub produkt równoważny: 
- spełnienie norm wskazane w poz. 4
- znak CE, 
- rodzaj materialu oraz pokrycia
</t>
  </si>
  <si>
    <t xml:space="preserve">Firma: MARIMAR N1003
lub produkt równoważny: 
- spełnienie norm wskazane w poz. 4
- znak CE, 
- rodzaj materialu oraz pokrycia
</t>
  </si>
  <si>
    <t xml:space="preserve">Firma: SHOWA
Model: 660 ESD Oil Resistant powlekane PCV lub produkt równoważny
- rodzaj materiału oraz pokrycia warstwy wierzchniej, 
- długość mankietu, 
- znak CE oraz informacje o spełnieniu norm, 
- odpornośc na działanie substancji chemicznych zgodnie z normą EN-ISO-374-1:2016/Type A (AJKLMO),
-odpornośc na działanie przed niebezpiecznymi mikroorganizami, 
- rękawice o odporności elektrostycznych </t>
  </si>
  <si>
    <t xml:space="preserve">Firma:   teXXor 
Model: Himalaya 1148  lub produkt równoważny
- spełnienie wymagań norm, 
- rodzaj materiału oraz ocieplenia.
</t>
  </si>
  <si>
    <t xml:space="preserve">Planowana ilość </t>
  </si>
  <si>
    <t>Cena</t>
  </si>
  <si>
    <t xml:space="preserve">Ilość </t>
  </si>
  <si>
    <t xml:space="preserve">Fartuch damski/ męski z haftem
</t>
  </si>
  <si>
    <t xml:space="preserve">Prawo opcji </t>
  </si>
  <si>
    <r>
      <rPr>
        <b/>
        <sz val="12"/>
        <color theme="1"/>
        <rFont val="Times New Roman"/>
        <family val="1"/>
        <charset val="238"/>
      </rPr>
      <t>Fartuch biały, damski</t>
    </r>
    <r>
      <rPr>
        <sz val="12"/>
        <color theme="1"/>
        <rFont val="Times New Roman"/>
        <family val="1"/>
        <charset val="238"/>
      </rPr>
      <t xml:space="preserve"> laboratoryjny z długim rękawem, zapinany na zatrzaski (napy) lub guziki. Klasyczny kołnierz z klapami, dwie kieszenie dolne oraz jedna górna.  Wykonany z elanobawełny (max. 65% poliester, min. 35% bawełna), z tyłu patka regulująca dopasowanie w talii dostępny w rozmiarze od S do XXL. Długość fartucha od 96 do 98cm (w zależności od rozmiaru). Gramatura min. 185g/m2   
</t>
    </r>
    <r>
      <rPr>
        <b/>
        <sz val="12"/>
        <color theme="1"/>
        <rFont val="Times New Roman"/>
        <family val="1"/>
        <charset val="238"/>
      </rPr>
      <t>Fartuch biały, męski</t>
    </r>
    <r>
      <rPr>
        <sz val="12"/>
        <color theme="1"/>
        <rFont val="Times New Roman"/>
        <family val="1"/>
        <charset val="238"/>
      </rPr>
      <t xml:space="preserve"> laboratoryjny z długim rękawem, zapinany na zatrzaski (napy) lub guziki. Klasyczny kołnierz z klapami, dwie kieszenie dolne oraz jedna górna. Wykonany z elanobawełny (max. 65% poliester, min.35% bawełna). Dostępny w rozmiarze od S do XXL. Długość fartucha od 98 do 104 cm (w zależności od rozmiaru). Gramatura min. 185g/m2
</t>
    </r>
  </si>
  <si>
    <t>Cena (suma poz. 1-4)</t>
  </si>
  <si>
    <t>Cena (suma poz. 1-3)</t>
  </si>
  <si>
    <t>Zadanie nr 3 - Dostawa fartuchów</t>
  </si>
  <si>
    <t>Zadanie nr 5 -Dostawa obuwia laboratoryjnego</t>
  </si>
  <si>
    <t>Cena (suma poz 1-2)</t>
  </si>
  <si>
    <t>Klapki laboratoryjne damskie. Równoważaność: - materiał podeszwy; - norma EN-20347
Piumetta 4435</t>
  </si>
  <si>
    <t>Klapki laboratoryjne męskie. Równoważność:-  materiał podeszwy, - norma EN - 20347
Saboty Anatomico 4151-21</t>
  </si>
  <si>
    <t>Obuwie profilaktyczne (klapki damskie) Równoważność: -  materiał podeszwy, - norma EN-20347
JULEX SABOTY SD7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</si>
</sst>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27" x14ac:knownFonts="1">
    <font>
      <sz val="11"/>
      <color theme="1"/>
      <name val="Calibri"/>
      <family val="2"/>
      <charset val="238"/>
      <scheme val="minor"/>
    </font>
    <font>
      <sz val="12"/>
      <color theme="1"/>
      <name val="Times New Roman"/>
      <family val="1"/>
      <charset val="238"/>
    </font>
    <font>
      <sz val="12"/>
      <name val="Times New Roman"/>
      <family val="1"/>
      <charset val="238"/>
    </font>
    <font>
      <sz val="12"/>
      <color rgb="FF000000"/>
      <name val="Times New Roman"/>
      <family val="1"/>
      <charset val="238"/>
    </font>
    <font>
      <vertAlign val="superscript"/>
      <sz val="12"/>
      <color theme="1"/>
      <name val="Times New Roman"/>
      <family val="1"/>
      <charset val="238"/>
    </font>
    <font>
      <vertAlign val="superscript"/>
      <sz val="12"/>
      <color rgb="FF000000"/>
      <name val="Times New Roman"/>
      <family val="1"/>
      <charset val="238"/>
    </font>
    <font>
      <vertAlign val="superscript"/>
      <sz val="12"/>
      <name val="Times New Roman"/>
      <family val="1"/>
      <charset val="238"/>
    </font>
    <font>
      <sz val="11"/>
      <color theme="1"/>
      <name val="Times New Roman"/>
      <family val="1"/>
      <charset val="238"/>
    </font>
    <font>
      <b/>
      <sz val="12"/>
      <color theme="1"/>
      <name val="Times New Roman"/>
      <family val="1"/>
      <charset val="238"/>
    </font>
    <font>
      <sz val="10"/>
      <color rgb="FFFF0000"/>
      <name val="Times New Roman"/>
      <family val="1"/>
      <charset val="238"/>
    </font>
    <font>
      <sz val="11"/>
      <color theme="1"/>
      <name val="Calibri"/>
      <family val="2"/>
      <charset val="238"/>
      <scheme val="minor"/>
    </font>
    <font>
      <b/>
      <sz val="11"/>
      <color theme="1"/>
      <name val="Times New Roman"/>
      <family val="1"/>
      <charset val="238"/>
    </font>
    <font>
      <sz val="11"/>
      <color rgb="FF000000"/>
      <name val="Times New Roman"/>
      <family val="1"/>
      <charset val="238"/>
    </font>
    <font>
      <sz val="11"/>
      <color rgb="FFFF0000"/>
      <name val="Times New Roman"/>
      <family val="1"/>
      <charset val="238"/>
    </font>
    <font>
      <strike/>
      <sz val="11"/>
      <color theme="1"/>
      <name val="Times New Roman"/>
      <family val="1"/>
      <charset val="238"/>
    </font>
    <font>
      <sz val="11"/>
      <name val="Times New Roman"/>
      <family val="1"/>
      <charset val="238"/>
    </font>
    <font>
      <b/>
      <sz val="14"/>
      <color theme="1"/>
      <name val="Times New Roman"/>
      <family val="1"/>
      <charset val="238"/>
    </font>
    <font>
      <sz val="8"/>
      <name val="Calibri"/>
      <family val="2"/>
      <charset val="238"/>
      <scheme val="minor"/>
    </font>
    <font>
      <sz val="14"/>
      <color theme="1"/>
      <name val="Times New Roman"/>
      <family val="1"/>
      <charset val="238"/>
    </font>
    <font>
      <sz val="14"/>
      <color theme="1"/>
      <name val="Calibri"/>
      <family val="2"/>
      <charset val="238"/>
      <scheme val="minor"/>
    </font>
    <font>
      <sz val="11"/>
      <name val="Calibri"/>
      <family val="2"/>
      <charset val="238"/>
      <scheme val="minor"/>
    </font>
    <font>
      <b/>
      <sz val="12"/>
      <name val="Times New Roman"/>
      <family val="1"/>
      <charset val="238"/>
    </font>
    <font>
      <sz val="11"/>
      <color theme="0"/>
      <name val="Calibri"/>
      <family val="2"/>
      <charset val="238"/>
      <scheme val="minor"/>
    </font>
    <font>
      <sz val="11"/>
      <color theme="0"/>
      <name val="Times New Roman"/>
      <family val="1"/>
      <charset val="238"/>
    </font>
    <font>
      <sz val="10"/>
      <color theme="0"/>
      <name val="Times New Roman"/>
      <family val="1"/>
      <charset val="238"/>
    </font>
    <font>
      <sz val="12"/>
      <color theme="1"/>
      <name val="Calibri"/>
      <family val="2"/>
      <charset val="238"/>
      <scheme val="minor"/>
    </font>
    <font>
      <sz val="12"/>
      <color rgb="FF00B050"/>
      <name val="Times New Roman"/>
      <family val="1"/>
      <charset val="238"/>
    </font>
  </fonts>
  <fills count="5">
    <fill>
      <patternFill patternType="none"/>
    </fill>
    <fill>
      <patternFill patternType="gray125"/>
    </fill>
    <fill>
      <patternFill patternType="solid">
        <fgColor theme="0"/>
        <bgColor indexed="64"/>
      </patternFill>
    </fill>
    <fill>
      <patternFill patternType="solid">
        <fgColor theme="1" tint="4.9989318521683403E-2"/>
        <bgColor indexed="64"/>
      </patternFill>
    </fill>
    <fill>
      <patternFill patternType="solid">
        <fgColor theme="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9" fontId="10" fillId="0" borderId="0" applyFont="0" applyFill="0" applyBorder="0" applyAlignment="0" applyProtection="0"/>
  </cellStyleXfs>
  <cellXfs count="127">
    <xf numFmtId="0" fontId="0" fillId="0" borderId="0" xfId="0"/>
    <xf numFmtId="44" fontId="0" fillId="0" borderId="0" xfId="0" applyNumberFormat="1"/>
    <xf numFmtId="44" fontId="1" fillId="0" borderId="1" xfId="0" applyNumberFormat="1" applyFont="1" applyBorder="1" applyAlignment="1">
      <alignment horizontal="center" vertical="center"/>
    </xf>
    <xf numFmtId="44"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quotePrefix="1" applyFont="1" applyBorder="1" applyAlignment="1">
      <alignment horizontal="left"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1"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9" fillId="0" borderId="0" xfId="0" applyFont="1" applyAlignment="1">
      <alignment vertical="center"/>
    </xf>
    <xf numFmtId="10" fontId="1" fillId="0" borderId="1" xfId="1" applyNumberFormat="1" applyFont="1" applyBorder="1" applyAlignment="1">
      <alignment horizontal="center" vertical="center"/>
    </xf>
    <xf numFmtId="0" fontId="7" fillId="0" borderId="1" xfId="0" applyFont="1" applyBorder="1" applyAlignment="1">
      <alignment horizontal="left" vertical="center" wrapText="1"/>
    </xf>
    <xf numFmtId="0" fontId="0" fillId="0" borderId="0" xfId="0"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44" fontId="7"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left" vertical="center" wrapText="1"/>
    </xf>
    <xf numFmtId="44" fontId="7" fillId="0" borderId="1" xfId="0" applyNumberFormat="1" applyFont="1" applyBorder="1" applyAlignment="1">
      <alignment horizontal="center" vertical="center"/>
    </xf>
    <xf numFmtId="0" fontId="7" fillId="0" borderId="0" xfId="0" applyFont="1" applyAlignment="1">
      <alignment horizontal="center" vertical="center"/>
    </xf>
    <xf numFmtId="0" fontId="13"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xf>
    <xf numFmtId="44" fontId="7" fillId="2" borderId="1" xfId="0" applyNumberFormat="1" applyFont="1" applyFill="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vertical="center"/>
    </xf>
    <xf numFmtId="0" fontId="15" fillId="0" borderId="3" xfId="0" applyFont="1" applyBorder="1" applyAlignment="1">
      <alignment horizontal="left" vertical="center" wrapText="1"/>
    </xf>
    <xf numFmtId="0" fontId="7" fillId="0" borderId="3" xfId="0" applyFont="1" applyBorder="1" applyAlignment="1">
      <alignment horizontal="center" vertical="center"/>
    </xf>
    <xf numFmtId="44" fontId="7" fillId="2" borderId="3" xfId="0" applyNumberFormat="1" applyFont="1" applyFill="1" applyBorder="1" applyAlignment="1">
      <alignment horizontal="center" vertical="center"/>
    </xf>
    <xf numFmtId="0" fontId="15" fillId="0" borderId="1" xfId="0" applyFont="1" applyBorder="1" applyAlignment="1">
      <alignment horizontal="left" vertical="center" wrapText="1"/>
    </xf>
    <xf numFmtId="44" fontId="0" fillId="0" borderId="0" xfId="0" applyNumberFormat="1" applyAlignment="1">
      <alignment horizontal="center" vertical="center"/>
    </xf>
    <xf numFmtId="10" fontId="0" fillId="0" borderId="0" xfId="0" applyNumberFormat="1"/>
    <xf numFmtId="9" fontId="1" fillId="0" borderId="1" xfId="0" applyNumberFormat="1" applyFont="1" applyBorder="1" applyAlignment="1">
      <alignment horizontal="center" vertical="center"/>
    </xf>
    <xf numFmtId="0" fontId="7" fillId="2" borderId="0" xfId="0" applyFont="1" applyFill="1"/>
    <xf numFmtId="0" fontId="18" fillId="0" borderId="1" xfId="0" applyFont="1" applyBorder="1" applyAlignment="1">
      <alignment horizontal="center" vertical="center" wrapText="1"/>
    </xf>
    <xf numFmtId="0" fontId="1" fillId="0" borderId="1" xfId="0" applyFont="1" applyBorder="1" applyAlignment="1">
      <alignment vertical="center" wrapText="1"/>
    </xf>
    <xf numFmtId="0" fontId="19" fillId="0" borderId="0" xfId="0" applyFont="1"/>
    <xf numFmtId="0" fontId="18" fillId="0" borderId="1"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8" fillId="0" borderId="1" xfId="0" applyFont="1" applyBorder="1" applyAlignment="1">
      <alignment vertical="center" wrapText="1"/>
    </xf>
    <xf numFmtId="44" fontId="16" fillId="0" borderId="1" xfId="0" applyNumberFormat="1" applyFont="1" applyBorder="1" applyAlignment="1">
      <alignment horizontal="center" vertical="center" wrapText="1"/>
    </xf>
    <xf numFmtId="9" fontId="18" fillId="0" borderId="1" xfId="0" applyNumberFormat="1" applyFont="1" applyBorder="1" applyAlignment="1">
      <alignment horizontal="center" vertical="center"/>
    </xf>
    <xf numFmtId="0" fontId="18" fillId="0" borderId="1" xfId="0" quotePrefix="1" applyFont="1" applyBorder="1" applyAlignment="1">
      <alignment horizontal="left" vertical="center" wrapText="1"/>
    </xf>
    <xf numFmtId="0" fontId="19" fillId="0" borderId="1" xfId="0" applyFont="1" applyBorder="1"/>
    <xf numFmtId="0" fontId="0" fillId="0" borderId="0" xfId="0" applyAlignment="1">
      <alignment horizontal="center" vertical="center" wrapText="1"/>
    </xf>
    <xf numFmtId="0" fontId="15" fillId="0" borderId="1" xfId="0" applyFont="1" applyBorder="1" applyAlignment="1">
      <alignment horizontal="center" vertical="center" wrapText="1"/>
    </xf>
    <xf numFmtId="44" fontId="15" fillId="0" borderId="1" xfId="0" applyNumberFormat="1" applyFont="1" applyBorder="1" applyAlignment="1">
      <alignment horizontal="center" vertical="center"/>
    </xf>
    <xf numFmtId="0" fontId="20" fillId="0" borderId="0" xfId="0" applyFont="1" applyAlignment="1">
      <alignment horizontal="center" vertical="center" wrapText="1"/>
    </xf>
    <xf numFmtId="0" fontId="20" fillId="0" borderId="0" xfId="0" applyFont="1"/>
    <xf numFmtId="0" fontId="15" fillId="2" borderId="0" xfId="0" applyFont="1" applyFill="1"/>
    <xf numFmtId="0" fontId="1" fillId="0" borderId="4" xfId="0" applyFont="1" applyBorder="1" applyAlignment="1">
      <alignment horizontal="center" vertical="center"/>
    </xf>
    <xf numFmtId="0" fontId="7" fillId="0" borderId="6" xfId="0" applyFont="1" applyBorder="1"/>
    <xf numFmtId="44" fontId="7" fillId="0" borderId="6" xfId="0" applyNumberFormat="1" applyFont="1" applyBorder="1"/>
    <xf numFmtId="0" fontId="7" fillId="2" borderId="6" xfId="0" applyFont="1" applyFill="1" applyBorder="1"/>
    <xf numFmtId="0" fontId="7" fillId="0" borderId="0" xfId="0" applyFont="1"/>
    <xf numFmtId="0" fontId="22" fillId="0" borderId="0" xfId="0" applyFont="1" applyAlignment="1">
      <alignment horizontal="center" vertical="center"/>
    </xf>
    <xf numFmtId="0" fontId="22" fillId="0" borderId="0" xfId="0" applyFont="1"/>
    <xf numFmtId="44" fontId="22" fillId="0" borderId="0" xfId="0" applyNumberFormat="1" applyFont="1"/>
    <xf numFmtId="0" fontId="24" fillId="0" borderId="0" xfId="0" applyFont="1" applyAlignment="1">
      <alignment vertical="center"/>
    </xf>
    <xf numFmtId="0" fontId="23" fillId="0" borderId="0" xfId="0" applyFont="1"/>
    <xf numFmtId="0" fontId="7" fillId="3" borderId="6" xfId="0" applyFont="1" applyFill="1" applyBorder="1"/>
    <xf numFmtId="0" fontId="18" fillId="0" borderId="0" xfId="0" applyFont="1"/>
    <xf numFmtId="44" fontId="18" fillId="0" borderId="6" xfId="0" applyNumberFormat="1" applyFont="1" applyBorder="1"/>
    <xf numFmtId="0" fontId="18" fillId="0" borderId="6" xfId="0" applyFont="1" applyBorder="1"/>
    <xf numFmtId="0" fontId="1" fillId="0" borderId="10" xfId="0" applyFont="1" applyBorder="1" applyAlignment="1">
      <alignment horizontal="center" vertical="center" wrapText="1"/>
    </xf>
    <xf numFmtId="10" fontId="1" fillId="4" borderId="1" xfId="1" applyNumberFormat="1" applyFont="1" applyFill="1" applyBorder="1" applyAlignment="1">
      <alignment horizontal="center" vertical="center"/>
    </xf>
    <xf numFmtId="0" fontId="7" fillId="4" borderId="6" xfId="0" applyFont="1" applyFill="1" applyBorder="1"/>
    <xf numFmtId="0" fontId="21" fillId="0" borderId="1" xfId="0" applyFont="1" applyBorder="1" applyAlignment="1">
      <alignment horizontal="center" vertical="center"/>
    </xf>
    <xf numFmtId="0" fontId="1" fillId="0" borderId="0" xfId="0" applyFont="1" applyAlignment="1">
      <alignment vertical="center"/>
    </xf>
    <xf numFmtId="0" fontId="7" fillId="4" borderId="1" xfId="0" applyFont="1" applyFill="1"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16" fillId="0" borderId="2" xfId="0" applyFont="1" applyBorder="1" applyAlignment="1">
      <alignment horizontal="center" vertical="center"/>
    </xf>
    <xf numFmtId="0" fontId="23" fillId="0" borderId="5" xfId="0" applyFont="1" applyBorder="1" applyAlignment="1">
      <alignment horizontal="right" vertical="center"/>
    </xf>
    <xf numFmtId="0" fontId="25" fillId="0" borderId="5" xfId="0" applyFont="1" applyBorder="1" applyAlignment="1">
      <alignment horizontal="center"/>
    </xf>
    <xf numFmtId="0" fontId="25" fillId="0" borderId="8" xfId="0" applyFont="1" applyBorder="1" applyAlignment="1">
      <alignment horizontal="center"/>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7" fillId="2" borderId="7"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1" fillId="0" borderId="0" xfId="0" applyFont="1" applyAlignment="1">
      <alignment horizontal="right"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26" fillId="0" borderId="11" xfId="0" applyFont="1" applyBorder="1" applyAlignment="1">
      <alignment horizontal="center" vertical="center"/>
    </xf>
    <xf numFmtId="0" fontId="26" fillId="0" borderId="2"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5" fillId="0" borderId="1" xfId="0" applyFont="1" applyBorder="1" applyAlignment="1">
      <alignment horizontal="center"/>
    </xf>
    <xf numFmtId="0" fontId="18" fillId="0" borderId="0" xfId="0" applyFont="1" applyAlignment="1">
      <alignment horizontal="right"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cellXfs>
  <cellStyles count="2">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
  <sheetViews>
    <sheetView zoomScale="70" zoomScaleNormal="70" workbookViewId="0">
      <pane xSplit="7" ySplit="2" topLeftCell="H12" activePane="bottomRight" state="frozen"/>
      <selection pane="topRight" activeCell="H1" sqref="H1"/>
      <selection pane="bottomLeft" activeCell="A3" sqref="A3"/>
      <selection pane="bottomRight" activeCell="K9" sqref="K9"/>
    </sheetView>
  </sheetViews>
  <sheetFormatPr defaultRowHeight="15" x14ac:dyDescent="0.25"/>
  <cols>
    <col min="1" max="1" width="9.140625" style="23"/>
    <col min="2" max="2" width="41.85546875" style="23" customWidth="1"/>
    <col min="3" max="3" width="41.85546875" customWidth="1"/>
    <col min="4" max="4" width="79.28515625" customWidth="1"/>
    <col min="5" max="5" width="41.85546875" customWidth="1"/>
    <col min="6" max="6" width="12.28515625" bestFit="1" customWidth="1"/>
    <col min="7" max="7" width="5.140625" customWidth="1"/>
    <col min="8" max="8" width="3.28515625" hidden="1" customWidth="1"/>
    <col min="9" max="9" width="8.42578125" hidden="1" customWidth="1"/>
    <col min="10" max="10" width="12.140625" hidden="1" customWidth="1"/>
    <col min="11" max="12" width="19" style="1" customWidth="1"/>
    <col min="13" max="14" width="19" customWidth="1"/>
    <col min="15" max="15" width="19.140625" style="23" customWidth="1"/>
  </cols>
  <sheetData>
    <row r="1" spans="1:16" ht="47.25" customHeight="1" x14ac:dyDescent="0.25">
      <c r="A1" s="87" t="s">
        <v>94</v>
      </c>
      <c r="B1" s="87"/>
      <c r="C1" s="87"/>
      <c r="D1" s="87"/>
      <c r="E1" s="87"/>
      <c r="F1" s="87"/>
      <c r="G1" s="87"/>
      <c r="H1" s="87"/>
      <c r="I1" s="87"/>
      <c r="J1" s="87"/>
      <c r="K1" s="87"/>
      <c r="L1" s="87"/>
      <c r="M1" s="87"/>
      <c r="N1" s="87"/>
    </row>
    <row r="2" spans="1:16" ht="63" customHeight="1" x14ac:dyDescent="0.25">
      <c r="A2" s="24" t="s">
        <v>3</v>
      </c>
      <c r="B2" s="24" t="s">
        <v>46</v>
      </c>
      <c r="C2" s="25" t="s">
        <v>91</v>
      </c>
      <c r="D2" s="25" t="s">
        <v>37</v>
      </c>
      <c r="E2" s="25" t="s">
        <v>92</v>
      </c>
      <c r="F2" s="91" t="s">
        <v>124</v>
      </c>
      <c r="G2" s="92"/>
      <c r="H2" s="92"/>
      <c r="I2" s="92"/>
      <c r="J2" s="93"/>
      <c r="K2" s="26" t="s">
        <v>2</v>
      </c>
      <c r="L2" s="26" t="s">
        <v>1</v>
      </c>
      <c r="M2" s="25" t="s">
        <v>15</v>
      </c>
      <c r="N2" s="25" t="s">
        <v>0</v>
      </c>
    </row>
    <row r="3" spans="1:16" x14ac:dyDescent="0.25">
      <c r="A3" s="27">
        <v>1</v>
      </c>
      <c r="B3" s="27">
        <v>2</v>
      </c>
      <c r="C3" s="27">
        <v>3</v>
      </c>
      <c r="D3" s="28">
        <v>4</v>
      </c>
      <c r="E3" s="28">
        <v>5</v>
      </c>
      <c r="F3" s="97">
        <v>6</v>
      </c>
      <c r="G3" s="98"/>
      <c r="H3" s="98"/>
      <c r="I3" s="98"/>
      <c r="J3" s="99"/>
      <c r="K3" s="28">
        <v>7</v>
      </c>
      <c r="L3" s="28">
        <v>8</v>
      </c>
      <c r="M3" s="28">
        <v>9</v>
      </c>
      <c r="N3" s="28">
        <v>10</v>
      </c>
    </row>
    <row r="4" spans="1:16" ht="123.75" customHeight="1" x14ac:dyDescent="0.25">
      <c r="A4" s="24" t="s">
        <v>48</v>
      </c>
      <c r="B4" s="24" t="s">
        <v>7</v>
      </c>
      <c r="C4" s="24"/>
      <c r="D4" s="22" t="s">
        <v>118</v>
      </c>
      <c r="E4" s="29" t="s">
        <v>126</v>
      </c>
      <c r="F4" s="94">
        <v>195</v>
      </c>
      <c r="G4" s="95"/>
      <c r="H4" s="95"/>
      <c r="I4" s="95"/>
      <c r="J4" s="96"/>
      <c r="K4" s="30"/>
      <c r="L4" s="30"/>
      <c r="M4" s="24"/>
      <c r="N4" s="30"/>
    </row>
    <row r="5" spans="1:16" ht="95.25" customHeight="1" x14ac:dyDescent="0.25">
      <c r="A5" s="24" t="s">
        <v>49</v>
      </c>
      <c r="B5" s="24" t="s">
        <v>8</v>
      </c>
      <c r="C5" s="24"/>
      <c r="D5" s="29" t="s">
        <v>119</v>
      </c>
      <c r="E5" s="29" t="s">
        <v>127</v>
      </c>
      <c r="F5" s="94">
        <v>320</v>
      </c>
      <c r="G5" s="95"/>
      <c r="H5" s="96"/>
      <c r="I5" s="24"/>
      <c r="J5" s="24">
        <f t="shared" ref="J5:J16" si="0">SUM(F5:I5)</f>
        <v>320</v>
      </c>
      <c r="K5" s="30"/>
      <c r="L5" s="30"/>
      <c r="M5" s="24"/>
      <c r="N5" s="30"/>
      <c r="P5" s="45"/>
    </row>
    <row r="6" spans="1:16" ht="84" customHeight="1" x14ac:dyDescent="0.25">
      <c r="A6" s="24" t="s">
        <v>50</v>
      </c>
      <c r="B6" s="24" t="s">
        <v>7</v>
      </c>
      <c r="C6" s="24"/>
      <c r="D6" s="29" t="s">
        <v>120</v>
      </c>
      <c r="E6" s="29" t="s">
        <v>128</v>
      </c>
      <c r="F6" s="94">
        <v>20</v>
      </c>
      <c r="G6" s="95"/>
      <c r="H6" s="96"/>
      <c r="I6" s="24"/>
      <c r="J6" s="24"/>
      <c r="K6" s="30"/>
      <c r="L6" s="30"/>
      <c r="M6" s="24"/>
      <c r="N6" s="30"/>
      <c r="P6" s="45"/>
    </row>
    <row r="7" spans="1:16" s="63" customFormat="1" ht="193.5" customHeight="1" x14ac:dyDescent="0.25">
      <c r="A7" s="24" t="s">
        <v>62</v>
      </c>
      <c r="B7" s="60" t="s">
        <v>30</v>
      </c>
      <c r="C7" s="60"/>
      <c r="D7" s="43" t="s">
        <v>13</v>
      </c>
      <c r="E7" s="43" t="s">
        <v>129</v>
      </c>
      <c r="F7" s="100">
        <v>2</v>
      </c>
      <c r="G7" s="101"/>
      <c r="H7" s="102"/>
      <c r="I7" s="38"/>
      <c r="J7" s="38"/>
      <c r="K7" s="61"/>
      <c r="L7" s="61"/>
      <c r="M7" s="38"/>
      <c r="N7" s="61"/>
      <c r="O7" s="62"/>
    </row>
    <row r="8" spans="1:16" ht="93.75" customHeight="1" x14ac:dyDescent="0.25">
      <c r="A8" s="24" t="s">
        <v>51</v>
      </c>
      <c r="B8" s="31" t="s">
        <v>40</v>
      </c>
      <c r="C8" s="32"/>
      <c r="D8" s="29" t="s">
        <v>110</v>
      </c>
      <c r="E8" s="29" t="s">
        <v>130</v>
      </c>
      <c r="F8" s="94">
        <v>130</v>
      </c>
      <c r="G8" s="95"/>
      <c r="H8" s="96"/>
      <c r="I8" s="24">
        <v>5</v>
      </c>
      <c r="J8" s="24">
        <f t="shared" si="0"/>
        <v>135</v>
      </c>
      <c r="K8" s="30"/>
      <c r="L8" s="30"/>
      <c r="M8" s="24"/>
      <c r="N8" s="30"/>
    </row>
    <row r="9" spans="1:16" ht="96" customHeight="1" x14ac:dyDescent="0.25">
      <c r="A9" s="24" t="s">
        <v>52</v>
      </c>
      <c r="B9" s="33" t="s">
        <v>23</v>
      </c>
      <c r="C9" s="33"/>
      <c r="D9" s="35" t="s">
        <v>24</v>
      </c>
      <c r="E9" s="84"/>
      <c r="F9" s="103">
        <v>20</v>
      </c>
      <c r="G9" s="104"/>
      <c r="H9" s="105"/>
      <c r="I9" s="36"/>
      <c r="J9" s="24">
        <f t="shared" si="0"/>
        <v>20</v>
      </c>
      <c r="K9" s="30"/>
      <c r="L9" s="30"/>
      <c r="M9" s="24"/>
      <c r="N9" s="30"/>
    </row>
    <row r="10" spans="1:16" ht="140.25" customHeight="1" x14ac:dyDescent="0.25">
      <c r="A10" s="24" t="s">
        <v>53</v>
      </c>
      <c r="B10" s="33" t="s">
        <v>31</v>
      </c>
      <c r="C10" s="34"/>
      <c r="D10" s="35" t="s">
        <v>9</v>
      </c>
      <c r="E10" s="35" t="s">
        <v>75</v>
      </c>
      <c r="F10" s="103">
        <v>20</v>
      </c>
      <c r="G10" s="104"/>
      <c r="H10" s="105"/>
      <c r="I10" s="36"/>
      <c r="J10" s="24">
        <f t="shared" si="0"/>
        <v>20</v>
      </c>
      <c r="K10" s="30"/>
      <c r="L10" s="30"/>
      <c r="M10" s="24"/>
      <c r="N10" s="30"/>
    </row>
    <row r="11" spans="1:16" ht="156.75" customHeight="1" x14ac:dyDescent="0.25">
      <c r="A11" s="24" t="s">
        <v>54</v>
      </c>
      <c r="B11" s="33" t="s">
        <v>32</v>
      </c>
      <c r="C11" s="34"/>
      <c r="D11" s="35" t="s">
        <v>76</v>
      </c>
      <c r="E11" s="35" t="s">
        <v>123</v>
      </c>
      <c r="F11" s="103">
        <v>3</v>
      </c>
      <c r="G11" s="104"/>
      <c r="H11" s="105"/>
      <c r="I11" s="36"/>
      <c r="J11" s="24">
        <f t="shared" si="0"/>
        <v>3</v>
      </c>
      <c r="K11" s="30"/>
      <c r="L11" s="30"/>
      <c r="M11" s="24"/>
      <c r="N11" s="30"/>
    </row>
    <row r="12" spans="1:16" ht="123" customHeight="1" x14ac:dyDescent="0.25">
      <c r="A12" s="24" t="s">
        <v>55</v>
      </c>
      <c r="B12" s="33" t="s">
        <v>33</v>
      </c>
      <c r="C12" s="34"/>
      <c r="D12" s="35" t="s">
        <v>4</v>
      </c>
      <c r="E12" s="35" t="s">
        <v>77</v>
      </c>
      <c r="F12" s="103">
        <v>16</v>
      </c>
      <c r="G12" s="104"/>
      <c r="H12" s="105"/>
      <c r="I12" s="36"/>
      <c r="J12" s="24">
        <f t="shared" si="0"/>
        <v>16</v>
      </c>
      <c r="K12" s="30"/>
      <c r="L12" s="30"/>
      <c r="M12" s="24"/>
      <c r="N12" s="30"/>
    </row>
    <row r="13" spans="1:16" ht="111.75" customHeight="1" x14ac:dyDescent="0.25">
      <c r="A13" s="24" t="s">
        <v>56</v>
      </c>
      <c r="B13" s="33" t="s">
        <v>34</v>
      </c>
      <c r="C13" s="34"/>
      <c r="D13" s="35" t="s">
        <v>84</v>
      </c>
      <c r="E13" s="35" t="s">
        <v>78</v>
      </c>
      <c r="F13" s="103">
        <v>6</v>
      </c>
      <c r="G13" s="104"/>
      <c r="H13" s="105"/>
      <c r="I13" s="36"/>
      <c r="J13" s="24">
        <f t="shared" si="0"/>
        <v>6</v>
      </c>
      <c r="K13" s="30"/>
      <c r="L13" s="30"/>
      <c r="M13" s="24"/>
      <c r="N13" s="30"/>
    </row>
    <row r="14" spans="1:16" ht="147.75" customHeight="1" x14ac:dyDescent="0.25">
      <c r="A14" s="24">
        <v>11</v>
      </c>
      <c r="B14" s="33" t="s">
        <v>35</v>
      </c>
      <c r="C14" s="34"/>
      <c r="D14" s="35" t="s">
        <v>14</v>
      </c>
      <c r="E14" s="35" t="s">
        <v>79</v>
      </c>
      <c r="F14" s="103">
        <v>10</v>
      </c>
      <c r="G14" s="105"/>
      <c r="H14" s="36"/>
      <c r="I14" s="36"/>
      <c r="J14" s="24">
        <f t="shared" si="0"/>
        <v>10</v>
      </c>
      <c r="K14" s="37"/>
      <c r="L14" s="30"/>
      <c r="M14" s="24"/>
      <c r="N14" s="30"/>
    </row>
    <row r="15" spans="1:16" ht="111" customHeight="1" x14ac:dyDescent="0.25">
      <c r="A15" s="24">
        <v>12</v>
      </c>
      <c r="B15" s="38" t="s">
        <v>111</v>
      </c>
      <c r="C15" s="39"/>
      <c r="D15" s="40" t="s">
        <v>80</v>
      </c>
      <c r="E15" s="40" t="s">
        <v>81</v>
      </c>
      <c r="F15" s="94">
        <v>750</v>
      </c>
      <c r="G15" s="96"/>
      <c r="H15" s="41"/>
      <c r="I15" s="41">
        <v>500</v>
      </c>
      <c r="J15" s="24">
        <f t="shared" si="0"/>
        <v>1250</v>
      </c>
      <c r="K15" s="42"/>
      <c r="L15" s="30"/>
      <c r="M15" s="24"/>
      <c r="N15" s="30"/>
    </row>
    <row r="16" spans="1:16" ht="124.5" customHeight="1" x14ac:dyDescent="0.25">
      <c r="A16" s="24">
        <v>13</v>
      </c>
      <c r="B16" s="38" t="s">
        <v>41</v>
      </c>
      <c r="C16" s="39"/>
      <c r="D16" s="43" t="s">
        <v>42</v>
      </c>
      <c r="E16" s="43" t="s">
        <v>82</v>
      </c>
      <c r="F16" s="94">
        <v>160</v>
      </c>
      <c r="G16" s="96"/>
      <c r="H16" s="24"/>
      <c r="I16" s="24">
        <v>10</v>
      </c>
      <c r="J16" s="24">
        <f t="shared" si="0"/>
        <v>170</v>
      </c>
      <c r="K16" s="37"/>
      <c r="L16" s="30"/>
      <c r="M16" s="24"/>
      <c r="N16" s="30"/>
    </row>
    <row r="17" spans="1:14" ht="15.75" x14ac:dyDescent="0.25">
      <c r="A17" s="88"/>
      <c r="B17" s="88"/>
      <c r="C17" s="88"/>
      <c r="D17" s="88"/>
      <c r="E17" s="88"/>
      <c r="F17" s="74"/>
      <c r="G17" s="74"/>
      <c r="H17" s="74"/>
      <c r="I17" s="74"/>
      <c r="J17" s="89" t="s">
        <v>125</v>
      </c>
      <c r="K17" s="90"/>
      <c r="L17" s="67">
        <f xml:space="preserve"> SUM(L4:L16)</f>
        <v>0</v>
      </c>
      <c r="M17" s="75"/>
      <c r="N17" s="66"/>
    </row>
    <row r="18" spans="1:14" x14ac:dyDescent="0.25">
      <c r="A18" s="70"/>
      <c r="B18" s="70"/>
      <c r="C18" s="71"/>
      <c r="D18" s="71"/>
      <c r="E18" s="71"/>
      <c r="F18" s="71"/>
      <c r="G18" s="71"/>
      <c r="H18" s="71"/>
      <c r="I18" s="71"/>
      <c r="J18" s="71"/>
      <c r="K18" s="72"/>
    </row>
    <row r="19" spans="1:14" x14ac:dyDescent="0.25">
      <c r="A19" s="70"/>
      <c r="B19" s="70"/>
      <c r="C19" s="71"/>
      <c r="D19" s="71"/>
      <c r="E19" s="71"/>
      <c r="F19" s="71"/>
      <c r="G19" s="71"/>
      <c r="H19" s="71"/>
      <c r="I19" s="71"/>
      <c r="J19" s="71"/>
      <c r="K19" s="72"/>
    </row>
    <row r="20" spans="1:14" x14ac:dyDescent="0.25">
      <c r="A20" s="70"/>
      <c r="B20" s="73"/>
      <c r="C20" s="71"/>
      <c r="D20" s="71"/>
      <c r="E20" s="71"/>
      <c r="F20" s="71"/>
      <c r="G20" s="71"/>
      <c r="H20" s="71"/>
      <c r="I20" s="71"/>
      <c r="J20" s="71"/>
      <c r="K20" s="72"/>
    </row>
    <row r="21" spans="1:14" x14ac:dyDescent="0.25">
      <c r="A21" s="70"/>
      <c r="B21" s="73"/>
      <c r="C21" s="71"/>
      <c r="D21" s="71"/>
      <c r="E21" s="71"/>
      <c r="F21" s="71"/>
      <c r="G21" s="71"/>
      <c r="H21" s="71"/>
      <c r="I21" s="71"/>
      <c r="J21" s="71"/>
      <c r="K21" s="72"/>
    </row>
    <row r="22" spans="1:14" x14ac:dyDescent="0.25">
      <c r="A22" s="70"/>
      <c r="B22" s="70"/>
      <c r="C22" s="71"/>
      <c r="D22" s="71"/>
      <c r="E22" s="71"/>
      <c r="F22" s="71"/>
      <c r="G22" s="71"/>
      <c r="H22" s="71"/>
      <c r="I22" s="71"/>
      <c r="J22" s="71"/>
      <c r="K22" s="72"/>
    </row>
    <row r="23" spans="1:14" x14ac:dyDescent="0.25">
      <c r="A23" s="70"/>
      <c r="B23" s="70"/>
      <c r="C23" s="71"/>
      <c r="D23" s="71"/>
      <c r="E23" s="71"/>
      <c r="F23" s="71"/>
      <c r="G23" s="71"/>
      <c r="H23" s="71"/>
      <c r="I23" s="71"/>
      <c r="J23" s="71"/>
      <c r="K23" s="72"/>
    </row>
    <row r="24" spans="1:14" x14ac:dyDescent="0.25">
      <c r="A24" s="70"/>
      <c r="B24" s="70"/>
      <c r="C24" s="71"/>
      <c r="D24" s="71"/>
      <c r="E24" s="71"/>
      <c r="F24" s="71"/>
      <c r="G24" s="71"/>
      <c r="H24" s="71"/>
      <c r="I24" s="71"/>
      <c r="J24" s="71"/>
      <c r="K24" s="72"/>
    </row>
    <row r="32" spans="1:14" x14ac:dyDescent="0.25">
      <c r="B32" s="44"/>
    </row>
  </sheetData>
  <mergeCells count="18">
    <mergeCell ref="F15:G15"/>
    <mergeCell ref="F16:G16"/>
    <mergeCell ref="A1:N1"/>
    <mergeCell ref="A17:E17"/>
    <mergeCell ref="J17:K17"/>
    <mergeCell ref="F2:J2"/>
    <mergeCell ref="F4:J4"/>
    <mergeCell ref="F3:J3"/>
    <mergeCell ref="F5:H5"/>
    <mergeCell ref="F6:H6"/>
    <mergeCell ref="F7:H7"/>
    <mergeCell ref="F8:H8"/>
    <mergeCell ref="F9:H9"/>
    <mergeCell ref="F10:H10"/>
    <mergeCell ref="F11:H11"/>
    <mergeCell ref="F12:H12"/>
    <mergeCell ref="F13:H13"/>
    <mergeCell ref="F14:G14"/>
  </mergeCells>
  <phoneticPr fontId="17"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5B27D-458D-44CD-9118-FC702126DBDC}">
  <sheetPr>
    <pageSetUpPr fitToPage="1"/>
  </sheetPr>
  <dimension ref="A1:O23"/>
  <sheetViews>
    <sheetView zoomScale="70" zoomScaleNormal="70" workbookViewId="0">
      <pane xSplit="7" ySplit="3" topLeftCell="H16" activePane="bottomRight" state="frozen"/>
      <selection pane="topRight" activeCell="H1" sqref="H1"/>
      <selection pane="bottomLeft" activeCell="A4" sqref="A4"/>
      <selection pane="bottomRight" activeCell="E16" sqref="E16"/>
    </sheetView>
  </sheetViews>
  <sheetFormatPr defaultRowHeight="15" x14ac:dyDescent="0.25"/>
  <cols>
    <col min="2" max="2" width="32.7109375" customWidth="1"/>
    <col min="3" max="3" width="36" customWidth="1"/>
    <col min="4" max="4" width="79.28515625" customWidth="1"/>
    <col min="5" max="5" width="41.85546875" customWidth="1"/>
    <col min="6" max="6" width="13" bestFit="1" customWidth="1"/>
    <col min="7" max="7" width="7.28515625" customWidth="1"/>
    <col min="8" max="8" width="2.5703125" hidden="1" customWidth="1"/>
    <col min="9" max="9" width="13.28515625" style="63" hidden="1" customWidth="1"/>
    <col min="10" max="10" width="13.28515625" hidden="1" customWidth="1"/>
    <col min="11" max="14" width="19" customWidth="1"/>
    <col min="15" max="15" width="24.42578125" style="23" customWidth="1"/>
  </cols>
  <sheetData>
    <row r="1" spans="1:15" ht="47.25" customHeight="1" x14ac:dyDescent="0.25">
      <c r="A1" s="87" t="s">
        <v>93</v>
      </c>
      <c r="B1" s="87"/>
      <c r="C1" s="87"/>
      <c r="D1" s="87"/>
      <c r="E1" s="87"/>
      <c r="F1" s="87"/>
      <c r="G1" s="87"/>
      <c r="H1" s="87"/>
      <c r="I1" s="87"/>
      <c r="J1" s="87"/>
      <c r="K1" s="87"/>
      <c r="L1" s="87"/>
      <c r="M1" s="87"/>
      <c r="N1" s="87"/>
    </row>
    <row r="2" spans="1:15" ht="63" customHeight="1" x14ac:dyDescent="0.25">
      <c r="A2" s="14" t="s">
        <v>3</v>
      </c>
      <c r="B2" s="14" t="s">
        <v>46</v>
      </c>
      <c r="C2" s="5" t="s">
        <v>91</v>
      </c>
      <c r="D2" s="5" t="s">
        <v>37</v>
      </c>
      <c r="E2" s="5" t="s">
        <v>92</v>
      </c>
      <c r="F2" s="107" t="s">
        <v>131</v>
      </c>
      <c r="G2" s="108"/>
      <c r="H2" s="108"/>
      <c r="I2" s="108"/>
      <c r="J2" s="109"/>
      <c r="K2" s="5" t="s">
        <v>2</v>
      </c>
      <c r="L2" s="5" t="s">
        <v>1</v>
      </c>
      <c r="M2" s="5" t="s">
        <v>15</v>
      </c>
      <c r="N2" s="5" t="s">
        <v>0</v>
      </c>
    </row>
    <row r="3" spans="1:15" ht="15.75" x14ac:dyDescent="0.25">
      <c r="A3" s="15">
        <v>1</v>
      </c>
      <c r="B3" s="15">
        <v>2</v>
      </c>
      <c r="C3" s="15">
        <v>3</v>
      </c>
      <c r="D3" s="16">
        <v>4</v>
      </c>
      <c r="E3" s="16">
        <v>5</v>
      </c>
      <c r="F3" s="110">
        <v>6</v>
      </c>
      <c r="G3" s="111"/>
      <c r="H3" s="111"/>
      <c r="I3" s="111"/>
      <c r="J3" s="112"/>
      <c r="K3" s="16">
        <v>7</v>
      </c>
      <c r="L3" s="15">
        <v>8</v>
      </c>
      <c r="M3" s="16">
        <v>9</v>
      </c>
      <c r="N3" s="15">
        <v>10</v>
      </c>
    </row>
    <row r="4" spans="1:15" ht="147.75" customHeight="1" x14ac:dyDescent="0.25">
      <c r="A4" s="14" t="s">
        <v>48</v>
      </c>
      <c r="B4" s="5" t="s">
        <v>16</v>
      </c>
      <c r="C4" s="5"/>
      <c r="D4" s="7" t="s">
        <v>38</v>
      </c>
      <c r="E4" s="7" t="s">
        <v>89</v>
      </c>
      <c r="F4" s="107">
        <f>12+12</f>
        <v>24</v>
      </c>
      <c r="G4" s="108"/>
      <c r="H4" s="108"/>
      <c r="I4" s="108"/>
      <c r="J4" s="109"/>
      <c r="K4" s="2"/>
      <c r="L4" s="2">
        <f>K4*J4</f>
        <v>0</v>
      </c>
      <c r="M4" s="21"/>
      <c r="N4" s="2">
        <f t="shared" ref="N4:N5" si="0">L4*0.23+L4</f>
        <v>0</v>
      </c>
    </row>
    <row r="5" spans="1:15" ht="127.5" customHeight="1" x14ac:dyDescent="0.25">
      <c r="A5" s="14" t="s">
        <v>49</v>
      </c>
      <c r="B5" s="5" t="s">
        <v>18</v>
      </c>
      <c r="C5" s="5"/>
      <c r="D5" s="7" t="s">
        <v>47</v>
      </c>
      <c r="E5" s="7" t="s">
        <v>63</v>
      </c>
      <c r="F5" s="107">
        <v>48</v>
      </c>
      <c r="G5" s="108"/>
      <c r="H5" s="108"/>
      <c r="I5" s="108"/>
      <c r="J5" s="109"/>
      <c r="K5" s="2"/>
      <c r="L5" s="2">
        <f t="shared" ref="L5:L19" si="1">K5*J5</f>
        <v>0</v>
      </c>
      <c r="M5" s="21"/>
      <c r="N5" s="2">
        <f t="shared" si="0"/>
        <v>0</v>
      </c>
    </row>
    <row r="6" spans="1:15" ht="255" customHeight="1" x14ac:dyDescent="0.25">
      <c r="A6" s="14" t="s">
        <v>50</v>
      </c>
      <c r="B6" s="6" t="s">
        <v>21</v>
      </c>
      <c r="C6" s="6"/>
      <c r="D6" s="9" t="s">
        <v>90</v>
      </c>
      <c r="E6" s="9" t="s">
        <v>114</v>
      </c>
      <c r="F6" s="107">
        <v>17</v>
      </c>
      <c r="G6" s="108"/>
      <c r="H6" s="108"/>
      <c r="I6" s="108"/>
      <c r="J6" s="109"/>
      <c r="K6" s="2"/>
      <c r="L6" s="2">
        <f t="shared" si="1"/>
        <v>0</v>
      </c>
      <c r="M6" s="21"/>
      <c r="N6" s="2">
        <f>L6*0.23+L6</f>
        <v>0</v>
      </c>
    </row>
    <row r="7" spans="1:15" ht="211.5" customHeight="1" x14ac:dyDescent="0.25">
      <c r="A7" s="14" t="s">
        <v>62</v>
      </c>
      <c r="B7" s="5" t="s">
        <v>19</v>
      </c>
      <c r="C7" s="5"/>
      <c r="D7" s="9" t="s">
        <v>39</v>
      </c>
      <c r="E7" s="9" t="s">
        <v>65</v>
      </c>
      <c r="F7" s="107">
        <v>8</v>
      </c>
      <c r="G7" s="108"/>
      <c r="H7" s="108"/>
      <c r="I7" s="108"/>
      <c r="J7" s="109"/>
      <c r="K7" s="2"/>
      <c r="L7" s="2">
        <f t="shared" si="1"/>
        <v>0</v>
      </c>
      <c r="M7" s="21"/>
      <c r="N7" s="2">
        <f t="shared" ref="N7:N19" si="2">L7*0.23+L7</f>
        <v>0</v>
      </c>
    </row>
    <row r="8" spans="1:15" ht="231.75" customHeight="1" x14ac:dyDescent="0.25">
      <c r="A8" s="14" t="s">
        <v>51</v>
      </c>
      <c r="B8" s="6" t="s">
        <v>20</v>
      </c>
      <c r="C8" s="6"/>
      <c r="D8" s="9" t="s">
        <v>115</v>
      </c>
      <c r="E8" s="9" t="s">
        <v>66</v>
      </c>
      <c r="F8" s="107">
        <v>16</v>
      </c>
      <c r="G8" s="108"/>
      <c r="H8" s="108"/>
      <c r="I8" s="108"/>
      <c r="J8" s="109"/>
      <c r="K8" s="2"/>
      <c r="L8" s="2">
        <f t="shared" si="1"/>
        <v>0</v>
      </c>
      <c r="M8" s="21"/>
      <c r="N8" s="2">
        <f t="shared" si="2"/>
        <v>0</v>
      </c>
    </row>
    <row r="9" spans="1:15" ht="231.75" customHeight="1" x14ac:dyDescent="0.25">
      <c r="A9" s="14" t="s">
        <v>52</v>
      </c>
      <c r="B9" s="6" t="s">
        <v>113</v>
      </c>
      <c r="C9" s="6"/>
      <c r="D9" s="9" t="s">
        <v>116</v>
      </c>
      <c r="E9" s="9" t="s">
        <v>117</v>
      </c>
      <c r="F9" s="107">
        <v>1</v>
      </c>
      <c r="G9" s="108"/>
      <c r="H9" s="108"/>
      <c r="I9" s="108"/>
      <c r="J9" s="109"/>
      <c r="K9" s="2"/>
      <c r="L9" s="2">
        <f t="shared" ref="L9" si="3">K9*J9</f>
        <v>0</v>
      </c>
      <c r="M9" s="21"/>
      <c r="N9" s="2">
        <f t="shared" ref="N9" si="4">L9*0.23+L9</f>
        <v>0</v>
      </c>
    </row>
    <row r="10" spans="1:15" ht="231.75" customHeight="1" x14ac:dyDescent="0.25">
      <c r="A10" s="14" t="s">
        <v>53</v>
      </c>
      <c r="B10" s="6" t="s">
        <v>102</v>
      </c>
      <c r="C10" s="6"/>
      <c r="D10" s="9" t="s">
        <v>103</v>
      </c>
      <c r="E10" s="9" t="s">
        <v>101</v>
      </c>
      <c r="F10" s="107">
        <v>14</v>
      </c>
      <c r="G10" s="108"/>
      <c r="H10" s="108"/>
      <c r="I10" s="108"/>
      <c r="J10" s="109"/>
      <c r="K10" s="2"/>
      <c r="L10" s="2">
        <f t="shared" si="1"/>
        <v>0</v>
      </c>
      <c r="M10" s="21"/>
      <c r="N10" s="2">
        <f t="shared" si="2"/>
        <v>0</v>
      </c>
    </row>
    <row r="11" spans="1:15" ht="231.75" customHeight="1" x14ac:dyDescent="0.25">
      <c r="A11" s="14" t="s">
        <v>54</v>
      </c>
      <c r="B11" s="5" t="s">
        <v>99</v>
      </c>
      <c r="C11" s="6"/>
      <c r="D11" s="9" t="s">
        <v>100</v>
      </c>
      <c r="E11" s="9" t="s">
        <v>67</v>
      </c>
      <c r="F11" s="107">
        <v>12</v>
      </c>
      <c r="G11" s="108"/>
      <c r="H11" s="108"/>
      <c r="I11" s="108"/>
      <c r="J11" s="109"/>
      <c r="K11" s="2"/>
      <c r="L11" s="2">
        <f t="shared" si="1"/>
        <v>0</v>
      </c>
      <c r="M11" s="21"/>
      <c r="N11" s="2">
        <f t="shared" si="2"/>
        <v>0</v>
      </c>
    </row>
    <row r="12" spans="1:15" ht="127.5" customHeight="1" x14ac:dyDescent="0.25">
      <c r="A12" s="14" t="s">
        <v>55</v>
      </c>
      <c r="B12" s="5" t="s">
        <v>25</v>
      </c>
      <c r="C12" s="5"/>
      <c r="D12" s="8" t="s">
        <v>64</v>
      </c>
      <c r="E12" s="8" t="s">
        <v>67</v>
      </c>
      <c r="F12" s="107">
        <v>8</v>
      </c>
      <c r="G12" s="108"/>
      <c r="H12" s="108"/>
      <c r="I12" s="108"/>
      <c r="J12" s="109"/>
      <c r="K12" s="2"/>
      <c r="L12" s="2">
        <f t="shared" si="1"/>
        <v>0</v>
      </c>
      <c r="M12" s="21"/>
      <c r="N12" s="2">
        <f t="shared" si="2"/>
        <v>0</v>
      </c>
    </row>
    <row r="13" spans="1:15" ht="200.25" customHeight="1" x14ac:dyDescent="0.25">
      <c r="A13" s="14" t="s">
        <v>56</v>
      </c>
      <c r="B13" s="5" t="s">
        <v>26</v>
      </c>
      <c r="C13" s="5"/>
      <c r="D13" s="10" t="s">
        <v>36</v>
      </c>
      <c r="E13" s="10" t="s">
        <v>68</v>
      </c>
      <c r="F13" s="107">
        <v>8</v>
      </c>
      <c r="G13" s="108"/>
      <c r="H13" s="108"/>
      <c r="I13" s="108"/>
      <c r="J13" s="109"/>
      <c r="K13" s="2"/>
      <c r="L13" s="2">
        <f t="shared" si="1"/>
        <v>0</v>
      </c>
      <c r="M13" s="21"/>
      <c r="N13" s="2">
        <f t="shared" si="2"/>
        <v>0</v>
      </c>
      <c r="O13" s="59"/>
    </row>
    <row r="14" spans="1:15" ht="104.25" customHeight="1" x14ac:dyDescent="0.25">
      <c r="A14" s="14" t="s">
        <v>57</v>
      </c>
      <c r="B14" s="5" t="s">
        <v>27</v>
      </c>
      <c r="C14" s="5"/>
      <c r="D14" s="18" t="s">
        <v>121</v>
      </c>
      <c r="E14" s="10" t="s">
        <v>69</v>
      </c>
      <c r="F14" s="107">
        <v>5</v>
      </c>
      <c r="G14" s="108"/>
      <c r="H14" s="108"/>
      <c r="I14" s="108"/>
      <c r="J14" s="109"/>
      <c r="K14" s="2"/>
      <c r="L14" s="2">
        <f t="shared" si="1"/>
        <v>0</v>
      </c>
      <c r="M14" s="21"/>
      <c r="N14" s="2">
        <f t="shared" si="2"/>
        <v>0</v>
      </c>
    </row>
    <row r="15" spans="1:15" ht="65.25" customHeight="1" x14ac:dyDescent="0.25">
      <c r="A15" s="14" t="s">
        <v>58</v>
      </c>
      <c r="B15" s="4" t="s">
        <v>5</v>
      </c>
      <c r="C15" s="4"/>
      <c r="D15" s="11" t="s">
        <v>11</v>
      </c>
      <c r="E15" s="85"/>
      <c r="F15" s="107">
        <v>9</v>
      </c>
      <c r="G15" s="108"/>
      <c r="H15" s="108"/>
      <c r="I15" s="108"/>
      <c r="J15" s="109"/>
      <c r="K15" s="2"/>
      <c r="L15" s="2">
        <f t="shared" si="1"/>
        <v>0</v>
      </c>
      <c r="M15" s="21"/>
      <c r="N15" s="2">
        <f t="shared" si="2"/>
        <v>0</v>
      </c>
    </row>
    <row r="16" spans="1:15" ht="90.75" customHeight="1" x14ac:dyDescent="0.25">
      <c r="A16" s="14" t="s">
        <v>59</v>
      </c>
      <c r="B16" s="14" t="s">
        <v>6</v>
      </c>
      <c r="C16" s="14"/>
      <c r="D16" s="12" t="s">
        <v>10</v>
      </c>
      <c r="E16" s="86"/>
      <c r="F16" s="107">
        <v>9</v>
      </c>
      <c r="G16" s="108"/>
      <c r="H16" s="108"/>
      <c r="I16" s="108"/>
      <c r="J16" s="109"/>
      <c r="K16" s="2"/>
      <c r="L16" s="2">
        <f t="shared" si="1"/>
        <v>0</v>
      </c>
      <c r="M16" s="21"/>
      <c r="N16" s="2">
        <f t="shared" si="2"/>
        <v>0</v>
      </c>
    </row>
    <row r="17" spans="1:14" ht="137.25" customHeight="1" x14ac:dyDescent="0.25">
      <c r="A17" s="14" t="s">
        <v>60</v>
      </c>
      <c r="B17" s="19" t="s">
        <v>104</v>
      </c>
      <c r="C17" s="6"/>
      <c r="D17" s="8" t="s">
        <v>105</v>
      </c>
      <c r="E17" s="8" t="s">
        <v>70</v>
      </c>
      <c r="F17" s="107">
        <v>20</v>
      </c>
      <c r="G17" s="108"/>
      <c r="H17" s="108"/>
      <c r="I17" s="108"/>
      <c r="J17" s="109"/>
      <c r="K17" s="2"/>
      <c r="L17" s="2">
        <f t="shared" si="1"/>
        <v>0</v>
      </c>
      <c r="M17" s="21"/>
      <c r="N17" s="2">
        <f t="shared" si="2"/>
        <v>0</v>
      </c>
    </row>
    <row r="18" spans="1:14" ht="267.75" x14ac:dyDescent="0.25">
      <c r="A18" s="14" t="s">
        <v>61</v>
      </c>
      <c r="B18" s="19" t="s">
        <v>96</v>
      </c>
      <c r="C18" s="6"/>
      <c r="D18" s="8" t="s">
        <v>98</v>
      </c>
      <c r="E18" s="8" t="s">
        <v>97</v>
      </c>
      <c r="F18" s="107">
        <v>2</v>
      </c>
      <c r="G18" s="108"/>
      <c r="H18" s="108"/>
      <c r="I18" s="108"/>
      <c r="J18" s="109"/>
      <c r="K18" s="2"/>
      <c r="L18" s="2">
        <f t="shared" si="1"/>
        <v>0</v>
      </c>
      <c r="M18" s="21"/>
      <c r="N18" s="2">
        <f t="shared" si="2"/>
        <v>0</v>
      </c>
    </row>
    <row r="19" spans="1:14" ht="107.25" customHeight="1" x14ac:dyDescent="0.25">
      <c r="A19" s="14" t="s">
        <v>83</v>
      </c>
      <c r="B19" s="5" t="s">
        <v>45</v>
      </c>
      <c r="C19" s="17"/>
      <c r="D19" s="18" t="s">
        <v>71</v>
      </c>
      <c r="E19" s="22" t="s">
        <v>72</v>
      </c>
      <c r="F19" s="94">
        <v>6</v>
      </c>
      <c r="G19" s="95"/>
      <c r="H19" s="95"/>
      <c r="I19" s="95"/>
      <c r="J19" s="96"/>
      <c r="K19" s="2"/>
      <c r="L19" s="2">
        <f t="shared" si="1"/>
        <v>0</v>
      </c>
      <c r="M19" s="21"/>
      <c r="N19" s="2">
        <f t="shared" si="2"/>
        <v>0</v>
      </c>
    </row>
    <row r="20" spans="1:14" ht="15.75" x14ac:dyDescent="0.25">
      <c r="A20" s="106"/>
      <c r="B20" s="106"/>
      <c r="C20" s="106"/>
      <c r="D20" s="106"/>
      <c r="E20" s="69"/>
      <c r="F20" s="47"/>
      <c r="G20" s="47"/>
      <c r="H20" s="47"/>
      <c r="I20" s="64"/>
      <c r="J20" s="89" t="s">
        <v>132</v>
      </c>
      <c r="K20" s="89"/>
      <c r="L20" s="67">
        <f>SUM(L4:L19)</f>
        <v>0</v>
      </c>
      <c r="M20" s="68"/>
      <c r="N20" s="67">
        <f>SUM(N4:N19)</f>
        <v>0</v>
      </c>
    </row>
    <row r="22" spans="1:14" x14ac:dyDescent="0.25">
      <c r="C22" s="20"/>
      <c r="N22" s="1"/>
    </row>
    <row r="23" spans="1:14" x14ac:dyDescent="0.25">
      <c r="C23" s="20"/>
    </row>
  </sheetData>
  <mergeCells count="21">
    <mergeCell ref="F15:J15"/>
    <mergeCell ref="F16:J16"/>
    <mergeCell ref="F17:J17"/>
    <mergeCell ref="F18:J18"/>
    <mergeCell ref="F19:J19"/>
    <mergeCell ref="A1:N1"/>
    <mergeCell ref="A20:D20"/>
    <mergeCell ref="J20:K20"/>
    <mergeCell ref="F2:J2"/>
    <mergeCell ref="F3:J3"/>
    <mergeCell ref="F4:J4"/>
    <mergeCell ref="F5:J5"/>
    <mergeCell ref="F6:J6"/>
    <mergeCell ref="F7:J7"/>
    <mergeCell ref="F8:J8"/>
    <mergeCell ref="F9:J9"/>
    <mergeCell ref="F10:J10"/>
    <mergeCell ref="F11:J11"/>
    <mergeCell ref="F12:J12"/>
    <mergeCell ref="F13:J13"/>
    <mergeCell ref="F14:J14"/>
  </mergeCells>
  <phoneticPr fontId="17" type="noConversion"/>
  <pageMargins left="0.7" right="0.7" top="0.75" bottom="0.75" header="0.3" footer="0.3"/>
  <pageSetup paperSize="9" scale="43"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6"/>
  <sheetViews>
    <sheetView zoomScale="60" zoomScaleNormal="60" workbookViewId="0">
      <selection activeCell="C9" sqref="C9"/>
    </sheetView>
  </sheetViews>
  <sheetFormatPr defaultRowHeight="15" x14ac:dyDescent="0.25"/>
  <cols>
    <col min="2" max="3" width="41.85546875" customWidth="1"/>
    <col min="4" max="4" width="79.28515625" customWidth="1"/>
    <col min="5" max="5" width="17.85546875" customWidth="1"/>
    <col min="6" max="9" width="19" customWidth="1"/>
  </cols>
  <sheetData>
    <row r="1" spans="1:9" ht="47.25" customHeight="1" x14ac:dyDescent="0.25">
      <c r="A1" s="87" t="s">
        <v>139</v>
      </c>
      <c r="B1" s="87"/>
      <c r="C1" s="87"/>
      <c r="D1" s="87"/>
      <c r="E1" s="87"/>
      <c r="F1" s="87"/>
      <c r="G1" s="87"/>
      <c r="H1" s="87"/>
      <c r="I1" s="87"/>
    </row>
    <row r="2" spans="1:9" ht="31.5" x14ac:dyDescent="0.25">
      <c r="A2" s="14" t="s">
        <v>3</v>
      </c>
      <c r="B2" s="14" t="s">
        <v>46</v>
      </c>
      <c r="C2" s="5" t="s">
        <v>91</v>
      </c>
      <c r="D2" s="5" t="s">
        <v>37</v>
      </c>
      <c r="E2" s="79" t="s">
        <v>133</v>
      </c>
      <c r="F2" s="5" t="s">
        <v>2</v>
      </c>
      <c r="G2" s="5" t="s">
        <v>1</v>
      </c>
      <c r="H2" s="5" t="s">
        <v>15</v>
      </c>
      <c r="I2" s="5" t="s">
        <v>0</v>
      </c>
    </row>
    <row r="3" spans="1:9" ht="15.75" x14ac:dyDescent="0.25">
      <c r="A3" s="15">
        <v>1</v>
      </c>
      <c r="B3" s="15">
        <v>2</v>
      </c>
      <c r="C3" s="15">
        <v>3</v>
      </c>
      <c r="D3" s="16">
        <v>4</v>
      </c>
      <c r="E3" s="15">
        <v>5</v>
      </c>
      <c r="F3" s="16">
        <v>6</v>
      </c>
      <c r="G3" s="16">
        <v>7</v>
      </c>
      <c r="H3" s="16">
        <v>8</v>
      </c>
      <c r="I3" s="16">
        <v>9</v>
      </c>
    </row>
    <row r="4" spans="1:9" ht="147.75" customHeight="1" x14ac:dyDescent="0.25">
      <c r="A4" s="14" t="s">
        <v>48</v>
      </c>
      <c r="B4" s="5" t="s">
        <v>16</v>
      </c>
      <c r="C4" s="48"/>
      <c r="D4" s="49" t="s">
        <v>109</v>
      </c>
      <c r="E4" s="14">
        <v>97</v>
      </c>
      <c r="F4" s="2"/>
      <c r="G4" s="2"/>
      <c r="H4" s="21"/>
      <c r="I4" s="2">
        <f t="shared" ref="I4:I9" si="0">G4*0.23+G4</f>
        <v>0</v>
      </c>
    </row>
    <row r="5" spans="1:9" ht="98.25" customHeight="1" x14ac:dyDescent="0.25">
      <c r="A5" s="14" t="s">
        <v>49</v>
      </c>
      <c r="B5" s="5" t="s">
        <v>17</v>
      </c>
      <c r="C5" s="51"/>
      <c r="D5" s="49" t="s">
        <v>122</v>
      </c>
      <c r="E5" s="14">
        <v>85</v>
      </c>
      <c r="F5" s="2"/>
      <c r="G5" s="2"/>
      <c r="H5" s="21"/>
      <c r="I5" s="2">
        <f t="shared" si="0"/>
        <v>0</v>
      </c>
    </row>
    <row r="6" spans="1:9" ht="25.5" customHeight="1" x14ac:dyDescent="0.25">
      <c r="A6" s="83"/>
      <c r="B6" s="106" t="s">
        <v>141</v>
      </c>
      <c r="C6" s="106"/>
      <c r="D6" s="106"/>
      <c r="E6" s="106"/>
      <c r="F6" s="106"/>
      <c r="G6" s="2"/>
      <c r="H6" s="80"/>
      <c r="I6" s="2"/>
    </row>
    <row r="7" spans="1:9" ht="38.25" customHeight="1" x14ac:dyDescent="0.25">
      <c r="A7" s="115" t="s">
        <v>135</v>
      </c>
      <c r="B7" s="116"/>
      <c r="C7" s="116"/>
      <c r="D7" s="116"/>
      <c r="E7" s="116"/>
      <c r="F7" s="116"/>
      <c r="G7" s="117"/>
      <c r="H7" s="117"/>
      <c r="I7" s="118"/>
    </row>
    <row r="8" spans="1:9" ht="38.25" customHeight="1" x14ac:dyDescent="0.25">
      <c r="A8" s="82">
        <v>1</v>
      </c>
      <c r="B8" s="82">
        <v>2</v>
      </c>
      <c r="C8" s="82">
        <v>3</v>
      </c>
      <c r="D8" s="82">
        <v>4</v>
      </c>
      <c r="E8" s="82">
        <v>5</v>
      </c>
      <c r="F8" s="82">
        <v>6</v>
      </c>
      <c r="G8" s="82">
        <v>7</v>
      </c>
      <c r="H8" s="82">
        <v>8</v>
      </c>
      <c r="I8" s="82">
        <v>9</v>
      </c>
    </row>
    <row r="9" spans="1:9" ht="211.5" customHeight="1" x14ac:dyDescent="0.25">
      <c r="A9" s="65">
        <v>3</v>
      </c>
      <c r="B9" s="5" t="s">
        <v>134</v>
      </c>
      <c r="C9" s="48"/>
      <c r="D9" s="49" t="s">
        <v>136</v>
      </c>
      <c r="E9" s="14">
        <v>30</v>
      </c>
      <c r="F9" s="2"/>
      <c r="G9" s="2"/>
      <c r="H9" s="21"/>
      <c r="I9" s="2">
        <f t="shared" si="0"/>
        <v>0</v>
      </c>
    </row>
    <row r="10" spans="1:9" ht="15.75" x14ac:dyDescent="0.25">
      <c r="A10" s="113"/>
      <c r="B10" s="114"/>
      <c r="C10" s="114"/>
      <c r="D10" s="114"/>
      <c r="E10" s="89" t="s">
        <v>132</v>
      </c>
      <c r="F10" s="89"/>
      <c r="G10" s="67"/>
      <c r="H10" s="81"/>
      <c r="I10" s="67"/>
    </row>
    <row r="12" spans="1:9" x14ac:dyDescent="0.25">
      <c r="C12" s="20"/>
      <c r="I12" s="1"/>
    </row>
    <row r="13" spans="1:9" x14ac:dyDescent="0.25">
      <c r="C13" s="20"/>
    </row>
    <row r="16" spans="1:9" x14ac:dyDescent="0.25">
      <c r="E16" s="1"/>
      <c r="G16" s="1"/>
    </row>
  </sheetData>
  <mergeCells count="5">
    <mergeCell ref="A1:I1"/>
    <mergeCell ref="A10:D10"/>
    <mergeCell ref="E10:F10"/>
    <mergeCell ref="B6:F6"/>
    <mergeCell ref="A7:I7"/>
  </mergeCells>
  <phoneticPr fontId="17" type="noConversion"/>
  <pageMargins left="0.7" right="0.7" top="0.75" bottom="0.75" header="0.3" footer="0.3"/>
  <pageSetup paperSize="9" scale="43" fitToHeight="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0B72E-D749-43EC-B5AF-782580AC903B}">
  <dimension ref="A1:Q11"/>
  <sheetViews>
    <sheetView zoomScale="60" zoomScaleNormal="60" workbookViewId="0">
      <pane xSplit="8" ySplit="2" topLeftCell="I3" activePane="bottomRight" state="frozen"/>
      <selection pane="topRight" activeCell="I1" sqref="I1"/>
      <selection pane="bottomLeft" activeCell="A3" sqref="A3"/>
      <selection pane="bottomRight" activeCell="O5" sqref="O5"/>
    </sheetView>
  </sheetViews>
  <sheetFormatPr defaultRowHeight="15" x14ac:dyDescent="0.25"/>
  <cols>
    <col min="2" max="3" width="41.85546875" customWidth="1"/>
    <col min="4" max="4" width="79.28515625" customWidth="1"/>
    <col min="5" max="5" width="41.85546875" customWidth="1"/>
    <col min="6" max="6" width="13" bestFit="1" customWidth="1"/>
    <col min="7" max="7" width="7.7109375" customWidth="1"/>
    <col min="8" max="10" width="13.28515625" hidden="1" customWidth="1"/>
    <col min="11" max="11" width="20.140625" customWidth="1"/>
    <col min="12" max="14" width="19" customWidth="1"/>
    <col min="15" max="15" width="30.28515625" customWidth="1"/>
    <col min="17" max="17" width="13" bestFit="1" customWidth="1"/>
  </cols>
  <sheetData>
    <row r="1" spans="1:17" ht="18.75" x14ac:dyDescent="0.25">
      <c r="A1" s="87" t="s">
        <v>112</v>
      </c>
      <c r="B1" s="87"/>
      <c r="C1" s="87"/>
      <c r="D1" s="87"/>
      <c r="E1" s="87"/>
      <c r="F1" s="87"/>
      <c r="G1" s="87"/>
      <c r="H1" s="87"/>
      <c r="I1" s="87"/>
      <c r="J1" s="87"/>
      <c r="K1" s="87"/>
      <c r="L1" s="87"/>
      <c r="M1" s="87"/>
      <c r="N1" s="87"/>
    </row>
    <row r="2" spans="1:17" ht="63" customHeight="1" x14ac:dyDescent="0.25">
      <c r="A2" s="14" t="s">
        <v>3</v>
      </c>
      <c r="B2" s="14" t="s">
        <v>46</v>
      </c>
      <c r="C2" s="5" t="s">
        <v>91</v>
      </c>
      <c r="D2" s="5" t="s">
        <v>37</v>
      </c>
      <c r="E2" s="5" t="s">
        <v>95</v>
      </c>
      <c r="F2" s="107" t="s">
        <v>131</v>
      </c>
      <c r="G2" s="108"/>
      <c r="H2" s="108"/>
      <c r="I2" s="108"/>
      <c r="J2" s="109"/>
      <c r="K2" s="5" t="s">
        <v>2</v>
      </c>
      <c r="L2" s="5" t="s">
        <v>1</v>
      </c>
      <c r="M2" s="5" t="s">
        <v>15</v>
      </c>
      <c r="N2" s="5" t="s">
        <v>0</v>
      </c>
    </row>
    <row r="3" spans="1:17" ht="15.75" x14ac:dyDescent="0.25">
      <c r="A3" s="15">
        <v>1</v>
      </c>
      <c r="B3" s="15">
        <v>2</v>
      </c>
      <c r="C3" s="15">
        <v>3</v>
      </c>
      <c r="D3" s="16">
        <v>4</v>
      </c>
      <c r="E3" s="16">
        <v>5</v>
      </c>
      <c r="F3" s="110">
        <v>6</v>
      </c>
      <c r="G3" s="111"/>
      <c r="H3" s="111"/>
      <c r="I3" s="111"/>
      <c r="J3" s="112"/>
      <c r="K3" s="16">
        <v>7</v>
      </c>
      <c r="L3" s="16">
        <v>8</v>
      </c>
      <c r="M3" s="16">
        <v>9</v>
      </c>
      <c r="N3" s="16">
        <v>10</v>
      </c>
    </row>
    <row r="4" spans="1:17" ht="176.25" customHeight="1" x14ac:dyDescent="0.25">
      <c r="A4" s="14" t="s">
        <v>48</v>
      </c>
      <c r="B4" s="6" t="s">
        <v>22</v>
      </c>
      <c r="C4" s="6"/>
      <c r="D4" s="9" t="s">
        <v>73</v>
      </c>
      <c r="E4" s="9" t="s">
        <v>85</v>
      </c>
      <c r="F4" s="107">
        <v>13</v>
      </c>
      <c r="G4" s="108"/>
      <c r="H4" s="108"/>
      <c r="I4" s="108"/>
      <c r="J4" s="109"/>
      <c r="K4" s="2"/>
      <c r="L4" s="2"/>
      <c r="M4" s="46"/>
      <c r="N4" s="2">
        <f t="shared" ref="N4:N8" si="0">L4*0.23+L4</f>
        <v>0</v>
      </c>
      <c r="O4" s="59"/>
      <c r="Q4" s="1"/>
    </row>
    <row r="5" spans="1:17" ht="162.75" customHeight="1" x14ac:dyDescent="0.25">
      <c r="A5" s="14" t="s">
        <v>49</v>
      </c>
      <c r="B5" s="5" t="s">
        <v>28</v>
      </c>
      <c r="C5" s="5"/>
      <c r="D5" s="13" t="s">
        <v>74</v>
      </c>
      <c r="E5" s="13" t="s">
        <v>86</v>
      </c>
      <c r="F5" s="107">
        <v>9</v>
      </c>
      <c r="G5" s="108"/>
      <c r="H5" s="108"/>
      <c r="I5" s="108"/>
      <c r="J5" s="109"/>
      <c r="K5" s="2"/>
      <c r="L5" s="2"/>
      <c r="M5" s="46"/>
      <c r="N5" s="2">
        <f t="shared" si="0"/>
        <v>0</v>
      </c>
      <c r="O5" s="23"/>
    </row>
    <row r="6" spans="1:17" ht="139.5" customHeight="1" x14ac:dyDescent="0.25">
      <c r="A6" s="14" t="s">
        <v>50</v>
      </c>
      <c r="B6" s="5" t="s">
        <v>29</v>
      </c>
      <c r="C6" s="5"/>
      <c r="D6" s="10" t="s">
        <v>12</v>
      </c>
      <c r="E6" s="10" t="s">
        <v>87</v>
      </c>
      <c r="F6" s="107">
        <v>8</v>
      </c>
      <c r="G6" s="108"/>
      <c r="H6" s="108"/>
      <c r="I6" s="108"/>
      <c r="J6" s="109"/>
      <c r="K6" s="2"/>
      <c r="L6" s="2"/>
      <c r="M6" s="46"/>
      <c r="N6" s="2">
        <f t="shared" si="0"/>
        <v>0</v>
      </c>
    </row>
    <row r="7" spans="1:17" ht="159" customHeight="1" x14ac:dyDescent="0.25">
      <c r="A7" s="14" t="s">
        <v>62</v>
      </c>
      <c r="B7" s="17" t="s">
        <v>43</v>
      </c>
      <c r="C7" s="6"/>
      <c r="D7" s="18" t="s">
        <v>44</v>
      </c>
      <c r="E7" s="18" t="s">
        <v>88</v>
      </c>
      <c r="F7" s="107">
        <v>9</v>
      </c>
      <c r="G7" s="108"/>
      <c r="H7" s="108"/>
      <c r="I7" s="108"/>
      <c r="J7" s="109"/>
      <c r="K7" s="3"/>
      <c r="L7" s="2"/>
      <c r="M7" s="46"/>
      <c r="N7" s="2">
        <f t="shared" si="0"/>
        <v>0</v>
      </c>
      <c r="O7" s="23"/>
    </row>
    <row r="8" spans="1:17" ht="15.75" x14ac:dyDescent="0.25">
      <c r="A8" s="106"/>
      <c r="B8" s="106"/>
      <c r="C8" s="106"/>
      <c r="D8" s="106"/>
      <c r="E8" s="69"/>
      <c r="F8" s="69"/>
      <c r="G8" s="69"/>
      <c r="H8" s="69"/>
      <c r="I8" s="69"/>
      <c r="J8" s="119" t="s">
        <v>137</v>
      </c>
      <c r="K8" s="119"/>
      <c r="L8" s="67">
        <f>SUM(L4:L7)</f>
        <v>0</v>
      </c>
      <c r="M8" s="81"/>
      <c r="N8" s="67">
        <f t="shared" si="0"/>
        <v>0</v>
      </c>
    </row>
    <row r="10" spans="1:17" x14ac:dyDescent="0.25">
      <c r="B10" s="20"/>
    </row>
    <row r="11" spans="1:17" x14ac:dyDescent="0.25">
      <c r="B11" s="20"/>
    </row>
  </sheetData>
  <mergeCells count="9">
    <mergeCell ref="A1:N1"/>
    <mergeCell ref="A8:D8"/>
    <mergeCell ref="J8:K8"/>
    <mergeCell ref="F2:J2"/>
    <mergeCell ref="F3:J3"/>
    <mergeCell ref="F4:J4"/>
    <mergeCell ref="F5:J5"/>
    <mergeCell ref="F6:J6"/>
    <mergeCell ref="F7:J7"/>
  </mergeCells>
  <phoneticPr fontId="1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
  <sheetViews>
    <sheetView tabSelected="1" zoomScale="60" zoomScaleNormal="60" workbookViewId="0">
      <selection activeCell="F5" sqref="F5:H5"/>
    </sheetView>
  </sheetViews>
  <sheetFormatPr defaultRowHeight="18.75" x14ac:dyDescent="0.3"/>
  <cols>
    <col min="1" max="1" width="9.140625" style="50"/>
    <col min="2" max="3" width="41.85546875" style="50" customWidth="1"/>
    <col min="4" max="4" width="79.28515625" style="50" customWidth="1"/>
    <col min="5" max="5" width="41.85546875" style="50" customWidth="1"/>
    <col min="6" max="6" width="13.28515625" style="50" bestFit="1" customWidth="1"/>
    <col min="7" max="7" width="6.85546875" style="50" customWidth="1"/>
    <col min="8" max="8" width="2.85546875" style="50" customWidth="1"/>
    <col min="9" max="12" width="19" style="50" customWidth="1"/>
    <col min="13" max="14" width="9.140625" style="50"/>
    <col min="15" max="15" width="13" style="50" bestFit="1" customWidth="1"/>
    <col min="16" max="16384" width="9.140625" style="50"/>
  </cols>
  <sheetData>
    <row r="1" spans="1:12" x14ac:dyDescent="0.3">
      <c r="A1" s="87" t="s">
        <v>140</v>
      </c>
      <c r="B1" s="87"/>
      <c r="C1" s="87"/>
      <c r="D1" s="87"/>
      <c r="E1" s="87"/>
      <c r="F1" s="87"/>
      <c r="G1" s="87"/>
      <c r="H1" s="87"/>
      <c r="I1" s="87"/>
      <c r="J1" s="87"/>
      <c r="K1" s="87"/>
      <c r="L1" s="87"/>
    </row>
    <row r="2" spans="1:12" ht="56.25" x14ac:dyDescent="0.3">
      <c r="A2" s="51" t="s">
        <v>3</v>
      </c>
      <c r="B2" s="51" t="s">
        <v>46</v>
      </c>
      <c r="C2" s="48" t="s">
        <v>91</v>
      </c>
      <c r="D2" s="48" t="s">
        <v>37</v>
      </c>
      <c r="E2" s="48" t="s">
        <v>92</v>
      </c>
      <c r="F2" s="121" t="s">
        <v>124</v>
      </c>
      <c r="G2" s="122"/>
      <c r="H2" s="123"/>
      <c r="I2" s="48" t="s">
        <v>2</v>
      </c>
      <c r="J2" s="48" t="s">
        <v>1</v>
      </c>
      <c r="K2" s="48" t="s">
        <v>15</v>
      </c>
      <c r="L2" s="48" t="s">
        <v>0</v>
      </c>
    </row>
    <row r="3" spans="1:12" x14ac:dyDescent="0.3">
      <c r="A3" s="52">
        <v>1</v>
      </c>
      <c r="B3" s="52">
        <v>2</v>
      </c>
      <c r="C3" s="52">
        <v>3</v>
      </c>
      <c r="D3" s="53">
        <v>4</v>
      </c>
      <c r="E3" s="53">
        <v>5</v>
      </c>
      <c r="F3" s="124">
        <v>6</v>
      </c>
      <c r="G3" s="125"/>
      <c r="H3" s="126"/>
      <c r="I3" s="53">
        <v>7</v>
      </c>
      <c r="J3" s="53">
        <v>8</v>
      </c>
      <c r="K3" s="53">
        <v>9</v>
      </c>
      <c r="L3" s="53">
        <v>10</v>
      </c>
    </row>
    <row r="4" spans="1:12" ht="150" x14ac:dyDescent="0.3">
      <c r="A4" s="51">
        <v>1</v>
      </c>
      <c r="B4" s="58"/>
      <c r="C4" s="48"/>
      <c r="D4" s="54" t="s">
        <v>106</v>
      </c>
      <c r="E4" s="48" t="s">
        <v>142</v>
      </c>
      <c r="F4" s="124">
        <v>80</v>
      </c>
      <c r="G4" s="125"/>
      <c r="H4" s="126"/>
      <c r="I4" s="55"/>
      <c r="J4" s="55"/>
      <c r="K4" s="56"/>
      <c r="L4" s="55">
        <f>J4*1.23</f>
        <v>0</v>
      </c>
    </row>
    <row r="5" spans="1:12" ht="150" x14ac:dyDescent="0.3">
      <c r="A5" s="51">
        <v>2</v>
      </c>
      <c r="B5" s="58"/>
      <c r="C5" s="48"/>
      <c r="D5" s="54" t="s">
        <v>107</v>
      </c>
      <c r="E5" s="48" t="s">
        <v>143</v>
      </c>
      <c r="F5" s="124">
        <v>80</v>
      </c>
      <c r="G5" s="125"/>
      <c r="H5" s="126"/>
      <c r="I5" s="55"/>
      <c r="J5" s="55"/>
      <c r="K5" s="56"/>
      <c r="L5" s="55">
        <f t="shared" ref="L5:L6" si="0">J5*1.23</f>
        <v>0</v>
      </c>
    </row>
    <row r="6" spans="1:12" ht="112.5" x14ac:dyDescent="0.3">
      <c r="A6" s="51">
        <v>3</v>
      </c>
      <c r="B6" s="58"/>
      <c r="C6" s="48"/>
      <c r="D6" s="57" t="s">
        <v>108</v>
      </c>
      <c r="E6" s="48" t="s">
        <v>144</v>
      </c>
      <c r="F6" s="124">
        <v>24</v>
      </c>
      <c r="G6" s="125"/>
      <c r="H6" s="126"/>
      <c r="I6" s="55"/>
      <c r="J6" s="55"/>
      <c r="K6" s="56"/>
      <c r="L6" s="55">
        <f t="shared" si="0"/>
        <v>0</v>
      </c>
    </row>
    <row r="7" spans="1:12" x14ac:dyDescent="0.3">
      <c r="A7" s="120"/>
      <c r="B7" s="120"/>
      <c r="C7" s="120"/>
      <c r="D7" s="120"/>
      <c r="E7" s="76"/>
      <c r="F7" s="76"/>
      <c r="G7" s="76"/>
      <c r="H7" s="119" t="s">
        <v>138</v>
      </c>
      <c r="I7" s="119"/>
      <c r="J7" s="77">
        <f>SUM(J4:J6)</f>
        <v>0</v>
      </c>
      <c r="K7" s="78"/>
      <c r="L7" s="77">
        <f t="shared" ref="L7" si="1">J7*0.23+J7</f>
        <v>0</v>
      </c>
    </row>
  </sheetData>
  <mergeCells count="8">
    <mergeCell ref="A1:L1"/>
    <mergeCell ref="A7:D7"/>
    <mergeCell ref="H7:I7"/>
    <mergeCell ref="F2:H2"/>
    <mergeCell ref="F4:H4"/>
    <mergeCell ref="F3:H3"/>
    <mergeCell ref="F5:H5"/>
    <mergeCell ref="F6:H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87db2e8-f373-4ff0-9362-ccd40481612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562BDB6971C2649A2F65E791FDB8E0E" ma:contentTypeVersion="18" ma:contentTypeDescription="Utwórz nowy dokument." ma:contentTypeScope="" ma:versionID="0bc95a6d5cedf67a8642256ab39b6b61">
  <xsd:schema xmlns:xsd="http://www.w3.org/2001/XMLSchema" xmlns:xs="http://www.w3.org/2001/XMLSchema" xmlns:p="http://schemas.microsoft.com/office/2006/metadata/properties" xmlns:ns3="087db2e8-f373-4ff0-9362-ccd40481612a" xmlns:ns4="00985918-4f39-4a2a-8b3e-a92b4778f788" targetNamespace="http://schemas.microsoft.com/office/2006/metadata/properties" ma:root="true" ma:fieldsID="e6bc45df41a1c6cbc2d36799085b543f" ns3:_="" ns4:_="">
    <xsd:import namespace="087db2e8-f373-4ff0-9362-ccd40481612a"/>
    <xsd:import namespace="00985918-4f39-4a2a-8b3e-a92b4778f78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7db2e8-f373-4ff0-9362-ccd4048161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985918-4f39-4a2a-8b3e-a92b4778f788" elementFormDefault="qualified">
    <xsd:import namespace="http://schemas.microsoft.com/office/2006/documentManagement/types"/>
    <xsd:import namespace="http://schemas.microsoft.com/office/infopath/2007/PartnerControls"/>
    <xsd:element name="SharedWithUsers" ma:index="1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internalName="SharedWithDetails" ma:readOnly="true">
      <xsd:simpleType>
        <xsd:restriction base="dms:Note">
          <xsd:maxLength value="255"/>
        </xsd:restriction>
      </xsd:simpleType>
    </xsd:element>
    <xsd:element name="SharingHintHash" ma:index="12" nillable="true" ma:displayName="Skrót wskazówki dotyczącej udostępniani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958E97-4A51-4705-BCBE-1F4999DB15C0}">
  <ds:schemaRefs>
    <ds:schemaRef ds:uri="087db2e8-f373-4ff0-9362-ccd40481612a"/>
    <ds:schemaRef ds:uri="http://purl.org/dc/elements/1.1/"/>
    <ds:schemaRef ds:uri="http://schemas.microsoft.com/office/2006/documentManagement/types"/>
    <ds:schemaRef ds:uri="00985918-4f39-4a2a-8b3e-a92b4778f788"/>
    <ds:schemaRef ds:uri="http://purl.org/dc/terms/"/>
    <ds:schemaRef ds:uri="http://purl.org/dc/dcmityp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4498721F-071D-461F-A570-492CF5111C16}">
  <ds:schemaRefs>
    <ds:schemaRef ds:uri="http://schemas.microsoft.com/sharepoint/v3/contenttype/forms"/>
  </ds:schemaRefs>
</ds:datastoreItem>
</file>

<file path=customXml/itemProps3.xml><?xml version="1.0" encoding="utf-8"?>
<ds:datastoreItem xmlns:ds="http://schemas.openxmlformats.org/officeDocument/2006/customXml" ds:itemID="{91D698C1-30F2-4E83-8A2B-A4B93EF0DC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7db2e8-f373-4ff0-9362-ccd40481612a"/>
    <ds:schemaRef ds:uri="00985918-4f39-4a2a-8b3e-a92b4778f7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zad. 1 Środki ochrony osobistej</vt:lpstr>
      <vt:lpstr>zad. 2 Odzież robocza</vt:lpstr>
      <vt:lpstr>zad. 3 Fartuchy</vt:lpstr>
      <vt:lpstr>zad. 4 Obuwie robocze</vt:lpstr>
      <vt:lpstr>zad. 5 Obuwie lab.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Wielęgowska-Niepostyn Alicja</cp:lastModifiedBy>
  <cp:lastPrinted>2022-07-26T11:25:30Z</cp:lastPrinted>
  <dcterms:created xsi:type="dcterms:W3CDTF">2022-03-04T07:18:18Z</dcterms:created>
  <dcterms:modified xsi:type="dcterms:W3CDTF">2024-09-17T07:12:04Z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0x010100B562BDB6971C2649A2F65E791FDB8E0E</vt:lpwstr>
  </property>
</Properties>
</file>