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ZETARGI\2024\27_ZP_2024_WARZYWA_OWOCE_ JAJKA\2. SWZ\"/>
    </mc:Choice>
  </mc:AlternateContent>
  <xr:revisionPtr revIDLastSave="0" documentId="13_ncr:1_{B65F94C5-BBEC-4D5D-AD38-01194C94B7C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formularz cenowy" sheetId="1" r:id="rId1"/>
  </sheets>
  <definedNames>
    <definedName name="_xlnm.Print_Area" localSheetId="0">'formularz cenowy'!$A$1:$K$87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1" l="1"/>
  <c r="I6" i="1" s="1"/>
  <c r="K6" i="1" s="1"/>
  <c r="J6" i="1" s="1"/>
  <c r="H7" i="1"/>
  <c r="I7" i="1" s="1"/>
  <c r="K7" i="1" s="1"/>
  <c r="J7" i="1" s="1"/>
  <c r="H8" i="1"/>
  <c r="I8" i="1" s="1"/>
  <c r="K8" i="1" s="1"/>
  <c r="J8" i="1" s="1"/>
  <c r="H9" i="1"/>
  <c r="I9" i="1" s="1"/>
  <c r="K9" i="1" s="1"/>
  <c r="J9" i="1" s="1"/>
  <c r="H10" i="1"/>
  <c r="I10" i="1" s="1"/>
  <c r="K10" i="1" s="1"/>
  <c r="J10" i="1" s="1"/>
  <c r="H11" i="1"/>
  <c r="I11" i="1" s="1"/>
  <c r="K11" i="1" s="1"/>
  <c r="J11" i="1" s="1"/>
  <c r="H12" i="1"/>
  <c r="I12" i="1" s="1"/>
  <c r="K12" i="1" s="1"/>
  <c r="J12" i="1" s="1"/>
  <c r="H13" i="1"/>
  <c r="I13" i="1" s="1"/>
  <c r="K13" i="1" s="1"/>
  <c r="J13" i="1" s="1"/>
  <c r="H14" i="1"/>
  <c r="I14" i="1" s="1"/>
  <c r="K14" i="1" s="1"/>
  <c r="J14" i="1" s="1"/>
  <c r="H15" i="1"/>
  <c r="I15" i="1" s="1"/>
  <c r="K15" i="1" s="1"/>
  <c r="J15" i="1" s="1"/>
  <c r="H16" i="1"/>
  <c r="I16" i="1" s="1"/>
  <c r="K16" i="1" s="1"/>
  <c r="J16" i="1" s="1"/>
  <c r="H17" i="1"/>
  <c r="I17" i="1" s="1"/>
  <c r="K17" i="1" s="1"/>
  <c r="J17" i="1" s="1"/>
  <c r="H18" i="1"/>
  <c r="I18" i="1" s="1"/>
  <c r="K18" i="1" s="1"/>
  <c r="J18" i="1" s="1"/>
  <c r="H19" i="1"/>
  <c r="I19" i="1" s="1"/>
  <c r="K19" i="1" s="1"/>
  <c r="J19" i="1" s="1"/>
  <c r="H20" i="1"/>
  <c r="I20" i="1" s="1"/>
  <c r="K20" i="1" s="1"/>
  <c r="J20" i="1" s="1"/>
  <c r="H21" i="1"/>
  <c r="I21" i="1" s="1"/>
  <c r="K21" i="1" s="1"/>
  <c r="J21" i="1" s="1"/>
  <c r="H22" i="1"/>
  <c r="I22" i="1" s="1"/>
  <c r="K22" i="1" s="1"/>
  <c r="J22" i="1" s="1"/>
  <c r="H23" i="1"/>
  <c r="I23" i="1" s="1"/>
  <c r="K23" i="1" s="1"/>
  <c r="J23" i="1" s="1"/>
  <c r="H24" i="1"/>
  <c r="I24" i="1" s="1"/>
  <c r="K24" i="1" s="1"/>
  <c r="J24" i="1" s="1"/>
  <c r="H25" i="1"/>
  <c r="I25" i="1" s="1"/>
  <c r="K25" i="1" s="1"/>
  <c r="J25" i="1" s="1"/>
  <c r="H26" i="1"/>
  <c r="I26" i="1" s="1"/>
  <c r="K26" i="1" s="1"/>
  <c r="J26" i="1" s="1"/>
  <c r="H27" i="1"/>
  <c r="I27" i="1" s="1"/>
  <c r="K27" i="1" s="1"/>
  <c r="J27" i="1" s="1"/>
  <c r="H28" i="1"/>
  <c r="I28" i="1" s="1"/>
  <c r="K28" i="1" s="1"/>
  <c r="J28" i="1" s="1"/>
  <c r="H29" i="1"/>
  <c r="I29" i="1" s="1"/>
  <c r="K29" i="1" s="1"/>
  <c r="J29" i="1" s="1"/>
  <c r="H30" i="1"/>
  <c r="I30" i="1" s="1"/>
  <c r="K30" i="1" s="1"/>
  <c r="J30" i="1" s="1"/>
  <c r="H31" i="1"/>
  <c r="I31" i="1" s="1"/>
  <c r="K31" i="1" s="1"/>
  <c r="J31" i="1" s="1"/>
  <c r="H32" i="1"/>
  <c r="I32" i="1" s="1"/>
  <c r="K32" i="1" s="1"/>
  <c r="J32" i="1" s="1"/>
  <c r="H33" i="1"/>
  <c r="I33" i="1" s="1"/>
  <c r="K33" i="1" s="1"/>
  <c r="J33" i="1" s="1"/>
  <c r="H34" i="1"/>
  <c r="I34" i="1" s="1"/>
  <c r="K34" i="1" s="1"/>
  <c r="J34" i="1" s="1"/>
  <c r="H35" i="1"/>
  <c r="I35" i="1" s="1"/>
  <c r="K35" i="1" s="1"/>
  <c r="J35" i="1" s="1"/>
  <c r="H36" i="1"/>
  <c r="I36" i="1" s="1"/>
  <c r="K36" i="1" s="1"/>
  <c r="J36" i="1" s="1"/>
  <c r="H37" i="1"/>
  <c r="I37" i="1" s="1"/>
  <c r="K37" i="1" s="1"/>
  <c r="J37" i="1" s="1"/>
  <c r="H38" i="1"/>
  <c r="I38" i="1" s="1"/>
  <c r="K38" i="1" s="1"/>
  <c r="J38" i="1" s="1"/>
  <c r="H39" i="1"/>
  <c r="I39" i="1" s="1"/>
  <c r="K39" i="1" s="1"/>
  <c r="J39" i="1" s="1"/>
  <c r="H40" i="1"/>
  <c r="I40" i="1" s="1"/>
  <c r="K40" i="1" s="1"/>
  <c r="J40" i="1" s="1"/>
  <c r="H41" i="1"/>
  <c r="I41" i="1" s="1"/>
  <c r="K41" i="1" s="1"/>
  <c r="J41" i="1" s="1"/>
  <c r="H42" i="1"/>
  <c r="I42" i="1" s="1"/>
  <c r="K42" i="1" s="1"/>
  <c r="J42" i="1" s="1"/>
  <c r="H43" i="1"/>
  <c r="I43" i="1" s="1"/>
  <c r="K43" i="1" s="1"/>
  <c r="J43" i="1" s="1"/>
  <c r="H44" i="1"/>
  <c r="I44" i="1" s="1"/>
  <c r="K44" i="1" s="1"/>
  <c r="J44" i="1" s="1"/>
  <c r="H45" i="1"/>
  <c r="I45" i="1" s="1"/>
  <c r="K45" i="1" s="1"/>
  <c r="J45" i="1" s="1"/>
  <c r="H46" i="1"/>
  <c r="I46" i="1" s="1"/>
  <c r="K46" i="1" s="1"/>
  <c r="J46" i="1" s="1"/>
  <c r="H47" i="1"/>
  <c r="I47" i="1" s="1"/>
  <c r="K47" i="1" s="1"/>
  <c r="J47" i="1" s="1"/>
  <c r="H48" i="1"/>
  <c r="I48" i="1" s="1"/>
  <c r="K48" i="1" s="1"/>
  <c r="J48" i="1" s="1"/>
  <c r="H49" i="1"/>
  <c r="I49" i="1" s="1"/>
  <c r="K49" i="1" s="1"/>
  <c r="J49" i="1" s="1"/>
  <c r="H50" i="1"/>
  <c r="I50" i="1" s="1"/>
  <c r="K50" i="1" s="1"/>
  <c r="J50" i="1" s="1"/>
  <c r="H51" i="1"/>
  <c r="I51" i="1" s="1"/>
  <c r="K51" i="1" s="1"/>
  <c r="J51" i="1" s="1"/>
  <c r="H52" i="1"/>
  <c r="I52" i="1" s="1"/>
  <c r="K52" i="1" s="1"/>
  <c r="J52" i="1" s="1"/>
  <c r="H53" i="1"/>
  <c r="I53" i="1" s="1"/>
  <c r="K53" i="1" s="1"/>
  <c r="J53" i="1" s="1"/>
  <c r="H54" i="1"/>
  <c r="I54" i="1" s="1"/>
  <c r="K54" i="1" s="1"/>
  <c r="J54" i="1" s="1"/>
  <c r="H55" i="1"/>
  <c r="I55" i="1" s="1"/>
  <c r="K55" i="1" s="1"/>
  <c r="J55" i="1" s="1"/>
  <c r="H56" i="1"/>
  <c r="I56" i="1" s="1"/>
  <c r="K56" i="1" s="1"/>
  <c r="J56" i="1" s="1"/>
  <c r="H57" i="1"/>
  <c r="I57" i="1" s="1"/>
  <c r="K57" i="1" s="1"/>
  <c r="J57" i="1" s="1"/>
  <c r="H58" i="1"/>
  <c r="I58" i="1" s="1"/>
  <c r="K58" i="1" s="1"/>
  <c r="J58" i="1" s="1"/>
  <c r="H59" i="1"/>
  <c r="I59" i="1" s="1"/>
  <c r="K59" i="1" s="1"/>
  <c r="J59" i="1" s="1"/>
  <c r="H60" i="1"/>
  <c r="I60" i="1" s="1"/>
  <c r="K60" i="1" s="1"/>
  <c r="J60" i="1" s="1"/>
  <c r="H61" i="1"/>
  <c r="I61" i="1" s="1"/>
  <c r="K61" i="1" s="1"/>
  <c r="J61" i="1" s="1"/>
  <c r="H62" i="1"/>
  <c r="I62" i="1" s="1"/>
  <c r="K62" i="1" s="1"/>
  <c r="J62" i="1" s="1"/>
  <c r="H63" i="1"/>
  <c r="I63" i="1" s="1"/>
  <c r="K63" i="1" s="1"/>
  <c r="J63" i="1" s="1"/>
  <c r="H64" i="1"/>
  <c r="I64" i="1" s="1"/>
  <c r="K64" i="1" s="1"/>
  <c r="J64" i="1" s="1"/>
  <c r="H65" i="1"/>
  <c r="I65" i="1" s="1"/>
  <c r="K65" i="1" s="1"/>
  <c r="J65" i="1" s="1"/>
  <c r="H66" i="1"/>
  <c r="I66" i="1" s="1"/>
  <c r="K66" i="1" s="1"/>
  <c r="J66" i="1" s="1"/>
  <c r="H5" i="1"/>
  <c r="I5" i="1" s="1"/>
  <c r="K5" i="1" s="1"/>
  <c r="J5" i="1" s="1"/>
  <c r="K67" i="1" l="1"/>
  <c r="J67" i="1"/>
</calcChain>
</file>

<file path=xl/sharedStrings.xml><?xml version="1.0" encoding="utf-8"?>
<sst xmlns="http://schemas.openxmlformats.org/spreadsheetml/2006/main" count="250" uniqueCount="178">
  <si>
    <t>Lp.</t>
  </si>
  <si>
    <t>Przedmiot zamówienia</t>
  </si>
  <si>
    <t>jednostka miary</t>
  </si>
  <si>
    <t>opust ………. %           **</t>
  </si>
  <si>
    <t>KOD CPV</t>
  </si>
  <si>
    <t>cena brutto x     opust w %</t>
  </si>
  <si>
    <t>arbuz</t>
  </si>
  <si>
    <t>kg</t>
  </si>
  <si>
    <t>03.22.21.11-1</t>
  </si>
  <si>
    <t>banany</t>
  </si>
  <si>
    <t>03.22.11.11-7</t>
  </si>
  <si>
    <t>botwina</t>
  </si>
  <si>
    <t>pęczek</t>
  </si>
  <si>
    <t>03.22.14.30-9</t>
  </si>
  <si>
    <t>brokuły</t>
  </si>
  <si>
    <t>szt ok. 500g</t>
  </si>
  <si>
    <t>buraki</t>
  </si>
  <si>
    <t>03.22.11.13-1</t>
  </si>
  <si>
    <t>cebula</t>
  </si>
  <si>
    <t>cebula czerwona</t>
  </si>
  <si>
    <t>cukinia</t>
  </si>
  <si>
    <t>03.22.22.00-5</t>
  </si>
  <si>
    <t>cytryna</t>
  </si>
  <si>
    <t>03.22.10.00-6</t>
  </si>
  <si>
    <t>czosnek</t>
  </si>
  <si>
    <t>szt główka</t>
  </si>
  <si>
    <t>03.22.12.12-5</t>
  </si>
  <si>
    <t>fasola szparagowa</t>
  </si>
  <si>
    <t>03.22.12.10-1</t>
  </si>
  <si>
    <t>fasola typu „jaś” średnia</t>
  </si>
  <si>
    <t>03.22.12.20-4</t>
  </si>
  <si>
    <t>groch łuskany</t>
  </si>
  <si>
    <t>03.22.23.21-9</t>
  </si>
  <si>
    <t>jabłka</t>
  </si>
  <si>
    <t>03.22.23.10-9</t>
  </si>
  <si>
    <t>03.14.25.00-3</t>
  </si>
  <si>
    <t>jajka I gat rozmiar M</t>
  </si>
  <si>
    <t>03.22.14.20-6</t>
  </si>
  <si>
    <t>kalafior</t>
  </si>
  <si>
    <t>szt</t>
  </si>
  <si>
    <t>03.22.14.10-3</t>
  </si>
  <si>
    <t>kapusta biała</t>
  </si>
  <si>
    <t>03.22.14.40-2</t>
  </si>
  <si>
    <t>kapusta brukselka</t>
  </si>
  <si>
    <t>kapusta czerwona</t>
  </si>
  <si>
    <t>15.33.14.61-6</t>
  </si>
  <si>
    <t>kapusta kiszona</t>
  </si>
  <si>
    <t>kapusta pekińska</t>
  </si>
  <si>
    <t>kiwi</t>
  </si>
  <si>
    <t>koperek</t>
  </si>
  <si>
    <t>03.22.22.40-7</t>
  </si>
  <si>
    <t>mandarynki</t>
  </si>
  <si>
    <t>03.22.11.12-4</t>
  </si>
  <si>
    <t>marchew</t>
  </si>
  <si>
    <t>natka pietruszki</t>
  </si>
  <si>
    <t>nektarynka</t>
  </si>
  <si>
    <t>03.22.12.70-9</t>
  </si>
  <si>
    <t>ogórki kiszone</t>
  </si>
  <si>
    <t>ogórki szklarniowe</t>
  </si>
  <si>
    <t>ogórki gruntowe</t>
  </si>
  <si>
    <t>03.22.12.30-7</t>
  </si>
  <si>
    <t>03.22.12.60-6</t>
  </si>
  <si>
    <t>pieczarki</t>
  </si>
  <si>
    <t>pietruszka korzeń</t>
  </si>
  <si>
    <t>03.22.22.20-1</t>
  </si>
  <si>
    <t>pomarańcze</t>
  </si>
  <si>
    <t>03.22.12.40-0</t>
  </si>
  <si>
    <t>pomidory</t>
  </si>
  <si>
    <t xml:space="preserve">por  </t>
  </si>
  <si>
    <t>por młody</t>
  </si>
  <si>
    <t>03.22.11.14-8</t>
  </si>
  <si>
    <t>rzodkiew biała</t>
  </si>
  <si>
    <t>rzodkiewka</t>
  </si>
  <si>
    <t>03.22.13.10-2</t>
  </si>
  <si>
    <t>sałata</t>
  </si>
  <si>
    <t>seler korzeń</t>
  </si>
  <si>
    <t>seler młody z nacią</t>
  </si>
  <si>
    <t>szczypior</t>
  </si>
  <si>
    <t>śliwka</t>
  </si>
  <si>
    <t xml:space="preserve">03.22.23.13-0 </t>
  </si>
  <si>
    <t>03.21.21.00-1</t>
  </si>
  <si>
    <t>ziemniaki</t>
  </si>
  <si>
    <t>szpinak</t>
  </si>
  <si>
    <t>brzoskwinia</t>
  </si>
  <si>
    <t>stawka podatku VAT (wpisać wartość cyfrą)</t>
  </si>
  <si>
    <t>sałata lodowa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</si>
  <si>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</si>
  <si>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</si>
  <si>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</si>
  <si>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</si>
  <si>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</si>
  <si>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</si>
  <si>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</si>
  <si>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</si>
  <si>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</si>
  <si>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</si>
  <si>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</si>
  <si>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</si>
  <si>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</si>
  <si>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</si>
  <si>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</si>
  <si>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</si>
  <si>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</si>
  <si>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</si>
  <si>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</si>
  <si>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</si>
  <si>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</si>
  <si>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</si>
  <si>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</si>
  <si>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</si>
  <si>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</si>
  <si>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</si>
  <si>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</si>
  <si>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</si>
  <si>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</si>
  <si>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</si>
  <si>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</si>
  <si>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</si>
  <si>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</si>
  <si>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</si>
  <si>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</si>
  <si>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</si>
  <si>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</si>
  <si>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</si>
  <si>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</si>
  <si>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</si>
  <si>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</si>
  <si>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</si>
  <si>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</si>
  <si>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</si>
  <si>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</si>
  <si>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</si>
  <si>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</si>
  <si>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</si>
  <si>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</si>
  <si>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</si>
  <si>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</si>
  <si>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</si>
  <si>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</si>
  <si>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</si>
  <si>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</si>
  <si>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</si>
  <si>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kalarepa</t>
  </si>
  <si>
    <t>57.</t>
  </si>
  <si>
    <t>58.</t>
  </si>
  <si>
    <t>59.</t>
  </si>
  <si>
    <t>60.</t>
  </si>
  <si>
    <t>61.</t>
  </si>
  <si>
    <t>UWAGA!  CEN JEDNOSTKOWYCH BRUTTO NIE WOLNO WYKONAWCY ZMIENIAĆ, NALEŻY UZUPEŁNIĆ WYŁĄCZNIE OPUST% W POLU W KOLORZE NIEBIESKIM. WÓWCZAS WSZYSTKO ZOSTANIE AUTOMATYCZNIE PRZELICZONE. ZABRANIA SIĘ WYKONWACY WPROWADZANIA JAKICHKOLWIEK ZMIAN W FORMULARZU CENOWYM.</t>
  </si>
  <si>
    <t>W przypadku, gdy Wykonawca nie udzieli Zamawiającemu żadnych opustów – dla przeliczenia ofert zostanie mu przyznany upust o wartości 0,01.</t>
  </si>
  <si>
    <t>gruszka krajowa</t>
  </si>
  <si>
    <t>gruszka importowana</t>
  </si>
  <si>
    <t>papryka czerwona importowana</t>
  </si>
  <si>
    <t>papryka czerwona krajowa</t>
  </si>
  <si>
    <t>papryka żółta krajowa</t>
  </si>
  <si>
    <t>papryka żółta importowana</t>
  </si>
  <si>
    <t>papryka zielona krajowa</t>
  </si>
  <si>
    <t>papryka zielona importowana</t>
  </si>
  <si>
    <t>winogrona</t>
  </si>
  <si>
    <t>dynia</t>
  </si>
  <si>
    <t>62.</t>
  </si>
  <si>
    <t>szt ok 200g</t>
  </si>
  <si>
    <t xml:space="preserve">kapusta biała młoda </t>
  </si>
  <si>
    <t xml:space="preserve">sałata roszponka </t>
  </si>
  <si>
    <t>op.</t>
  </si>
  <si>
    <t xml:space="preserve">szt. </t>
  </si>
  <si>
    <t>kuchnie RAZEM</t>
  </si>
  <si>
    <t>cena jednostkowa                  brutto *</t>
  </si>
  <si>
    <t xml:space="preserve">truskawki </t>
  </si>
  <si>
    <t xml:space="preserve">jagody </t>
  </si>
  <si>
    <r>
      <t xml:space="preserve">cena brutto                        po opuście                       </t>
    </r>
    <r>
      <rPr>
        <i/>
        <sz val="11"/>
        <rFont val="Tahoma"/>
        <family val="2"/>
        <charset val="238"/>
      </rPr>
      <t xml:space="preserve">  (6-7)</t>
    </r>
  </si>
  <si>
    <t>UWAGA! DOKUMENT NALEŻY PODPISAĆ KWALIFIKOWANYM PODPISEM ELEKTRONICZNYM LUB PODPISEM ZAUFANYM LUB PODPISEM OSOBISTYM</t>
  </si>
  <si>
    <t xml:space="preserve">UWAGA! W przypadku podpisywania ofert podpisem zaufanym należy zwracać uwagę przy wyborze opcji formatu. </t>
  </si>
  <si>
    <t>Zgodnie z SWZ pkt. 10.1.1 uwzględnia się formaty danych: .pdf, .doc, .docx, .rtf, .xps, .odt, .xls, .xlsx.</t>
  </si>
  <si>
    <t>Oferta złozona w formacie XML spowoduje odrzucenie oferty przez Zamawiającego. Jest to format niedpuszczony przez Zamawiającego zgodnie z obowiązującymi przepisami prawa.</t>
  </si>
  <si>
    <r>
      <t xml:space="preserve">cena brutto* </t>
    </r>
    <r>
      <rPr>
        <sz val="12"/>
        <color indexed="62"/>
        <rFont val="Tahoma"/>
        <family val="2"/>
        <charset val="238"/>
      </rPr>
      <t xml:space="preserve">- jest to cena maksymalna poszczególnych warzyw i owoców oraz jajek publikowanych przez:                                                                                                                                      Rynek Hurtowy - spółkę "Targpiast Sp. z o. o." z Wrocławia na stronie internetowej http://www.targpiast.com.pl,                                                                                                                                    Warszawski Rolno - Spozywczy Rynek Hurtowy "Bronisze" S.A. na stronie www.fresh-market.pl,                                                                                                                                                                                                               Lubelski Rynek Hurtowy ELIZÓWKA na stronie www.fresh-market.pl                                                                                                                                                                                                       </t>
    </r>
  </si>
  <si>
    <t xml:space="preserve">Wartość netto                               po opuście </t>
  </si>
  <si>
    <t xml:space="preserve">wartość brutto                     po opuście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</si>
</sst>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zł&quot;;\-#,##0.00\ &quot;zł&quot;"/>
    <numFmt numFmtId="8" formatCode="#,##0.00\ &quot;zł&quot;;[Red]\-#,##0.00\ &quot;zł&quot;"/>
    <numFmt numFmtId="164" formatCode="#,##0.00&quot; zł&quot;"/>
    <numFmt numFmtId="165" formatCode="#,##0.00\ [$€-1]"/>
    <numFmt numFmtId="166" formatCode="#,##0.00\ &quot;zł&quot;"/>
  </numFmts>
  <fonts count="18" x14ac:knownFonts="1"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i/>
      <sz val="10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  <font>
      <i/>
      <sz val="8"/>
      <name val="Tahoma"/>
      <family val="2"/>
      <charset val="238"/>
    </font>
    <font>
      <sz val="8"/>
      <name val="Arial CE"/>
      <family val="2"/>
      <charset val="238"/>
    </font>
    <font>
      <sz val="11"/>
      <color rgb="FF000000"/>
      <name val="Tahoma"/>
      <family val="2"/>
      <charset val="238"/>
    </font>
    <font>
      <i/>
      <sz val="11"/>
      <name val="Tahoma"/>
      <family val="2"/>
      <charset val="238"/>
    </font>
    <font>
      <b/>
      <sz val="12"/>
      <color rgb="FF7030A0"/>
      <name val="Tahoma"/>
      <family val="2"/>
      <charset val="238"/>
    </font>
    <font>
      <sz val="12"/>
      <color indexed="62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ill="0" applyBorder="0" applyAlignment="0" applyProtection="0"/>
  </cellStyleXfs>
  <cellXfs count="11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/>
    <xf numFmtId="164" fontId="4" fillId="0" borderId="0" xfId="0" applyNumberFormat="1" applyFont="1"/>
    <xf numFmtId="165" fontId="4" fillId="0" borderId="0" xfId="0" applyNumberFormat="1" applyFont="1"/>
    <xf numFmtId="166" fontId="4" fillId="0" borderId="0" xfId="0" applyNumberFormat="1" applyFont="1"/>
    <xf numFmtId="14" fontId="4" fillId="0" borderId="0" xfId="0" applyNumberFormat="1" applyFont="1"/>
    <xf numFmtId="8" fontId="4" fillId="0" borderId="0" xfId="0" applyNumberFormat="1" applyFont="1"/>
    <xf numFmtId="0" fontId="6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" fontId="4" fillId="0" borderId="0" xfId="0" applyNumberFormat="1" applyFont="1"/>
    <xf numFmtId="0" fontId="3" fillId="4" borderId="0" xfId="0" applyFont="1" applyFill="1"/>
    <xf numFmtId="3" fontId="8" fillId="0" borderId="3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/>
    </xf>
    <xf numFmtId="3" fontId="8" fillId="0" borderId="24" xfId="0" applyNumberFormat="1" applyFont="1" applyBorder="1" applyAlignment="1">
      <alignment horizontal="center" vertical="center" wrapText="1"/>
    </xf>
    <xf numFmtId="3" fontId="8" fillId="0" borderId="25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/>
    </xf>
    <xf numFmtId="0" fontId="6" fillId="0" borderId="34" xfId="0" applyFont="1" applyBorder="1"/>
    <xf numFmtId="3" fontId="6" fillId="0" borderId="26" xfId="0" applyNumberFormat="1" applyFont="1" applyBorder="1" applyAlignment="1">
      <alignment horizontal="center" vertical="center" wrapText="1"/>
    </xf>
    <xf numFmtId="3" fontId="6" fillId="0" borderId="27" xfId="0" applyNumberFormat="1" applyFont="1" applyBorder="1" applyAlignment="1">
      <alignment horizontal="center" vertical="center"/>
    </xf>
    <xf numFmtId="3" fontId="10" fillId="0" borderId="28" xfId="0" applyNumberFormat="1" applyFont="1" applyBorder="1" applyAlignment="1">
      <alignment horizontal="left" vertical="center" wrapText="1"/>
    </xf>
    <xf numFmtId="2" fontId="10" fillId="0" borderId="29" xfId="0" applyNumberFormat="1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/>
    </xf>
    <xf numFmtId="9" fontId="6" fillId="3" borderId="6" xfId="1" applyFont="1" applyFill="1" applyBorder="1" applyAlignment="1" applyProtection="1">
      <alignment horizontal="center" vertical="center" wrapText="1"/>
    </xf>
    <xf numFmtId="164" fontId="6" fillId="0" borderId="27" xfId="0" applyNumberFormat="1" applyFont="1" applyBorder="1" applyAlignment="1">
      <alignment horizontal="center" vertical="center" wrapText="1"/>
    </xf>
    <xf numFmtId="3" fontId="6" fillId="0" borderId="3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left" vertical="center" wrapText="1"/>
    </xf>
    <xf numFmtId="2" fontId="10" fillId="0" borderId="7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/>
    <xf numFmtId="3" fontId="6" fillId="0" borderId="18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3" fontId="6" fillId="0" borderId="2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 wrapText="1"/>
    </xf>
    <xf numFmtId="9" fontId="6" fillId="3" borderId="14" xfId="1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6" fillId="0" borderId="2" xfId="0" applyFont="1" applyBorder="1"/>
    <xf numFmtId="0" fontId="6" fillId="0" borderId="2" xfId="0" applyFont="1" applyBorder="1" applyAlignment="1">
      <alignment wrapText="1"/>
    </xf>
    <xf numFmtId="0" fontId="6" fillId="0" borderId="9" xfId="0" applyFont="1" applyBorder="1"/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/>
    <xf numFmtId="0" fontId="6" fillId="0" borderId="20" xfId="0" applyFont="1" applyBorder="1"/>
    <xf numFmtId="0" fontId="6" fillId="0" borderId="20" xfId="0" applyFont="1" applyBorder="1" applyAlignment="1">
      <alignment horizontal="center" vertical="center"/>
    </xf>
    <xf numFmtId="9" fontId="6" fillId="3" borderId="13" xfId="1" applyFont="1" applyFill="1" applyBorder="1" applyAlignment="1" applyProtection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3" fontId="6" fillId="0" borderId="33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64" fontId="6" fillId="0" borderId="39" xfId="0" applyNumberFormat="1" applyFont="1" applyBorder="1" applyAlignment="1">
      <alignment horizontal="center" vertical="center" wrapText="1"/>
    </xf>
    <xf numFmtId="164" fontId="6" fillId="0" borderId="22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4" fontId="2" fillId="0" borderId="0" xfId="0" applyNumberFormat="1" applyFont="1"/>
    <xf numFmtId="0" fontId="7" fillId="4" borderId="0" xfId="0" applyFont="1" applyFill="1"/>
    <xf numFmtId="0" fontId="6" fillId="4" borderId="0" xfId="0" applyFont="1" applyFill="1"/>
    <xf numFmtId="0" fontId="6" fillId="4" borderId="0" xfId="0" applyFont="1" applyFill="1" applyAlignment="1">
      <alignment horizontal="center" vertical="center" wrapText="1"/>
    </xf>
    <xf numFmtId="0" fontId="14" fillId="4" borderId="0" xfId="0" applyFont="1" applyFill="1"/>
    <xf numFmtId="0" fontId="15" fillId="4" borderId="0" xfId="0" applyFont="1" applyFill="1"/>
    <xf numFmtId="0" fontId="16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 vertical="center"/>
    </xf>
    <xf numFmtId="0" fontId="17" fillId="4" borderId="0" xfId="0" applyFont="1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4" borderId="0" xfId="0" applyFill="1"/>
    <xf numFmtId="3" fontId="8" fillId="0" borderId="23" xfId="0" applyNumberFormat="1" applyFont="1" applyBorder="1" applyAlignment="1">
      <alignment horizontal="center" vertical="center" wrapText="1"/>
    </xf>
    <xf numFmtId="166" fontId="6" fillId="0" borderId="30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164" fontId="6" fillId="0" borderId="19" xfId="0" applyNumberFormat="1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center" wrapText="1"/>
    </xf>
    <xf numFmtId="164" fontId="6" fillId="0" borderId="21" xfId="0" applyNumberFormat="1" applyFont="1" applyBorder="1" applyAlignment="1">
      <alignment horizontal="center" vertical="center" wrapText="1"/>
    </xf>
    <xf numFmtId="7" fontId="6" fillId="0" borderId="19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164" fontId="6" fillId="0" borderId="31" xfId="0" applyNumberFormat="1" applyFont="1" applyBorder="1" applyAlignment="1">
      <alignment horizontal="right" vertical="center" wrapText="1"/>
    </xf>
    <xf numFmtId="164" fontId="6" fillId="0" borderId="41" xfId="0" applyNumberFormat="1" applyFont="1" applyBorder="1" applyAlignment="1">
      <alignment horizontal="right" vertical="center" wrapText="1"/>
    </xf>
    <xf numFmtId="164" fontId="2" fillId="0" borderId="42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 wrapText="1"/>
    </xf>
    <xf numFmtId="164" fontId="6" fillId="0" borderId="36" xfId="0" applyNumberFormat="1" applyFont="1" applyBorder="1" applyAlignment="1">
      <alignment horizontal="right" vertical="center" wrapText="1"/>
    </xf>
    <xf numFmtId="164" fontId="6" fillId="0" borderId="13" xfId="0" applyNumberFormat="1" applyFont="1" applyBorder="1" applyAlignment="1">
      <alignment horizontal="right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/>
    </xf>
    <xf numFmtId="0" fontId="7" fillId="5" borderId="0" xfId="0" applyFont="1" applyFill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36" xfId="0" applyNumberFormat="1" applyFont="1" applyBorder="1" applyAlignment="1">
      <alignment horizontal="center" vertical="center" wrapText="1"/>
    </xf>
    <xf numFmtId="2" fontId="6" fillId="0" borderId="37" xfId="0" applyNumberFormat="1" applyFont="1" applyBorder="1" applyAlignment="1">
      <alignment horizontal="center" vertical="center" wrapText="1"/>
    </xf>
    <xf numFmtId="2" fontId="6" fillId="0" borderId="38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164" fontId="2" fillId="0" borderId="43" xfId="0" applyNumberFormat="1" applyFont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9"/>
  <sheetViews>
    <sheetView tabSelected="1" view="pageLayout" topLeftCell="A54" zoomScale="80" zoomScaleNormal="100" zoomScaleSheetLayoutView="100" zoomScalePageLayoutView="80" workbookViewId="0">
      <selection activeCell="K13" sqref="K13"/>
    </sheetView>
  </sheetViews>
  <sheetFormatPr defaultRowHeight="12.75" x14ac:dyDescent="0.2"/>
  <cols>
    <col min="1" max="1" width="5.85546875" style="2" customWidth="1"/>
    <col min="2" max="2" width="1.28515625" style="2" hidden="1" customWidth="1"/>
    <col min="3" max="3" width="36" style="2" customWidth="1"/>
    <col min="4" max="4" width="12" style="2" customWidth="1"/>
    <col min="5" max="5" width="14.5703125" style="2" customWidth="1"/>
    <col min="6" max="6" width="11.85546875" style="2" customWidth="1"/>
    <col min="7" max="7" width="15.42578125" style="2" customWidth="1"/>
    <col min="8" max="8" width="17.140625" style="2" customWidth="1"/>
    <col min="9" max="9" width="14.7109375" style="2" customWidth="1"/>
    <col min="10" max="10" width="22" style="2" customWidth="1"/>
    <col min="11" max="11" width="28.140625" style="2" customWidth="1"/>
    <col min="12" max="12" width="11.85546875" style="2" bestFit="1" customWidth="1"/>
    <col min="13" max="13" width="10.85546875" style="2" customWidth="1"/>
    <col min="14" max="14" width="13.140625" style="2" customWidth="1"/>
    <col min="15" max="15" width="14.7109375" style="2" customWidth="1"/>
    <col min="16" max="16384" width="9.140625" style="2"/>
  </cols>
  <sheetData>
    <row r="1" spans="1:16" ht="35.25" customHeight="1" x14ac:dyDescent="0.2">
      <c r="A1" s="96" t="s">
        <v>0</v>
      </c>
      <c r="B1" s="38"/>
      <c r="C1" s="96" t="s">
        <v>1</v>
      </c>
      <c r="D1" s="96" t="s">
        <v>2</v>
      </c>
      <c r="E1" s="110" t="s">
        <v>166</v>
      </c>
      <c r="F1" s="98" t="s">
        <v>84</v>
      </c>
      <c r="G1" s="101" t="s">
        <v>167</v>
      </c>
      <c r="H1" s="59" t="s">
        <v>3</v>
      </c>
      <c r="I1" s="102" t="s">
        <v>170</v>
      </c>
      <c r="J1" s="107" t="s">
        <v>176</v>
      </c>
      <c r="K1" s="104" t="s">
        <v>177</v>
      </c>
    </row>
    <row r="2" spans="1:16" ht="21" customHeight="1" x14ac:dyDescent="0.2">
      <c r="A2" s="96"/>
      <c r="B2" s="38"/>
      <c r="C2" s="96"/>
      <c r="D2" s="96"/>
      <c r="E2" s="111"/>
      <c r="F2" s="99"/>
      <c r="G2" s="101"/>
      <c r="H2" s="93">
        <v>0</v>
      </c>
      <c r="I2" s="102"/>
      <c r="J2" s="108"/>
      <c r="K2" s="105"/>
    </row>
    <row r="3" spans="1:16" s="3" customFormat="1" ht="36" customHeight="1" x14ac:dyDescent="0.2">
      <c r="A3" s="96"/>
      <c r="B3" s="60" t="s">
        <v>4</v>
      </c>
      <c r="C3" s="96"/>
      <c r="D3" s="97"/>
      <c r="E3" s="111"/>
      <c r="F3" s="100"/>
      <c r="G3" s="101"/>
      <c r="H3" s="61" t="s">
        <v>5</v>
      </c>
      <c r="I3" s="102"/>
      <c r="J3" s="109"/>
      <c r="K3" s="105"/>
    </row>
    <row r="4" spans="1:16" s="4" customFormat="1" ht="15" customHeight="1" x14ac:dyDescent="0.2">
      <c r="A4" s="18">
        <v>1</v>
      </c>
      <c r="B4" s="20"/>
      <c r="C4" s="19">
        <v>2</v>
      </c>
      <c r="D4" s="21">
        <v>3</v>
      </c>
      <c r="E4" s="22">
        <v>4</v>
      </c>
      <c r="F4" s="23">
        <v>5</v>
      </c>
      <c r="G4" s="79">
        <v>6</v>
      </c>
      <c r="H4" s="24">
        <v>7</v>
      </c>
      <c r="I4" s="24">
        <v>8</v>
      </c>
      <c r="J4" s="86">
        <v>9</v>
      </c>
      <c r="K4" s="90">
        <v>10</v>
      </c>
      <c r="P4" s="2"/>
    </row>
    <row r="5" spans="1:16" s="5" customFormat="1" ht="30" customHeight="1" x14ac:dyDescent="0.2">
      <c r="A5" s="26" t="s">
        <v>86</v>
      </c>
      <c r="B5" s="27"/>
      <c r="C5" s="28" t="s">
        <v>6</v>
      </c>
      <c r="D5" s="29" t="s">
        <v>7</v>
      </c>
      <c r="E5" s="30">
        <v>250</v>
      </c>
      <c r="F5" s="31">
        <v>0.05</v>
      </c>
      <c r="G5" s="80">
        <v>8</v>
      </c>
      <c r="H5" s="32">
        <f>G5*$H$2</f>
        <v>0</v>
      </c>
      <c r="I5" s="32">
        <f>G5-H5</f>
        <v>8</v>
      </c>
      <c r="J5" s="87">
        <f>-1*(K5*5/105-K5)</f>
        <v>1904.7619047619048</v>
      </c>
      <c r="K5" s="91">
        <f>I5*E5</f>
        <v>2000</v>
      </c>
      <c r="L5" s="6"/>
      <c r="M5" s="6"/>
      <c r="N5" s="6"/>
      <c r="O5" s="6"/>
      <c r="P5" s="2"/>
    </row>
    <row r="6" spans="1:16" ht="30" customHeight="1" x14ac:dyDescent="0.2">
      <c r="A6" s="33" t="s">
        <v>87</v>
      </c>
      <c r="B6" s="34" t="s">
        <v>8</v>
      </c>
      <c r="C6" s="35" t="s">
        <v>9</v>
      </c>
      <c r="D6" s="36" t="s">
        <v>7</v>
      </c>
      <c r="E6" s="30">
        <v>2800</v>
      </c>
      <c r="F6" s="31">
        <v>0.05</v>
      </c>
      <c r="G6" s="42">
        <v>6.5</v>
      </c>
      <c r="H6" s="37">
        <f t="shared" ref="H6:H66" si="0">G6*$H$2</f>
        <v>0</v>
      </c>
      <c r="I6" s="37">
        <f t="shared" ref="I6:I66" si="1">G6-H6</f>
        <v>6.5</v>
      </c>
      <c r="J6" s="87">
        <f t="shared" ref="J6:J66" si="2">-1*(K6*5/105-K6)</f>
        <v>17333.333333333332</v>
      </c>
      <c r="K6" s="91">
        <f t="shared" ref="K6:K66" si="3">I6*E6</f>
        <v>18200</v>
      </c>
      <c r="L6" s="7"/>
      <c r="O6" s="8"/>
    </row>
    <row r="7" spans="1:16" ht="30" customHeight="1" x14ac:dyDescent="0.2">
      <c r="A7" s="33" t="s">
        <v>88</v>
      </c>
      <c r="B7" s="38" t="s">
        <v>10</v>
      </c>
      <c r="C7" s="35" t="s">
        <v>11</v>
      </c>
      <c r="D7" s="36" t="s">
        <v>12</v>
      </c>
      <c r="E7" s="30">
        <v>800</v>
      </c>
      <c r="F7" s="31">
        <v>0.05</v>
      </c>
      <c r="G7" s="42">
        <v>3.8</v>
      </c>
      <c r="H7" s="37">
        <f t="shared" si="0"/>
        <v>0</v>
      </c>
      <c r="I7" s="37">
        <f t="shared" si="1"/>
        <v>3.8</v>
      </c>
      <c r="J7" s="87">
        <f t="shared" si="2"/>
        <v>2895.2380952380954</v>
      </c>
      <c r="K7" s="91">
        <f t="shared" si="3"/>
        <v>3040</v>
      </c>
      <c r="L7" s="7"/>
      <c r="N7" s="9"/>
    </row>
    <row r="8" spans="1:16" ht="30" customHeight="1" x14ac:dyDescent="0.2">
      <c r="A8" s="33" t="s">
        <v>89</v>
      </c>
      <c r="B8" s="38" t="s">
        <v>13</v>
      </c>
      <c r="C8" s="35" t="s">
        <v>14</v>
      </c>
      <c r="D8" s="36" t="s">
        <v>15</v>
      </c>
      <c r="E8" s="39">
        <v>1200</v>
      </c>
      <c r="F8" s="31">
        <v>0.05</v>
      </c>
      <c r="G8" s="42">
        <v>9</v>
      </c>
      <c r="H8" s="37">
        <f t="shared" si="0"/>
        <v>0</v>
      </c>
      <c r="I8" s="37">
        <f t="shared" si="1"/>
        <v>9</v>
      </c>
      <c r="J8" s="87">
        <f t="shared" si="2"/>
        <v>10285.714285714286</v>
      </c>
      <c r="K8" s="91">
        <f t="shared" si="3"/>
        <v>10800</v>
      </c>
    </row>
    <row r="9" spans="1:16" ht="30" customHeight="1" x14ac:dyDescent="0.2">
      <c r="A9" s="33" t="s">
        <v>90</v>
      </c>
      <c r="B9" s="38"/>
      <c r="C9" s="35" t="s">
        <v>83</v>
      </c>
      <c r="D9" s="36" t="s">
        <v>7</v>
      </c>
      <c r="E9" s="30">
        <v>300</v>
      </c>
      <c r="F9" s="31">
        <v>0.05</v>
      </c>
      <c r="G9" s="42">
        <v>14</v>
      </c>
      <c r="H9" s="37">
        <f t="shared" si="0"/>
        <v>0</v>
      </c>
      <c r="I9" s="37">
        <f t="shared" si="1"/>
        <v>14</v>
      </c>
      <c r="J9" s="87">
        <f t="shared" si="2"/>
        <v>4000</v>
      </c>
      <c r="K9" s="91">
        <f t="shared" si="3"/>
        <v>4200</v>
      </c>
    </row>
    <row r="10" spans="1:16" ht="30" customHeight="1" x14ac:dyDescent="0.2">
      <c r="A10" s="33" t="s">
        <v>91</v>
      </c>
      <c r="B10" s="38" t="s">
        <v>10</v>
      </c>
      <c r="C10" s="62" t="s">
        <v>16</v>
      </c>
      <c r="D10" s="40" t="s">
        <v>7</v>
      </c>
      <c r="E10" s="30">
        <v>7000</v>
      </c>
      <c r="F10" s="31">
        <v>0.05</v>
      </c>
      <c r="G10" s="42">
        <v>1.8</v>
      </c>
      <c r="H10" s="37">
        <f t="shared" si="0"/>
        <v>0</v>
      </c>
      <c r="I10" s="37">
        <f t="shared" si="1"/>
        <v>1.8</v>
      </c>
      <c r="J10" s="87">
        <f t="shared" si="2"/>
        <v>12000</v>
      </c>
      <c r="K10" s="91">
        <f t="shared" si="3"/>
        <v>12600</v>
      </c>
    </row>
    <row r="11" spans="1:16" ht="30" customHeight="1" x14ac:dyDescent="0.2">
      <c r="A11" s="33" t="s">
        <v>92</v>
      </c>
      <c r="B11" s="38" t="s">
        <v>17</v>
      </c>
      <c r="C11" s="62" t="s">
        <v>18</v>
      </c>
      <c r="D11" s="40" t="s">
        <v>7</v>
      </c>
      <c r="E11" s="30">
        <v>7500</v>
      </c>
      <c r="F11" s="31">
        <v>0.05</v>
      </c>
      <c r="G11" s="42">
        <v>2.2999999999999998</v>
      </c>
      <c r="H11" s="37">
        <f t="shared" si="0"/>
        <v>0</v>
      </c>
      <c r="I11" s="37">
        <f t="shared" si="1"/>
        <v>2.2999999999999998</v>
      </c>
      <c r="J11" s="87">
        <f t="shared" si="2"/>
        <v>16428.571428571428</v>
      </c>
      <c r="K11" s="91">
        <f t="shared" si="3"/>
        <v>17250</v>
      </c>
      <c r="N11" s="10"/>
    </row>
    <row r="12" spans="1:16" ht="30" customHeight="1" x14ac:dyDescent="0.2">
      <c r="A12" s="33" t="s">
        <v>93</v>
      </c>
      <c r="B12" s="38" t="s">
        <v>17</v>
      </c>
      <c r="C12" s="62" t="s">
        <v>19</v>
      </c>
      <c r="D12" s="40" t="s">
        <v>7</v>
      </c>
      <c r="E12" s="30">
        <v>70</v>
      </c>
      <c r="F12" s="31">
        <v>0.05</v>
      </c>
      <c r="G12" s="42">
        <v>4.5</v>
      </c>
      <c r="H12" s="37">
        <f t="shared" si="0"/>
        <v>0</v>
      </c>
      <c r="I12" s="37">
        <f t="shared" si="1"/>
        <v>4.5</v>
      </c>
      <c r="J12" s="87">
        <f t="shared" si="2"/>
        <v>300</v>
      </c>
      <c r="K12" s="91">
        <f t="shared" si="3"/>
        <v>315</v>
      </c>
    </row>
    <row r="13" spans="1:16" ht="30" customHeight="1" x14ac:dyDescent="0.2">
      <c r="A13" s="33" t="s">
        <v>94</v>
      </c>
      <c r="B13" s="38"/>
      <c r="C13" s="63" t="s">
        <v>20</v>
      </c>
      <c r="D13" s="40" t="s">
        <v>7</v>
      </c>
      <c r="E13" s="30">
        <v>750</v>
      </c>
      <c r="F13" s="31">
        <v>0.05</v>
      </c>
      <c r="G13" s="42">
        <v>5.5</v>
      </c>
      <c r="H13" s="37">
        <f t="shared" si="0"/>
        <v>0</v>
      </c>
      <c r="I13" s="37">
        <f t="shared" si="1"/>
        <v>5.5</v>
      </c>
      <c r="J13" s="87">
        <f t="shared" si="2"/>
        <v>3928.5714285714284</v>
      </c>
      <c r="K13" s="91">
        <f t="shared" si="3"/>
        <v>4125</v>
      </c>
    </row>
    <row r="14" spans="1:16" ht="30" customHeight="1" x14ac:dyDescent="0.2">
      <c r="A14" s="33" t="s">
        <v>95</v>
      </c>
      <c r="B14" s="38" t="s">
        <v>21</v>
      </c>
      <c r="C14" s="62" t="s">
        <v>22</v>
      </c>
      <c r="D14" s="40" t="s">
        <v>7</v>
      </c>
      <c r="E14" s="30">
        <v>210</v>
      </c>
      <c r="F14" s="31">
        <v>0.05</v>
      </c>
      <c r="G14" s="42">
        <v>6</v>
      </c>
      <c r="H14" s="37">
        <f t="shared" si="0"/>
        <v>0</v>
      </c>
      <c r="I14" s="37">
        <f t="shared" si="1"/>
        <v>6</v>
      </c>
      <c r="J14" s="87">
        <f t="shared" si="2"/>
        <v>1200</v>
      </c>
      <c r="K14" s="91">
        <f t="shared" si="3"/>
        <v>1260</v>
      </c>
    </row>
    <row r="15" spans="1:16" ht="30" customHeight="1" x14ac:dyDescent="0.2">
      <c r="A15" s="33" t="s">
        <v>96</v>
      </c>
      <c r="B15" s="38" t="s">
        <v>23</v>
      </c>
      <c r="C15" s="62" t="s">
        <v>24</v>
      </c>
      <c r="D15" s="40" t="s">
        <v>25</v>
      </c>
      <c r="E15" s="41">
        <v>1000</v>
      </c>
      <c r="F15" s="31">
        <v>0.05</v>
      </c>
      <c r="G15" s="81">
        <v>3</v>
      </c>
      <c r="H15" s="37">
        <f t="shared" si="0"/>
        <v>0</v>
      </c>
      <c r="I15" s="37">
        <f t="shared" si="1"/>
        <v>3</v>
      </c>
      <c r="J15" s="87">
        <f t="shared" si="2"/>
        <v>2857.1428571428573</v>
      </c>
      <c r="K15" s="91">
        <f t="shared" si="3"/>
        <v>3000</v>
      </c>
      <c r="L15" s="11"/>
      <c r="M15" s="12"/>
    </row>
    <row r="16" spans="1:16" ht="30" customHeight="1" x14ac:dyDescent="0.2">
      <c r="A16" s="33" t="s">
        <v>97</v>
      </c>
      <c r="B16" s="38"/>
      <c r="C16" s="62" t="s">
        <v>27</v>
      </c>
      <c r="D16" s="40" t="s">
        <v>7</v>
      </c>
      <c r="E16" s="30">
        <v>100</v>
      </c>
      <c r="F16" s="31">
        <v>0.05</v>
      </c>
      <c r="G16" s="82">
        <v>15</v>
      </c>
      <c r="H16" s="42">
        <f t="shared" si="0"/>
        <v>0</v>
      </c>
      <c r="I16" s="37">
        <f t="shared" si="1"/>
        <v>15</v>
      </c>
      <c r="J16" s="87">
        <f t="shared" si="2"/>
        <v>1428.5714285714287</v>
      </c>
      <c r="K16" s="91">
        <f t="shared" si="3"/>
        <v>1500</v>
      </c>
      <c r="L16" s="11"/>
      <c r="M16" s="12"/>
    </row>
    <row r="17" spans="1:13" ht="30" customHeight="1" x14ac:dyDescent="0.2">
      <c r="A17" s="33" t="s">
        <v>98</v>
      </c>
      <c r="B17" s="38" t="s">
        <v>26</v>
      </c>
      <c r="C17" s="62" t="s">
        <v>29</v>
      </c>
      <c r="D17" s="40" t="s">
        <v>7</v>
      </c>
      <c r="E17" s="30">
        <v>1150</v>
      </c>
      <c r="F17" s="31">
        <v>0.05</v>
      </c>
      <c r="G17" s="83">
        <v>12</v>
      </c>
      <c r="H17" s="37">
        <f t="shared" si="0"/>
        <v>0</v>
      </c>
      <c r="I17" s="37">
        <f t="shared" si="1"/>
        <v>12</v>
      </c>
      <c r="J17" s="87">
        <f t="shared" si="2"/>
        <v>13142.857142857143</v>
      </c>
      <c r="K17" s="91">
        <f t="shared" si="3"/>
        <v>13800</v>
      </c>
    </row>
    <row r="18" spans="1:13" ht="30" customHeight="1" x14ac:dyDescent="0.2">
      <c r="A18" s="33" t="s">
        <v>99</v>
      </c>
      <c r="B18" s="38" t="s">
        <v>28</v>
      </c>
      <c r="C18" s="62" t="s">
        <v>31</v>
      </c>
      <c r="D18" s="40" t="s">
        <v>7</v>
      </c>
      <c r="E18" s="30">
        <v>250</v>
      </c>
      <c r="F18" s="31">
        <v>0.05</v>
      </c>
      <c r="G18" s="42">
        <v>4.5</v>
      </c>
      <c r="H18" s="37">
        <f t="shared" si="0"/>
        <v>0</v>
      </c>
      <c r="I18" s="37">
        <f t="shared" si="1"/>
        <v>4.5</v>
      </c>
      <c r="J18" s="87">
        <f t="shared" si="2"/>
        <v>1071.4285714285713</v>
      </c>
      <c r="K18" s="91">
        <f t="shared" si="3"/>
        <v>1125</v>
      </c>
    </row>
    <row r="19" spans="1:13" ht="30" customHeight="1" x14ac:dyDescent="0.2">
      <c r="A19" s="33" t="s">
        <v>100</v>
      </c>
      <c r="B19" s="38" t="s">
        <v>30</v>
      </c>
      <c r="C19" s="62" t="s">
        <v>150</v>
      </c>
      <c r="D19" s="40" t="s">
        <v>7</v>
      </c>
      <c r="E19" s="30">
        <v>270</v>
      </c>
      <c r="F19" s="31">
        <v>0.05</v>
      </c>
      <c r="G19" s="42">
        <v>6</v>
      </c>
      <c r="H19" s="37">
        <f t="shared" si="0"/>
        <v>0</v>
      </c>
      <c r="I19" s="37">
        <f t="shared" si="1"/>
        <v>6</v>
      </c>
      <c r="J19" s="87">
        <f t="shared" si="2"/>
        <v>1542.8571428571429</v>
      </c>
      <c r="K19" s="91">
        <f t="shared" si="3"/>
        <v>1620</v>
      </c>
    </row>
    <row r="20" spans="1:13" ht="30" customHeight="1" x14ac:dyDescent="0.2">
      <c r="A20" s="33" t="s">
        <v>101</v>
      </c>
      <c r="B20" s="38"/>
      <c r="C20" s="62" t="s">
        <v>151</v>
      </c>
      <c r="D20" s="40" t="s">
        <v>7</v>
      </c>
      <c r="E20" s="30">
        <v>220</v>
      </c>
      <c r="F20" s="31">
        <v>0.05</v>
      </c>
      <c r="G20" s="42">
        <v>6.75</v>
      </c>
      <c r="H20" s="37">
        <f t="shared" si="0"/>
        <v>0</v>
      </c>
      <c r="I20" s="37">
        <f t="shared" si="1"/>
        <v>6.75</v>
      </c>
      <c r="J20" s="87">
        <f t="shared" si="2"/>
        <v>1414.2857142857142</v>
      </c>
      <c r="K20" s="91">
        <f t="shared" si="3"/>
        <v>1485</v>
      </c>
      <c r="L20" s="11"/>
      <c r="M20" s="12"/>
    </row>
    <row r="21" spans="1:13" ht="30" customHeight="1" x14ac:dyDescent="0.2">
      <c r="A21" s="33" t="s">
        <v>102</v>
      </c>
      <c r="B21" s="38" t="s">
        <v>32</v>
      </c>
      <c r="C21" s="62" t="s">
        <v>33</v>
      </c>
      <c r="D21" s="40" t="s">
        <v>7</v>
      </c>
      <c r="E21" s="30">
        <v>5200</v>
      </c>
      <c r="F21" s="31">
        <v>0.05</v>
      </c>
      <c r="G21" s="42">
        <v>2.6</v>
      </c>
      <c r="H21" s="37">
        <f t="shared" si="0"/>
        <v>0</v>
      </c>
      <c r="I21" s="37">
        <f t="shared" si="1"/>
        <v>2.6</v>
      </c>
      <c r="J21" s="87">
        <f t="shared" si="2"/>
        <v>12876.190476190477</v>
      </c>
      <c r="K21" s="91">
        <f t="shared" si="3"/>
        <v>13520</v>
      </c>
    </row>
    <row r="22" spans="1:13" ht="30" customHeight="1" x14ac:dyDescent="0.2">
      <c r="A22" s="33" t="s">
        <v>103</v>
      </c>
      <c r="B22" s="38" t="s">
        <v>34</v>
      </c>
      <c r="C22" s="62" t="s">
        <v>169</v>
      </c>
      <c r="D22" s="40" t="s">
        <v>7</v>
      </c>
      <c r="E22" s="41">
        <v>50</v>
      </c>
      <c r="F22" s="31">
        <v>0.05</v>
      </c>
      <c r="G22" s="81">
        <v>30</v>
      </c>
      <c r="H22" s="37">
        <f t="shared" si="0"/>
        <v>0</v>
      </c>
      <c r="I22" s="37">
        <f t="shared" si="1"/>
        <v>30</v>
      </c>
      <c r="J22" s="87">
        <f t="shared" si="2"/>
        <v>1428.5714285714287</v>
      </c>
      <c r="K22" s="91">
        <f t="shared" si="3"/>
        <v>1500</v>
      </c>
    </row>
    <row r="23" spans="1:13" ht="30" customHeight="1" x14ac:dyDescent="0.2">
      <c r="A23" s="33" t="s">
        <v>104</v>
      </c>
      <c r="B23" s="38" t="s">
        <v>35</v>
      </c>
      <c r="C23" s="35" t="s">
        <v>36</v>
      </c>
      <c r="D23" s="36" t="s">
        <v>39</v>
      </c>
      <c r="E23" s="30">
        <v>140500</v>
      </c>
      <c r="F23" s="31">
        <v>0.05</v>
      </c>
      <c r="G23" s="82">
        <v>0.7</v>
      </c>
      <c r="H23" s="42">
        <f t="shared" si="0"/>
        <v>0</v>
      </c>
      <c r="I23" s="37">
        <f t="shared" si="1"/>
        <v>0.7</v>
      </c>
      <c r="J23" s="87">
        <f t="shared" si="2"/>
        <v>93666.666666666672</v>
      </c>
      <c r="K23" s="91">
        <f t="shared" si="3"/>
        <v>98350</v>
      </c>
    </row>
    <row r="24" spans="1:13" ht="30" customHeight="1" x14ac:dyDescent="0.2">
      <c r="A24" s="33" t="s">
        <v>105</v>
      </c>
      <c r="B24" s="38" t="s">
        <v>37</v>
      </c>
      <c r="C24" s="62" t="s">
        <v>38</v>
      </c>
      <c r="D24" s="40" t="s">
        <v>39</v>
      </c>
      <c r="E24" s="30">
        <v>1800</v>
      </c>
      <c r="F24" s="31">
        <v>0.05</v>
      </c>
      <c r="G24" s="83">
        <v>5</v>
      </c>
      <c r="H24" s="37">
        <f t="shared" si="0"/>
        <v>0</v>
      </c>
      <c r="I24" s="37">
        <f t="shared" si="1"/>
        <v>5</v>
      </c>
      <c r="J24" s="87">
        <f t="shared" si="2"/>
        <v>8571.4285714285706</v>
      </c>
      <c r="K24" s="91">
        <f t="shared" si="3"/>
        <v>9000</v>
      </c>
    </row>
    <row r="25" spans="1:13" ht="30" customHeight="1" x14ac:dyDescent="0.2">
      <c r="A25" s="33" t="s">
        <v>106</v>
      </c>
      <c r="B25" s="38"/>
      <c r="C25" s="62" t="s">
        <v>41</v>
      </c>
      <c r="D25" s="40" t="s">
        <v>7</v>
      </c>
      <c r="E25" s="30">
        <v>3200</v>
      </c>
      <c r="F25" s="31">
        <v>0.05</v>
      </c>
      <c r="G25" s="42">
        <v>1.4</v>
      </c>
      <c r="H25" s="37">
        <f t="shared" si="0"/>
        <v>0</v>
      </c>
      <c r="I25" s="37">
        <f t="shared" si="1"/>
        <v>1.4</v>
      </c>
      <c r="J25" s="87">
        <f t="shared" si="2"/>
        <v>4266.666666666667</v>
      </c>
      <c r="K25" s="91">
        <f t="shared" si="3"/>
        <v>4480</v>
      </c>
    </row>
    <row r="26" spans="1:13" ht="30" customHeight="1" x14ac:dyDescent="0.2">
      <c r="A26" s="33" t="s">
        <v>107</v>
      </c>
      <c r="B26" s="38" t="s">
        <v>40</v>
      </c>
      <c r="C26" s="62" t="s">
        <v>43</v>
      </c>
      <c r="D26" s="40" t="s">
        <v>7</v>
      </c>
      <c r="E26" s="30">
        <v>100</v>
      </c>
      <c r="F26" s="31">
        <v>0.05</v>
      </c>
      <c r="G26" s="42">
        <v>7</v>
      </c>
      <c r="H26" s="37">
        <f t="shared" si="0"/>
        <v>0</v>
      </c>
      <c r="I26" s="37">
        <f t="shared" si="1"/>
        <v>7</v>
      </c>
      <c r="J26" s="87">
        <f t="shared" si="2"/>
        <v>666.66666666666663</v>
      </c>
      <c r="K26" s="91">
        <f t="shared" si="3"/>
        <v>700</v>
      </c>
    </row>
    <row r="27" spans="1:13" ht="30" customHeight="1" x14ac:dyDescent="0.2">
      <c r="A27" s="33" t="s">
        <v>108</v>
      </c>
      <c r="B27" s="38"/>
      <c r="C27" s="62" t="s">
        <v>44</v>
      </c>
      <c r="D27" s="40" t="s">
        <v>7</v>
      </c>
      <c r="E27" s="30">
        <v>1400</v>
      </c>
      <c r="F27" s="43">
        <v>0.05</v>
      </c>
      <c r="G27" s="42">
        <v>2.2000000000000002</v>
      </c>
      <c r="H27" s="37">
        <f t="shared" si="0"/>
        <v>0</v>
      </c>
      <c r="I27" s="37">
        <f t="shared" si="1"/>
        <v>2.2000000000000002</v>
      </c>
      <c r="J27" s="87">
        <f t="shared" si="2"/>
        <v>2933.3333333333339</v>
      </c>
      <c r="K27" s="91">
        <f t="shared" si="3"/>
        <v>3080.0000000000005</v>
      </c>
    </row>
    <row r="28" spans="1:13" ht="30" customHeight="1" x14ac:dyDescent="0.2">
      <c r="A28" s="33" t="s">
        <v>109</v>
      </c>
      <c r="B28" s="38" t="s">
        <v>42</v>
      </c>
      <c r="C28" s="62" t="s">
        <v>46</v>
      </c>
      <c r="D28" s="40" t="s">
        <v>7</v>
      </c>
      <c r="E28" s="30">
        <v>2900</v>
      </c>
      <c r="F28" s="31">
        <v>0.05</v>
      </c>
      <c r="G28" s="42">
        <v>6</v>
      </c>
      <c r="H28" s="37">
        <f t="shared" si="0"/>
        <v>0</v>
      </c>
      <c r="I28" s="37">
        <f t="shared" si="1"/>
        <v>6</v>
      </c>
      <c r="J28" s="87">
        <f t="shared" si="2"/>
        <v>16571.428571428572</v>
      </c>
      <c r="K28" s="91">
        <f t="shared" si="3"/>
        <v>17400</v>
      </c>
    </row>
    <row r="29" spans="1:13" ht="30" customHeight="1" x14ac:dyDescent="0.2">
      <c r="A29" s="33" t="s">
        <v>110</v>
      </c>
      <c r="B29" s="38" t="s">
        <v>40</v>
      </c>
      <c r="C29" s="62" t="s">
        <v>47</v>
      </c>
      <c r="D29" s="40" t="s">
        <v>7</v>
      </c>
      <c r="E29" s="30">
        <v>1900</v>
      </c>
      <c r="F29" s="31">
        <v>0.05</v>
      </c>
      <c r="G29" s="42">
        <v>4</v>
      </c>
      <c r="H29" s="37">
        <f t="shared" si="0"/>
        <v>0</v>
      </c>
      <c r="I29" s="37">
        <f t="shared" si="1"/>
        <v>4</v>
      </c>
      <c r="J29" s="87">
        <f t="shared" si="2"/>
        <v>7238.0952380952385</v>
      </c>
      <c r="K29" s="91">
        <f t="shared" si="3"/>
        <v>7600</v>
      </c>
    </row>
    <row r="30" spans="1:13" ht="30" customHeight="1" x14ac:dyDescent="0.2">
      <c r="A30" s="33" t="s">
        <v>111</v>
      </c>
      <c r="B30" s="38" t="s">
        <v>45</v>
      </c>
      <c r="C30" s="62" t="s">
        <v>48</v>
      </c>
      <c r="D30" s="40" t="s">
        <v>39</v>
      </c>
      <c r="E30" s="30">
        <v>2200</v>
      </c>
      <c r="F30" s="31">
        <v>0.05</v>
      </c>
      <c r="G30" s="42">
        <v>3</v>
      </c>
      <c r="H30" s="37">
        <f t="shared" si="0"/>
        <v>0</v>
      </c>
      <c r="I30" s="37">
        <f t="shared" si="1"/>
        <v>3</v>
      </c>
      <c r="J30" s="87">
        <f t="shared" si="2"/>
        <v>6285.7142857142853</v>
      </c>
      <c r="K30" s="91">
        <f t="shared" si="3"/>
        <v>6600</v>
      </c>
    </row>
    <row r="31" spans="1:13" ht="30" customHeight="1" x14ac:dyDescent="0.2">
      <c r="A31" s="33" t="s">
        <v>112</v>
      </c>
      <c r="B31" s="38" t="s">
        <v>40</v>
      </c>
      <c r="C31" s="62" t="s">
        <v>49</v>
      </c>
      <c r="D31" s="40" t="s">
        <v>12</v>
      </c>
      <c r="E31" s="30">
        <v>3000</v>
      </c>
      <c r="F31" s="31">
        <v>0.05</v>
      </c>
      <c r="G31" s="42">
        <v>2.2000000000000002</v>
      </c>
      <c r="H31" s="37">
        <f t="shared" si="0"/>
        <v>0</v>
      </c>
      <c r="I31" s="37">
        <f t="shared" si="1"/>
        <v>2.2000000000000002</v>
      </c>
      <c r="J31" s="87">
        <f t="shared" si="2"/>
        <v>6285.7142857142862</v>
      </c>
      <c r="K31" s="91">
        <f t="shared" si="3"/>
        <v>6600.0000000000009</v>
      </c>
    </row>
    <row r="32" spans="1:13" ht="30" customHeight="1" x14ac:dyDescent="0.2">
      <c r="A32" s="33" t="s">
        <v>113</v>
      </c>
      <c r="B32" s="38"/>
      <c r="C32" s="62" t="s">
        <v>51</v>
      </c>
      <c r="D32" s="40" t="s">
        <v>7</v>
      </c>
      <c r="E32" s="30">
        <v>1700</v>
      </c>
      <c r="F32" s="31">
        <v>0.05</v>
      </c>
      <c r="G32" s="42">
        <v>9</v>
      </c>
      <c r="H32" s="37">
        <f t="shared" si="0"/>
        <v>0</v>
      </c>
      <c r="I32" s="37">
        <f t="shared" si="1"/>
        <v>9</v>
      </c>
      <c r="J32" s="87">
        <f t="shared" si="2"/>
        <v>14571.428571428571</v>
      </c>
      <c r="K32" s="91">
        <f t="shared" si="3"/>
        <v>15300</v>
      </c>
    </row>
    <row r="33" spans="1:11" ht="30" customHeight="1" x14ac:dyDescent="0.2">
      <c r="A33" s="33" t="s">
        <v>114</v>
      </c>
      <c r="B33" s="38" t="s">
        <v>23</v>
      </c>
      <c r="C33" s="62" t="s">
        <v>53</v>
      </c>
      <c r="D33" s="40" t="s">
        <v>7</v>
      </c>
      <c r="E33" s="39">
        <v>31000</v>
      </c>
      <c r="F33" s="31">
        <v>0.05</v>
      </c>
      <c r="G33" s="42">
        <v>2.5</v>
      </c>
      <c r="H33" s="37">
        <f t="shared" si="0"/>
        <v>0</v>
      </c>
      <c r="I33" s="37">
        <f t="shared" si="1"/>
        <v>2.5</v>
      </c>
      <c r="J33" s="87">
        <f t="shared" si="2"/>
        <v>73809.523809523816</v>
      </c>
      <c r="K33" s="91">
        <f t="shared" si="3"/>
        <v>77500</v>
      </c>
    </row>
    <row r="34" spans="1:11" ht="30" customHeight="1" x14ac:dyDescent="0.2">
      <c r="A34" s="33" t="s">
        <v>115</v>
      </c>
      <c r="B34" s="38" t="s">
        <v>50</v>
      </c>
      <c r="C34" s="62" t="s">
        <v>54</v>
      </c>
      <c r="D34" s="40" t="s">
        <v>12</v>
      </c>
      <c r="E34" s="30">
        <v>10600</v>
      </c>
      <c r="F34" s="31">
        <v>0.05</v>
      </c>
      <c r="G34" s="42">
        <v>2</v>
      </c>
      <c r="H34" s="37">
        <f t="shared" si="0"/>
        <v>0</v>
      </c>
      <c r="I34" s="37">
        <f t="shared" si="1"/>
        <v>2</v>
      </c>
      <c r="J34" s="87">
        <f t="shared" si="2"/>
        <v>20190.476190476191</v>
      </c>
      <c r="K34" s="91">
        <f t="shared" si="3"/>
        <v>21200</v>
      </c>
    </row>
    <row r="35" spans="1:11" ht="30" customHeight="1" x14ac:dyDescent="0.2">
      <c r="A35" s="33" t="s">
        <v>116</v>
      </c>
      <c r="B35" s="38" t="s">
        <v>52</v>
      </c>
      <c r="C35" s="62" t="s">
        <v>55</v>
      </c>
      <c r="D35" s="40" t="s">
        <v>7</v>
      </c>
      <c r="E35" s="30">
        <v>150</v>
      </c>
      <c r="F35" s="31">
        <v>0.05</v>
      </c>
      <c r="G35" s="42">
        <v>21</v>
      </c>
      <c r="H35" s="37">
        <f t="shared" si="0"/>
        <v>0</v>
      </c>
      <c r="I35" s="37">
        <f t="shared" si="1"/>
        <v>21</v>
      </c>
      <c r="J35" s="87">
        <f t="shared" si="2"/>
        <v>3000</v>
      </c>
      <c r="K35" s="91">
        <f t="shared" si="3"/>
        <v>3150</v>
      </c>
    </row>
    <row r="36" spans="1:11" ht="30" customHeight="1" x14ac:dyDescent="0.2">
      <c r="A36" s="33" t="s">
        <v>117</v>
      </c>
      <c r="B36" s="38"/>
      <c r="C36" s="62" t="s">
        <v>57</v>
      </c>
      <c r="D36" s="40" t="s">
        <v>7</v>
      </c>
      <c r="E36" s="30">
        <v>1800</v>
      </c>
      <c r="F36" s="31">
        <v>0.05</v>
      </c>
      <c r="G36" s="42">
        <v>7</v>
      </c>
      <c r="H36" s="37">
        <f t="shared" si="0"/>
        <v>0</v>
      </c>
      <c r="I36" s="37">
        <f t="shared" si="1"/>
        <v>7</v>
      </c>
      <c r="J36" s="87">
        <f t="shared" si="2"/>
        <v>12000</v>
      </c>
      <c r="K36" s="91">
        <f t="shared" si="3"/>
        <v>12600</v>
      </c>
    </row>
    <row r="37" spans="1:11" ht="30" customHeight="1" x14ac:dyDescent="0.2">
      <c r="A37" s="33" t="s">
        <v>118</v>
      </c>
      <c r="B37" s="38" t="s">
        <v>23</v>
      </c>
      <c r="C37" s="62" t="s">
        <v>58</v>
      </c>
      <c r="D37" s="40" t="s">
        <v>7</v>
      </c>
      <c r="E37" s="30">
        <v>4300</v>
      </c>
      <c r="F37" s="31">
        <v>0.05</v>
      </c>
      <c r="G37" s="42">
        <v>5.5</v>
      </c>
      <c r="H37" s="37">
        <f t="shared" si="0"/>
        <v>0</v>
      </c>
      <c r="I37" s="37">
        <f t="shared" si="1"/>
        <v>5.5</v>
      </c>
      <c r="J37" s="87">
        <f t="shared" si="2"/>
        <v>22523.809523809523</v>
      </c>
      <c r="K37" s="91">
        <f t="shared" si="3"/>
        <v>23650</v>
      </c>
    </row>
    <row r="38" spans="1:11" ht="30" customHeight="1" x14ac:dyDescent="0.2">
      <c r="A38" s="33" t="s">
        <v>119</v>
      </c>
      <c r="B38" s="38"/>
      <c r="C38" s="62" t="s">
        <v>59</v>
      </c>
      <c r="D38" s="40" t="s">
        <v>7</v>
      </c>
      <c r="E38" s="30">
        <v>200</v>
      </c>
      <c r="F38" s="31">
        <v>0.05</v>
      </c>
      <c r="G38" s="42">
        <v>5</v>
      </c>
      <c r="H38" s="37">
        <f t="shared" si="0"/>
        <v>0</v>
      </c>
      <c r="I38" s="37">
        <f t="shared" si="1"/>
        <v>5</v>
      </c>
      <c r="J38" s="87">
        <f t="shared" si="2"/>
        <v>952.38095238095241</v>
      </c>
      <c r="K38" s="91">
        <f t="shared" si="3"/>
        <v>1000</v>
      </c>
    </row>
    <row r="39" spans="1:11" ht="30" customHeight="1" x14ac:dyDescent="0.2">
      <c r="A39" s="33" t="s">
        <v>120</v>
      </c>
      <c r="B39" s="38" t="s">
        <v>56</v>
      </c>
      <c r="C39" s="62" t="s">
        <v>152</v>
      </c>
      <c r="D39" s="44" t="s">
        <v>7</v>
      </c>
      <c r="E39" s="30">
        <v>1400</v>
      </c>
      <c r="F39" s="31">
        <v>0.05</v>
      </c>
      <c r="G39" s="42">
        <v>11</v>
      </c>
      <c r="H39" s="37">
        <f t="shared" si="0"/>
        <v>0</v>
      </c>
      <c r="I39" s="37">
        <f t="shared" si="1"/>
        <v>11</v>
      </c>
      <c r="J39" s="87">
        <f t="shared" si="2"/>
        <v>14666.666666666666</v>
      </c>
      <c r="K39" s="91">
        <f t="shared" si="3"/>
        <v>15400</v>
      </c>
    </row>
    <row r="40" spans="1:11" ht="30" customHeight="1" x14ac:dyDescent="0.2">
      <c r="A40" s="33" t="s">
        <v>121</v>
      </c>
      <c r="B40" s="38"/>
      <c r="C40" s="62" t="s">
        <v>153</v>
      </c>
      <c r="D40" s="40" t="s">
        <v>7</v>
      </c>
      <c r="E40" s="30">
        <v>1100</v>
      </c>
      <c r="F40" s="31">
        <v>0.05</v>
      </c>
      <c r="G40" s="42">
        <v>13</v>
      </c>
      <c r="H40" s="37">
        <f t="shared" si="0"/>
        <v>0</v>
      </c>
      <c r="I40" s="37">
        <f t="shared" si="1"/>
        <v>13</v>
      </c>
      <c r="J40" s="87">
        <f t="shared" si="2"/>
        <v>13619.047619047618</v>
      </c>
      <c r="K40" s="91">
        <f t="shared" si="3"/>
        <v>14300</v>
      </c>
    </row>
    <row r="41" spans="1:11" ht="30" customHeight="1" x14ac:dyDescent="0.2">
      <c r="A41" s="33" t="s">
        <v>122</v>
      </c>
      <c r="B41" s="38" t="s">
        <v>56</v>
      </c>
      <c r="C41" s="62" t="s">
        <v>154</v>
      </c>
      <c r="D41" s="40" t="s">
        <v>7</v>
      </c>
      <c r="E41" s="30">
        <v>300</v>
      </c>
      <c r="F41" s="31">
        <v>0.05</v>
      </c>
      <c r="G41" s="42">
        <v>22</v>
      </c>
      <c r="H41" s="37">
        <f t="shared" si="0"/>
        <v>0</v>
      </c>
      <c r="I41" s="37">
        <f t="shared" si="1"/>
        <v>22</v>
      </c>
      <c r="J41" s="87">
        <f t="shared" si="2"/>
        <v>6285.7142857142853</v>
      </c>
      <c r="K41" s="91">
        <f t="shared" si="3"/>
        <v>6600</v>
      </c>
    </row>
    <row r="42" spans="1:11" ht="30" customHeight="1" x14ac:dyDescent="0.2">
      <c r="A42" s="33" t="s">
        <v>123</v>
      </c>
      <c r="B42" s="38" t="s">
        <v>56</v>
      </c>
      <c r="C42" s="62" t="s">
        <v>155</v>
      </c>
      <c r="D42" s="40" t="s">
        <v>7</v>
      </c>
      <c r="E42" s="30">
        <v>300</v>
      </c>
      <c r="F42" s="31">
        <v>0.05</v>
      </c>
      <c r="G42" s="42">
        <v>11</v>
      </c>
      <c r="H42" s="37">
        <f t="shared" si="0"/>
        <v>0</v>
      </c>
      <c r="I42" s="37">
        <f t="shared" si="1"/>
        <v>11</v>
      </c>
      <c r="J42" s="87">
        <f t="shared" si="2"/>
        <v>3142.8571428571427</v>
      </c>
      <c r="K42" s="91">
        <f t="shared" si="3"/>
        <v>3300</v>
      </c>
    </row>
    <row r="43" spans="1:11" ht="30" customHeight="1" x14ac:dyDescent="0.2">
      <c r="A43" s="33" t="s">
        <v>124</v>
      </c>
      <c r="B43" s="38" t="s">
        <v>60</v>
      </c>
      <c r="C43" s="62" t="s">
        <v>156</v>
      </c>
      <c r="D43" s="40" t="s">
        <v>7</v>
      </c>
      <c r="E43" s="30">
        <v>200</v>
      </c>
      <c r="F43" s="31">
        <v>0.05</v>
      </c>
      <c r="G43" s="42">
        <v>12</v>
      </c>
      <c r="H43" s="37">
        <f t="shared" si="0"/>
        <v>0</v>
      </c>
      <c r="I43" s="37">
        <f t="shared" si="1"/>
        <v>12</v>
      </c>
      <c r="J43" s="87">
        <f t="shared" si="2"/>
        <v>2285.7142857142858</v>
      </c>
      <c r="K43" s="91">
        <f t="shared" si="3"/>
        <v>2400</v>
      </c>
    </row>
    <row r="44" spans="1:11" ht="30" customHeight="1" x14ac:dyDescent="0.2">
      <c r="A44" s="33" t="s">
        <v>125</v>
      </c>
      <c r="B44" s="38" t="s">
        <v>60</v>
      </c>
      <c r="C44" s="62" t="s">
        <v>157</v>
      </c>
      <c r="D44" s="40" t="s">
        <v>7</v>
      </c>
      <c r="E44" s="30">
        <v>300</v>
      </c>
      <c r="F44" s="31">
        <v>0.05</v>
      </c>
      <c r="G44" s="42">
        <v>10</v>
      </c>
      <c r="H44" s="37">
        <f t="shared" si="0"/>
        <v>0</v>
      </c>
      <c r="I44" s="37">
        <f t="shared" si="1"/>
        <v>10</v>
      </c>
      <c r="J44" s="87">
        <f t="shared" si="2"/>
        <v>2857.1428571428573</v>
      </c>
      <c r="K44" s="91">
        <f t="shared" si="3"/>
        <v>3000</v>
      </c>
    </row>
    <row r="45" spans="1:11" ht="30" customHeight="1" x14ac:dyDescent="0.2">
      <c r="A45" s="33" t="s">
        <v>126</v>
      </c>
      <c r="B45" s="38" t="s">
        <v>60</v>
      </c>
      <c r="C45" s="62" t="s">
        <v>62</v>
      </c>
      <c r="D45" s="40" t="s">
        <v>7</v>
      </c>
      <c r="E45" s="30">
        <v>1800</v>
      </c>
      <c r="F45" s="31">
        <v>0.05</v>
      </c>
      <c r="G45" s="42">
        <v>10</v>
      </c>
      <c r="H45" s="37">
        <f t="shared" si="0"/>
        <v>0</v>
      </c>
      <c r="I45" s="37">
        <f t="shared" si="1"/>
        <v>10</v>
      </c>
      <c r="J45" s="87">
        <f t="shared" si="2"/>
        <v>17142.857142857141</v>
      </c>
      <c r="K45" s="91">
        <f t="shared" si="3"/>
        <v>18000</v>
      </c>
    </row>
    <row r="46" spans="1:11" ht="30" customHeight="1" x14ac:dyDescent="0.2">
      <c r="A46" s="33" t="s">
        <v>127</v>
      </c>
      <c r="B46" s="38" t="s">
        <v>61</v>
      </c>
      <c r="C46" s="62" t="s">
        <v>63</v>
      </c>
      <c r="D46" s="40" t="s">
        <v>7</v>
      </c>
      <c r="E46" s="30">
        <v>3100</v>
      </c>
      <c r="F46" s="31">
        <v>0.05</v>
      </c>
      <c r="G46" s="42">
        <v>12</v>
      </c>
      <c r="H46" s="37">
        <f t="shared" si="0"/>
        <v>0</v>
      </c>
      <c r="I46" s="37">
        <f t="shared" si="1"/>
        <v>12</v>
      </c>
      <c r="J46" s="87">
        <f t="shared" si="2"/>
        <v>35428.571428571428</v>
      </c>
      <c r="K46" s="91">
        <f t="shared" si="3"/>
        <v>37200</v>
      </c>
    </row>
    <row r="47" spans="1:11" ht="30" customHeight="1" x14ac:dyDescent="0.2">
      <c r="A47" s="33" t="s">
        <v>128</v>
      </c>
      <c r="B47" s="38" t="s">
        <v>23</v>
      </c>
      <c r="C47" s="62" t="s">
        <v>65</v>
      </c>
      <c r="D47" s="40" t="s">
        <v>7</v>
      </c>
      <c r="E47" s="39">
        <v>850</v>
      </c>
      <c r="F47" s="31">
        <v>0.05</v>
      </c>
      <c r="G47" s="42">
        <v>8</v>
      </c>
      <c r="H47" s="37">
        <f t="shared" si="0"/>
        <v>0</v>
      </c>
      <c r="I47" s="37">
        <f t="shared" si="1"/>
        <v>8</v>
      </c>
      <c r="J47" s="87">
        <f t="shared" si="2"/>
        <v>6476.1904761904761</v>
      </c>
      <c r="K47" s="91">
        <f t="shared" si="3"/>
        <v>6800</v>
      </c>
    </row>
    <row r="48" spans="1:11" ht="30" customHeight="1" x14ac:dyDescent="0.2">
      <c r="A48" s="33" t="s">
        <v>129</v>
      </c>
      <c r="B48" s="38" t="s">
        <v>64</v>
      </c>
      <c r="C48" s="62" t="s">
        <v>67</v>
      </c>
      <c r="D48" s="40" t="s">
        <v>7</v>
      </c>
      <c r="E48" s="30">
        <v>6800</v>
      </c>
      <c r="F48" s="31">
        <v>0.05</v>
      </c>
      <c r="G48" s="42">
        <v>5</v>
      </c>
      <c r="H48" s="37">
        <f t="shared" si="0"/>
        <v>0</v>
      </c>
      <c r="I48" s="37">
        <f t="shared" si="1"/>
        <v>5</v>
      </c>
      <c r="J48" s="87">
        <f t="shared" si="2"/>
        <v>32380.952380952382</v>
      </c>
      <c r="K48" s="91">
        <f t="shared" si="3"/>
        <v>34000</v>
      </c>
    </row>
    <row r="49" spans="1:11" ht="30" customHeight="1" x14ac:dyDescent="0.2">
      <c r="A49" s="33" t="s">
        <v>130</v>
      </c>
      <c r="B49" s="38" t="s">
        <v>66</v>
      </c>
      <c r="C49" s="62" t="s">
        <v>68</v>
      </c>
      <c r="D49" s="40" t="s">
        <v>7</v>
      </c>
      <c r="E49" s="30">
        <v>50</v>
      </c>
      <c r="F49" s="31">
        <v>0.05</v>
      </c>
      <c r="G49" s="42">
        <v>8</v>
      </c>
      <c r="H49" s="37">
        <f t="shared" si="0"/>
        <v>0</v>
      </c>
      <c r="I49" s="37">
        <f t="shared" si="1"/>
        <v>8</v>
      </c>
      <c r="J49" s="87">
        <f t="shared" si="2"/>
        <v>380.95238095238096</v>
      </c>
      <c r="K49" s="91">
        <f t="shared" si="3"/>
        <v>400</v>
      </c>
    </row>
    <row r="50" spans="1:11" ht="30" customHeight="1" x14ac:dyDescent="0.2">
      <c r="A50" s="33" t="s">
        <v>131</v>
      </c>
      <c r="B50" s="38"/>
      <c r="C50" s="62" t="s">
        <v>69</v>
      </c>
      <c r="D50" s="40" t="s">
        <v>39</v>
      </c>
      <c r="E50" s="30">
        <v>2100</v>
      </c>
      <c r="F50" s="31">
        <v>0.05</v>
      </c>
      <c r="G50" s="42">
        <v>3.5</v>
      </c>
      <c r="H50" s="37">
        <f t="shared" si="0"/>
        <v>0</v>
      </c>
      <c r="I50" s="37">
        <f t="shared" si="1"/>
        <v>3.5</v>
      </c>
      <c r="J50" s="87">
        <f t="shared" si="2"/>
        <v>7000</v>
      </c>
      <c r="K50" s="91">
        <f t="shared" si="3"/>
        <v>7350</v>
      </c>
    </row>
    <row r="51" spans="1:11" ht="30" customHeight="1" x14ac:dyDescent="0.2">
      <c r="A51" s="33" t="s">
        <v>132</v>
      </c>
      <c r="B51" s="38" t="s">
        <v>23</v>
      </c>
      <c r="C51" s="62" t="s">
        <v>71</v>
      </c>
      <c r="D51" s="40" t="s">
        <v>7</v>
      </c>
      <c r="E51" s="30">
        <v>400</v>
      </c>
      <c r="F51" s="31">
        <v>0.05</v>
      </c>
      <c r="G51" s="42">
        <v>5</v>
      </c>
      <c r="H51" s="37">
        <f t="shared" si="0"/>
        <v>0</v>
      </c>
      <c r="I51" s="37">
        <f t="shared" si="1"/>
        <v>5</v>
      </c>
      <c r="J51" s="87">
        <f t="shared" si="2"/>
        <v>1904.7619047619048</v>
      </c>
      <c r="K51" s="91">
        <f t="shared" si="3"/>
        <v>2000</v>
      </c>
    </row>
    <row r="52" spans="1:11" ht="30" customHeight="1" x14ac:dyDescent="0.2">
      <c r="A52" s="33" t="s">
        <v>133</v>
      </c>
      <c r="B52" s="38" t="s">
        <v>23</v>
      </c>
      <c r="C52" s="62" t="s">
        <v>72</v>
      </c>
      <c r="D52" s="40" t="s">
        <v>12</v>
      </c>
      <c r="E52" s="30">
        <v>10000</v>
      </c>
      <c r="F52" s="31">
        <v>0.05</v>
      </c>
      <c r="G52" s="42">
        <v>2.2000000000000002</v>
      </c>
      <c r="H52" s="37">
        <f t="shared" si="0"/>
        <v>0</v>
      </c>
      <c r="I52" s="37">
        <f t="shared" si="1"/>
        <v>2.2000000000000002</v>
      </c>
      <c r="J52" s="87">
        <f t="shared" si="2"/>
        <v>20952.380952380954</v>
      </c>
      <c r="K52" s="91">
        <f t="shared" si="3"/>
        <v>22000</v>
      </c>
    </row>
    <row r="53" spans="1:11" ht="30" customHeight="1" x14ac:dyDescent="0.2">
      <c r="A53" s="33" t="s">
        <v>134</v>
      </c>
      <c r="B53" s="38" t="s">
        <v>70</v>
      </c>
      <c r="C53" s="62" t="s">
        <v>74</v>
      </c>
      <c r="D53" s="40" t="s">
        <v>39</v>
      </c>
      <c r="E53" s="30">
        <v>7000</v>
      </c>
      <c r="F53" s="31">
        <v>0.05</v>
      </c>
      <c r="G53" s="42">
        <v>3.5</v>
      </c>
      <c r="H53" s="37">
        <f t="shared" si="0"/>
        <v>0</v>
      </c>
      <c r="I53" s="37">
        <f t="shared" si="1"/>
        <v>3.5</v>
      </c>
      <c r="J53" s="87">
        <f t="shared" si="2"/>
        <v>23333.333333333332</v>
      </c>
      <c r="K53" s="91">
        <f t="shared" si="3"/>
        <v>24500</v>
      </c>
    </row>
    <row r="54" spans="1:11" ht="30" customHeight="1" x14ac:dyDescent="0.2">
      <c r="A54" s="33" t="s">
        <v>135</v>
      </c>
      <c r="B54" s="38" t="s">
        <v>23</v>
      </c>
      <c r="C54" s="62" t="s">
        <v>75</v>
      </c>
      <c r="D54" s="40" t="s">
        <v>7</v>
      </c>
      <c r="E54" s="30">
        <v>6300</v>
      </c>
      <c r="F54" s="31">
        <v>0.05</v>
      </c>
      <c r="G54" s="42">
        <v>4.5</v>
      </c>
      <c r="H54" s="37">
        <f t="shared" si="0"/>
        <v>0</v>
      </c>
      <c r="I54" s="37">
        <f t="shared" si="1"/>
        <v>4.5</v>
      </c>
      <c r="J54" s="87">
        <f t="shared" si="2"/>
        <v>27000</v>
      </c>
      <c r="K54" s="91">
        <f t="shared" si="3"/>
        <v>28350</v>
      </c>
    </row>
    <row r="55" spans="1:11" ht="30" customHeight="1" x14ac:dyDescent="0.2">
      <c r="A55" s="33" t="s">
        <v>136</v>
      </c>
      <c r="B55" s="38" t="s">
        <v>73</v>
      </c>
      <c r="C55" s="64" t="s">
        <v>76</v>
      </c>
      <c r="D55" s="45" t="s">
        <v>39</v>
      </c>
      <c r="E55" s="30">
        <v>250</v>
      </c>
      <c r="F55" s="31">
        <v>0.05</v>
      </c>
      <c r="G55" s="42">
        <v>4.25</v>
      </c>
      <c r="H55" s="37">
        <f t="shared" si="0"/>
        <v>0</v>
      </c>
      <c r="I55" s="37">
        <f t="shared" si="1"/>
        <v>4.25</v>
      </c>
      <c r="J55" s="87">
        <f t="shared" si="2"/>
        <v>1011.9047619047619</v>
      </c>
      <c r="K55" s="91">
        <f t="shared" si="3"/>
        <v>1062.5</v>
      </c>
    </row>
    <row r="56" spans="1:11" ht="30" customHeight="1" x14ac:dyDescent="0.2">
      <c r="A56" s="33" t="s">
        <v>137</v>
      </c>
      <c r="B56" s="38"/>
      <c r="C56" s="62" t="s">
        <v>77</v>
      </c>
      <c r="D56" s="40" t="s">
        <v>12</v>
      </c>
      <c r="E56" s="30">
        <v>7200</v>
      </c>
      <c r="F56" s="31">
        <v>0.05</v>
      </c>
      <c r="G56" s="42">
        <v>2.5</v>
      </c>
      <c r="H56" s="37">
        <f t="shared" si="0"/>
        <v>0</v>
      </c>
      <c r="I56" s="37">
        <f t="shared" si="1"/>
        <v>2.5</v>
      </c>
      <c r="J56" s="87">
        <f t="shared" si="2"/>
        <v>17142.857142857141</v>
      </c>
      <c r="K56" s="91">
        <f t="shared" si="3"/>
        <v>18000</v>
      </c>
    </row>
    <row r="57" spans="1:11" ht="30" customHeight="1" x14ac:dyDescent="0.2">
      <c r="A57" s="33" t="s">
        <v>138</v>
      </c>
      <c r="B57" s="38" t="s">
        <v>23</v>
      </c>
      <c r="C57" s="64" t="s">
        <v>82</v>
      </c>
      <c r="D57" s="45" t="s">
        <v>7</v>
      </c>
      <c r="E57" s="30">
        <v>600</v>
      </c>
      <c r="F57" s="31">
        <v>0.05</v>
      </c>
      <c r="G57" s="42">
        <v>7</v>
      </c>
      <c r="H57" s="37">
        <f t="shared" si="0"/>
        <v>0</v>
      </c>
      <c r="I57" s="37">
        <f t="shared" si="1"/>
        <v>7</v>
      </c>
      <c r="J57" s="87">
        <f t="shared" si="2"/>
        <v>4000</v>
      </c>
      <c r="K57" s="91">
        <f t="shared" si="3"/>
        <v>4200</v>
      </c>
    </row>
    <row r="58" spans="1:11" ht="30" customHeight="1" x14ac:dyDescent="0.2">
      <c r="A58" s="33" t="s">
        <v>139</v>
      </c>
      <c r="B58" s="38" t="s">
        <v>23</v>
      </c>
      <c r="C58" s="64" t="s">
        <v>78</v>
      </c>
      <c r="D58" s="45" t="s">
        <v>7</v>
      </c>
      <c r="E58" s="30">
        <v>50</v>
      </c>
      <c r="F58" s="31">
        <v>0.05</v>
      </c>
      <c r="G58" s="42">
        <v>10</v>
      </c>
      <c r="H58" s="37">
        <f t="shared" si="0"/>
        <v>0</v>
      </c>
      <c r="I58" s="37">
        <f t="shared" si="1"/>
        <v>10</v>
      </c>
      <c r="J58" s="87">
        <f t="shared" si="2"/>
        <v>476.1904761904762</v>
      </c>
      <c r="K58" s="91">
        <f t="shared" si="3"/>
        <v>500</v>
      </c>
    </row>
    <row r="59" spans="1:11" ht="30" customHeight="1" x14ac:dyDescent="0.2">
      <c r="A59" s="33" t="s">
        <v>140</v>
      </c>
      <c r="B59" s="38" t="s">
        <v>23</v>
      </c>
      <c r="C59" s="64" t="s">
        <v>168</v>
      </c>
      <c r="D59" s="45" t="s">
        <v>7</v>
      </c>
      <c r="E59" s="30">
        <v>450</v>
      </c>
      <c r="F59" s="31">
        <v>0.05</v>
      </c>
      <c r="G59" s="42">
        <v>18</v>
      </c>
      <c r="H59" s="37">
        <f t="shared" si="0"/>
        <v>0</v>
      </c>
      <c r="I59" s="37">
        <f t="shared" si="1"/>
        <v>18</v>
      </c>
      <c r="J59" s="87">
        <f t="shared" si="2"/>
        <v>7714.2857142857147</v>
      </c>
      <c r="K59" s="91">
        <f t="shared" si="3"/>
        <v>8100</v>
      </c>
    </row>
    <row r="60" spans="1:11" ht="30" customHeight="1" x14ac:dyDescent="0.2">
      <c r="A60" s="33" t="s">
        <v>141</v>
      </c>
      <c r="B60" s="46"/>
      <c r="C60" s="64" t="s">
        <v>158</v>
      </c>
      <c r="D60" s="45" t="s">
        <v>7</v>
      </c>
      <c r="E60" s="30">
        <v>200</v>
      </c>
      <c r="F60" s="31">
        <v>0.05</v>
      </c>
      <c r="G60" s="42">
        <v>18</v>
      </c>
      <c r="H60" s="37">
        <f t="shared" si="0"/>
        <v>0</v>
      </c>
      <c r="I60" s="37">
        <f t="shared" si="1"/>
        <v>18</v>
      </c>
      <c r="J60" s="87">
        <f t="shared" si="2"/>
        <v>3428.5714285714284</v>
      </c>
      <c r="K60" s="91">
        <f t="shared" si="3"/>
        <v>3600</v>
      </c>
    </row>
    <row r="61" spans="1:11" ht="30" customHeight="1" x14ac:dyDescent="0.2">
      <c r="A61" s="33" t="s">
        <v>143</v>
      </c>
      <c r="B61" s="47" t="s">
        <v>79</v>
      </c>
      <c r="C61" s="64" t="s">
        <v>81</v>
      </c>
      <c r="D61" s="45" t="s">
        <v>7</v>
      </c>
      <c r="E61" s="30">
        <v>88000</v>
      </c>
      <c r="F61" s="31">
        <v>0.05</v>
      </c>
      <c r="G61" s="42">
        <v>2.5</v>
      </c>
      <c r="H61" s="37">
        <f t="shared" si="0"/>
        <v>0</v>
      </c>
      <c r="I61" s="37">
        <f t="shared" si="1"/>
        <v>2.5</v>
      </c>
      <c r="J61" s="87">
        <f t="shared" si="2"/>
        <v>209523.80952380953</v>
      </c>
      <c r="K61" s="91">
        <f t="shared" si="3"/>
        <v>220000</v>
      </c>
    </row>
    <row r="62" spans="1:11" ht="30" customHeight="1" x14ac:dyDescent="0.2">
      <c r="A62" s="33" t="s">
        <v>144</v>
      </c>
      <c r="B62" s="47"/>
      <c r="C62" s="64" t="s">
        <v>85</v>
      </c>
      <c r="D62" s="45" t="s">
        <v>39</v>
      </c>
      <c r="E62" s="30">
        <v>2000</v>
      </c>
      <c r="F62" s="31">
        <v>0.05</v>
      </c>
      <c r="G62" s="42">
        <v>5</v>
      </c>
      <c r="H62" s="37">
        <f t="shared" si="0"/>
        <v>0</v>
      </c>
      <c r="I62" s="37">
        <f t="shared" si="1"/>
        <v>5</v>
      </c>
      <c r="J62" s="87">
        <f t="shared" si="2"/>
        <v>9523.8095238095229</v>
      </c>
      <c r="K62" s="91">
        <f t="shared" si="3"/>
        <v>10000</v>
      </c>
    </row>
    <row r="63" spans="1:11" ht="30" customHeight="1" x14ac:dyDescent="0.2">
      <c r="A63" s="33" t="s">
        <v>145</v>
      </c>
      <c r="B63" s="46" t="s">
        <v>80</v>
      </c>
      <c r="C63" s="65" t="s">
        <v>142</v>
      </c>
      <c r="D63" s="48" t="s">
        <v>161</v>
      </c>
      <c r="E63" s="49">
        <v>150</v>
      </c>
      <c r="F63" s="31">
        <v>0.05</v>
      </c>
      <c r="G63" s="81">
        <v>2.5</v>
      </c>
      <c r="H63" s="37">
        <f t="shared" si="0"/>
        <v>0</v>
      </c>
      <c r="I63" s="37">
        <f t="shared" si="1"/>
        <v>2.5</v>
      </c>
      <c r="J63" s="87">
        <f t="shared" si="2"/>
        <v>357.14285714285717</v>
      </c>
      <c r="K63" s="91">
        <f t="shared" si="3"/>
        <v>375</v>
      </c>
    </row>
    <row r="64" spans="1:11" ht="30" customHeight="1" x14ac:dyDescent="0.2">
      <c r="A64" s="33" t="s">
        <v>146</v>
      </c>
      <c r="B64" s="38" t="s">
        <v>80</v>
      </c>
      <c r="C64" s="66" t="s">
        <v>159</v>
      </c>
      <c r="D64" s="50" t="s">
        <v>7</v>
      </c>
      <c r="E64" s="49">
        <v>300</v>
      </c>
      <c r="F64" s="31">
        <v>0.05</v>
      </c>
      <c r="G64" s="82">
        <v>12</v>
      </c>
      <c r="H64" s="37">
        <f t="shared" si="0"/>
        <v>0</v>
      </c>
      <c r="I64" s="37">
        <f t="shared" si="1"/>
        <v>12</v>
      </c>
      <c r="J64" s="87">
        <f t="shared" si="2"/>
        <v>3428.5714285714284</v>
      </c>
      <c r="K64" s="91">
        <f t="shared" si="3"/>
        <v>3600</v>
      </c>
    </row>
    <row r="65" spans="1:11" ht="30" customHeight="1" x14ac:dyDescent="0.2">
      <c r="A65" s="33" t="s">
        <v>147</v>
      </c>
      <c r="B65" s="13"/>
      <c r="C65" s="66" t="s">
        <v>162</v>
      </c>
      <c r="D65" s="51" t="s">
        <v>165</v>
      </c>
      <c r="E65" s="52">
        <v>400</v>
      </c>
      <c r="F65" s="53">
        <v>0.05</v>
      </c>
      <c r="G65" s="84">
        <v>4</v>
      </c>
      <c r="H65" s="54">
        <f t="shared" si="0"/>
        <v>0</v>
      </c>
      <c r="I65" s="54">
        <f t="shared" si="1"/>
        <v>4</v>
      </c>
      <c r="J65" s="87">
        <f t="shared" si="2"/>
        <v>1523.8095238095239</v>
      </c>
      <c r="K65" s="91">
        <f t="shared" si="3"/>
        <v>1600</v>
      </c>
    </row>
    <row r="66" spans="1:11" s="13" customFormat="1" ht="30" customHeight="1" thickBot="1" x14ac:dyDescent="0.25">
      <c r="A66" s="55" t="s">
        <v>160</v>
      </c>
      <c r="B66" s="25"/>
      <c r="C66" s="67" t="s">
        <v>163</v>
      </c>
      <c r="D66" s="56" t="s">
        <v>164</v>
      </c>
      <c r="E66" s="49">
        <v>700</v>
      </c>
      <c r="F66" s="31">
        <v>0.05</v>
      </c>
      <c r="G66" s="85">
        <v>4</v>
      </c>
      <c r="H66" s="57">
        <f t="shared" si="0"/>
        <v>0</v>
      </c>
      <c r="I66" s="58">
        <f t="shared" si="1"/>
        <v>4</v>
      </c>
      <c r="J66" s="88">
        <f t="shared" si="2"/>
        <v>2666.6666666666665</v>
      </c>
      <c r="K66" s="92">
        <f t="shared" si="3"/>
        <v>2800</v>
      </c>
    </row>
    <row r="67" spans="1:11" s="13" customFormat="1" ht="30" customHeight="1" thickBot="1" x14ac:dyDescent="0.25">
      <c r="C67"/>
      <c r="D67" s="14"/>
      <c r="F67" s="106"/>
      <c r="G67" s="106"/>
      <c r="H67" s="106"/>
      <c r="I67" s="106"/>
      <c r="J67" s="89">
        <f>SUM(J5:J66)</f>
        <v>875226.19047619042</v>
      </c>
      <c r="K67" s="112">
        <f>SUM(K5:K66)</f>
        <v>918987.5</v>
      </c>
    </row>
    <row r="68" spans="1:11" ht="35.25" customHeight="1" x14ac:dyDescent="0.2">
      <c r="C68" s="15"/>
      <c r="D68" s="15"/>
    </row>
    <row r="69" spans="1:11" ht="79.5" customHeight="1" x14ac:dyDescent="0.2">
      <c r="A69" s="103" t="s">
        <v>175</v>
      </c>
      <c r="B69" s="103"/>
      <c r="C69" s="103"/>
      <c r="D69" s="103"/>
      <c r="E69" s="103"/>
      <c r="F69" s="103"/>
      <c r="G69" s="103"/>
      <c r="H69" s="103"/>
      <c r="I69" s="103"/>
      <c r="J69" s="103"/>
      <c r="K69" s="103"/>
    </row>
    <row r="70" spans="1:11" ht="55.5" customHeight="1" x14ac:dyDescent="0.2">
      <c r="A70" s="95" t="s">
        <v>148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</row>
    <row r="71" spans="1:11" ht="30" customHeight="1" x14ac:dyDescent="0.2">
      <c r="A71" s="94" t="s">
        <v>149</v>
      </c>
      <c r="B71" s="94"/>
      <c r="C71" s="94"/>
      <c r="D71" s="94"/>
      <c r="E71" s="94"/>
      <c r="F71" s="94"/>
      <c r="G71" s="94"/>
      <c r="H71" s="94"/>
      <c r="I71" s="94"/>
      <c r="J71" s="94"/>
      <c r="K71" s="94"/>
    </row>
    <row r="72" spans="1:11" ht="14.25" hidden="1" customHeight="1" x14ac:dyDescent="0.2">
      <c r="C72" s="13"/>
      <c r="F72" s="16"/>
      <c r="G72" s="16"/>
    </row>
    <row r="73" spans="1:11" ht="14.25" hidden="1" x14ac:dyDescent="0.2">
      <c r="C73" s="13"/>
      <c r="F73" s="16"/>
      <c r="G73" s="16"/>
    </row>
    <row r="74" spans="1:11" ht="34.5" customHeight="1" x14ac:dyDescent="0.2">
      <c r="A74" s="69" t="s">
        <v>171</v>
      </c>
      <c r="B74" s="70"/>
      <c r="C74" s="71"/>
      <c r="D74" s="71"/>
      <c r="E74" s="71"/>
      <c r="F74" s="71"/>
      <c r="G74" s="71"/>
      <c r="H74" s="71"/>
      <c r="I74" s="71"/>
      <c r="J74" s="71"/>
      <c r="K74" s="71"/>
    </row>
    <row r="75" spans="1:11" ht="9" customHeight="1" x14ac:dyDescent="0.2">
      <c r="A75" s="69"/>
      <c r="B75" s="70"/>
      <c r="C75" s="71"/>
      <c r="D75" s="71"/>
      <c r="E75" s="71"/>
      <c r="F75" s="71"/>
      <c r="G75" s="71"/>
      <c r="H75" s="71"/>
      <c r="I75" s="71"/>
      <c r="J75" s="71"/>
      <c r="K75" s="71"/>
    </row>
    <row r="76" spans="1:11" ht="9.75" customHeight="1" x14ac:dyDescent="0.2">
      <c r="A76" s="1"/>
      <c r="B76" s="1"/>
      <c r="C76" s="1"/>
      <c r="D76" s="1"/>
      <c r="E76" s="1"/>
      <c r="F76" s="68"/>
      <c r="G76" s="16"/>
    </row>
    <row r="77" spans="1:11" x14ac:dyDescent="0.2">
      <c r="A77" s="72" t="s">
        <v>172</v>
      </c>
      <c r="B77" s="73"/>
      <c r="C77" s="73"/>
      <c r="D77" s="73"/>
      <c r="E77" s="73"/>
      <c r="F77" s="74"/>
      <c r="G77" s="74"/>
      <c r="H77" s="75"/>
      <c r="I77" s="17"/>
    </row>
    <row r="78" spans="1:11" x14ac:dyDescent="0.2">
      <c r="A78" s="72" t="s">
        <v>173</v>
      </c>
      <c r="B78" s="73"/>
      <c r="C78" s="73"/>
      <c r="D78" s="73"/>
      <c r="E78" s="73"/>
      <c r="F78" s="76"/>
      <c r="G78" s="76"/>
      <c r="H78" s="77"/>
    </row>
    <row r="79" spans="1:11" x14ac:dyDescent="0.2">
      <c r="A79" s="72" t="s">
        <v>174</v>
      </c>
      <c r="B79" s="78"/>
      <c r="C79" s="78"/>
      <c r="D79" s="78"/>
      <c r="E79" s="78"/>
      <c r="F79" s="76"/>
      <c r="G79" s="76"/>
      <c r="H79" s="77"/>
      <c r="I79" s="17"/>
      <c r="J79" s="17"/>
      <c r="K79" s="17"/>
    </row>
  </sheetData>
  <sheetProtection selectLockedCells="1" selectUnlockedCells="1"/>
  <mergeCells count="13">
    <mergeCell ref="A71:K71"/>
    <mergeCell ref="A70:K70"/>
    <mergeCell ref="A1:A3"/>
    <mergeCell ref="C1:C3"/>
    <mergeCell ref="D1:D3"/>
    <mergeCell ref="F1:F3"/>
    <mergeCell ref="G1:G3"/>
    <mergeCell ref="I1:I3"/>
    <mergeCell ref="A69:K69"/>
    <mergeCell ref="K1:K3"/>
    <mergeCell ref="F67:I67"/>
    <mergeCell ref="J1:J3"/>
    <mergeCell ref="E1:E3"/>
  </mergeCells>
  <phoneticPr fontId="9" type="noConversion"/>
  <pageMargins left="0.7" right="0.7" top="0.75" bottom="0.75" header="0.3" footer="0.3"/>
  <pageSetup paperSize="9" scale="50" firstPageNumber="0" orientation="portrait" r:id="rId1"/>
  <headerFooter alignWithMargins="0">
    <oddHeader xml:space="preserve">&amp;L&amp;"Tahoma,Normalny"&amp;12Nr sprawy: 27/ZP/2024&amp;C&amp;"Tahoma,Normalny"&amp;12FORMULARZ CENOWY &amp;R&amp;"Tahoma,Normalny"&amp;12Załącznik nr 2 do SWZ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Gabrielska</dc:creator>
  <cp:lastModifiedBy>Aneta Grabowska</cp:lastModifiedBy>
  <cp:lastPrinted>2024-06-07T08:27:24Z</cp:lastPrinted>
  <dcterms:created xsi:type="dcterms:W3CDTF">2016-09-19T07:39:03Z</dcterms:created>
  <dcterms:modified xsi:type="dcterms:W3CDTF">2024-06-13T08:48:56Z</dcterms:modified>
</cp:coreProperties>
</file>