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DYREKTOR\Desktop\Sprzęt med j. u\"/>
    </mc:Choice>
  </mc:AlternateContent>
  <xr:revisionPtr revIDLastSave="0" documentId="13_ncr:1_{76264A1F-6139-4DE1-81B7-16FF2CB1585B}" xr6:coauthVersionLast="46" xr6:coauthVersionMax="46" xr10:uidLastSave="{00000000-0000-0000-0000-000000000000}"/>
  <bookViews>
    <workbookView xWindow="2250" yWindow="2250" windowWidth="21600" windowHeight="11400" tabRatio="396" xr2:uid="{00000000-000D-0000-FFFF-FFFF00000000}"/>
  </bookViews>
  <sheets>
    <sheet name="zstawienie zbiorcze" sheetId="3" r:id="rId1"/>
    <sheet name="zużycie (2)" sheetId="1" r:id="rId2"/>
    <sheet name="zstawienie pakietów" sheetId="2" r:id="rId3"/>
  </sheets>
  <definedNames>
    <definedName name="Excel_BuiltIn__FilterDatabase" localSheetId="1">'zużycie (2)'!$A$1:$G$412</definedName>
    <definedName name="Excel_BuiltIn__FilterDatabase_3">#REF!</definedName>
    <definedName name="Excel_BuiltIn__FilterDatabase_5">#REF!</definedName>
  </definedNames>
  <calcPr calcId="181029"/>
</workbook>
</file>

<file path=xl/calcChain.xml><?xml version="1.0" encoding="utf-8"?>
<calcChain xmlns="http://schemas.openxmlformats.org/spreadsheetml/2006/main">
  <c r="D35" i="3" l="1"/>
  <c r="D34" i="3"/>
  <c r="D33" i="3"/>
  <c r="D32" i="3"/>
  <c r="D31" i="3"/>
  <c r="D30" i="3"/>
  <c r="D29" i="3"/>
  <c r="D36" i="3"/>
  <c r="D28" i="3"/>
  <c r="D27" i="3"/>
  <c r="D26" i="3"/>
  <c r="D25" i="3"/>
  <c r="D24" i="3"/>
  <c r="D23" i="3"/>
  <c r="D22" i="3"/>
  <c r="D21" i="3"/>
  <c r="D20" i="3"/>
  <c r="D19" i="3"/>
  <c r="D18" i="3"/>
  <c r="D17" i="3"/>
  <c r="D16" i="3"/>
  <c r="D15" i="3"/>
  <c r="D14" i="3"/>
  <c r="D13" i="3"/>
  <c r="D12" i="3"/>
  <c r="D11" i="3"/>
  <c r="D10" i="3"/>
  <c r="D9" i="3"/>
  <c r="D8" i="3"/>
  <c r="D7" i="3"/>
  <c r="D6" i="3"/>
  <c r="D5" i="3"/>
  <c r="D4" i="3"/>
  <c r="D3" i="3"/>
  <c r="C37" i="3"/>
  <c r="D2" i="3"/>
  <c r="D37" i="3" l="1"/>
  <c r="D9" i="2" l="1"/>
  <c r="F9" i="2"/>
  <c r="D16" i="2"/>
  <c r="F16" i="2"/>
  <c r="D15" i="2"/>
  <c r="F15" i="2"/>
  <c r="D14" i="2"/>
  <c r="F14" i="2"/>
  <c r="D13" i="2"/>
  <c r="F13" i="2"/>
  <c r="D12" i="2"/>
  <c r="F12" i="2"/>
  <c r="D11" i="2"/>
  <c r="F11" i="2"/>
  <c r="D10" i="2"/>
  <c r="F10" i="2"/>
  <c r="D8" i="2"/>
  <c r="F8" i="2"/>
  <c r="D7" i="2"/>
  <c r="F7" i="2"/>
  <c r="D6" i="2"/>
  <c r="F6" i="2"/>
  <c r="D5" i="2"/>
  <c r="F5" i="2"/>
  <c r="D4" i="2"/>
  <c r="F4" i="2"/>
  <c r="D3" i="2"/>
  <c r="F3" i="2"/>
  <c r="D2" i="2"/>
  <c r="F2" i="2"/>
  <c r="G4" i="1"/>
  <c r="G5" i="1"/>
  <c r="G6" i="1"/>
  <c r="G7" i="1"/>
  <c r="G13" i="1" s="1"/>
  <c r="G8" i="1"/>
  <c r="G9" i="1"/>
  <c r="G10" i="1"/>
  <c r="G11" i="1"/>
  <c r="G12" i="1"/>
  <c r="G15" i="1"/>
  <c r="G16" i="1"/>
  <c r="G27" i="1" s="1"/>
  <c r="G17" i="1"/>
  <c r="G18" i="1"/>
  <c r="G19" i="1"/>
  <c r="G20" i="1"/>
  <c r="G21" i="1"/>
  <c r="G22" i="1"/>
  <c r="G23" i="1"/>
  <c r="G24" i="1"/>
  <c r="G25" i="1"/>
  <c r="G26" i="1"/>
  <c r="G29" i="1"/>
  <c r="G34" i="1" s="1"/>
  <c r="G30" i="1"/>
  <c r="G31" i="1"/>
  <c r="G32" i="1"/>
  <c r="G33" i="1"/>
  <c r="G36" i="1"/>
  <c r="G38" i="1" s="1"/>
  <c r="G37" i="1"/>
  <c r="G40" i="1"/>
  <c r="G49" i="1" s="1"/>
  <c r="G42" i="1"/>
  <c r="G43" i="1"/>
  <c r="G44" i="1"/>
  <c r="G45" i="1"/>
  <c r="G46" i="1"/>
  <c r="G47" i="1"/>
  <c r="G48" i="1"/>
  <c r="G51" i="1"/>
  <c r="G54" i="1" s="1"/>
  <c r="G52" i="1"/>
  <c r="G53" i="1"/>
  <c r="G56" i="1"/>
  <c r="G57" i="1" s="1"/>
  <c r="G59" i="1"/>
  <c r="G60" i="1" s="1"/>
  <c r="G62" i="1"/>
  <c r="G64" i="1" s="1"/>
  <c r="G67" i="1"/>
  <c r="G68" i="1"/>
  <c r="G69" i="1"/>
  <c r="G70" i="1"/>
  <c r="G71" i="1"/>
  <c r="G72" i="1"/>
  <c r="G73" i="1"/>
  <c r="G75" i="1"/>
  <c r="G82" i="1" s="1"/>
  <c r="G77" i="1"/>
  <c r="G79" i="1"/>
  <c r="G80" i="1"/>
  <c r="G81" i="1"/>
  <c r="G84" i="1"/>
  <c r="G85" i="1"/>
  <c r="G87" i="1" s="1"/>
  <c r="G86" i="1"/>
  <c r="G90" i="1"/>
  <c r="G91" i="1"/>
  <c r="G94" i="1" s="1"/>
  <c r="G92" i="1"/>
  <c r="G93" i="1"/>
  <c r="G96" i="1"/>
  <c r="G98" i="1" s="1"/>
  <c r="G97" i="1"/>
  <c r="G100" i="1"/>
  <c r="G101" i="1"/>
  <c r="G102" i="1" s="1"/>
  <c r="G104" i="1"/>
  <c r="G105" i="1" s="1"/>
  <c r="G107" i="1"/>
  <c r="G110" i="1" s="1"/>
  <c r="G108" i="1"/>
  <c r="G109" i="1"/>
  <c r="G112" i="1"/>
  <c r="G117" i="1" s="1"/>
  <c r="G113" i="1"/>
  <c r="G114" i="1"/>
  <c r="G115" i="1"/>
  <c r="G116" i="1"/>
  <c r="G119" i="1"/>
  <c r="G120" i="1"/>
  <c r="G121" i="1"/>
  <c r="G124" i="1"/>
  <c r="G125" i="1"/>
  <c r="G126" i="1"/>
  <c r="G127" i="1"/>
  <c r="G128" i="1"/>
  <c r="G129" i="1"/>
  <c r="G131" i="1"/>
  <c r="G132" i="1"/>
  <c r="G133" i="1"/>
  <c r="G134" i="1"/>
  <c r="G135" i="1"/>
  <c r="G136" i="1"/>
  <c r="G138" i="1"/>
  <c r="G139" i="1" s="1"/>
  <c r="G141" i="1"/>
  <c r="G142" i="1"/>
  <c r="G144" i="1" s="1"/>
  <c r="G143" i="1"/>
  <c r="G146" i="1"/>
  <c r="G147" i="1"/>
  <c r="G149" i="1"/>
  <c r="G157" i="1" s="1"/>
  <c r="G150" i="1"/>
  <c r="G151" i="1"/>
  <c r="G152" i="1"/>
  <c r="G153" i="1"/>
  <c r="G154" i="1"/>
  <c r="G155" i="1"/>
  <c r="G156" i="1"/>
  <c r="G159" i="1"/>
  <c r="G160" i="1"/>
  <c r="G161" i="1"/>
  <c r="G163" i="1"/>
  <c r="G172" i="1" s="1"/>
  <c r="G164" i="1"/>
  <c r="G165" i="1"/>
  <c r="G166" i="1"/>
  <c r="G167" i="1"/>
  <c r="G168" i="1"/>
  <c r="G169" i="1"/>
  <c r="G170" i="1"/>
  <c r="G171" i="1"/>
  <c r="G174" i="1"/>
  <c r="G175" i="1"/>
  <c r="G188" i="1" s="1"/>
  <c r="G176" i="1"/>
  <c r="G177" i="1"/>
  <c r="G178" i="1"/>
  <c r="G179" i="1"/>
  <c r="G180" i="1"/>
  <c r="G181" i="1"/>
  <c r="G182" i="1"/>
  <c r="G183" i="1"/>
  <c r="G184" i="1"/>
  <c r="G185" i="1"/>
  <c r="G186" i="1"/>
  <c r="G187" i="1"/>
  <c r="G191" i="1"/>
  <c r="G192" i="1"/>
  <c r="G193" i="1"/>
  <c r="G197" i="1" s="1"/>
  <c r="G194" i="1"/>
  <c r="G195" i="1"/>
  <c r="G196" i="1"/>
  <c r="G199" i="1"/>
  <c r="G205" i="1" s="1"/>
  <c r="G200" i="1"/>
  <c r="G201" i="1"/>
  <c r="G202" i="1"/>
  <c r="G203" i="1"/>
  <c r="G204" i="1"/>
  <c r="G207" i="1"/>
  <c r="G209" i="1" s="1"/>
  <c r="G208" i="1"/>
  <c r="G211" i="1"/>
  <c r="G212" i="1"/>
  <c r="G222" i="1" s="1"/>
  <c r="G213" i="1"/>
  <c r="G214" i="1"/>
  <c r="G215" i="1"/>
  <c r="G216" i="1"/>
  <c r="G217" i="1"/>
  <c r="G218" i="1"/>
  <c r="G219" i="1"/>
  <c r="G220" i="1"/>
  <c r="G221" i="1"/>
  <c r="G224" i="1"/>
  <c r="G225" i="1"/>
  <c r="G229" i="1" s="1"/>
  <c r="G226" i="1"/>
  <c r="G227" i="1"/>
  <c r="G228" i="1"/>
  <c r="G231" i="1"/>
  <c r="G233" i="1" s="1"/>
  <c r="G232" i="1"/>
  <c r="G235" i="1"/>
  <c r="G237" i="1" s="1"/>
  <c r="G236" i="1"/>
  <c r="G239" i="1"/>
  <c r="G240" i="1"/>
  <c r="G242" i="1"/>
  <c r="G243" i="1" s="1"/>
  <c r="G245" i="1"/>
  <c r="G246" i="1"/>
  <c r="G248" i="1" s="1"/>
  <c r="G247" i="1"/>
  <c r="G250" i="1"/>
  <c r="G251" i="1"/>
  <c r="G257" i="1" s="1"/>
  <c r="G252" i="1"/>
  <c r="G253" i="1"/>
  <c r="G254" i="1"/>
  <c r="G255" i="1"/>
  <c r="G256" i="1"/>
  <c r="G259" i="1"/>
  <c r="G260" i="1"/>
  <c r="G262" i="1" s="1"/>
  <c r="G261" i="1"/>
  <c r="G264" i="1"/>
  <c r="G265" i="1"/>
  <c r="G267" i="1" s="1"/>
  <c r="G266" i="1"/>
  <c r="G269" i="1"/>
  <c r="G270" i="1"/>
  <c r="G291" i="1" s="1"/>
  <c r="G271" i="1"/>
  <c r="G272" i="1"/>
  <c r="G273" i="1"/>
  <c r="G274" i="1"/>
  <c r="G275" i="1"/>
  <c r="G276" i="1"/>
  <c r="G277" i="1"/>
  <c r="G278" i="1"/>
  <c r="G279" i="1"/>
  <c r="G280" i="1"/>
  <c r="G281" i="1"/>
  <c r="G282" i="1"/>
  <c r="G283" i="1"/>
  <c r="G284" i="1"/>
  <c r="G285" i="1"/>
  <c r="G286" i="1"/>
  <c r="G287" i="1"/>
  <c r="G288" i="1"/>
  <c r="G289" i="1"/>
  <c r="G290" i="1"/>
  <c r="G293" i="1"/>
  <c r="G296" i="1" s="1"/>
  <c r="G294" i="1"/>
  <c r="G295" i="1"/>
  <c r="G298" i="1"/>
  <c r="G299" i="1"/>
  <c r="G300" i="1"/>
  <c r="G306" i="1" s="1"/>
  <c r="G301" i="1"/>
  <c r="G302" i="1"/>
  <c r="G303" i="1"/>
  <c r="G304" i="1"/>
  <c r="G305" i="1"/>
  <c r="G308" i="1"/>
  <c r="G309" i="1"/>
  <c r="G311" i="1"/>
  <c r="G312" i="1"/>
  <c r="G313" i="1"/>
  <c r="G314" i="1"/>
  <c r="G316" i="1"/>
  <c r="G317" i="1"/>
  <c r="G318" i="1"/>
  <c r="G319" i="1"/>
  <c r="G322" i="1"/>
  <c r="G326" i="1" s="1"/>
  <c r="G323" i="1"/>
  <c r="G324" i="1"/>
  <c r="G325" i="1"/>
  <c r="G328" i="1"/>
  <c r="G329" i="1" s="1"/>
  <c r="G331" i="1"/>
  <c r="G334" i="1" s="1"/>
  <c r="G332" i="1"/>
  <c r="G333" i="1"/>
  <c r="G336" i="1"/>
  <c r="G340" i="1" s="1"/>
  <c r="G337" i="1"/>
  <c r="G338" i="1"/>
  <c r="G339" i="1"/>
  <c r="G342" i="1"/>
  <c r="G343" i="1" s="1"/>
  <c r="G345" i="1"/>
  <c r="G346" i="1"/>
  <c r="G348" i="1" s="1"/>
  <c r="G347" i="1"/>
  <c r="G351" i="1"/>
  <c r="G352" i="1"/>
  <c r="G353" i="1"/>
  <c r="G354" i="1"/>
  <c r="G355" i="1"/>
  <c r="G356" i="1"/>
  <c r="G358" i="1"/>
  <c r="G360" i="1" s="1"/>
  <c r="G359" i="1"/>
  <c r="G362" i="1"/>
  <c r="G363" i="1"/>
  <c r="G364" i="1"/>
  <c r="G365" i="1"/>
  <c r="G366" i="1"/>
  <c r="G368" i="1"/>
  <c r="G369" i="1" s="1"/>
  <c r="G371" i="1"/>
  <c r="G372" i="1"/>
  <c r="G375" i="1" s="1"/>
  <c r="G373" i="1"/>
  <c r="G374" i="1"/>
  <c r="G377" i="1"/>
  <c r="G379" i="1" s="1"/>
  <c r="G382" i="1"/>
  <c r="G383" i="1"/>
  <c r="G384" i="1"/>
  <c r="G386" i="1"/>
  <c r="G387" i="1"/>
  <c r="G388" i="1"/>
  <c r="G389" i="1"/>
  <c r="G390" i="1"/>
  <c r="G391" i="1"/>
  <c r="G392" i="1"/>
  <c r="G393" i="1"/>
  <c r="G394" i="1"/>
  <c r="G395" i="1"/>
  <c r="G396" i="1"/>
  <c r="G397" i="1"/>
  <c r="G398" i="1"/>
  <c r="G399" i="1"/>
  <c r="G400" i="1"/>
  <c r="G401" i="1"/>
  <c r="G403" i="1"/>
  <c r="G405" i="1" s="1"/>
  <c r="G404" i="1"/>
  <c r="G407" i="1"/>
  <c r="G409" i="1" s="1"/>
  <c r="G408" i="1"/>
  <c r="G411" i="1"/>
  <c r="G412" i="1"/>
  <c r="G414" i="1"/>
  <c r="G415" i="1" s="1"/>
  <c r="G417" i="1"/>
  <c r="G418" i="1"/>
  <c r="G420" i="1"/>
  <c r="G421" i="1"/>
  <c r="G422" i="1"/>
  <c r="G423" i="1"/>
  <c r="G424" i="1"/>
  <c r="G425" i="1"/>
  <c r="G426" i="1"/>
  <c r="G427" i="1"/>
  <c r="G429" i="1"/>
  <c r="G430" i="1" s="1"/>
  <c r="G432" i="1"/>
  <c r="G433" i="1"/>
  <c r="G439" i="1" s="1"/>
  <c r="G434" i="1"/>
  <c r="G435" i="1"/>
  <c r="G436" i="1"/>
  <c r="G437" i="1"/>
  <c r="G438" i="1"/>
  <c r="G441" i="1"/>
  <c r="G442" i="1"/>
  <c r="G456" i="1" s="1"/>
  <c r="G443" i="1"/>
  <c r="G444" i="1"/>
  <c r="G445" i="1"/>
  <c r="G446" i="1"/>
  <c r="G447" i="1"/>
  <c r="G448" i="1"/>
  <c r="G449" i="1"/>
  <c r="G450" i="1"/>
  <c r="G451" i="1"/>
  <c r="G452" i="1"/>
  <c r="G453" i="1"/>
  <c r="G454" i="1"/>
  <c r="G455" i="1"/>
  <c r="G458" i="1"/>
  <c r="G459" i="1"/>
  <c r="G461" i="1" s="1"/>
  <c r="G460" i="1"/>
  <c r="G463" i="1"/>
  <c r="G464" i="1"/>
  <c r="G467" i="1" s="1"/>
  <c r="G470" i="1"/>
  <c r="G475" i="1" s="1"/>
  <c r="G471" i="1"/>
  <c r="G472" i="1"/>
  <c r="G473" i="1"/>
  <c r="G474" i="1"/>
  <c r="G477" i="1"/>
  <c r="G478" i="1" s="1"/>
  <c r="G480" i="1"/>
  <c r="G481" i="1"/>
  <c r="G482" i="1"/>
  <c r="G484" i="1"/>
  <c r="G492" i="1" s="1"/>
  <c r="G485" i="1"/>
  <c r="G486" i="1"/>
  <c r="G487" i="1"/>
  <c r="G488" i="1"/>
  <c r="G489" i="1"/>
  <c r="G490" i="1"/>
  <c r="G491" i="1"/>
  <c r="G494" i="1"/>
  <c r="G495" i="1"/>
  <c r="G496" i="1"/>
  <c r="G498" i="1"/>
  <c r="G499" i="1" s="1"/>
  <c r="G501" i="1"/>
  <c r="G502" i="1"/>
  <c r="G504" i="1" s="1"/>
  <c r="G503" i="1"/>
  <c r="G506" i="1"/>
  <c r="G507" i="1"/>
  <c r="G508" i="1" s="1"/>
  <c r="G510" i="1"/>
  <c r="G511" i="1"/>
  <c r="G512" i="1"/>
  <c r="G514" i="1"/>
  <c r="G516" i="1" s="1"/>
  <c r="G515" i="1"/>
  <c r="G519" i="1"/>
  <c r="G525" i="1" s="1"/>
  <c r="G520" i="1"/>
  <c r="G521" i="1"/>
  <c r="G522" i="1"/>
  <c r="G523" i="1"/>
  <c r="G524" i="1"/>
  <c r="G527" i="1"/>
  <c r="G528" i="1"/>
  <c r="G530" i="1"/>
  <c r="G533" i="1" s="1"/>
  <c r="G532" i="1"/>
  <c r="G535" i="1"/>
  <c r="G538" i="1" s="1"/>
  <c r="G536" i="1"/>
  <c r="G537" i="1"/>
  <c r="G540" i="1"/>
  <c r="G541" i="1" s="1"/>
  <c r="G543" i="1"/>
  <c r="G544" i="1"/>
  <c r="G545" i="1"/>
  <c r="G555" i="1" s="1"/>
  <c r="G546" i="1"/>
  <c r="G547" i="1"/>
  <c r="G548" i="1"/>
  <c r="G549" i="1"/>
  <c r="G550" i="1"/>
  <c r="G551" i="1"/>
  <c r="G552" i="1"/>
  <c r="G553" i="1"/>
  <c r="G554" i="1"/>
  <c r="G557" i="1"/>
  <c r="G558" i="1"/>
  <c r="G561" i="1"/>
  <c r="G569" i="1" s="1"/>
  <c r="G568" i="1"/>
  <c r="G571" i="1"/>
  <c r="G572" i="1" s="1"/>
  <c r="G575" i="1"/>
  <c r="G576" i="1"/>
  <c r="G577" i="1"/>
  <c r="G581" i="1" s="1"/>
  <c r="G578" i="1"/>
  <c r="G579" i="1"/>
  <c r="G580" i="1"/>
  <c r="G583" i="1"/>
  <c r="G587" i="1" s="1"/>
  <c r="G584" i="1"/>
  <c r="G585" i="1"/>
  <c r="G586" i="1"/>
  <c r="G590" i="1"/>
  <c r="G591" i="1"/>
  <c r="G592" i="1"/>
  <c r="G594" i="1"/>
  <c r="G595" i="1" s="1"/>
  <c r="G597" i="1"/>
  <c r="G598" i="1"/>
  <c r="G600" i="1"/>
  <c r="G601" i="1"/>
  <c r="G602" i="1"/>
  <c r="G603" i="1"/>
  <c r="G604" i="1"/>
  <c r="G605" i="1"/>
  <c r="G606" i="1"/>
  <c r="G607" i="1"/>
  <c r="G608" i="1"/>
  <c r="G609" i="1"/>
  <c r="G610" i="1"/>
  <c r="G611" i="1"/>
  <c r="G613" i="1"/>
  <c r="G615" i="1" s="1"/>
  <c r="G614" i="1"/>
  <c r="G617" i="1"/>
  <c r="G618" i="1" s="1"/>
  <c r="G620" i="1"/>
  <c r="G621" i="1"/>
  <c r="G623" i="1"/>
  <c r="G624" i="1" s="1"/>
  <c r="G626" i="1"/>
  <c r="G627" i="1"/>
  <c r="G630" i="1" s="1"/>
  <c r="G628" i="1"/>
  <c r="G629" i="1"/>
  <c r="G632" i="1"/>
  <c r="G633" i="1"/>
  <c r="G635" i="1"/>
  <c r="G636" i="1" s="1"/>
  <c r="G638" i="1"/>
  <c r="G639" i="1"/>
  <c r="G640" i="1" s="1"/>
  <c r="G642" i="1"/>
  <c r="G643" i="1"/>
  <c r="G644" i="1"/>
  <c r="G646" i="1" s="1"/>
  <c r="G645" i="1"/>
  <c r="G648" i="1"/>
  <c r="G649" i="1"/>
  <c r="G650" i="1"/>
  <c r="G651" i="1"/>
  <c r="G652" i="1"/>
  <c r="G653" i="1"/>
  <c r="G654" i="1"/>
  <c r="G655" i="1"/>
  <c r="G656" i="1"/>
  <c r="G657" i="1"/>
  <c r="G658" i="1"/>
  <c r="G659" i="1"/>
  <c r="G660" i="1"/>
  <c r="G661" i="1"/>
  <c r="G663" i="1"/>
  <c r="G664" i="1" s="1"/>
  <c r="G666" i="1"/>
  <c r="G667" i="1"/>
  <c r="G668" i="1" s="1"/>
  <c r="G670" i="1"/>
  <c r="G671" i="1"/>
  <c r="G672" i="1"/>
  <c r="C17" i="2"/>
  <c r="D17" i="2" s="1"/>
  <c r="F17" i="2" s="1"/>
  <c r="E17" i="2"/>
</calcChain>
</file>

<file path=xl/sharedStrings.xml><?xml version="1.0" encoding="utf-8"?>
<sst xmlns="http://schemas.openxmlformats.org/spreadsheetml/2006/main" count="1890" uniqueCount="640">
  <si>
    <t>Pakiet  1  filtry mechaniczne</t>
  </si>
  <si>
    <t>Lp</t>
  </si>
  <si>
    <t>Nazwa</t>
  </si>
  <si>
    <t>J. m.</t>
  </si>
  <si>
    <t>Zużycie w 2019</t>
  </si>
  <si>
    <t>ilość nowy przetarg</t>
  </si>
  <si>
    <t>cena jedn. Netto</t>
  </si>
  <si>
    <t>Wartość Netto</t>
  </si>
  <si>
    <t>Filtr elektrostatyczny o przestrzeni martwej 45-55ml z wymiennikiem ciepła i wilgoci złącza 22M/15F-15M port kapno jałowy    j. u.wydajność 24h, skuteczność filtracji 99,99%</t>
  </si>
  <si>
    <t>szt.</t>
  </si>
  <si>
    <t>Filtr bakteryjno- wirusowy o przestrzeni martwej 90-100ml, do aparatu do znieczuleń , elektrostatyczny z wymiennikiem ciepła i wilgoci  z portem kapno .wydajność – 24 h j u sterylny, skuteczność filtracji 99,999%</t>
  </si>
  <si>
    <t>Filtr bakteryjno-wirusowy do aparatu do znieczuleń, elektrostatyczny bez wymiennika ciepła i wilgoci z portem kapno . j. u sterylny, skuteczność filtracji 99,99%</t>
  </si>
  <si>
    <t>Sterylny wymiennik ciepła do rurek tracheotomijnych i intubacyjnych tzw. „sztuczny nos” o konstrukcji jednomembranowej, o wydajności nawilżania min 28,2 mg/l przy vt 500, oporze przepływu 1,8 cm H2O przy 60 l/min, o powierzchni wymiany wilgoci ˃500 cm2, o masie max 9gr</t>
  </si>
  <si>
    <t>Łyżki sterylne, jednorazowego użytku w rozmiarze 1, 2, 3, 4 wykonane z polimeru optycznego. Przeznaczone do stosowania z  rękojeścią wideolaryngoskopu McGrath serii MAC. Opakowanie =50 szt.</t>
  </si>
  <si>
    <t>ok</t>
  </si>
  <si>
    <t>System zamknięty do nawilżania tlenu uniwersalny (do nebulizacji ciepłej i zimnej) o pojemności 500 ml, kompatybilny z reduktorami będącymi własnością zamawiającego. Zestaw składa się z jednorazowego pojemnika ze sterylna apirogenna wolna od endoksym wodą, sterylnego łącznika nawilżajacego z zaworem nadciśnieniowym, butelka wyposazona w system mikrodyfuzorów (znajdujacy się w podstawie butelki) umozliwiajacy przepływ tlenu przez całą objetość wody.</t>
  </si>
  <si>
    <t>Kompletny sterylny zestaw do nebulizacji z nebulizatorem, trójnikiem T, włączany do układu oddechowego pacjenta wentylowanego mechanicznie. Połączenia 22F-22M/15 zodpornym na zaginanie przewodem tlenowym</t>
  </si>
  <si>
    <t>Łącznik karbowany „martwa przestrzeń” zespolony z podwójnie obrotowym łącznikiem kątowym j.u  ster. 15/22 mm kompatybilny z nebulizatorem obwodu oddechowego pacjenta</t>
  </si>
  <si>
    <t>Obwód oddechowy dla dorosłych do aparatu do znieczulenia MEDEC Saturn, sterylny, wykonany z PCV, posiadający: 2 rury gładkie wewnętrznie o długości 180cm, 2  rury gładkie wewnętrznie o długości 90cm, 1 rurę gładką wewnętrznie o długości 30cm, kolanko z portem Kapno, trójnikY z dwoma portami zabezpieczonymi zatyczkami, przytwierdzonymi na stałę do obwodu, śr rur 22 mm, złącza elastyczne 22 mmF, złączka prosta 22 mmM-22 mmM, worek oddechowy o pojemności 2l.</t>
  </si>
  <si>
    <t>Pakiet  2  Cewniki , katetery</t>
  </si>
  <si>
    <t>Sonda zgłębnik do żołądka j. u. jałowe</t>
  </si>
  <si>
    <t>Ch 6, 8, 10  x800mm</t>
  </si>
  <si>
    <t>Ch 10, 12, 16,18 x1250mm</t>
  </si>
  <si>
    <t>Ch 16, 18,20, 22, 24 x800mm</t>
  </si>
  <si>
    <t>Ch 30x1000mm</t>
  </si>
  <si>
    <t>Cewnik/ kateter do odsysania górnych dróg oddechowych  z otworem centralnym i dwoma otworami bocznymi j u jałowy, powierzchnia zewnętrzna cewnika matowa w rozmiarach Ch 6, 8, 10, 12,14, 16, 18</t>
  </si>
  <si>
    <t xml:space="preserve">Zgłębnik, sonda do karmienia, jałowy , j.u.(Ch 6, 8 produkt bezftalonowy oraz z zatyczką ). Ch 6, 8, 10, 12, 14 </t>
  </si>
  <si>
    <t>Kanka doodbytnicza jałowa ju Ch 16, 18,  20, 22, 24</t>
  </si>
  <si>
    <t xml:space="preserve">Ch 30 </t>
  </si>
  <si>
    <t xml:space="preserve">Woreczki do pobierania próbek moczu u niemowląt i noworodków dla dziewczynek i chłopców </t>
  </si>
  <si>
    <t xml:space="preserve">Wziernik ginekologiczny S , M </t>
  </si>
  <si>
    <t>worek na wymiociny z zastawką antyzwrotną uniemożliwiającą wydostanie się zapachu i treści, pojemność 1 litr, wskażnik poziomu wypełnienia od 50 ml do 1000 ml, wykonane z PCV klasy medycznej, posiada certyfikat CE, j.u.niesterylny</t>
  </si>
  <si>
    <t>Pakiet  3  cewniki do pęcherza I, worki</t>
  </si>
  <si>
    <t>ilość do przetargu</t>
  </si>
  <si>
    <t>Cewnik dopęcherzowy Foley'a z końcówką Tiemanna, silikonowany, sterylny, podwójnie pakowany /papier-folia zewnętrznie, folia wewnętrznie/ Ch 12-22</t>
  </si>
  <si>
    <t xml:space="preserve">Cewnik dopęcherzowy typu Tiemann, sterylny, pakowany papier-folia Ch 6 - 24 </t>
  </si>
  <si>
    <t>Cewnik dopęcherzowy typu Couvelaire, sterylny, jednorazowego użytku, pakowany papier-folia Ch 6 – 26</t>
  </si>
  <si>
    <t>Cewnik dopęcherzowy typu Nelaton, sterylny, jednorazowego użytku, pakowany papier-folia Ch 6 – 26</t>
  </si>
  <si>
    <t>Cewnik dopęcherzowy typy Fole'y, 100% silikon, podłużnie rowkowana powierzchnia zewnętrzna, stosowany po uretrotomii rozmiar Ch 16, 18, 20</t>
  </si>
  <si>
    <t>Pakiet  4  rurka tracheotomijna I</t>
  </si>
  <si>
    <t>Rurka tracheotomijna z mankietem uszczelniającym j u jałowa, nitka kontrastu na całej długości rurki, sztywne opakowanie chroniące rurkę przed uszkodzeniem, taśma mocująca w komplecie, rurka wyposażona w prowadnicę  rozmiar 7; 7,5; 8; 8,5; 9</t>
  </si>
  <si>
    <t>Rurka tracheotomijna bez mankietu uszczelniającego  sztywne opakowanie chroniące rurkę przed uszkodzeniem j u jałowa rozmiar 7; 8; 9</t>
  </si>
  <si>
    <t>Pakiet 5 anestezjologia</t>
  </si>
  <si>
    <t>Rurka tracheotomijna z regulowanym położeniem kołnierza posiadająca mechanizm blokujący umożliwiający przesuwanie kołnierza wzdłuż osi rurki oraz obracanie o kąt 360 z miękkim cienkościennym mankietem niskociśnieniowym oraz system ograniczenia wzrostu ciśnienia wewnątrz mankietu typu Soft Seal z balonikiem kontrolnym wyraźnie wskazującym na wypełnienie mankietu, wykonana z mieszaniny sylikonu i PCW- półprzezroczysta z oznaczeniem rozmiaru rurki, rodzaju i średnicy mankietu na baloniku kontrolnym i zakresem zmiennej długości podany na kołnierzu, sterylna, rozmiar 6-10. Możliwość zakresu regulacji dla rozmiarów: nr6(70-90 mm), nr7(80-100 mm), nr8(90-110 mm), nr9(100-120 mm), nr10(110-130 mm).</t>
  </si>
  <si>
    <t>Rurka intubacyjna z mankietem zwężąjącym się ku dołowi, o potwierdzonej badaniami klinicznymi obniżonej przenikalności dla tlenku azotu, posiadająca duży otwór usytuowany tuż nad mankietem pozwalający na efektywne i dokładne odessanie zalegającej wydzieliny, wbudowany w ściankę rurki przewód z otworem Murphy´ego, o wygładzonych wszystkich krawędziach wewnątrztchawiczych, z gładkim połączeniem mankietu z rurką, balonik kontrolny wskazujący na stan wypełnienia mankietu (płaski przed wypełnieniem) z oznaczeniem producenta, średnicy rurki, mankietu oraz rodzaju mankietu, przewód łączący balonik kontrolny w innym kolorze niż korpus rurki, dodatkowe oznaczenie rozmiaru na korpusie rurki w miejscu widocznym po zaintubowaniu jak i na łączniku, skala centymetrowa podana na korpusie rurki pomagająca określić głębokość intubacji wraz z oznaczeniem poziomu strun głosowych, sterylna, j.u. Rozmiary od 6,00 do 9,00</t>
  </si>
  <si>
    <t>Zestaw do znieczulenia ZO mini. Igła TOUHY kodowana kolorem z dokładnie dopasowanym metalowym mandrynem, z opcjalnie zdejmowanymi” skrzydełkami”, cewnik z otworem końcowym  wykonany z obojętnego chemicznie tworzywa medycznego, odporny na załamania, znaczniki długości, filtr zewnątrzoponowy , płaski 0,2 o skuteczności 96h, sterylny, strzykawka niskooporowa luer slip 10cm, łącznik wykluczający przypadkowe rozłączenie, prowadnik i etykieta identyfikacyjna cewnikazo, zatrzaskowy system mocowania cewnika do skóry typu lockit z przezroczystą, sztywną częścią zatrzaskową i gąbkową częścią przylepną G16/8cm, G18/8cm.</t>
  </si>
  <si>
    <t>Silikonowa tamponada do nosa posiadająca formę silikonowego cewnika z dwoma niezależnie napełnianymi mankietami j.u. 5-4,5mm</t>
  </si>
  <si>
    <t xml:space="preserve">Igła Huberta zakrzywiona pod kątem 90º  do portu naczyniowego a o szlifie atraumatycznym z przedłużaczem z zaciskiem i skrzydełkami Igła ze stali nierdzewnej przedłużenie wykonane z polichlorku winylu PCV (zewnętrzna część) i polietyleny (zewnętrzna część)- zapewniająca optymalną kompatybilność materiału podczas podawania cytostatyków G 20,  G22 </t>
  </si>
  <si>
    <t>Zestaw do przezskórnej tracheotomii metodą GRIGGSA z wielorazowym peanem, zawierający skalpel, kaniulę z igłą i strzykawką, do identyfikacji tchawicy, prowadnicę SELDINGERA, rozszeżardło oraz rurkę tracheotomijną z wbudowanym przewodem do odsysania z przestrzeni podgłośniowej, z mankietem niskociśnieniowym, posiadającą sztywny, samoblokujący się mandryn z otworem na prowadnicę SELINGERA, pakowany na sztywnej tacy, umożliwiającej szybkie otwarcie zestawu. Rozmiary: 7,0, 8,0, 9,0 mm</t>
  </si>
  <si>
    <t>Uzupełniający zestaw do przezskórnej tracheotomii metodą GRIGGSA oparty na użyciu peanem, zawierający skalpel, kaniulę z igłą i strzykawką do identyfikacji tchawicy, prowadnicę SELDINGERA, rozszeżardło oraz rurkę tracheotomijną z wbudowanym przewodem do odsysania z przestrzeni podgłośniowej, z mankietem niskociśnieniowym, posiadającą sztywny, samoblokujący się mandryn z otworem na prowadnicę SELINGERA, pakowany na sztywnej tacy, umożliwiającej szybkie otwarcie zestawu. Rozmiary: 7,0, 8,0, 9,0 mm</t>
  </si>
  <si>
    <t>Bezpieczny zestaw do punkcji opłucnej z możliwością nakłucia osierdzi i otrzewnej), składający się z igły Veressa ograniczającej omyłkowego nakłucia płuca (zielony wskaźnik), cewnika wykonanego z poliuretanu widocznego w rtg,  możliwość utrzymania w pacjencie 29 dni, w rozmiarach Ch 9, 12, zakończonego układem z automatycznymi zastawkami jednokierunkowymi, posiadający możliwość przyłączenia w tryb drenażu z pominięciem zastawek, strzykawki LL 60 ml, worek do drenażu 2l z kranikiem spustowym, skalpel, łącznik do systemu drenażowego, posiadający dodatkową linię do przedłużenia cewnika o dł min 50 cm montowaną pomiędzy układem zastawek a cewnikiem, kleszczyki zaciskowe i komplet mocowań cewnika</t>
  </si>
  <si>
    <t>Rurka tracheotomijna zbrojona z regulowanym położeniem kołnierza, wykonana z czystego silikonu, z mankietem typu Aire-Cuf,, z centymetrowymi znacznikami głębokości, z oznaczeniem na kołnierzu średnicy zew i wew, długości, rodzaju i średnicy mankietu, z obturatorem i łącznikiem 15mm, w zestawie z opaską do mocowania oraz klinem do rozłączania obwodu oddechowego, sterylna w rozmiarach: (śr.wew, śr.zew, długość w mm: 6,0x8,7x110, 7,0x10,0x120; 8,0x11,0x130; 9,0x12,3x140</t>
  </si>
  <si>
    <t xml:space="preserve">Pakiet 6 Zestawy do żywienia </t>
  </si>
  <si>
    <t>Zestaw uniwersalny do żywienia dojelitowego służący do połączenia worka s dietą lub butelki z dietą ze zgłębnikiem umożliwiającym żywienie pacjenta metodą ciągłego wlewu kroplowego (metoda grawitacyjna) Zestaw ze złączem i portem medycznym Enfit.</t>
  </si>
  <si>
    <t xml:space="preserve">Zgłębnik piliuretanowy do żywienia typu Flocare (lub równoważny) sterylny z  mandrynem , znacznikiem rtg, prowadnicą w rozmiarach  Ch 12,  Ch 10, Ch 8, </t>
  </si>
  <si>
    <t>Zestaw do jejunostomii, cewnik poliuretanowy z linią rtg, z systemem mocowania do skóry, dwa mandryny wprowadzające z rozrywalnymi kaniulami, z dwoma strzykawkami,długość cewnika 80 cm sterylny, Ch 8</t>
  </si>
  <si>
    <t>Pakiet  7 igły dla urologii</t>
  </si>
  <si>
    <t>Igła biopsyjna do aparatu Pro-Mag Ultra. Igła do biopsji gruboigłowej: ostra, odporna na wygięcia, zintegrowany separator igły zapewniający jej stabilizację podczas wystrzałuoraz poprawne działanie aparatu, końcówka widoczna pod kontrolą usg, centymetrowe znaczniki umożliwiające określenie głębokości wkłucia, różne rozmiary (średnice od G 20 do G 14, długość od 10 cm do 30 cm), długość pobieranego wycinka 19 mm</t>
  </si>
  <si>
    <t>Pakiet 8  igły do biopsji sutka</t>
  </si>
  <si>
    <t>Igła do przedoperacyjnej lokalizacji niewyczuwalnych palpacyjnie zmian w piersi. Wykonana ze stali nierdzewnej, posiada zaostrzenie typu Lancet, które charakteryzuje się wysoką zdolnością przenikania przez tkankę. Kotwiczka oznaczona jest w 2 miejscach: pierwsze miejsce pokazuje , że haczyk znajduje się blisko czubka igły, drugie miejsce sygnalizuje całkowite wysunięcie haczyka z igły. Znaczniki głębokości rozmieszczone są co 1 centymetr, oraz ogranicznik głębokości wkłucia umożliwiają bezpieczne umiejscowienie igły. Znaczniki echogeniczne zwiększają widoczność igły w usg. Muszą posiadać przezroczysty uchwyt z zakończeniem luer. Kotwiczka zakończona sprężynującym haczykiem w kształcie litery „V”, „Z”, „X”. Igła wyposażona w zacisk do skóry stabilizujący drucik podczas transportu pacjenta. Produkt sterylny, j.u. Rozmiar haczyk typu „V” G 18, G 20, G 21 x 100mm i 120 mm. Haczyk typu „X”, „Z”; G 18, G 20 x 100mm i 120mm.</t>
  </si>
  <si>
    <t xml:space="preserve">Pakiet 9  zestaw do PCK </t>
  </si>
  <si>
    <t>Zestaw PCK do ratunkowej konikotomii  dla dorosłych j. u. jałowy, składający się z igły VERESA, rurki 6 mm z mankietem, skalpela, strzykawki 10 ml, opaski miekkiej, wymiennika ciepła i wilgoci typu Thermovent oraz nici chirurgicznej z igłą.</t>
  </si>
  <si>
    <t>Zestaw PCK do ratunkowej konikotomii j.u. dla dzieci</t>
  </si>
  <si>
    <t>Pakiet 10  dreny</t>
  </si>
  <si>
    <t>Pojemnik do odsysania ran typu Redon /butelka, mieszek/</t>
  </si>
  <si>
    <t>Poj. 200 ml</t>
  </si>
  <si>
    <t>Poj. 400 ml</t>
  </si>
  <si>
    <t>Pojemnik do odsysania ran  wysokopróżniowy</t>
  </si>
  <si>
    <t>Poj.  400  ml</t>
  </si>
  <si>
    <t>Poj.  600 ml</t>
  </si>
  <si>
    <t>Worki do lewatywy z drenem i kanką, poj. worka min 1750 ml; dren z klamrą zaciskową.</t>
  </si>
  <si>
    <t>Pakiet 11  zestawy do kaniulacji</t>
  </si>
  <si>
    <t xml:space="preserve">Cewniki centralne 1-światłowe 18 G-16 cm, 20 cm Zestawy do kaniulacji żył centralnych : igła punkcyjna 18 Ga/6,35 cm, prowadnik, 1-światłowy cewnik, strzykawka 5 ml, rozszerzadło, skrzydełka mocujące </t>
  </si>
  <si>
    <t xml:space="preserve">Cewniki centralne 2-światłowe. Zestawy do kaniulacji żył centralnych: igła punkcyjna 18 Ga/6,35 cm, prowadnik, 2-światłowy cewnik, strzykawka 5 ml, rozszerzadło, skrzydełka mocujące Rozmiary : 7Fr/18,14Ga/16cm, 7Fr/18,14Ga/20 cm, 7Fr/16,16Ga/20 cm , 8Fr/14,14Ga/20 cm </t>
  </si>
  <si>
    <t>Cewniki centralne 2-światłowe składające się z igły punkcyjnej, prowadnika, 2 światłowego cewnika, strzykawki 5 mi, rozszerzadłą, skrzydełka mocującego, w rozmiarach 4Fr dł 8 cm, 5 Fr dł 13 cm.</t>
  </si>
  <si>
    <t>Cewniki centralne 3-światłowe zestawy do kaniulacji żył centralnych: igła punkcyjna 18 Ga/6,35 cm, prowadnik, 3-światłowy cewnik, strzykawka 5 ml, rozszerzadło, skrzydełka mocujące Rozmiary: 7Fr/18,18,16Ga/16cm,7Fr/18,18,16Ga/20cm,  7Fr/18,18,16Ga/30 cm , 8,5Fr/16,14,16Ga/16 cm</t>
  </si>
  <si>
    <t>Cewniki 3-światłowe z powłoką antybakteryjną. Zestawy do kaniulacji  żył centralnych: igła punkcyjna18Ga/6,35 cm, prowadnik, 3-światłowy cewnik z powłoką antybakteryjną (chlorheksydyna, sulfadiazyna srebra), strzykawka z otworem w tłoku 5 ml, rozszerzadło, skrzydełka mocujące, igła do kontroli ciśnienia. Rozmiary:7Fr/18,18,16Ga/20 cm,  7Fr/18,18,16Ga/30 cm</t>
  </si>
  <si>
    <t>Zestaw do założenia wkłucia centralnego. Zestaw zawinięty w serwetę, składający się z; maski z osłoną na oczy, czepek, fartuch, pojemnik, 3 gąbki na patyku, serwety o wymiarach 140x240 cm z okienkiem 10 cm z przylepcem, osłona na głowicę USC 13x122 cm wraz z mocowaniem, sterylny żel od USG, 2 gaziki  10x10cm, Ifła iniekcyjna Ga 25 x 2,5 cm i Ga 22x 3,81 cm, filtr infuzyjny, strzykawka luer-lock 5 ml i 10ml, kranik, zastawka bezigłowa, prowadnica nitinolowa ze znacznikami długości, igła punkcyjna echogeniczna Ga 18x6,35 cm, skrzydełka do mocowania cewnika, skalpel nr 11, rozszerzadło tkankowe, cewnik 2 światłowy Fr 7/18, Ga 14/16cm lub 20cm, lub cewnik 3 światłowy 7Fr/18, 18, Ga16/16 lub 20 cm, bezszwowe mocowanie cewnika, opakowanie na zużyte igły, work na śmieci</t>
  </si>
  <si>
    <t>Zestaw do ZO (igła TOUCHY, cewnik epiduralny dł. 100cm z portem do podawania leków,  filtr płaski 0,2μm, strzykawka niskooporowa 10ml ) j. u. sterylne , zbrojona G 19</t>
  </si>
  <si>
    <t>Pakiet 12  embolektomia, elektroda</t>
  </si>
  <si>
    <t>Cewnik do embolectomii rozmiar 2 - 8</t>
  </si>
  <si>
    <t>Elektroda do stymulacji czasowej serca zagięta , z introduktorem i koszulką F 6x125cm-110cm</t>
  </si>
  <si>
    <t>Zestaw do wprowadzania i wymiany kateterów oraz elektrod endokawitarnych  -  INTRODUCTOR Fr 6,7 j.u.sterylne w zestawie: koszulka z zastawką, prowadnik, rozszerzacz, igła prosta, kranik trójdrożny</t>
  </si>
  <si>
    <t>Pakiet 13  zestawy do kontrastu CT w SOR</t>
  </si>
  <si>
    <t>Wstrzykiwacz kontrastu w tomografii komputerowej CT Expres:</t>
  </si>
  <si>
    <t xml:space="preserve">Zestaw wielu pacjentów do używania przez 12 godz lub dla 20 pacjentów, składający się z kasety perystaltycznej oraz przewodu zakończonego złączem Luer Lock </t>
  </si>
  <si>
    <t>Jednorazowe przekłuwacze do butelek z kontrastem w obj. od 50 ml do 500 ml. - Bottle spike</t>
  </si>
  <si>
    <t xml:space="preserve">Zestaw dzienny łączący trzy źródła (2x kontrast +1sól fizjologiczna) przeznaczone do zastosowania przez max 24 godz </t>
  </si>
  <si>
    <t>Jednorazowy łącznik o dł. 121 cm z jednokierunkowym zaworem na każdym z końców linii ze złączem LL</t>
  </si>
  <si>
    <t>Pakiet 14  zestawy do kontrastu w CT w RTG</t>
  </si>
  <si>
    <t xml:space="preserve">Zestawy wkładów wielorazowego użytku w skład którego wchodzą: 2 dreny wielorazowego użytku zakończone spikami o dł. 15 cm, 2 wkłady z tłokiem do wielokrotnego napełniania o pojemności 200 ml oraz dren wielorazowego użytku (12-godzinny) </t>
  </si>
  <si>
    <t>Sterylny dren jednorazowego użytku o dł. 250 cm z 2 zaworami antyzwrotnymi</t>
  </si>
  <si>
    <t>Pakiet 15  zestawy do kontrastu w RM</t>
  </si>
  <si>
    <t xml:space="preserve">Zestaw do podawania kontrastu przy pomocy pompy infuzyjnej OPTISTAR LE składający się z: 2 szt. Strzykawek 60 ml z tłokiem gumowym, 2 szt adaptorów łączących strzykawki z przedłużaczem, przedłużacz długości 230 cm dwutorowy w kształcie litery Y przezroczysty wytrzymujący ciśnienie do 200 PTI </t>
  </si>
  <si>
    <t>Przedłużacz długości 230 cm dwutorowy w kształcie litery Y przezroczysty, wytrzymujący ciśnienie do 200 PTI pasujący do ww zestawu.</t>
  </si>
  <si>
    <t>Pakiet 16  zestawy do kontrastu rentgenodiagnostyka zab. II</t>
  </si>
  <si>
    <t xml:space="preserve">Jednorazowy sterylny zestaw do eksploatacji automatycznego wstrzykiwacza kontrastu Mark 7 ARTERION. Wkład o pojemności 150 ml, złącze szybkiego napełnienia typu”J” </t>
  </si>
  <si>
    <t>wniosek</t>
  </si>
  <si>
    <t>Pakiet 17  opaski do żylaków</t>
  </si>
  <si>
    <t>Pierścienie do gumowania żylaków odbytu j u 1 op a 100 szt.</t>
  </si>
  <si>
    <t>op.</t>
  </si>
  <si>
    <t xml:space="preserve">Rurka sigmoidoskopowa o dł 25 cm j u </t>
  </si>
  <si>
    <t>Jednorazowy zestaw do opaskowania żylaków przełyku: zawierający nakładkę na endoskop z 6 lateksowymi opaskami oraz głowicę do zrzucania opasek. Nakładką z nicią o dł. 145 cm. Wykonana z poliamidu do podłączenia do głowicy, współpracująca z endoskopami o średnicy 8,6 – 9,2 mm lub 9,5 – 13,0 mm (do wyboru), opaski czarne, przedostatnia w innym kolorze, głowica z pokrętłem działającym w dwóch położeniach, w zestawie cewnik z zaczepami z obu stron do przeprowadzania nici i igła z tępym końcem do przepłukiwania kanału endoskopowego</t>
  </si>
  <si>
    <t>Pakiet 18 zestawy do przetaczania</t>
  </si>
  <si>
    <t>Zestaw uniwersalny do przetaczania płynów infuzyjnych (krople 20 / ml, dł. 264 cm, filtr powietrza 3 mikrony, filtr w linii15 mikronów, odpowietrznik, port do podłączenia drugiego kanału, port do igły ) j.u.</t>
  </si>
  <si>
    <t xml:space="preserve">Linia do krwawego pomiaru ciśnienia tętniczego krwi z przetwornikiem, sterylna do aparatu „Datex Ohmeda”, kabel ABBOT j. u. </t>
  </si>
  <si>
    <t>Podwójny przetwornik IBP, dł. linii 152 cm (122+30 cm), tętnicza – 152 cm, żylna RA Proximal 152 cm, podwójny system przepłukiwania IntraFlo (3 ml/h), komora Macrodrip, połączenie z kablem bezpinowe. Budowa kompletnej linii dająca wysoką częstotliwość własną &gt;49Hz-zapewniające wierne odwzorowanie sygnału i niewrażliwość na zakłócenia rezonansowe, stałe płukanie z szybkością &gt; 70 ml/h, nieliniowości i histereza przetwornika poniżej 1,5%. Linie ciśnieniowe grubościenne z dodatkowymi oznaczeniami kolorystycznymi w formie naklejek, dodatkowy komplet koreczków w kolorze kontrastowo żółtym w celu ułatwienia przepłukiwania systemu. Połączenie przetwornika z kablami interfejsowymi monitora wodoszczelnymi, bezpinowymi kablami. Łatwość wyjęcia z opakowania fabrycznego. Średnice wszelkich elementów (linii i kraników) mające idealnie dobrane średnice – co gwarantuje dokładne wypełnienie zestawu i eliminację wszystkich pęcherzyków powietrza. Produkt jednorazowy, sterylny, pakowany pojedynczo.</t>
  </si>
  <si>
    <t>nowe</t>
  </si>
  <si>
    <t xml:space="preserve">Rozdzielacz umożliwiąjący jednoczesne podłączenie 2 linii do jednego modułu odsysającego </t>
  </si>
  <si>
    <t>Mankiet do szybkiego przetaczania z manometrem, 500ml, rekomendowane dla 1 pacjenta</t>
  </si>
  <si>
    <t>Pakiet 19 akcesoria na blok operacyjny</t>
  </si>
  <si>
    <t>Elastyczna osłona uchwytu lampy, sterylna 1op – 100szt</t>
  </si>
  <si>
    <t>Czyściki do koagulacji 5cmx5cm 1op-100szt</t>
  </si>
  <si>
    <t>Pakiet 20  Elektromedycyna A</t>
  </si>
  <si>
    <t>Papier do EKG</t>
  </si>
  <si>
    <t>Ascard, Aspel A4 112x25, BTL-08MD 112x25</t>
  </si>
  <si>
    <t>HpM2483A 210mmx300mmx200mm</t>
  </si>
  <si>
    <t>Papier do videoprintera Sony UP 895 do (USG) czarno-biały sze 110 mm x 20 m UPP 110 HG</t>
  </si>
  <si>
    <t xml:space="preserve">Papier do drukarki Sony dł 20 m sze 110mm w rolkach UPP 110 S </t>
  </si>
  <si>
    <t>Elektroda j u do badań EKG  dla dorosłych śr.45-.50mm, z włókniny perforowanej z żelem stałym 1 op=50 szt</t>
  </si>
  <si>
    <t>Elektroda j u do badań EKG  dla dzieci, z włókniny perforowanej z żelem stałym śr ok 35mm 1 op=50 szt</t>
  </si>
  <si>
    <t xml:space="preserve">Żel do USG </t>
  </si>
  <si>
    <t>5 litrów</t>
  </si>
  <si>
    <t>0,5 litra</t>
  </si>
  <si>
    <t>Żel do EKG 250 ml</t>
  </si>
  <si>
    <t>Żel do USG sterylny saszetki po 20g</t>
  </si>
  <si>
    <r>
      <t>Żel ścierny przeznaczony do mechanicznego usuwania naskórka pojemność</t>
    </r>
    <r>
      <rPr>
        <sz val="10"/>
        <color indexed="14"/>
        <rFont val="Times New Roman"/>
        <family val="1"/>
        <charset val="1"/>
      </rPr>
      <t xml:space="preserve"> </t>
    </r>
    <r>
      <rPr>
        <sz val="10"/>
        <color indexed="8"/>
        <rFont val="Times New Roman"/>
        <family val="1"/>
        <charset val="1"/>
      </rPr>
      <t>160g</t>
    </r>
  </si>
  <si>
    <t>Pakiet 21  Elektromedycyna B</t>
  </si>
  <si>
    <t>Elektroda j.u .do wykonywania badań długoterminowych (prób wysiłkowych i badania Holtera) dla dorosłych śr. 50mm z włókniny perforowanej z żelem stałym</t>
  </si>
  <si>
    <t>15000 +wniosek elktromed</t>
  </si>
  <si>
    <t>Pakiet 22  Elektromedycyna C</t>
  </si>
  <si>
    <t>Papier termiczny do ekg do aparatu EDAN SE-301 80 mm x 20</t>
  </si>
  <si>
    <t>Papier do wykonania zapisu ekg do aparatu Nicon-Kohden 9130 o wymiarach 210x140x215 1 op = 10 szt</t>
  </si>
  <si>
    <t>Papier termiczny do aparatu ekg Cardiovid FT-1 o wymiarach 114x150x75 mm</t>
  </si>
  <si>
    <t>Pakiet 23  Elektromedycyna D</t>
  </si>
  <si>
    <t>Papier do wykonywania prób wysiłkowych przy użyciu aparatu MARQUETTE 9402-021 składanka 209x11x300</t>
  </si>
  <si>
    <t>Pakiet 24  tlenoterapia I</t>
  </si>
  <si>
    <t>Nebulizator z maską aerozolową i przewodem tlenowym(+/-10%) 200 cm dla dorosłych</t>
  </si>
  <si>
    <t>Nebulizator z maską aerozolową i przewodem tlenowym(+/-10%) 200 cm dla dzieci</t>
  </si>
  <si>
    <t>Nebulizator z ustnikiem i przewodem tlenowym(+/-10%) 200 cm dla dorosłych</t>
  </si>
  <si>
    <t>Maski tlenowe z drenem do podawania tlenu (+/-10%) 210 c m. dla dorosłych j.u.</t>
  </si>
  <si>
    <t>Maska pediatryczna z drenem tlenowym o dł  (+/-10%) 210 cm</t>
  </si>
  <si>
    <t xml:space="preserve">Cewnik do podawania tlenu przez nos j. u. (+/-10%)210 cm dla dzieci </t>
  </si>
  <si>
    <t>Cewnik do podawania tlenu przez nos j. u. (+/-10%)210 cm dla dorosłych</t>
  </si>
  <si>
    <t>Dren tlenowy (+/-10%) 200 cm (reduktor , ambu) j.u.</t>
  </si>
  <si>
    <t>Pakiet 25 serweta</t>
  </si>
  <si>
    <t>Serweta sterylna nieprzemakalna 50x60 cm.</t>
  </si>
  <si>
    <t>Prześcieradło nieprzemakalne roz. 130X210 niesterylne</t>
  </si>
  <si>
    <t>Pakiet 26  Kaniule</t>
  </si>
  <si>
    <t>Igła do nakłucia lędźwiowego j.u. Jałowe 0,6X19mm0,7x38mm; 0,7x60mm; 0,9x90mm; 1,1x90mm</t>
  </si>
  <si>
    <t xml:space="preserve">Kaniula luer do długotrwałych wlewów dożylnych dla dorosłych typu venflon, j u, wykonana z materiału biokompatybilnego, termoplastycznego ,  z paskiem radiocieniującym, samodomykającym się korkiem portu bocznego , produkt bezlateksow, igła wewnątrz kaniuli o ścięciu typu Black Cup  G 22 0.9x25mm 42ml/min, G 20 1,1x32mm 67 ml/min,  G 18 1,3x32mm 103ml/min,   G 17 1,5x45mm 133ml/min,  G 16 1,8x45mm 236ml/min,  G 14 2,0x45mm  </t>
  </si>
  <si>
    <t xml:space="preserve">Kaniula do zakłuć tętniczych luer j.u. jałowe  G20 1.0x45mm z kulkowym zaworem odcinającym typu Flo Switch ze skrzydełkami do mocowania </t>
  </si>
  <si>
    <t>Koreczek uniwersalny do połączeń Luer Lock j.u. sterylny, pakowane po 50 szt.</t>
  </si>
  <si>
    <t xml:space="preserve">Kranik trójdrożny z możliwością obrotu 360 j.u. jałowe </t>
  </si>
  <si>
    <t xml:space="preserve">Kranik trójdrożny z możliwością obrotu 360 i drenem 10cm, j.u. jałowe </t>
  </si>
  <si>
    <t xml:space="preserve">Kranik trójdrożny z możliwością obrotu 360 i drenem 100cm, j.u. jałowe </t>
  </si>
  <si>
    <t>Igła do znieczulenia podpajęczynówkowego j.u. sterylna w rozmiarach, G 22, 24, 25, 26, 27 x 90mm; G 22 x 130 mm, G 22 x  180mm, G 25x119 mm, G 27 x 119 mm Point z prowadnicą, cienkościenna, o szybkim wypływie, przezroczysta, rowkowana końcówka, oznaczona kolorem do identyfikacji rozmiaru, opakowanie typu TYVEK</t>
  </si>
  <si>
    <t xml:space="preserve">Igły punkcyjne do blokad kręgosłupa. Rozmiary G 22 0,7 x 90 mm 3,5IN, G 20 0,9 x 90mm 3,5IN, G 19 1,1 X 90mm 3,5In. </t>
  </si>
  <si>
    <t>Pakiet 27 przyrządy</t>
  </si>
  <si>
    <r>
      <t>Przyrząd do przetaczania płynów przezroczyste Luer Lock  j.u. Jałowe, sterylizowane EOz długą elastyczną komorą kroplową o długości min 60mm  (część przezroczysta) nie zawierający ftalanów, igła biorcza ścięta dwupłaszczyznowo, wyposażona w szczelny zamykalny  zapowietrznik, filtr płynu o średnicy oczek 15</t>
    </r>
    <r>
      <rPr>
        <sz val="8"/>
        <color indexed="8"/>
        <rFont val="Times New Roman"/>
        <family val="1"/>
        <charset val="1"/>
      </rPr>
      <t xml:space="preserve">µmm, </t>
    </r>
    <r>
      <rPr>
        <sz val="10"/>
        <color indexed="8"/>
        <rFont val="Times New Roman"/>
        <family val="1"/>
        <charset val="1"/>
      </rPr>
      <t>dren o długości 150 cm, posiada precyzyjny regulator przepływu z zaczepem do mocowania końcówki drenu na tylnej powierzchni podczas przerwy w infuzji oraz dodatkowym miejscem do umieszczenia igły biorczej po użyciu, opakowanie przyrządu blister – pack. Logo producenta umieszczone na przyrządzie. Brak ftalanów potwierdzony informacją na opakowaniu jednostkowym oraz w odłączonej do oferty karcie charakterystyki produktu chemicznego wystawionej przez producenta produktu chemicznego, z którego zostały zostały wykonane przyrządy)</t>
    </r>
  </si>
  <si>
    <r>
      <t>Przyrząd do przetaczania krwi z dużą komorą kroplową o dł. min 80 mm, 20 kropli +/- 0,1 ml, wykonany z tworzywa nie zawierającego ftalanów, zaopatrzony w  zamykalny, antybakteryjny filtr powietrza wtopiony w komorę kroplową filtr krwi o wielkości oczek 200</t>
    </r>
    <r>
      <rPr>
        <sz val="8"/>
        <color indexed="8"/>
        <rFont val="Times New Roman"/>
        <family val="1"/>
        <charset val="1"/>
      </rPr>
      <t xml:space="preserve">µm, </t>
    </r>
    <r>
      <rPr>
        <sz val="10"/>
        <color indexed="8"/>
        <rFont val="Times New Roman"/>
        <family val="1"/>
        <charset val="1"/>
      </rPr>
      <t>dren o dł.150cm posiada precyzyjny regulator przepływu z zaczepem do umocowania końcówki drenu na tylnej powierzchni oraz dodatkowym otworem do umieszczenia kolca igły biorczej po użyciu, logo producenta umieszczone na przyrządzie, sterylizowany EO, opakowanie przyrządu blister – pack (folia-papier). Brak ftalanów potwierdzony informacją na opakowaniu jednostkowym oraz w odłączonej do oferty karcie charakterystyki produktu chemicznego wystawionej przez producenta produktu chemicznego, z którego zostały zostały wykonane przyrządy)</t>
    </r>
  </si>
  <si>
    <t>Przyrządy do podawania leków światłoczułych Luer Lock  bez zawartości ftalanówj.u. jałowe długość min 150 cm</t>
  </si>
  <si>
    <t>Aparat do przetoczeń płynów z precyzyjnym regulatorem prędkości przepływu, z możliwością regulacji prędkości przepływu w zakresie 2ml/h-350ml/h, stały przepływ kroplowy, końcówka luer lock, wstawka do dodatkowych wstrzyknięć, długość drenu 150-210 cm. j u sterylny</t>
  </si>
  <si>
    <t>Przedłużacz do pompy infuzyjnej 150 cm przezroczysty, bezftalanowy j.u. jałowe pakowany po 50 szt.</t>
  </si>
  <si>
    <t>Przedłużacz do pompy infuzyjnej 150 cm czarny/bursztynowy, bezftalanowy j.u. jałowe pakowany po 50 szt.</t>
  </si>
  <si>
    <t>Przedłużacz do pompy perystaltycznej AP 31P ze wstawką silikonową 230cm jałowy</t>
  </si>
  <si>
    <t>Mini Spike z filtrem bakteryjnym – przyrząd do długotrwałego aspirowania płynów i leków z opakowań płynów infuzyjnych z automatyczną zastawką otwierającą drogę dla płynu tylko w chwili przyłączenia strzykawki dla ochrony przed przypadkowym wyciekiem płynu, z płaskim portem użliwiającym dezynfekcję oraz z długim kolcem zapewniającym stabilne połączenie z workiem lub butelką. Do stosowania prze okres 96 h</t>
  </si>
  <si>
    <t>Zestaw do przetoczeń płynów infuzyjnych z zastawką bezzwrotną na końcu drenu, ostry łatwy do wprowadzenia kolec komory kroplowej, odpowietrznik zaopatrzony w filtr bakteryjny (BFE min 99,9999941%) zamykany klapką, wydłużony kroplomierz, 15 µm filtr zabezpieczający przed większymi cząsteczkami, filtr hydrofobowy na końcu drenu zabezpieczający przed wyciekaniem płynu z drenu podczas jego wypełnienia, filtr hydrofilny w komorze kroplowej zabezpieczający przed dostaniem się powietrza do drenu po opróżnieniu butelki, precyzyjny zacisk rolkowy, z miejscem na kolec komory kroplowej po użyciu, oraz miejscem do podwieszania drenu, pozbawiony ftalanów DEHP, dren o długości 180cm.</t>
  </si>
  <si>
    <t>Skala do pomiaru OCŻ, wielorazowa z systemem mocującym przy pomocy dwóch uchwytów do stojaka pionowego, pomiar od +35 do -15cm H2O Bardzo czytelny wynik na skali dzięki efektowi powiększenia, wskaźnik pozycji zero, ruchomy na obie strony skali, wykonana z odpornego na złamania plastiku.</t>
  </si>
  <si>
    <t>Aparat do pomiaru OCŻ z zestawem do przetoczeń INTRAFIX Air, długość drenu 100cm. Sterylny, bez DEHP</t>
  </si>
  <si>
    <t>Zestaw do drenażu osierdzia składający się z: cewnika do drenażu, drutu stabilizacyjnego do cewnika, prowadnicy, igły 2-częściowej 1,3x120mm, skalpela nr 11, worka na wydzielinę o pojemności 1,5L, strzykawki 50 mm LL, strzykawki 10mm LL, chusta o wymiarach 45x75 cm.</t>
  </si>
  <si>
    <t>Krótki kolec przelewowy, kaniula do przelewania płynów w bezpieczny sposób, szczelne połączenie 2 pojemników</t>
  </si>
  <si>
    <t>Folia izotermiczna w rozmiarze 160x240cm.</t>
  </si>
  <si>
    <t>Pakiet 28 igły</t>
  </si>
  <si>
    <t>Igły luer j u 1 op – 100 szt nasadka oraz opakowanie jednostkowe barwnie oznaczone zgodnie z kodem kolorów  ISO 6009. sterylne luer lock</t>
  </si>
  <si>
    <t>0,5x25;  0,6x25</t>
  </si>
  <si>
    <t xml:space="preserve">0,7x30; 0,8x40; 0,9x40; </t>
  </si>
  <si>
    <t>1,1x40; 1,2x40</t>
  </si>
  <si>
    <r>
      <t>Igły tępe do pobierania leku z ampułek, ścięta pod kątem 45</t>
    </r>
    <r>
      <rPr>
        <sz val="8"/>
        <color indexed="8"/>
        <rFont val="Times New Roman"/>
        <family val="1"/>
        <charset val="1"/>
      </rPr>
      <t xml:space="preserve">º </t>
    </r>
    <r>
      <rPr>
        <sz val="8"/>
        <color indexed="8"/>
        <rFont val="Times New Roman"/>
        <family val="1"/>
        <charset val="238"/>
      </rPr>
      <t>pakowane pojedynczo nasadka  sterylne luer lock 1,2x40</t>
    </r>
  </si>
  <si>
    <t>igły do penów, sterylne, j.u.</t>
  </si>
  <si>
    <t xml:space="preserve">Nakłuwacze bezpieczne do pobierania próbek krwi kapilarnej, sterylne, j.u. bez lateksu w rozmiarach G 30 x 1,2mm, G 25 x 1,5 mm, G21 x 1,8 mm; G 21 x 2,4 </t>
  </si>
  <si>
    <t>Pakiet 29 rurki intubacyjne I</t>
  </si>
  <si>
    <t>Rurki do intubacji z mankietem niskociśnieniowym j.u.z miękkiego przezroczystego PCV, ustno – nosowa, rozmiar rurki umieszczony rurce intubacyjnej bezpośrednio poniżej łącznika, z otworem Marphego z niskociśnieniowym mankietem uszczelniającym , wyposażona w znacznik rtg na całej długości, duże wyraźne znaczniki głębokości intubacji, opakowanie folia-papier      Śr. 3mm, 3,5mm, 4mm, 4,5mm, 5mm, 5,5mm Śr 6,00mm, 6,5mm  7,0mm; 7,5mm, 8,00mm Śr 8,5mm; 9,00mm, 9,5mm</t>
  </si>
  <si>
    <t>Rurki intubacyjne bez mankietu j.u. z miękkiego, przezroczystego PCV, ustno – nosowa, rozmiar rurki umieszczony  na rurce intubacyjnej bezpośrednio poniżej łącznika, z otworem Murphy’ego, wyposażona w znacznik Rtg na całej długości, duże wyraźne znaczniki głębokości intubacji, opakowane folia-papier sterylne w rozmiarach  Śr 2,0mm.2,5mm 3,0mm, 3,5mm, 4,0mm, 4,5mm, 5,0mm, 5,5mm Śr.  6,0mm, 6,5mm, 7mm, 7,5mm, 8mm, 8,5mm, 9,0mm, 9,5mm</t>
  </si>
  <si>
    <t>Rurka z intubacyjna z mankietem zbrojona j.u. z miękkiego, przezroczystego PCV, z niskociśnieniowym mankietem uszczelniającym, spoczynkowo szczelnie przylegającym do rurki, metalowa spirala zbrojąca w całości bezpiecznie wtopiona w ściankę rurki intubacyjnej, zbrojenie połączone bez przerwy z łącznikiem 15 mm rozmiar rurki umieszczony na rurce intubacyjnej bezpośrednio poniżej łącznika,z zaworem Murphyego, wyposażona w znacznik rtg na całej długości, duże wyraźne znaczniki głębokości intubacji, opakowanie folia-papier sterylne w rozmiarach  6,0mm, 6,5mm, 7,0mm 7,5mm, 8,00mm 9,0mm, 9,5mm</t>
  </si>
  <si>
    <t xml:space="preserve">Rurka intubacyjna z mankietem zbrojona w komplecie z prowadnicą, j.u. z miękkiego, przezroczystego PCV, z niskociśnieniowym mankietem uszczelniającym typu Hi-Lo lub Soft-Seal o potwierdzonej niezależnymi badaniami grubości ścianki 50 mikronów. Mankiet spoczynkowo szczelnie przylegający do rurki, metalowa spirala zbrojąca w całości bezpiecznie wtopiona w ściankę rurki intubacyjnej, zbrojenie połączone bez przerwy z łącznikiem 15 mm rozmiar rurki umieszczony na rurce intubacyjnej bezpośrednio poniżej łącznika, z zaworem Murphyego, wyposażona w znacznik rtg na całej długości, duże wyraźne znaczniki głębokości intubacji, opakowanie folia-papier, sterylne w rozmiarach od 5,0 do 9,5 mm co 0,5. </t>
  </si>
  <si>
    <t>Prowadnica do rurek intubacyjnych jał.dla rurek o rozmiarach: od 2,5 do 5,5mm, od 4,0 do 6,0 mm, powyżej 5,0mm</t>
  </si>
  <si>
    <t>Rurka ustno-gardłowa GUADEL j.u. Sterylna pakowana pojedynczo  o rozmiarach 00, 0, 1, 2,  3, 4, 5,</t>
  </si>
  <si>
    <t xml:space="preserve">Pakiet 30 maska krtaniowa </t>
  </si>
  <si>
    <r>
      <t>Maska krtaniowa wykonana z PCV mankiet pozbawiony nierówności i ostrych krawędzi, wzmocnienie koniuszka mankietu zabezpieczającego przed jego zagięciem i niewłaściwym ułożeniem, rurka maski wygięta zgodnie z budową anatomiczną gardła (kąt 70-90</t>
    </r>
    <r>
      <rPr>
        <sz val="8"/>
        <color indexed="8"/>
        <rFont val="Times New Roman"/>
        <family val="1"/>
        <charset val="1"/>
      </rPr>
      <t xml:space="preserve">°) </t>
    </r>
    <r>
      <rPr>
        <sz val="10"/>
        <color indexed="8"/>
        <rFont val="Times New Roman"/>
        <family val="1"/>
        <charset val="1"/>
      </rPr>
      <t>i usztywniona, „bloker zgryzu”-element zabezpieczający przed zwężeniem światła rurki w wyniku zaciśnięcia jej zębami, znaczniki prawidłowego usytuowania maski w drogach oddechowych umieszczone na rurce, możliwość wykonania intubacji za pomocą standardowej rurki intubacyjnej z użyciem bronchofiberoskopu, znaczniki ułatwiające wykonanie intubacji dotchawiczej poprzez maskę umieszczone na kopule maski, informacje dotyczące rozmiaru, wagi pacjenta, objętości wypełnienia mankietu umieszczone na baloniku kontrolnym, bezpieczeństwo stosowania w środowisku MR, rozmiary: 1, 1,5, 2, 2,5, 3, 4, 5. Opakowanie maski kodowane kolorem w celu szybkiej identyfikacji rozmiaru.</t>
    </r>
  </si>
  <si>
    <t>Maska krtaniowa z LMA, wyposażona w kanał do odsysania treści żołądkowej, podporę nagłośni, ze stabilizatorem położenia w jamie ustnej, z możliwością wykonania bronchoskopii,  j.u. wyraźne oznakowanie rozmiaru, wagi oraz wskażnika położenia, z nadmuchiwanym mankietem w rozmiarach  3, 4, 5</t>
  </si>
  <si>
    <t>Pakiet 31  strzykawki I</t>
  </si>
  <si>
    <t>strzykawka insulinówka 1 ml. U 100 z igłą iniekcyjną zdejmowaną, czytelna podziałka w ciemnym kolorze, tłok  gumowy z podwójnym uszczelnieniem, skala czytelna, niezmywalna, kryza ograniczająca wysuwanie</t>
  </si>
  <si>
    <t>strzykawka insulinówka 1 ml. U40 z igłą iniekcyjną zdejmowaną, czytelna podziałka w ciemnym kolorze, tłok  gumowy z podwójnym uszczelnieniem, skala czytelna, niezmywalna co 0,025 ml, kryza ograniczająca wysuwanie</t>
  </si>
  <si>
    <t>strzykawka j. u. czytelna podziałka w czarnym kolorze, cylinder przezroczysty, z niezmywalną skalą nominalną lub rozszerzoną (zakres podany poniżej) tłok w kolorze mleczno-białym lub zielonym o płynnym przesuwie, bez zwężeń na całej długości, pakowanie pojedynczo z widoczną datą ważności oznaczenie CE  opakowanie =100 szt.</t>
  </si>
  <si>
    <t>2 ml. ze skalą rozszerzoną do 3 ml</t>
  </si>
  <si>
    <t>5 ml. ze skalą rozszerzoną do 6 ml</t>
  </si>
  <si>
    <t>10 ml. ze skalą rozszerzoną do 12 ml</t>
  </si>
  <si>
    <t>20 ml. ze skalą rozszerzoną do 24 ml</t>
  </si>
  <si>
    <t xml:space="preserve">Strzykawka Janeta j.u.100 ml. Dwustronnie skalowana co 2 ml. Końcówka umożliwia podłączenie do sondy  jałowa przezroczysty cylinder, produkt bezlatexowy </t>
  </si>
  <si>
    <t>Strzykawka doustna, niesterylna, jednorazowa przezroczysta o pojemności 3 ml trzyczęściowa z płynnie przesuwalnym tłokiem nie zawierającym lateksu z korkiem zapobiegającym wylewaniu leku skala w milimetrach i łyżeczkach. Końcówka nie pasująca do końcówek Luer, Luer-Lock kaniul i igieł</t>
  </si>
  <si>
    <t>Korek nasączony 70% alkoholem izopropanowym, do stosowana jako osłona chroniąca zawory dostępu żylnego typu luer przed potencjalnym zanieczyszczeniem. Pełniący funkcję bariery fizycznej dla zanieczyszczeń w okresie pomiędzy kolejnymi procedurami w ramach dostępu dożylnego, działając również jako środek odkażający przed korzystaniem z dostępu. Skuteczność działania 7 dni, sterylny, op=200 szt.</t>
  </si>
  <si>
    <t xml:space="preserve">Kaniula bezpieczna wykonana z poliuretanu, wyposażona w mechanizm chroniący przed przypadkowym zakłuciem po usunięciu igły z kaniuli, cienkościenna zapewniająca duży przepływ, optymalne położenie skrzydełek mocujących (port górny umieszczony centralnie nad skrzydełkami, nie wystający poza ich obręb, w celu zapewnienia stabilizacji podczas wkłucia), końcówka lock, posiadająca min. 4 paski kontrastujące w promieniach rtg, przepływ podany na opakowaniu, korek w porcie górnym kaniuli okrągły, na kaniuli wytłoczona nazwa producenta bądź materiał z jakiego została wykonana (w celu zapewnienia możliwość identyfikacji po wyjęciu z opakowania), skrzydełka i port boczny kodowane kolorem, zgodnie z ISO, w rozmiarach G 24 07x19mm, G 22 0,9x 25 mm, G 20 1,1x33 mm, G 18 1,3x33 mm </t>
  </si>
  <si>
    <t>Pakiet 32  strzykawki II</t>
  </si>
  <si>
    <t>Strzykawka 2 ml. j.u. 3-częściowa, LL,  wykonana z polipropylenu, przezroczysty cilinder, produkt bez latexu, skalowana co 1ml, sterylna op=100szt</t>
  </si>
  <si>
    <t>Strzykawka 5 ml. j.u. 3-częściowa, LL,  wykonana z polipropylenu, przezroczysty cilinder, produkt bez latexu, skalowana co 1ml, sterylna  op=100szt</t>
  </si>
  <si>
    <t>Strzykawka 10 ml. j.u. 3-częściowa, LL,  wykonana z polipropylenu, przezroczysty cilinder, produkt bez latexu, skalowana co 1ml, sterylna  op=100szt</t>
  </si>
  <si>
    <t>Strzykawka 20 ml. j.u. 3-częściowa, LL, do pomp wykonana z polipropylenu, przezroczysty cilinder, produkt bez latexu, skalowana co 1ml, sterylna  op=100szt</t>
  </si>
  <si>
    <t>Strzykawka j.u.30ml , 3-częściowa, LL, bezlateksowa, przezroczysta, znacznik skali pozwalający na dokładne dawkowanie leków, sylikonowa powłoka pozwalająca na płynny ruch tłoka, zabezpieczenie przed przypadkowym wycofaniem tłoka, sterylizowana tlenkiem etylenu  op=100szt</t>
  </si>
  <si>
    <t>Pakiet 33 strzykawki III</t>
  </si>
  <si>
    <t>lp</t>
  </si>
  <si>
    <r>
      <t xml:space="preserve">Strzykawka przezroczysta j u 50ml-60ml, luer lock, czytelna podziałka w ciemnym kolorze, opakowanie </t>
    </r>
    <r>
      <rPr>
        <b/>
        <sz val="8"/>
        <color indexed="8"/>
        <rFont val="Times New Roman"/>
        <family val="1"/>
        <charset val="238"/>
      </rPr>
      <t xml:space="preserve">≤ </t>
    </r>
    <r>
      <rPr>
        <sz val="10"/>
        <color indexed="8"/>
        <rFont val="Times New Roman"/>
        <family val="1"/>
        <charset val="238"/>
      </rPr>
      <t>100 szt.do pompy Aitecs Pro SP 12 S zaprogramowanej na Shifa, Polfa Bolesławiec, Perfusor, Once, Omnifix, MK BG, Dispomed</t>
    </r>
  </si>
  <si>
    <t>Strzykawka do leków światłoczułych j u 50ml-60ml, luer lock, czytelna podziałka w ciemnym kolorze, opakowanie ≤ 100 szt.do pompy do pompy Aitecs Pro SP 12 S zaprogramowanej na Shifa, Polfa Bolesławiec, Perfusor, Once, Omnifix, MK BG, Dispomed</t>
  </si>
  <si>
    <t>Pakiet 34 strzykawki IV</t>
  </si>
  <si>
    <r>
      <t xml:space="preserve">Strzykawka przezroczysta j u 50ml-60ml, luer lock, czytelna podziałka w ciemnym kolorze, opakowanie </t>
    </r>
    <r>
      <rPr>
        <b/>
        <sz val="10"/>
        <color indexed="8"/>
        <rFont val="Times New Roman"/>
        <family val="1"/>
        <charset val="1"/>
      </rPr>
      <t xml:space="preserve">≤ </t>
    </r>
    <r>
      <rPr>
        <sz val="10"/>
        <color indexed="8"/>
        <rFont val="Times New Roman"/>
        <family val="1"/>
        <charset val="1"/>
      </rPr>
      <t>100 szt.do pompy Medima zaprogramowanej na Braun Omnifix, Braun Perfusion, ERG – Kłobuck, Polfa Lublin</t>
    </r>
  </si>
  <si>
    <t>Strzykawka do leków światłoczułych j u 50ml-60ml, luer lock, czytelna podziałka w ciemnym kolorze, opakowanie ≤ 100 szt.do pompy Medima zaprogramowanej na Braun Omnifix, Braun Perfusion, ERG – Kłobuck, Polfa Lublin</t>
  </si>
  <si>
    <t>Pakiet 35 strzykawki V</t>
  </si>
  <si>
    <r>
      <t xml:space="preserve">Strzykawka przezroczysta j u 50ml-60ml, luer lock, czytelna podziałka w ciemnym kolorze, opakowanie </t>
    </r>
    <r>
      <rPr>
        <b/>
        <sz val="10"/>
        <color indexed="8"/>
        <rFont val="Times New Roman"/>
        <family val="1"/>
        <charset val="238"/>
      </rPr>
      <t xml:space="preserve">≤ </t>
    </r>
    <r>
      <rPr>
        <sz val="10"/>
        <color indexed="8"/>
        <rFont val="Times New Roman"/>
        <family val="1"/>
        <charset val="238"/>
      </rPr>
      <t>100 szt. Strzykawka do pompy Kwapisz zaprogramowanej na Janpol</t>
    </r>
  </si>
  <si>
    <t>Pakiet 36 ostrza</t>
  </si>
  <si>
    <t>Ostrza chirurgiczne, j.u. sterylne wykonane ze stali węglowej (cechująca się najlepszymi właściwościami w zakresie jednorodności krawędzi tnącej). Pakowane pojedynczo w folię ochronną, na opakowaniu pojedynczego ostrza znajdują się informacje: numer serii, data ważności, rysunek ostrza, oznaczenie numeru. Opakowanie zbiorcze = 100 szt, oznaczone kolorystycznie w zależności i kształtu ostrza, foliowane celem dodatkowej ochrony produktu, opis w języku polskim, numer serii orza data ważności produktu, rysunek ostrza, oznaczenie numeru ostrza. Rozmiary 10, 11, 15, 18, 20, 22, 23, 24</t>
  </si>
  <si>
    <t>Pakiet 37 nefrostomia, dreny</t>
  </si>
  <si>
    <t>Zestaw do nefrostomii. Kateter typu Pigtail, prowadnik, kołnierz mocujący z opaską, strzykawka 10ml LL, roz F12, F14</t>
  </si>
  <si>
    <t>Sterylny dren Redona do drenażu ran pooperacyjnych z nitką rtg na całej długości długość całkowita 50 cm długość perforacji 70 mm  podwójnie pakowany  w rozmiarach Ch 10, 12, 14, 16, 18</t>
  </si>
  <si>
    <t>Dren brzuszny sterylny j u w rozmiarach Ch 24,26,  28, 30, 32,  34</t>
  </si>
  <si>
    <t>Pakiet 38 nakłucie jamy opłucnej</t>
  </si>
  <si>
    <t>Dren z regulacją do zestawów 2-butlowych, sterylny, z tworzywa sztucznego, z wysoko gwintowanymi zakrętkami do połączenia ze szklanymi  butlami o poj 1600ml</t>
  </si>
  <si>
    <t>Kateter do odsysania klatki piersiowej j.u. Sterylny, dł 40cm F 24-32</t>
  </si>
  <si>
    <t>dren „balonowy” o średnicy wewnętrznej 7 mm, dł 30mb</t>
  </si>
  <si>
    <t>Wielokomorowy zestaw  do drenażu klatki piersiowej. Trzy kanały pracujące bezgłośnie w całości przezroczyste, komora zbiorcza o pojemności 2300ml, zastawka wodna, automatyczny zawór ciśnienia dodatniego oraz ujemnego, port umożliwiający regulację siły ssania oraz całkowite odcięcie ssania, pakowany podwójnie papier-papier j u jałowy.</t>
  </si>
  <si>
    <t>Bezpieczny zestaw do nakłucia jamy opłucnej Fr 8, igła Veressa, cewnik wykonany z poliuretanu widocznego w RTG, zakończony układem z zastawkami jednokierunkowym i wyposażony w barwny wskaźnik bezpieczeństwa, strzykawkę 60ml i 10 ml, worek do drenażu 2L, skalpela, oraz łącznika do systemu drenażowego,sterylny.</t>
  </si>
  <si>
    <t>Dren łączący  do końcówek do odsysania typu lejek-lejek, ze specjalnymi podłużnymi wzmocnieniami przeciw zasysaniu się, elastyczne, niezaciskające się końcówki zapewniające dużą ruchomość, długość 210 cm, sterylny, podwójnie pakowany.</t>
  </si>
  <si>
    <t xml:space="preserve">Zestaw do pobierania wydzieliny do badań laboratoryjnych, sterylny przezroczysta  probówka 10ml – 20 ml , łączniki pasujące do każdego typu cewnika,  probówka na śluz z zamknięciem, rurką ssąca i etykietą  j. u. </t>
  </si>
  <si>
    <t>Pakiet 39  elektromedycyna E</t>
  </si>
  <si>
    <t>Papier do drukarki defibrylatora ZOLL Reorder P/N 8000-0300</t>
  </si>
  <si>
    <t>Papier termoczuły do drukarki defibrylatora LIFEPACK 20 szerokość papieru 5 cm.</t>
  </si>
  <si>
    <t>Papier termoczuły do drukarki defibrylatora LIFEPACK 12 szerokość papieru 10,5 cm.</t>
  </si>
  <si>
    <t>Pakiet 40 sprzęt stomijny</t>
  </si>
  <si>
    <t>Worki stomijne jednoczęściowe z filtrem, samoprzylepne z fizelinową powłoką przymocowaną na skórze po zabiegach operacyjnych wykonanych na jelicie grubym – worki kolonostomijne, nie przepuszczające zapachu,niesterylne pojemność 150 ml, medium 10-50 mm j u</t>
  </si>
  <si>
    <t>Worki stomijne jednoczęściowe,samoprzylepne z filtrem j u,z odpływem zamykanym, po zabiegach operacyjnych wykonanych na układzie moczowym- worki urostomijne niesterylne, śr.15mm</t>
  </si>
  <si>
    <t xml:space="preserve">Cewnik zewnętrzny dla mężczyzn przezroczysty, samoprzylepny, łatwy w zakładaniu, sterylny,rozmiar Ch 29 </t>
  </si>
  <si>
    <t>Pakiet 41 urologia I</t>
  </si>
  <si>
    <t>Cewnik pooperacyjny typu Dufour, dwudrożny, półtwardy latex silikonowany. Podwójnie pakowany -papier/folia zewnętrznie, folia wewnętrznie. Balon o pojemności 50 ml. Rozmiary CH-16-24</t>
  </si>
  <si>
    <t>Cewnik pooperacyjny typu Dufour, trójdrożny, półtwardy latex silikonowany. Podwójnie pakowany -papier/folia zewnętrznie, folia wewnętrznie. Balon o pojemności 50 ml. Rozmiary CH-16-24</t>
  </si>
  <si>
    <t>Cewnik pooperacyjny typu Dufour, trójdrożny, półtwardy latex silikonowany. Podwójnie pakowany -papier/folia zewnętrznie, folia wewnętrznie. Balon o pojemności 80 ml. Rozmiary CH-18-24</t>
  </si>
  <si>
    <t>Cewnik pooperacyjny typu Dufour, trójdrożny, 100% silikon. Podwójnie pakowany -papier/folia zewnętrznie, folia wewnętrznie. Balon o pojemności 50 ml. Rozmiary CH-18-24</t>
  </si>
  <si>
    <t xml:space="preserve">Rozszerzadła moczowodowe dl.48 cm koaksjalne z prowadnicą 0,038”. Komplet 2 rozszerzadeł 2-stronnych, rozmiary Ch8/10 oraz Ch12/14 </t>
  </si>
  <si>
    <t>nowy</t>
  </si>
  <si>
    <t>Cewniki moczowodowe z zakończeniem typu Nelaton. Skalowany, z materiału termoplastycznego, z nylonowym mandrynem. Rozmiary Ch 3-9</t>
  </si>
  <si>
    <t>Cewniki moczowodowe z zakończeniem typu Tiemann. Skalowany, z materiału termoplastyznego, z metalowym mandrynem. Rozmiary Ch 3-8</t>
  </si>
  <si>
    <t>Cewniki moczowodowe z zakończeniem typu Couveleire. Skalowany, z materiału termoplastyznego, z nylonowym mandrynem. Rozmiary Ch 3-9</t>
  </si>
  <si>
    <t>Zestaw do szynowania moczowodów z cewnikiem pigtail, skalowany co 1cm, z linią pozycyjną, jednostronnie otwarty, z poliuretanu, z zamkiem od strony pęcherza kompatybilnym z zamkiem popychacza,zmontowany fabrycznie,  prowadnica z wewnętrznym mandrynem dł. 100-150cm, CH6,7,8  Długość 26-28 cm. Zestaw sterowalny nawet po usunięciu prowadnicy</t>
  </si>
  <si>
    <t>Zestaw śródoperacyjny zawierający cewnik z silikonu Oba końce zamknięte, dł. 24- 28cm. Sterowalny popychacz prowadnicę F 6, 7</t>
  </si>
  <si>
    <t>Zestaw do cystostomii, rozdzielny trokar, cewnik z silikonu pojedynczo zagięty z balonem w rozmiarach Ch 10, 13. W zestawie worek na mocz 2litry, silikonowa tulejka, skalpel</t>
  </si>
  <si>
    <t xml:space="preserve">Cewnik typu pigtail zbrojony bez otworów w części prostej odporny na ucisk Ch 6, 7, </t>
  </si>
  <si>
    <t>Przewód do cystoskopu lub resektoskopu, pojedyńczy</t>
  </si>
  <si>
    <t>Przewód do cystoskopu lub resektoskopu, podwójny</t>
  </si>
  <si>
    <t xml:space="preserve">Silikonowy cewnik do pęcherza jelitowego, 6 oczek drenujących za balonem, dł. ok 40 cm. </t>
  </si>
  <si>
    <t>Cewnik moczowodowy Chevassu w rozmiarach Ch 3-7</t>
  </si>
  <si>
    <t>Ewakuator do płukania przy elekroresekcji gruczolaka, z zastawką antyzwrotną i filtrem</t>
  </si>
  <si>
    <t>Zestaw do cystostomii, zawierający w składzie cewnik pigtail z poliuretanu dł. 550 mm, 2 litrowy worek na mocz, rozdzielny trokar 120 mm, skalpel, plaster mocujący klamrę zaciskową i zatyczkę. Rozmiary : 8, 10, 12, 14 CH</t>
  </si>
  <si>
    <t>Nefrostomia 2-stopniowa zawierająca cewnik typu J z powłoką hydrofilną, igła punkcyjna 18G, dł 20cm, łącznik do worka na mocz, prowadnica Lunderquista 0,035' dł 70 cm</t>
  </si>
  <si>
    <t>Cewnik okluzyjny F 6 z balonem 1,5 mi, dł 80 cm.</t>
  </si>
  <si>
    <t xml:space="preserve">Cewnik wymienny do nefrostomii wykonany z materiału 2 warstwowego i8nnego niż poliuretan z pamięcią kształtu, w zestawie łącznik do worka na mocz z mechanizmem obrotowym, rozmiary 8-14 F, </t>
  </si>
  <si>
    <t>Prowadnica sztywna do wymiany nefrostomii dł 70 cm, rozmiar 0,035” prosty, miękki koniec</t>
  </si>
  <si>
    <t>Pakiet 42 zatyczki, łączniki</t>
  </si>
  <si>
    <t>Łącznik j u „I” do łączenia dwóch  przewodów, sterylny, o konstrukcji schodkowej, rozmiar od 4 do 19 mm</t>
  </si>
  <si>
    <t xml:space="preserve">Zatyczka do cewnika o budowie schodkowej </t>
  </si>
  <si>
    <t>Łącznik „Y” j.u. Sterylny, polipropylenowy o budowieschodkowej służący do połączenia drenów, w rozmiarze dużym i średnik</t>
  </si>
  <si>
    <t>Pakiet 43  obwód oddechowy I</t>
  </si>
  <si>
    <t>Obwód oddechowy do znieczulenia dla dorosłych, materiał PE, składający się z 3 rur karbowanych,  rozciągalnych (po rozciągnięciu długość rury wdechowej i wydechowej ok 200cm, dodatkowej rury do worka 150 cm) kolanko z workiem kapno, trójnik Y z dwoma portami zabezpieczonymi zatyczkami, średnica rur 22mm.  złącza do podłączenia aparatu anestetycznego wykonane z materiału EVA złączka prosta 22mm, bezlateksowy  worek oddechowy poj.2 litry, czysty mikrobiologicznie</t>
  </si>
  <si>
    <t>Obwód oddechowy do respiratora dla dorosłych, dwie rury karbowane o dł. 160cm. z PE kolanko z portem luer lock, trójnik Y z dwoma portami zabezpieczonych zatyczkami przytwierdzonymi na stałe do obwodu, średnica rur 22mm, złącza 22mm wykonane z EVA, czysty mikrobiologicznie</t>
  </si>
  <si>
    <t>Obwód oddechowy do respiratora dla dzieci, dwie rury karbowane o dł. 150cm. z PE kolanko z portem luer lock, trójnik Y z dwoma portami zabezpieczonych zatyczkami przytwierdzonymi na stałe do obwodu, średnica rur 10mm i 15 mm, złącza 22mm wykonane z EVA, czysty mikrobiologicznie</t>
  </si>
  <si>
    <t>Obwód oddechowy do znieczulenia dla dorosłych, materiał PE, jednorurowy z dzieloną membraną o dł. 300cm, długość rury do worka 150 cm długość rury wydechowej  60cm, kolanko z portem luer lock do pomiaru CO2 z wkręcanym koreczkiem, worek oddechowy bezlateksowy 2litry, czysty mikrobiologicznie.</t>
  </si>
  <si>
    <t xml:space="preserve">Membrana nebulizatora Solo dla jednego pacjenta (możliwość stosowania do 28 dni) </t>
  </si>
  <si>
    <t>Złącze typu „T” Solo do podłączenia w układ oddechowy dla dorosłych dla 1 pacjenta</t>
  </si>
  <si>
    <t>Linia do kapnografu pasująca do aparatów  typu Avence i Aespire dł. 210 cm, wykonana z materiałów: PCV (polichlorek vinylu), EVA (octan vinylu), PE (polietylen), średnica wew 1,2mm, srednica zew 2,8 mm, grubość ścianki 0,8 mm</t>
  </si>
  <si>
    <t>Linia do kapnografu pasująca do aparatów  typu Avence i Aespire dł. 300 cm, wykonana z materiałów: PCV (polichlorek vinylu), EVA (octan vinylu), PE (polietylen), średnica wew 1,2mm, srednica zew 2,8 mm, grubość ścianki 0,8 mm</t>
  </si>
  <si>
    <t>Pakiet 44 zestaw porodowy</t>
  </si>
  <si>
    <t>Zestaw porodowy j u  sterylny: zawartość minimum: 3 pary str. rękawiczek, 1 ster  podkład, 1 ster serweta, 2 ster ręczniki do rąk, 4 ster tampony, 1 ster gruszka, kleszczyki, 2 ster klemy pępowinowe, 2 ster zapasowe zaciski, nożyczki, 1 wyściółka ster, kocyk dla noworodka, 1 pieluch, torba na łożysko</t>
  </si>
  <si>
    <t>Pakiet 45 rurka dooskrzelowa</t>
  </si>
  <si>
    <t>Rurka dooskrzelowa dwukanałowa z przezroczystego PCV, silikonowana, barwne oznaczenie mankietów uszczelniających, złączka Y, dwa kolanka podwójnie obrotowe, dwa cewniki do odsysania, całość w jednym pudełku, PRAWA F 39,40</t>
  </si>
  <si>
    <t>Rurka dooskrzelowa dwukanałowa z przezroczystego PCV, silikonowana, barwne oznaczenie mankietów uszczelniających, złączka Y, dwa kolanka podwójnie obrotowe, dwa cewniki do odsysania, całość w jednym pudełku, LEWA F 39,40</t>
  </si>
  <si>
    <t>Rurka przełykowo-tchawicza typu COMBITUBE z balonem bezlateksowym w zestawie dwie barwnie oznakowane strzykawki pierwotnie napełnione       F 41, 35</t>
  </si>
  <si>
    <t>Pakiet 46 wkłady do ssaków</t>
  </si>
  <si>
    <t>Wkłady workowe jednorazowego użytku 2000ml i 1000 ml. Wkład uszczelniany automatycznie po uruchomieniu ssania bez konieczności wciskania wkładu na kanister, posiadający uniwersalny dwufunkcyjny port 7,2/12mm, dający możliwość odsysania standardowego i ortopedycznego (w komplecie schodkowy łącznik kątowy umożliwiający podłączenie drenółw o różnych średnicach), pokrywa posiadająca port dostępowy o średnicy 25mm do wsypywania proszku żelującego w saszetkach, wkład wyposażony w skuteczny filtr przeciwbakteryjny i zastawkę hydrofobową zabezpieczającą źródło ssania przed zalaniem, uchwyt pętlowy oraz zintegrowana z pokrywą zatyczka do zamknięcia porty po zakończeniu ssania, bez zawartości PCV</t>
  </si>
  <si>
    <r>
      <t xml:space="preserve">Pojemnik wielorazowy z uchwytem do mocowania 1000 ml i 2000 ml przezroczysty wyskalowany w mililitrach, wyposażony w zintegrowany zaczep 30mm do mocowania na standardowych wieszakach do szyn modura, wyposażony w zintegrowany wymienny króciec do połączenia ze źródłem ssania nie wymagający odłączania drenu ssącego od kanistra przy wymianie wkładu jednorazowego, odporny na mycie w temperaturze 85 </t>
    </r>
    <r>
      <rPr>
        <sz val="8"/>
        <color indexed="8"/>
        <rFont val="Times New Roman"/>
        <family val="1"/>
        <charset val="1"/>
      </rPr>
      <t>º</t>
    </r>
    <r>
      <rPr>
        <sz val="8"/>
        <color indexed="8"/>
        <rFont val="Times New Roman"/>
        <family val="1"/>
        <charset val="238"/>
      </rPr>
      <t>C i sterylizację w autoklawie 121</t>
    </r>
    <r>
      <rPr>
        <sz val="8"/>
        <color indexed="8"/>
        <rFont val="Times New Roman"/>
        <family val="1"/>
        <charset val="1"/>
      </rPr>
      <t>ºC</t>
    </r>
  </si>
  <si>
    <t xml:space="preserve">Aspirator do rozlanych płynów. Płytka ssąca wyposażona w zaczep do przemieszczania, krucieć oraz dren o dł. 3mdo połączenia z wkładem workowym j.u. </t>
  </si>
  <si>
    <t>Pakiet 47 igły do znieczuleń splotów</t>
  </si>
  <si>
    <t>Igły do znieczuleń splotów nerwowych STIMUPLEX</t>
  </si>
  <si>
    <t>22G  (18; 0,7 ; 80 mm)</t>
  </si>
  <si>
    <t xml:space="preserve">25 G (18; 0,5; 55 mm)       </t>
  </si>
  <si>
    <t>Igła do nakłucia mostka j.u. sterylna 1,6, zakres regulacji ok. 10-30mm pierścieniowato ukształtowane zakończenie ogranicznika głębokości gwarantujące pewny uchwyt i pozwalające na stopniowanie nacisku w czasie zabiegu. Precyzyjny szlif ostrza i mandrynu zapewniający sprawną penetrację kości i obniżający inwazyjność zabiegu. Uchwyt mandrynu opracowany w sposób umożliwiający nieprawidłowe jego założenie</t>
  </si>
  <si>
    <t>Przyrząd do podawania leków przy użyciu pompy objętościowej typu INFUSOMAT</t>
  </si>
  <si>
    <t>Pakiet 48 Endosampler</t>
  </si>
  <si>
    <t xml:space="preserve">Zestaw do pobierania materiału diagnostycznego z jamy macicy, kaniula o średnicy 3 mm z podziałką, jednorazowego użytku, sterylna, w kształcie lekko wygięta, na jednej stronie znajduje się otwór do pobierania próbek tkanki ze wszystkich obszarów śluzówki w jamie macicy, w tym z rogów macicy,strzykawka 10 ml, wyposażona w zacisk zabezpieczający </t>
  </si>
  <si>
    <t>Pakiet 49 CPAP</t>
  </si>
  <si>
    <t>Papier do defibrylatora EFFICIA DFM 100, 1 opakowanie= 12 rolek</t>
  </si>
  <si>
    <t>Maska do CPAP, kompatybilna z respiratorem Trilogy 202 z kolankiem w rozmiarze: mała, średnia i dużą, 1 opakowanie=10 sztuk</t>
  </si>
  <si>
    <t>Układ oddechowy do respiratora transportowego Trilogy 202, układ jednorurowy z dwoma filtrami o dł 180 cm. j.u.</t>
  </si>
  <si>
    <t>Pakiet 50 urologia II</t>
  </si>
  <si>
    <t>Stent moczowodowy typu Double-Pigtail powlekany warstwą hydrofilową, otwarte końce, długość 26-28 cm, rozmiar Fr 6. W zestawie popychacz oraz nić do pozycjonowania/usuwania stentów.</t>
  </si>
  <si>
    <t>Druty prowadzące hybrydowe: rdzeń nitinolowy, końcówka dystalna giętka prsta, część dystalna hydrofilowa na gł 5 cm, dalsza część w oplocie stalowym, poleczona PTFE i  usztywniona dla łatwiejszego manewrowania, aplikacji stenty lub koszulki dostępowej, koniec proksymalny powleczony PTFE i giętki dla bezpiecznej aplikacji endoskopu (zgodność z techniką back loading), w zestawie z drutem introduktor sterowany kciukiem o150raz klasyczny, rozmiar 0,035”, długość 150cm, j.u, sterylny</t>
  </si>
  <si>
    <t>Strzykawki irygacyjne. System ręcznej irygacji w postaci samonapełniającej się strzykawki o pojemności 12 cm³ ze sprężynowym tłokiem, z drenem do endoskopu, z przyłączem typu luer i spinką blokującą, do zabiegów ureterorenoskopii, j.u, produkt sterylny</t>
  </si>
  <si>
    <t>Cewnik moczowodowy typu dual lumen, dwukanałowy, 2 kanały 0,045” z zakończeniem typu luer, rozmiar Fr 10 z miękką końcówką dystalą w rozmiarze Fr 6, długość max. 60cm, j,u, sterylny</t>
  </si>
  <si>
    <t>Pakiet 51  PEG</t>
  </si>
  <si>
    <t>Zestawy do przezskórnej gastrostomii (PEG) o średnicy 20, 22 i 24 Fr,  w wersji typu „Pull”,  wykonany z wysokiej jakości silikonu  dający możliwość usunięcia przez powłoki brzuszne (bez konieczności wykonywania endoskopii), zawierający dwie zewnętrzne nasadki: okragłą i w kształcie półwalca, wyposażony w złącze „Y” pozwalające na rozdzielenie portu do odżywiania i podawania leków, z klamrą typu C dającą możliwość sterowania przepływem wewnątrz drenu, zestaw zapakowany na 2 sterylnych tacach, zestaw zawierający ponadto: obłożenie z otworem, skalpel, pętlę do przeciągania drutu przez kanał, drut do wprowadzania drenu PEG, prowadnik, gaziki (10x10 cm) 4 szt., nożyczki, pean, gaziki z otworem 5 x 5 cm) 4 szt., igła z mandrynem .</t>
  </si>
  <si>
    <t xml:space="preserve">Pakiet 52 urodynamika </t>
  </si>
  <si>
    <t>Nazwa </t>
  </si>
  <si>
    <t>Zestaw infuzyjny do pompy wodnej do aparatu Laborie sterylny j.u. 1 op.= 25 szt</t>
  </si>
  <si>
    <t>dren ciśnieniowy  z kranikiem sterylny j.u. 1 op. = 25 szt</t>
  </si>
  <si>
    <t>pojemnik na mocz j.u. do przetwornika Laborie</t>
  </si>
  <si>
    <t>Pakiet 53 cewnik do pęcherza II</t>
  </si>
  <si>
    <t>Cewnik do pęcherza z balonem Foleya silikonowany j. u. jałowe,sztywna plastikowa zastawka do napełnienia balona, sterylny, podwójnie pakowany /papier-folia zewnętrznie, folia wewnętrznie/</t>
  </si>
  <si>
    <t>rozmiar Ch 6, 8, 10</t>
  </si>
  <si>
    <t>rozmiar Ch 12,14,16,18,20,22,24, 26</t>
  </si>
  <si>
    <t>Worki do dobowej zbiórki moczu z odpływem pojemność 2 l , część łącząca worek z cewnikiem o budowie schodkowej zastawka antyzwrotna w łączniku do cewnika przezroczyste okienko podglądu</t>
  </si>
  <si>
    <t>Worki do dobowej zbiórki moczu, do 7 dni, z odpływem pojemność 2 l sterylne, część łącząca worek z cewnikiem o budowie schodkowej, zastawka zwrotna, port do pobierania próbek</t>
  </si>
  <si>
    <t xml:space="preserve">Worki do godzinowej zbiórki moczu sterylne z zamkniętym systemem dokładność pomiaru od 1 do 40 mm Pojemność komory pomiarowej 400 – 500 ml, worka 2000 ml.Filtr hydrofobowy w worku i komorze, zastawka antyrefluksowa,   z klamrą, bezigłowy port do pobierania próbek moczu, system mocująco-poziomujący, łatwość opróżniania worka z moczu, </t>
  </si>
  <si>
    <t>Pakiet 54 rurka dotchawicza</t>
  </si>
  <si>
    <t>Rurka dotchawicza jednoświatłowa, do wentylacji jednego płuca z systemem wideo z zintegrowanym torem wizyjnym współpracująca z monitorem AMBU aView. Głębokość obrazu od 12 do 60mm oraz żródłem światła typu led, barwa biała, kamera umiejscowiona w części dystalnej rurki intubacyjnejPole widzenie 100º  po przekątnej sterylna, j.u. Rozmiar 7, 7,5, 8</t>
  </si>
  <si>
    <t>Jednorazowy sterylny giętki endoskop współpracujący z aparatem Ambu aView, możliwość manipulacji w co najmniej jednej płaszczyżnie sekcją giętą części roboczej, zakres regulacji 180º do góry / do dołu 180º (slim i regular) 180º do góry / 160º do dołu (large) możliwość odsysania poprzez kanał roboczy, głębia ostriości 6-50 mm (+/-2mm), oświetlenie led, długość części roboczej 600mm, Rozmiar slim, regular, large</t>
  </si>
  <si>
    <t>Pakiet 55  elektromedycyna F</t>
  </si>
  <si>
    <t>Elektroda do zewnętrznej stymulacji serca do defibrylatora Lifepak 12 Combo Owik dla dorosłych</t>
  </si>
  <si>
    <t>Elektroda do zewnętrznej stymulacji serca do defibrylatora Lifepak 12 Combo Owik  dla dzieci</t>
  </si>
  <si>
    <t xml:space="preserve">Kaniula do kapnografii dla zaintubowanych kompatybilna z Lifepak 12 j.u. </t>
  </si>
  <si>
    <t>Przyssawka do zewnętrznego masażu klp,  j.u kompatybilna z aparatem Lucas</t>
  </si>
  <si>
    <t>Pakiet 56 igła do trepanobipsji</t>
  </si>
  <si>
    <t xml:space="preserve">Igła do trepanobiopsji szpiku kostnego G11x 16 cm. </t>
  </si>
  <si>
    <t>Pakiet 57 łączniki bezigłowe</t>
  </si>
  <si>
    <t>Dwuświatłowy zestaw przedłużający z 3 łącznikami bezigłowymi CLAVE oraz kranikiem czterodrożnym, klemem zamykającym i nakręcaną końcówką luer o parametrach: pojemności 2,2 ml, przestrzeń martwa 0,04 ml, szybkość przepływu 165ml/min, ilość aktywacji 600, do 7 dni stosowania. Do wielokrotnego kontaktu z krwią, lipidami, chemioterapeutykami, chlorhexydyną i alkoholami, podłączenie luer i luer lock, nie zawiera DEHP, lateksu i części metalowych, produkt sterylny pakowany pojedynczo.</t>
  </si>
  <si>
    <t>Rampy do wkłuć centralnych z 3kranikami, 4 portami bezigłowymi. Porty bezigłowe charakteryzujące się prostym torem przepływu i minimalną przestrzenią martwą – max 0,04 ml, zapewniany przez wewnętrzną stożkową kaniulę. Wnętrze zaworów z jedna ruchomą częścią, pozbawione części mechanicznych i metalowych z płaską powierzchnią do dezynfekcji ( do stosowania przez 600 aktywacji). Zawory z neutralnym ciśnieniem bez względu na sekwencję klemowania. Długość zestawu min 216 cm, produkt sterylny pakowany pojedynczo.</t>
  </si>
  <si>
    <t>Kranik z 2 portami bezigłowymi (długość systemu 6 cm) o parametrach: przestrzeń martwa 0,04 mml,  szybkość przepływu 165ml/min, ilość aktywacji 600, do 7 dni stosowania. Do wielokrotnego kontaktu z krwią, lipidami, chemioterapeutykami, chlorhexydyną i alkoholami, podłączenie luer i luer lock, nie zawiera DEHP, lateksu i części metalowych, produkt sterylny pakowany pojedynczo.</t>
  </si>
  <si>
    <t>Łącznik bezigłowy kompatybilny z końcówką luer i luer lock, o przepływie 165 ml/min, użycie systemu CLAVE pozwala na utrzymanie bariery sterylności przez kolejnych 7 dni lub przez 700 aktywacji. Długość robocza zaworu 2-2,5 cm, długość całkowita 3,3 cm. Łącznik posiada przezroczystą obudowę, zawór w postaci bezbarwnej, jednoelementowy, sylikonowej membrany, z gładką powierzchnią do dezynfekcji, prosty tor przepływu i minimalna przestrzeń martwa, zapewniany przez wewnętrzną stożkową kaniulę, wnętrze z jedną ruchomą częścią, pozbawione części mechanicznych i metalowych. Do wielokrotnego kontaktu z krwią, lipidami, chemioterapeutykami, chlorhexydyną i alkoholami. O wytrzymałości na ciśnienie zwrotne i ciśnienie płynu iniekcyjnego min.60psi. Naturalne ciśnienie bez względu na sekwencję klemowania. Wejście donaczyniowe zabezpieczone protektorem.  produkt sterylny pakowany pojedynczo. Na każdym opakowaniu nadruk, nr serii i data ważności.</t>
  </si>
  <si>
    <t>Pakiet 58 elektromedycyna G</t>
  </si>
  <si>
    <t>Elektroda do zewnętrznej stymulacji serca do defibrylatora ZOLL padz.II dla dorosłych</t>
  </si>
  <si>
    <t>Elektroda do zewnętrznej stymulacji serca do defibrylatora ZOLL padz.II dla dzieci</t>
  </si>
  <si>
    <t>Pakiet 59  system do ogrzewania pacjenta I</t>
  </si>
  <si>
    <t>jednorazowe koce grzewcze dla dorosłych kompatybilne z ogrzewaczem MISTRAL AIR</t>
  </si>
  <si>
    <t>a</t>
  </si>
  <si>
    <t>na górną część ciała wymiary 201x76 cm</t>
  </si>
  <si>
    <t>b</t>
  </si>
  <si>
    <t>na całe ciało pacjenta w rozmiarach 227x133 cm</t>
  </si>
  <si>
    <t>Pakiet 60 elektroda bierna</t>
  </si>
  <si>
    <t>Elektrody neutralne dla dorosłych i dzieci, dzielone hydrożelowe, rozmiar 176x122 mm, powierzchnia całkowita 169 cm² , powierzchnia przewodząca 110 cm², impedancja 1,5 Ohma przy ok 600 kHz, wzrost temperatury przy 700 mA/60 s &lt; 3ºC, konstrukcja pętlowa z systemem rozprowadzającym prąd równomiernie na całej powierzchni elektrody, nie wymagającej aplikacji w określonym kierunku do pola operacyjnego, op=50szt</t>
  </si>
  <si>
    <t>Kabel łączeniowy do elektrod neutralnych, dł. 3 m, szerokość klipsa 23,5 mm, złącze kompatybilne z urządzeniami ERBE ACC/ICC, przeznaczone do sterylizacji parowej w temp. 134ºC, wyposażone w tabliczkę do oznaczenia ilości przeprowadzonych cykli sterylizacji, gwarancja na min 50 cykli.</t>
  </si>
  <si>
    <t>Kabel łączeniowy do elektrod neutralnych, dł. 3 m, szerokość klipsa 23,5 mm, złącze kompatybilne z urządzeniami Walleylab, przeznaczone do sterylizacji parowej w temp. 134ºC, wyposażone w tabliczkę do oznaczenia ilości przeprowadzonych cykli sterylizacji, gwarancja na min 50 cykli.</t>
  </si>
  <si>
    <t>Uchwyt do elektrod monopolarnych 4 mm, z 2 przyciskami i zintegrowanym kablem o dł. 5 m, Umax=4,3kVp, złącze kompatibilne z urządzeniami ERBE ACC/ICC, wielorazowego użytku, przeznaczony do sterylizacji parowej w temp min 134ºC,  gwarancja na min 200 cykli sterylizacji</t>
  </si>
  <si>
    <r>
      <t>Uchwyt do elektrod monopolarnych 4 mm, z 2 przyciskami i zintegrowanym kablem o dł. 5 m, Umax=4,3kVp złącze kompatibilne z urządzeniami Velleylab, wielorazowego użytku, przeznaczony do sterylizacji parowej w temp min 134</t>
    </r>
    <r>
      <rPr>
        <sz val="10"/>
        <color indexed="8"/>
        <rFont val="Times New Roman"/>
        <family val="1"/>
        <charset val="238"/>
      </rPr>
      <t>ºC,  gwarancja na min 200 cykli sterylizacji</t>
    </r>
  </si>
  <si>
    <r>
      <t>Elektroda monopolarna typu szpatuła prosta 2,8x22,5 mm, trzpień śr 4 mm, izolowana, Umax=4,3kVp, wielorazowego użytku, przeznaczona do sterylizacji parowej w temp min 134</t>
    </r>
    <r>
      <rPr>
        <sz val="10"/>
        <color indexed="8"/>
        <rFont val="Times New Roman"/>
        <family val="1"/>
        <charset val="238"/>
      </rPr>
      <t>ºC</t>
    </r>
  </si>
  <si>
    <t xml:space="preserve">Elektroda monopolarna do artroskopii, klawiszowa kątowa 90°, 1,5 x 4mm, dł. 115mm, trzpień śr. 4mm, izolowana, Umax = 1,3 kVp, wielorazowego użytku - z możliwością 5 krotnego użycia, przeznaczona do sterylizacji parowej w temp min 134ºC, </t>
  </si>
  <si>
    <t>Przedłużacz do elektrod monopolarnych z trzpieniem o śr.  4 mm, długość robocza 10 cm,  wielorazowego użytku, przeznaczona do sterylizacji parowej w temp min 134ºC</t>
  </si>
  <si>
    <r>
      <t>Pinceta bipolarna o dł. 250 mm, wtyk płaski EU, końcówki 2,0 mm nieprzywierające wykonane ze stopu 80% srebra i 20% miedzi, zaokrąglony uchwyt ułatwiający rotację instrumentu, prowadnik ułatwiający precyzyjne równolegle zamknięcie końcówek, izolacja w kolorze pomarańczowym, wielorazowego użytku do sterylizacji parowej w temp min 134</t>
    </r>
    <r>
      <rPr>
        <sz val="10"/>
        <color indexed="8"/>
        <rFont val="Times New Roman"/>
        <family val="1"/>
        <charset val="238"/>
      </rPr>
      <t>ºC</t>
    </r>
  </si>
  <si>
    <r>
      <t>Kabel połączeniowy do pincet bipolarnych, kompatibilny z urządzeniami ERBE ACC/ICC, dł. 5 m, przeznaczony do sterylizacji parowej w temp min 134</t>
    </r>
    <r>
      <rPr>
        <sz val="10"/>
        <color indexed="8"/>
        <rFont val="Times New Roman"/>
        <family val="1"/>
        <charset val="238"/>
      </rPr>
      <t>ºC, wyposażony w tabliczkę do oznaczenia ilości przeprowadzonych cykli sterylizacji, gwarancja na min 50 cykli.</t>
    </r>
  </si>
  <si>
    <t>Mata dekontaminacyjna podłogowa w rozmiarach 45x115 cm, kolor niebieski, do zbierania kurzu i zanieczyszczeń z obuwia i kół, składająca się z 30 numerowanych warstw folii polietylenowej, pokrytych klejem akrylowym na bazie wodnej z dodatkiem środka o działaniu antybakteryjnym i grzybiczym, 1op=5 mat</t>
  </si>
  <si>
    <t>Uchwyt do elektrod monopolarnych, z 2 przyciskami,  wejście do elektrod 2,35 mm, w kpl. elektroda typu szpatuła, zintegrowany kabel o dł. 3,2 m, złącze kompatybilne z urządzeniami ERBE ACC/ICC, jednorazowego użytku, sterylny</t>
  </si>
  <si>
    <t>Uchwyt monopolarny z funkcją ewakuacji dymu chirurgicznego, z 2 przyciskam, z możliwością regulacji długości, z elektrodą nieprzywierającą, elektroda poruszająca się razem z teleskopowym portem wychwytywania dymu, eliminując potrzebę wymiany elektrody na dłuższą, system blokowania pozycji teleskopu z dźwiękowym kliknięciem po zablokowaniu, zintegrowany z uchwytem dren do ewakuacji dymu o dł. 3m zakończony złączem 22 mm oraz zintegrowany kabel ze złączem 3 pin,  jednorazowego użytku, sterylny</t>
  </si>
  <si>
    <t>Filtr do ewakuatora dymu kompatybilny z urządzeniem VisiClear, wyposażony w 3 wejścia do akcesoriów 22mm ; 9,5 mm; 6,4 mmm filtr 4 stopniowy: wstępny, ULPA o wydajności 99.999% dla cząsteczek 0.1 do 0.2 Mikrona, węglowy, końcowy,  zapewniający skuteczną neutralizację substancji i cząsteczek niebezpiecznych oraz neutralizację zapachu, żywotność filtra minimum: 18h dla trybu otwartego, min 21h dla trybu elektrochirurgicznego, min 35h dla trybu laparoskopowego, filtr rozpoznawany przez urządzenie z możliwością monitorowania stanu wykorzystania filtra w godzinach lub w %, op=2 szt</t>
  </si>
  <si>
    <t>Pułapka wodna do ewakuatora dymu chirurgicznego VisiClear ze złączami 22 mm do chirurgii otwartej i 6,4 mm do laparoskopii,  op=10 szt.</t>
  </si>
  <si>
    <t>Pakiet 61 kontrola wypróżniania</t>
  </si>
  <si>
    <t xml:space="preserve">Zestaw do kontrolowanej zbiórki stolca półpłynnego i płynnego, niejałowy, zakładany doodbytniczo Wyposażony w sylikonowy rękaw o dł. 167 cm z wbudowaną w strukturę silikonu na całęj długości substancję neutralizującą nieprzyjemne zapachy, balonik retencyjny z niebieską kieszonką dla umieszczenia palca wiodącego, port do napełniania balonika retencyjunego z 2 sygnatorami z których jeden wypełnia się dy balonik osiągnie wielkość optymalną dla pacjenta, a drugi unosi się w przypadku przepełnienia balonika w bańce odbytniczej pacjenta. Port do irygacji umożliwiający doodbytnicze podanie leków z klamrą zamykającą światło drenu w celu utrzymania leku w miejscu podania. System zawiera port do pobierania próbek stolca w kolorze niebieskim. Pasek koralikowy do powieszenia kompatybilny z ramami łóżek szpitalnych i miejscem na opis. System przebadany klinicznie, czas utrzymania do 29 dni, biologicznie czysty. W zestawie 1 przezroczysty worek do zbiórki stolca z okienkiem podglądu o pojemności 1000 ml. skalowany co 25 ml oraz z filtrem węglowym. </t>
  </si>
  <si>
    <t>Worki wymienne do zestawu kontrolowanej zbiórki stolca o pojemności 1000 ml, skalowane co 25 ml w tym numerycznie co 100 ml, z filtrem węglowym, zastawką zabezpieczającą przed wylaniem zawartości, czyste biologicznie, 1 op=10szt worków</t>
  </si>
  <si>
    <t>Pakiet 62 toaleta jamy ustnej</t>
  </si>
  <si>
    <t>Zestaw do higieny jamy ustnej składający  się ze szczoteczki, saszetki z 0,12% roztworem chlorheksydyny 12ml, szpatułki i kieliszka. Szczoteczka z wbudowanym złączem do linii odsysającej oraz portem kciukowym umożliwiającym regulację siły odsysania. Cała szczoteczka wykonana z jednego odlewu, co eliminuje ryzyko wypadania włosia. Mała główka pozwalająca na stosowanie szczoteczki zarówno u dorosłych, jak i u dzieci, oraz długa, smukła szyjka umożliwiająca dotarcie do wszystkich obszarów jamy ustnej. Produkt mikrobiologicznie czysty, pakowany w folię.</t>
  </si>
  <si>
    <t>zestaw do 24 godzinnej toalety jamy ustnej składający się z: a) 1 opakowania zawierającego szczoteczkę do zębów ze złączem do linii odsysającej oraz portem kciukowym umożliwiającym regulację siły odsysania (trzonek szczoteczki i włosie wykonane z jednego odlewu co eliminuje ryzyko wypadania włosia i aspiracji do dróg oddechowych pacjenta), saszetką z 0,12% chlorheksydyny, aplikator do zwilżania ust pacjenta w formie gąbki na patyku oraz kieliszek do dozowania płynu, b) 2 opakowań zawierających aplikator szyszcząco-ssący, ze złączem do linii odsysającej oraz portem kciukowym umożliwiającym regulację siły odsysania (główka aplikatora zbudowana z miękkich silikonowych płytek umożliwia delikatne czyszczenia z równoczesnym odsysaniem zębów, dziąseł, języka i podniebienia, a jej konstrukcja ułatwia nanoszenie roztworów antybakteryjnych stosowanych do higieny j.ustnej), saszetkę z antyseptycznym płynem do płukania jamy ustnej z 0,12% roztworem chlorheksydyny, aplikator do zwilżania ust pacjenta w formie gąbki na patyku oraz kieliszek do dozowania płynu. Zestaw z możliwością powieszenia na plastikowej, dołączonej do zestawu zawieszce oraz sugerowaną kolejnością stosowania, Produkt mikrobiologicznie czysty, pakowany w folię.</t>
  </si>
  <si>
    <t>Pakiet 63 prowadnice do intubacji</t>
  </si>
  <si>
    <t>Wielorazowa prowadnica do trudnych intubacji typu BOUGIE z wygiętym końcem CH 15/60 cm.CH 15/80cm, CH 10/60 cm, CH 10/80 cm, w sztywnym futerale z możliwością sterylizacji</t>
  </si>
  <si>
    <t>Pakiet 64 igła Tuohy</t>
  </si>
  <si>
    <t>Igła zewnątrzoponowa TUOHY G18 X90 mm z nasadką blokującą i zmodyfikowanym ostrzem w celu ograniczenia ryzyka przypadkowego przekłucia opony twardej. Znaczniki głębokości co 10 mm, jednorazowego użytku, sterylna</t>
  </si>
  <si>
    <t>Pakiet 65 golarka medyczna</t>
  </si>
  <si>
    <t>Golarka jednorazowego użytku, służąca do przygotowania pola operacyjnego. Wykonana ze stali nierdzewnej, wyposażona w specjalnie zaprojektowany grzebień zapobiegający zapychaniu ostrza, konstrukcja rączki umożliwiająca jej odłamanie po zakończeniu golenia, umożliwiająca szybkie wrzucenie do pojemnika na zużyte igły i strzykawki, produkt sklasyfikowany jako wyrób medyczny, wycięcie w  uchwycie umożliwiające dokładny widok golonego obszary,  op=50szt.</t>
  </si>
  <si>
    <t>Pakiet 66 zestawy do żywienia I</t>
  </si>
  <si>
    <t>Zgłębnik gastrostomijny, który może być założony podczas operacji lub może być zamiennikiem PEG. Wykonany z miękkiego, przezroczystego silikonu, z nadrukowaną centymetrową podziałką, łatwy do założenia, nie wymaga endoskopu. Kontrastuje w promieniach RTG. Wolny do DEHP. Silikonowa płyta zewnętrzna do umocowania zgłębnika do powłok brzusznych. Silikonowy wewnętrznych balon mocujący. Zacisk do regulacji przepływu zabezpieczający przed cofaniem się diety. CH 14/23cm, CH 18/23 cm, Ch 20/23 cm.</t>
  </si>
  <si>
    <t>Zestaw do przezskórnej endoskopowej jejunostomii (PEG/J) służący do żywienia pacjentów bezpośrednio do j.cienkiego lub dwunastnicy przez przetokę wytworzoną do żołądka. Umożliwia jednoczesne opróżnianie żołądka. Kontrastuje w promieniach RTG, podziałka centymetrowa. Metalowa prowadnica powleczona środkiem poślizgowym, spirala Bengmark. Wolny od DEHP. CH 9/105 cm.</t>
  </si>
  <si>
    <t xml:space="preserve">Zgłębnik nosowo-jelitowy przeznaczony do żywienia bezpośrednio do jelita lub dwunastnicy. Cewnik składa się z: łącznika umożliwiającego połączenie z zestawem do żywienia, prowadnicy pokrytej silikonem z kulkową końcówką i żeńskim łącznikiem, poliuretanową końcówką z powłoką hydromerową, zamkniętym ujściem, dwoma dużymi i dwoma małymi bocznymi otworami. Kontrastuje w promieniach RTG. Wolny do DEHP, czas zastosowani 6 tygodni. Rozmiar Ch 10/145 cm </t>
  </si>
  <si>
    <t>Zgłębnik gastrostomijny zakładany techniką "pull" pod kontrolą endoskopii, nie wymagający interwencji na otwartej jamie brzusznej. Zgłębnik wykonany z miękkiego, przezroczystego poliuretanu, nietwardniejącego przy dłuższym stosowaniu. Posiada nadrukowany rozmiar, cieniodajną linię kontrastującą w promieniach RTG, hydromerową powłokę ułatwiającą wprowadzenie oraz centymetrową podziałkę znakowaną dokładnie co 1 cm ułatwiającą kontrolowanie długości wprowadzanej gastrostomii, kontrolę zakładania i położenia zgłębnika względem kanału stomii/powłok. Zestaw zawiera zewnętrzną płytkę mocującą wykonaną z silikonu, umożliwiającą trwałe umiejcowienie zgłębnika w stosunku do powłok brzusznych oraz odpowiedni jej kształt, który kieruje położenie zgłębnika na zewnątrz powłok brzusznych pod odpowiednim kątem (około 90º) zapeniający pacjentowi komfort i ułatwiający pielęgnację skóry wokół przetoki. Zestaw zawiera: przezroczysty, poliuretanowy zgłębnik o długości 40 cm z wewnętrznym dyskiem mocującym składającym się z silikonu (3 płatki koniczynki cieniodajne w promieniach RTG) i sztywnego stabilizującego pierścienia z Makrolonu, zacisk do regulacji przepływu, zacisk zabezpieczający utrzymanie odpowiedniej pozycji zgłębnika, jednorazowy skalpel, igłę punkcyjną z trokarem i łącznikiem ułatwiającym wprowadzenie nici oraz nić trakcyjną do przeciągania zgłębnika. Bliższy koniec zgłębnika (po jego odcięciu) zakończony złączem ENLock Zgłębnik nie zawiera DEHP, nie zawiera lateksu, bez pirogenów, pakowany pojedynczo. Opakowanie gwarantujące sterylność przez minimum 60 miesięcy.  Rozmiar zgłębnika Ch10/40cm; 14/40 cm; 18/40cm.</t>
  </si>
  <si>
    <t>Zestaw uniwersalny do żywienia dojelitowego służący do połączenia worka z dietą lub butelki z dietą, ze zgłębnikiem, umożliwiającyżywienie pacjenta metodą ciągłego wlewu za pomocą pompy do żywienia dojelitowego Flocare Infinity. Zestaw ze złączem i portem medycznym ENFit</t>
  </si>
  <si>
    <t>Zestaw uniwersalny do żywienia dojelitowego służący do połączenia worka z dietą lub butelki z dietą, ze zgłębnikiem, umożliwiającyżywienie pacjenta metodą ciągłego wlewu kroplowego(metoda grawitacyjna). Zestaw ze złączem i portem medycznym ENFit</t>
  </si>
  <si>
    <t>Zgłębnik do żywienia dożołądkowego lub dojelitowego. Bliższy koniec zgłębnika zakończony złączem ENFit służącym do łączenia z zestawami do podaży diet Flocare. Zgłębnik wykonany z miękkiego, przezroczystego poliuretanu, nie twardniejącego przy dłuższym stosowaniu. Zgłębnik musi być wymieniany przed upływem 6 tygodni. Zawiera centymetrową oznakowaną podziałkę znakowaną dokładnie co 1 cm ułatwiającą kontrolowanie długości wprowadzonego zgłębnika, metalową trójskrętną prowadnicę (pokrytą silikonem) z kulkową końcówką ułatwiającą jej wprowadzenie do światła zgłębnika oraz 3 cieniujące linie kontrastujące w promieniach rtg. W rozmiarach CH 12, CH 10, CH 8</t>
  </si>
  <si>
    <t>Pakiet 67 zestawy do żywienia II</t>
  </si>
  <si>
    <t>Uniwersalny zestaw do żywienia dojelitowego przez Compat Ella. Kompatybilny z opakowaniami diet w butelkach o szerokich zyjkach, szklanych kapslowanych, oraz worków typu Pack, Flexibag/Dripack – Flex, SmartFlex i innymi pojemnikami gotowymi do zawieszenia (RTH) z systemem łączącym EnPlus. Zawiera port do podawania leków z wejściami Enfit/LuerOral. Końcówka dystalna zakończona typu Enfit/EnLock pasującym do większości dostępnych zgłębników na rynku. Nie zawiera DEHP oraz lateksu. Wykonany z PCV i silikony. Pakowany pojedynczo, sterylne</t>
  </si>
  <si>
    <t>Pakiet 68 zestawy do drenażu</t>
  </si>
  <si>
    <t>Jałowy zestaw do drenażu komorowego typu EDM zawierający: cewnik lędżwiowy o zamkniętej końcówce, impregnowany barem 80 cm, igła TOUHY o rozmiarze 14 z końcówką Huber, drut prowadzący z regulowanym ogranicznikiem, łącznik luer z wbudowanym zamknięciem, tępo zakończona igła rozm. 20,  woreczek do drenażu typu EDM 700 ml, linka pleciona (niepokazana), skala taśmowa ciśnienia z podziałką, zawór jednokierunkowy (antyrefluksyjny)</t>
  </si>
  <si>
    <t>Jałowy zestaw do drenażu komorowego typu EDM zawierający: cewnik lędżwiowy EDM, impregnowany barem, 80 cm, igła TOUHY o rozmiarze 14 z końcówką Huber,  łącznik luer z wbudowanym zamknięciem, tępo zakończona igła rozm. 20, element odprężający, zespół linii pacjenta EDM  woreczek do drenażu typu EDM 700 ml</t>
  </si>
  <si>
    <t xml:space="preserve"> Dren dokomorowy standardowy: długości 23 cm- średnica wewnętrzna 1,3mm średnica zew 2,5 mm, trzy markery długości – co 5 cm od końca proksymalnego po 8 otworów w 4 rzędach</t>
  </si>
  <si>
    <t xml:space="preserve"> Dren obwodowy, standardowy, otwarty koniec ze szczelinami w ścianie, impregnowany barem, 120 cm, długości 120 cm- średnica wewnętrzna 1,3 mm, średnica zew 2,5 mm, 2 otwory szczelinowe w ścianie cewnika o rozstawie 180º, 8 otworów szczelinowych w ścianie cewnika o rozstawie 90º, 3 markery długości – w odległości 10, 20 i 30 cm od końca dystalnego</t>
  </si>
  <si>
    <t xml:space="preserve"> Łącznik prosty.</t>
  </si>
  <si>
    <r>
      <t xml:space="preserve">Zastawka przepływowa 40 mm, konturowa, płaska ze zbiornikiem płynu CSF wraz z możliwością próbkowania. Wbudowane w układ urządzenie antysyfonowe. Wysokość 8 mm zawiera znacznik radiologiczny z kierunkiem przepływu oraz identyfikacją typu zastawki. </t>
    </r>
    <r>
      <rPr>
        <sz val="11"/>
        <color indexed="8"/>
        <rFont val="Times New Roman"/>
        <family val="1"/>
        <charset val="1"/>
      </rPr>
      <t xml:space="preserve">Ciśnienie niskie: 50-70 mmH20, średnie: 85-105 mm H20, wysokie: 120-140 mmH20. </t>
    </r>
  </si>
  <si>
    <r>
      <t xml:space="preserve">Zastawka przepływowa 36 mm, konturowa, płaska ze zbiornikiem płynu CSF wraz z możliwością próbkowania. Wbudowane w układ urządzenie antysyfonowe. Wysokość 6 mm zawiera znacznik radiologiczny z kierunkiem przepływu oraz identyfikacją typu zastawki. </t>
    </r>
    <r>
      <rPr>
        <sz val="11"/>
        <color indexed="8"/>
        <rFont val="Times New Roman"/>
        <family val="1"/>
        <charset val="238"/>
      </rPr>
      <t xml:space="preserve">Ciśnienie niskie: 50-70 mmH20, średnie: 85-105 mm H20, wysokie: 120-140 mmH20. </t>
    </r>
  </si>
  <si>
    <t>Pakiet 69 klipsy naczyniowe</t>
  </si>
  <si>
    <t xml:space="preserve">Zaciski-klipsy typu Raney z tworzywa sztucznego, sterylne, do hemostazy krawędzi płata skórnego (czepca) przed kraniotomią w magazynkach do kompatybilnego aplikatora FF003R ( posiadanego przez Zamawiającego) Zaciski pakowane sterylnie w magazynki po 10 szt. do bezpośredniego użytku, 1 opakowanie zawierające 20 magazynków . </t>
  </si>
  <si>
    <r>
      <t>Dwuczęściowe zaciski w postaci dysków z pręcikiem pogrubionym w części dystalnej do stabilizacji płata kostnego czaszki po kraniotomii typu Craniofix 2, tytanowe , o średnicy</t>
    </r>
    <r>
      <rPr>
        <b/>
        <sz val="10"/>
        <color indexed="8"/>
        <rFont val="Times New Roman"/>
        <family val="1"/>
        <charset val="238"/>
      </rPr>
      <t xml:space="preserve"> 11</t>
    </r>
    <r>
      <rPr>
        <sz val="10"/>
        <color indexed="8"/>
        <rFont val="Times New Roman"/>
        <family val="1"/>
        <charset val="238"/>
      </rPr>
      <t xml:space="preserve"> mm, ze szczelinami do drenażu , pakowane sterylnie - 1 op. = 12 szt. .Kompatybilne z posiadanym przez Zamawiającego instrumentarium do implantacji zacisków .</t>
    </r>
  </si>
  <si>
    <r>
      <t xml:space="preserve">Dwuczęściowe zaciski w postaci ażurowych dysków (8 beleczek) z pręcikiem pogrubionym w cz. dystalnej do stabilizacji płata kostnego czaszki po kraniotomii typu Craniofix 2, tytanowe, </t>
    </r>
    <r>
      <rPr>
        <b/>
        <sz val="10"/>
        <color indexed="8"/>
        <rFont val="Times New Roman"/>
        <family val="1"/>
        <charset val="1"/>
      </rPr>
      <t>Ø 16</t>
    </r>
    <r>
      <rPr>
        <sz val="10"/>
        <color indexed="8"/>
        <rFont val="Times New Roman"/>
        <family val="1"/>
        <charset val="1"/>
      </rPr>
      <t xml:space="preserve"> mm, pakowane sterylnie pojedynczo. Opakowanie zawierające 6 szt. Kompatybilne z posiadanym przez Zamawiającego instrumentarium do implantacji zacisków.</t>
    </r>
  </si>
  <si>
    <r>
      <t xml:space="preserve">Klips typ YASARGIL tytanowy do leczenia tętniaków mózgu do bezpośredniego użycia pakowany sterylnie, </t>
    </r>
    <r>
      <rPr>
        <b/>
        <sz val="10"/>
        <color indexed="8"/>
        <rFont val="Times New Roman"/>
        <family val="1"/>
        <charset val="1"/>
      </rPr>
      <t>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 zgięty osiowo , dł. branszy 7,0 mm , max. rozwarcie 5,7 mm , siła zaciskania </t>
    </r>
    <r>
      <rPr>
        <b/>
        <sz val="10"/>
        <color indexed="8"/>
        <rFont val="Times New Roman"/>
        <family val="1"/>
        <charset val="1"/>
      </rPr>
      <t>1,96 N</t>
    </r>
    <r>
      <rPr>
        <sz val="10"/>
        <color indexed="8"/>
        <rFont val="Times New Roman"/>
        <family val="1"/>
        <charset val="1"/>
      </rPr>
      <t xml:space="preserve"> , fig. </t>
    </r>
    <r>
      <rPr>
        <b/>
        <sz val="10"/>
        <color indexed="8"/>
        <rFont val="Times New Roman"/>
        <family val="1"/>
        <charset val="1"/>
      </rPr>
      <t>55</t>
    </r>
  </si>
  <si>
    <r>
      <t xml:space="preserve">Klips typ YASARGIL tytanowy do leczenia tętniaków mózgu do bezpośredniego użycia pakowany sterylnie, </t>
    </r>
    <r>
      <rPr>
        <b/>
        <sz val="10"/>
        <color indexed="8"/>
        <rFont val="Times New Roman"/>
        <family val="1"/>
        <charset val="238"/>
      </rPr>
      <t>standardowy</t>
    </r>
    <r>
      <rPr>
        <sz val="10"/>
        <color indexed="8"/>
        <rFont val="Times New Roman"/>
        <family val="1"/>
        <charset val="238"/>
      </rPr>
      <t xml:space="preserve">, </t>
    </r>
    <r>
      <rPr>
        <b/>
        <sz val="10"/>
        <color indexed="8"/>
        <rFont val="Times New Roman"/>
        <family val="1"/>
        <charset val="238"/>
      </rPr>
      <t>stały</t>
    </r>
    <r>
      <rPr>
        <sz val="10"/>
        <color indexed="8"/>
        <rFont val="Times New Roman"/>
        <family val="1"/>
        <charset val="238"/>
      </rPr>
      <t xml:space="preserve"> , prosty , dł. branszy 7,0mm , max. rozwarcie 6,2mm ,siła zaciskania </t>
    </r>
    <r>
      <rPr>
        <b/>
        <sz val="10"/>
        <color indexed="8"/>
        <rFont val="Times New Roman"/>
        <family val="1"/>
        <charset val="238"/>
      </rPr>
      <t>1,47 N</t>
    </r>
    <r>
      <rPr>
        <sz val="10"/>
        <color indexed="8"/>
        <rFont val="Times New Roman"/>
        <family val="1"/>
        <charset val="238"/>
      </rPr>
      <t xml:space="preserve"> , fig. </t>
    </r>
    <r>
      <rPr>
        <b/>
        <sz val="10"/>
        <color indexed="8"/>
        <rFont val="Times New Roman"/>
        <family val="1"/>
        <charset val="238"/>
      </rPr>
      <t>21</t>
    </r>
    <r>
      <rPr>
        <sz val="10"/>
        <color indexed="8"/>
        <rFont val="Times New Roman"/>
        <family val="1"/>
        <charset val="238"/>
      </rPr>
      <t xml:space="preserve"> .</t>
    </r>
  </si>
  <si>
    <r>
      <t xml:space="preserve">Klips typ YASARGIL tytanowy do leczenia tętniaków mózgu do bezpośredniego użycia pakowany sterylnie, </t>
    </r>
    <r>
      <rPr>
        <b/>
        <sz val="10"/>
        <color indexed="8"/>
        <rFont val="Times New Roman"/>
        <family val="1"/>
        <charset val="1"/>
      </rPr>
      <t>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 zakrzywiony , dł. branszy 5,4 mm , max. rozwarcie 5,5 mm , siła zaciskania </t>
    </r>
    <r>
      <rPr>
        <b/>
        <sz val="10"/>
        <color indexed="8"/>
        <rFont val="Times New Roman"/>
        <family val="1"/>
        <charset val="1"/>
      </rPr>
      <t>1,47 N</t>
    </r>
    <r>
      <rPr>
        <sz val="10"/>
        <color indexed="8"/>
        <rFont val="Times New Roman"/>
        <family val="1"/>
        <charset val="1"/>
      </rPr>
      <t xml:space="preserve"> , fig. </t>
    </r>
    <r>
      <rPr>
        <b/>
        <sz val="10"/>
        <color indexed="8"/>
        <rFont val="Times New Roman"/>
        <family val="1"/>
        <charset val="1"/>
      </rPr>
      <t>28</t>
    </r>
    <r>
      <rPr>
        <sz val="10"/>
        <color indexed="8"/>
        <rFont val="Times New Roman"/>
        <family val="1"/>
        <charset val="1"/>
      </rPr>
      <t xml:space="preserve"> .</t>
    </r>
  </si>
  <si>
    <r>
      <t xml:space="preserve">Klips typ YASARGIL tytanowy do leczenia tętniaków mózgu do bezpośredniego użycia pakowany sterylnie, </t>
    </r>
    <r>
      <rPr>
        <b/>
        <sz val="10"/>
        <color indexed="8"/>
        <rFont val="Times New Roman"/>
        <family val="1"/>
        <charset val="1"/>
      </rPr>
      <t>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kształt bagnetowy, dł. branszy 7,0mm, max. rozwarcie 7,9mm, wys.odgięcia stopki 1,5mm, siła zaciskania </t>
    </r>
    <r>
      <rPr>
        <b/>
        <sz val="10"/>
        <color indexed="8"/>
        <rFont val="Times New Roman"/>
        <family val="1"/>
        <charset val="1"/>
      </rPr>
      <t>1,96N</t>
    </r>
    <r>
      <rPr>
        <sz val="10"/>
        <color indexed="8"/>
        <rFont val="Times New Roman"/>
        <family val="1"/>
        <charset val="1"/>
      </rPr>
      <t xml:space="preserve"> , fig. </t>
    </r>
    <r>
      <rPr>
        <b/>
        <sz val="10"/>
        <color indexed="8"/>
        <rFont val="Times New Roman"/>
        <family val="1"/>
        <charset val="1"/>
      </rPr>
      <t>39</t>
    </r>
  </si>
  <si>
    <r>
      <t xml:space="preserve">Klips typ YASARGIL tytanowy do leczenia tętniaków mózgu do bezpośredniego użycia pakowany sterylnie, </t>
    </r>
    <r>
      <rPr>
        <b/>
        <sz val="10"/>
        <color indexed="8"/>
        <rFont val="Times New Roman"/>
        <family val="1"/>
        <charset val="238"/>
      </rPr>
      <t>standardowy</t>
    </r>
    <r>
      <rPr>
        <sz val="10"/>
        <color indexed="8"/>
        <rFont val="Times New Roman"/>
        <family val="1"/>
        <charset val="238"/>
      </rPr>
      <t xml:space="preserve">, </t>
    </r>
    <r>
      <rPr>
        <b/>
        <sz val="10"/>
        <color indexed="8"/>
        <rFont val="Times New Roman"/>
        <family val="1"/>
        <charset val="238"/>
      </rPr>
      <t>stały</t>
    </r>
    <r>
      <rPr>
        <sz val="10"/>
        <color indexed="8"/>
        <rFont val="Times New Roman"/>
        <family val="1"/>
        <charset val="238"/>
      </rPr>
      <t xml:space="preserve">, kształt bagnetowy, dług. branszy 9,0mm, max.rozwarcie 8,7mm, wys.odgięcia stopki 1,5mm, siła zaciskania </t>
    </r>
    <r>
      <rPr>
        <b/>
        <sz val="10"/>
        <color indexed="8"/>
        <rFont val="Times New Roman"/>
        <family val="1"/>
        <charset val="238"/>
      </rPr>
      <t>1,96N</t>
    </r>
    <r>
      <rPr>
        <sz val="10"/>
        <color indexed="8"/>
        <rFont val="Times New Roman"/>
        <family val="1"/>
        <charset val="238"/>
      </rPr>
      <t xml:space="preserve">, fig. </t>
    </r>
    <r>
      <rPr>
        <b/>
        <sz val="10"/>
        <color indexed="8"/>
        <rFont val="Times New Roman"/>
        <family val="1"/>
        <charset val="238"/>
      </rPr>
      <t xml:space="preserve">40 </t>
    </r>
    <r>
      <rPr>
        <sz val="10"/>
        <color indexed="8"/>
        <rFont val="Times New Roman"/>
        <family val="1"/>
        <charset val="238"/>
      </rPr>
      <t>.</t>
    </r>
  </si>
  <si>
    <r>
      <t xml:space="preserve">Klips typ YASARGIL tytanowy do leczenia tętniaków mózgu do bezpośredniego użycia pakowany sterylnie, </t>
    </r>
    <r>
      <rPr>
        <b/>
        <sz val="10"/>
        <color indexed="8"/>
        <rFont val="Times New Roman"/>
        <family val="1"/>
        <charset val="1"/>
      </rPr>
      <t>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mocno łukowato wygięty, dł. branszy 7,4 mm , max. rozwarcie 5,4 mm , siła zaciskania </t>
    </r>
    <r>
      <rPr>
        <b/>
        <sz val="10"/>
        <color indexed="8"/>
        <rFont val="Times New Roman"/>
        <family val="1"/>
        <charset val="1"/>
      </rPr>
      <t>1,77 N</t>
    </r>
    <r>
      <rPr>
        <sz val="10"/>
        <color indexed="8"/>
        <rFont val="Times New Roman"/>
        <family val="1"/>
        <charset val="1"/>
      </rPr>
      <t>, fig.</t>
    </r>
    <r>
      <rPr>
        <b/>
        <sz val="10"/>
        <color indexed="8"/>
        <rFont val="Times New Roman"/>
        <family val="1"/>
        <charset val="1"/>
      </rPr>
      <t xml:space="preserve"> 31</t>
    </r>
    <r>
      <rPr>
        <sz val="10"/>
        <color indexed="8"/>
        <rFont val="Times New Roman"/>
        <family val="1"/>
        <charset val="1"/>
      </rPr>
      <t xml:space="preserve"> .</t>
    </r>
  </si>
  <si>
    <r>
      <t xml:space="preserve">Klips typ YASARGIL tytanowy do leczenia tętniaków mózgu do bezpośredniego użycia pakowany sterylnie, </t>
    </r>
    <r>
      <rPr>
        <b/>
        <sz val="10"/>
        <color indexed="8"/>
        <rFont val="Times New Roman"/>
        <family val="1"/>
        <charset val="1"/>
      </rPr>
      <t>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lekko zakrzywiony osiowo , dł. branszy  8,6 mm, max. rozwarcie 7,0 mm, siła zaciskania </t>
    </r>
    <r>
      <rPr>
        <b/>
        <sz val="10"/>
        <color indexed="8"/>
        <rFont val="Times New Roman"/>
        <family val="1"/>
        <charset val="1"/>
      </rPr>
      <t>1,77 N</t>
    </r>
    <r>
      <rPr>
        <sz val="10"/>
        <color indexed="8"/>
        <rFont val="Times New Roman"/>
        <family val="1"/>
        <charset val="1"/>
      </rPr>
      <t>, fig.</t>
    </r>
    <r>
      <rPr>
        <b/>
        <sz val="10"/>
        <color indexed="8"/>
        <rFont val="Times New Roman"/>
        <family val="1"/>
        <charset val="1"/>
      </rPr>
      <t xml:space="preserve"> 57</t>
    </r>
    <r>
      <rPr>
        <sz val="10"/>
        <color indexed="8"/>
        <rFont val="Times New Roman"/>
        <family val="1"/>
        <charset val="1"/>
      </rPr>
      <t xml:space="preserve"> .</t>
    </r>
  </si>
  <si>
    <r>
      <t xml:space="preserve">Klips typ YASARGIL tytanowy do leczenia tętniaków mózgu do bezpośredniego użycia pakowany sterylnie, </t>
    </r>
    <r>
      <rPr>
        <b/>
        <sz val="11"/>
        <color indexed="8"/>
        <rFont val="Times New Roman"/>
        <family val="1"/>
        <charset val="1"/>
      </rPr>
      <t>standardowy</t>
    </r>
    <r>
      <rPr>
        <sz val="11"/>
        <color indexed="8"/>
        <rFont val="Times New Roman"/>
        <family val="1"/>
        <charset val="1"/>
      </rPr>
      <t xml:space="preserve"> , </t>
    </r>
    <r>
      <rPr>
        <b/>
        <sz val="11"/>
        <color indexed="8"/>
        <rFont val="Times New Roman"/>
        <family val="1"/>
        <charset val="1"/>
      </rPr>
      <t>stały</t>
    </r>
    <r>
      <rPr>
        <sz val="11"/>
        <color indexed="8"/>
        <rFont val="Times New Roman"/>
        <family val="1"/>
        <charset val="1"/>
      </rPr>
      <t xml:space="preserve"> , prosty , dł. branszy 3,0 mm , max. rozwarcie 3,3 mm , siła zaciskania </t>
    </r>
    <r>
      <rPr>
        <b/>
        <sz val="11"/>
        <color indexed="8"/>
        <rFont val="Times New Roman"/>
        <family val="1"/>
        <charset val="1"/>
      </rPr>
      <t>1,08 N</t>
    </r>
    <r>
      <rPr>
        <sz val="11"/>
        <color indexed="8"/>
        <rFont val="Times New Roman"/>
        <family val="1"/>
        <charset val="1"/>
      </rPr>
      <t xml:space="preserve"> , fig. </t>
    </r>
    <r>
      <rPr>
        <b/>
        <sz val="11"/>
        <color indexed="8"/>
        <rFont val="Times New Roman"/>
        <family val="1"/>
        <charset val="1"/>
      </rPr>
      <t>3 .</t>
    </r>
  </si>
  <si>
    <r>
      <t xml:space="preserve">Klips typ YASARGIL tytanowy do leczenia tętniaków mózgu do bezpośredniego użycia pakowany sterylnie, </t>
    </r>
    <r>
      <rPr>
        <b/>
        <sz val="10"/>
        <color indexed="8"/>
        <rFont val="Times New Roman"/>
        <family val="1"/>
        <charset val="1"/>
      </rPr>
      <t>mini,</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prosty, dł.branszy 5,0 mm, max. rozwarcie 4,0 mm , siła zaciskania </t>
    </r>
    <r>
      <rPr>
        <b/>
        <sz val="10"/>
        <color indexed="8"/>
        <rFont val="Times New Roman"/>
        <family val="1"/>
        <charset val="1"/>
      </rPr>
      <t>1,08 N</t>
    </r>
    <r>
      <rPr>
        <sz val="10"/>
        <color indexed="8"/>
        <rFont val="Times New Roman"/>
        <family val="1"/>
        <charset val="1"/>
      </rPr>
      <t xml:space="preserve"> , fig. </t>
    </r>
    <r>
      <rPr>
        <b/>
        <sz val="10"/>
        <color indexed="8"/>
        <rFont val="Times New Roman"/>
        <family val="1"/>
        <charset val="1"/>
      </rPr>
      <t>4</t>
    </r>
    <r>
      <rPr>
        <sz val="10"/>
        <color indexed="8"/>
        <rFont val="Times New Roman"/>
        <family val="1"/>
        <charset val="1"/>
      </rPr>
      <t xml:space="preserve"> .</t>
    </r>
  </si>
  <si>
    <r>
      <t xml:space="preserve">Klips typ YASARGIL tytanowy do leczenia tętniaków mózgu do bezpośredniego użycia pakowany sterylnie, </t>
    </r>
    <r>
      <rPr>
        <b/>
        <sz val="10"/>
        <color indexed="8"/>
        <rFont val="Times New Roman"/>
        <family val="1"/>
        <charset val="1"/>
      </rPr>
      <t>mini</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zgięty osiowo, dł. branszy 6,3 mm, max. rozwarcie 6,0 mm, siła zaciskania </t>
    </r>
    <r>
      <rPr>
        <b/>
        <sz val="10"/>
        <color indexed="8"/>
        <rFont val="Times New Roman"/>
        <family val="1"/>
        <charset val="1"/>
      </rPr>
      <t>1,08 N</t>
    </r>
    <r>
      <rPr>
        <sz val="10"/>
        <color indexed="8"/>
        <rFont val="Times New Roman"/>
        <family val="1"/>
        <charset val="1"/>
      </rPr>
      <t xml:space="preserve"> , fig. </t>
    </r>
    <r>
      <rPr>
        <b/>
        <sz val="10"/>
        <color indexed="8"/>
        <rFont val="Times New Roman"/>
        <family val="1"/>
        <charset val="1"/>
      </rPr>
      <t>17</t>
    </r>
    <r>
      <rPr>
        <sz val="10"/>
        <color indexed="8"/>
        <rFont val="Times New Roman"/>
        <family val="1"/>
        <charset val="1"/>
      </rPr>
      <t xml:space="preserve"> .</t>
    </r>
  </si>
  <si>
    <r>
      <t xml:space="preserve">Klips typ YASARGIL tytanowy do leczenia tętniaków mózgu do bezpośredniego użycia pakowany sterylnie </t>
    </r>
    <r>
      <rPr>
        <b/>
        <sz val="10"/>
        <color indexed="8"/>
        <rFont val="Times New Roman"/>
        <family val="1"/>
        <charset val="1"/>
      </rPr>
      <t xml:space="preserve"> standardowy</t>
    </r>
    <r>
      <rPr>
        <sz val="10"/>
        <color indexed="8"/>
        <rFont val="Times New Roman"/>
        <family val="1"/>
        <charset val="1"/>
      </rPr>
      <t xml:space="preserve">, </t>
    </r>
    <r>
      <rPr>
        <b/>
        <sz val="10"/>
        <color indexed="8"/>
        <rFont val="Times New Roman"/>
        <family val="1"/>
        <charset val="1"/>
      </rPr>
      <t>stały</t>
    </r>
    <r>
      <rPr>
        <sz val="10"/>
        <color indexed="8"/>
        <rFont val="Times New Roman"/>
        <family val="1"/>
        <charset val="1"/>
      </rPr>
      <t xml:space="preserve">, okienkowy śr. 5 mm, odgięty 90st., dł. części roboczej ramion klipsa 7,5/6,7 mm , max. rozwarcie 5,5 mm , siła zaciskania </t>
    </r>
    <r>
      <rPr>
        <b/>
        <sz val="10"/>
        <color indexed="8"/>
        <rFont val="Times New Roman"/>
        <family val="1"/>
        <charset val="1"/>
      </rPr>
      <t>1,47</t>
    </r>
    <r>
      <rPr>
        <sz val="10"/>
        <color indexed="8"/>
        <rFont val="Times New Roman"/>
        <family val="1"/>
        <charset val="1"/>
      </rPr>
      <t xml:space="preserve"> N, fig. </t>
    </r>
    <r>
      <rPr>
        <b/>
        <sz val="10"/>
        <color indexed="8"/>
        <rFont val="Times New Roman"/>
        <family val="1"/>
        <charset val="1"/>
      </rPr>
      <t>81</t>
    </r>
    <r>
      <rPr>
        <sz val="10"/>
        <color indexed="8"/>
        <rFont val="Times New Roman"/>
        <family val="1"/>
        <charset val="1"/>
      </rPr>
      <t xml:space="preserve"> .</t>
    </r>
  </si>
  <si>
    <r>
      <t xml:space="preserve">Tytanowy biokompatybilny aplikator klipsów tytanowych </t>
    </r>
    <r>
      <rPr>
        <b/>
        <sz val="10"/>
        <color indexed="8"/>
        <rFont val="Times New Roman"/>
        <family val="1"/>
        <charset val="1"/>
      </rPr>
      <t>standard</t>
    </r>
    <r>
      <rPr>
        <sz val="10"/>
        <color indexed="8"/>
        <rFont val="Times New Roman"/>
        <family val="1"/>
        <charset val="1"/>
      </rPr>
      <t xml:space="preserve"> typ Yasargil, bagnetowy  sprężynkowy z łamaną (z zawiasem) częścią roboczą umożliwiającą ustawianie klipsa pod różnymi kątami w części bliższej aplikatora bezpośrednio w polu operacyjnym oraz obrotową płytką chwytną klipsa w szczękach ustawianą przy pomocy klucza regulacyjnego1, dł. części roboczej 90 mm, dł. całkowita 220 mm .</t>
    </r>
  </si>
  <si>
    <t>Pakiet 70 artroskopia</t>
  </si>
  <si>
    <t>Dren jednorazowy w torze napływu do pompy artroskopowej dwurolkowej FloControl</t>
  </si>
  <si>
    <t>Ostrza do Shavera artroskopowego – uchwyt Formula. Średnica ostrza kodowana kolorem, funkcja doboru optymalnych nastaw pracy konsoli, rozpoznawanie ostrza: typu Agressive Plus 3,5mm, 4mm, 5mm;  typu Tomcat 3,5mm, 4mm, 5mm; typu Resector 3,5mm, 4mm, 5mm.</t>
  </si>
  <si>
    <t>Ostrze do piły oscylacyjnej System 5 firmy Stryker- typu 2108-XXX-XXX lub równoważne</t>
  </si>
  <si>
    <t>Pakiet 71 infuzor do analgezji</t>
  </si>
  <si>
    <t>Infuzor o przepływie 5ml/h, nominalny czas pracy 48h, objętość nominalna 240 ml, objętość maksymalna 300 ml, obudowa kodowana kolorystycznie w zależności od prędkości przepływu, posiadający filtr cząsteczkowy oraz ogranicznik przepływu typu Luer Lock, posiadający badania stabilności leków w urządzeniu. Infuzor posiada obudowę blokującą promieniowanie UV o długości fali 380 mm (blokuje promienie UVB, UVC, i większość promieni UVA). Nie posiadający filtra powietrza na przebiegu linii infuzyjnej(zapewniająca tym samym podanie leku w bezpiecznym dla pacjenta i personelu systemie zamkniętym), nie zawiera DEHP.</t>
  </si>
  <si>
    <t>cewnik implantowany fenestrowany do ciągłego podawania leku miejscowo znieczulającego do rany pooperacyjnej. Cewnik podawania leku znajduje się w infuzorze. Cewnik nie zawiera PVC i lateksu. Długość całkowita cewnika 500 mm, długość fenestrowana 150 mm.</t>
  </si>
  <si>
    <t>cewnik implantowany fenestrowany do ciągłego podawania leku miejscowo znieczulającego do rany pooperacyjnej. Cewnik podawania leku znajduje się w infuzorze. Cewnik nie zawiera PVC i lateksu. Długość całkowita cewnika 650 mm, długość fenestrowana 300 mm.</t>
  </si>
  <si>
    <t>cewnik implantowany fenestrowany do ciągłego podawania leku miejscowo znieczulającego do rany pooperacyjnej. Cewnik podawania leku znajduje się w infuzorze. Cewnik nie zawiera PVC i lateksu. długość fenestrowana 75 mm.</t>
  </si>
  <si>
    <t xml:space="preserve">Pakiet 72 protezy kości czaszki </t>
  </si>
  <si>
    <t>Protezy do kranioplastyki: działanie propylenowo-poliestrowe, płytki różnej wielkości i różnej krzywiżnie z możliwością przycięcia na odpowiednią wielkość. Identyfikowalne pod względem właściwości fizycznych z naturalną kością czaszki, nie dające cieniodajności dla promieni rtg, hydrofobowe, nietoksyczne, bez aktywności chemicznej, z dobrym stopniem wchłaniania</t>
  </si>
  <si>
    <t>Protezy kości czaszki dł. 134 mm, szer. 110 mm, krzywizna 19 mm</t>
  </si>
  <si>
    <t>Protezy kości czaszki dł. 130 mm, szer. 125 mm, krzywizna 22 mm</t>
  </si>
  <si>
    <t>Protezy kości czaszki dł. 105 mm, szer. 60 mm, krzywizna 11,5 mm</t>
  </si>
  <si>
    <t>Protezy kości czaszki dł. 75 mm, szer. 75 mm, krzywizna 10,3 mm</t>
  </si>
  <si>
    <t>Protezy kości czaszki dł. 75 mm, szer. 57 mm, krzywizna 8,6 mm</t>
  </si>
  <si>
    <t>Pakiet 73 elektrody do EMG</t>
  </si>
  <si>
    <t>Elektrody samoprzylepne DENIS 15026 15x20 mm, długość przewodu 1,5 m, wtyczka typu Touch-Proof, 1 opakowanie = 120 elektrod</t>
  </si>
  <si>
    <t>Pakiet 74 elektroda igłowa</t>
  </si>
  <si>
    <t>Elektroda igłowa koncentryczna. Dotykowy znacznik na uchwycie ułatwiający identyfikację kierunku ścięcia igły. Uchwyt o ergonomicznym kształcie oznaczony kolorem. Opakowanie po 25 szt. Rozmiary: 30 x 0,35 mm (kolor fioletowy), 38 x 0,45mm (kolor zielony), 50 x 0,45 mm (kolor żółty), 75 x 0,65 mm (kolor czerwony)</t>
  </si>
  <si>
    <t>Przewód o długości 1 m ze złączem DIN do podłączenia elektrod igłowych koncentrycznych</t>
  </si>
  <si>
    <t>Pakiet 75 blok operacyjny I</t>
  </si>
  <si>
    <t>Jednorazowy, wysokochłonny, nieuczulający podkład higieniczny na stół operacyjny wykonany polipropylenu, poliestru oraz SAF. Zbudowany z mocnego, nieprzemakalnego laminatu o grubości minimum 0,14mm (pozytywny wynik EN 20811) i chłonnego rdzenia o grubości co najmniej 0,7mm na całej długości prześcieradła. Wymiary prześcieradła 101 cm (+/-1cm) x 225cm (+/- 4cm) Produkt o gładkiej, jednorodnej powierzchni (bez zagięć, pikowań czy przeszyć) – nie powodującej uszkodzeń skóry pacjenta Wchłanialność min.3200 g/m2 potwierdzona badaniem akredytowanego laboratorium. Produkt łatwy do identyfikacji po rozpakowaniu, oznaczenie nazwą produktu lub producenta. Wyprodukowany zgodnie z normą ISO13485, potwierdzone dokumentem. Gramatura produktu 125g/m2 (+/-1%). Produkt o przeciętnym czasie spalania nie krótszym niż 9s wg 16 CFR1610 klasa I.</t>
  </si>
  <si>
    <t>Sterylna, jednorazowa osłona na kamerę. Wymiar 13 (+/- 1cm). cm na 235cm(+/- 1cm). Zaopatrzona w tekturę ułatwiającą zakładanie. Końcówka perforowana, zaopatrzona w nierozmakającą taśmę mocującą.</t>
  </si>
  <si>
    <t>Jednorazowa, sterylna, bezlateksowa, wysokiej jakości osłona na mikroskop Zeiss. Do zastosowania w mikroskopie z trzema okularami. Rozmiar osłony 117cm(+/- 1cm).  na 267cm (+/- 1cm). Soczewka o średnicy 65mm o dużej przezierności, odporna na zarysowania, z materiału nie odbijającego światła i nie tłukącego.  Produkt posiadający trzy  pasy ściągające – umożliwiające mocowanie na mikroskopie.</t>
  </si>
  <si>
    <t xml:space="preserve">Sterylna, jednorazowa osłona na ramię C, oznaczona kolorem, o wymiarach 100cm (+- 2cm) x 50cm (+/-2cm). </t>
  </si>
  <si>
    <t>Sterylna, bezlateksowa,  jednorazowa osłona na sondę do USG śródoperacyjne. Wymiary 12 x 244 cm. W komplecie z elementami mocującymi, polem sterylnym i żelem sterylnym a 20ml</t>
  </si>
  <si>
    <t xml:space="preserve">Jednorazowy, wysoko chłonny, nieuczulający podkład higieniczny na stół operacyjny wykonany polipropylenu, poliestru oraz SAF. Zbudowany z mocnego, nieprzemakalnego laminatu o grubości minimum 0,14mm (pozytywny wynik EN 20811) i chłonnego rdzenia o grubości co najmniej 0,7mm na całej długości prześcieradła. Wymiary prześcieradła 101 cm (+/-1cm) x 76cm (+/- 1cm) Produkt o gładkiej, jednorodnej powierzchni (bez zagięć, pikowań czy przeszyć) – nie powodującej uszkodzeń skóry pacjenta Wchłanialność min.3200 g/m2 potwierdzona badaniem akredytowanego laboratorium. Produkt łatwy do identyfikacji po rozpakowaniu, oznaczenie nazwą produktu lub producenta. Wyprodukowany zgodnie z normą ISO13485, potwierdzone dokumentem. Gramatura produktu 125g/m2 (+/-1%). Produkt o przeciętnym czasie spalania nie krótszym niż 9s wg 16 CFR1610 klasa I. </t>
  </si>
  <si>
    <t xml:space="preserve">Jednorazowy, wysoko chłonny, nieuczulający podkład higieniczny na stół operacyjny wykonany polipropylenu, poliestru oraz SAF. Zbudowany z mocnego, nieprzemakalnego laminatu o grubości minimum 0,14mm (pozytywny wynik EN 20811) i chłonnego rdzenia o grubości co najmniej 0,7mm na całej długości prześcieradła. Wymiary prześcieradła 101 cm (+/-1cm) x 76cm (+/- 1cm) Produkt o gładkiej, jednorodnej powierzchni (bez zagięć, pikowań czy przeszyć) – nie powodującej uszkodzeń skóry pacjenta Wchłanialność min.3200 g/m2 potwierdzona badaniem akredytowanego laboratorium. Produkt łatwy do identyfikacji po rozpakowaniu, oznaczenie nazwą produktu lub producenta. Wyprodukowany zgodnie z normą ISO13485, potwierdzone dokumentem. Gramatura produktu 125g/m2 (+/-1%). Produkt o przeciętnym czasie spalania nie krótszym niż 9s wg 16 CFR1610 klasa I. W zestawie z nieuczulającym białym prześcieradłem transportowym o udźwigu minimum 250kg. Wymiar prześcieradła 86x168cm. </t>
  </si>
  <si>
    <t xml:space="preserve">Mata na podłogę, o dużej wchłanialności (minimum 1,5l) płynów, z możliwością przytwierdzania do podłogi w 4 miejscach.  O wymiarach 81cm (+/- 1 cm) x 122cm (+/- 1 cm). Ilość w opakowaniu 25 szt. </t>
  </si>
  <si>
    <t>Pakiet 76 blok operacyjny II</t>
  </si>
  <si>
    <t>Zestaw do odsysania pola operacyjnego, składający się z końcówki z ergonomiczną rączką i drenu, końcówka typu Yankauer, z otworami odbarczającymi, z kontrolą siły odsysania, dren o dł.350 cm, z obustronnymi ącznikami zapewniającymi dużą ruchomość, z podłużnymi wzmocnieniami, sterylny, podwójnie pakowany /folia wewnętrznie, papier-folia zewnętrznie/ w rozmiarach Ch 8-30</t>
  </si>
  <si>
    <t>Dren łączący ssak próżniowy z cewnikiem do odsysania z końcówkami typu  męski-żeński, o długości 210 cm, specjalne wzmocnienia zapewniające niezasysanie się,  podwójnie pakowany /folia, papier-folia/</t>
  </si>
  <si>
    <t>Pakiet 77 onkologia</t>
  </si>
  <si>
    <t>Zamknięty bezigłowy, uniwersalny system do transferu leków – cytostatyków z balonem, system mocujący w postaci przeciwległych łap trzymających fiolkę z lekiem, system zamknięty mechanicznie i mikrobiologicznie j.u. Sterylny</t>
  </si>
  <si>
    <t>Pakiet 78 drogi oddechowe</t>
  </si>
  <si>
    <t>Cewnik do odsysania w systemie zamkniętym na 72 godz do rurek intubacyjnych o długości 54 cm, skalowany co 1 cm, rozmiar kodowany kolorystycznie oraz numerycznie na cewniku, z jednym otworem centralnym i dwoma bocznymi, z blokadą próżni wyposażoną w zatyczkę na uwięzi, pozbawiony DEHP w rozmiarach: Fr 10, 12, 14, 16, kompatybilny z adapterem do dróg oddechowych.</t>
  </si>
  <si>
    <t>Cewnik do odsysania w systemie zamkniętym na 72 godz do rurek tracheostomijnych o długości 34 cm, skalowany co 1 cm, rozmiar kodowany kolorystycznie oraz numerycznie na cewniku, z jednym otworem centralnym i dwoma bocznymi, z blokadą próżni wyposażoną w zatyczkę na uwięzi, pozbawiony DEHP w rozmiarach: Fr 10, 12, 14, 16, kompatybilny z adapterem do dróg oddechowych.</t>
  </si>
  <si>
    <t>Uniwersalny adapter do dróg oddechowych z obrotowym portem do podłączenia obwodu oddechowego z obrotowym portem do podłączenia z rurką intubacyjną/tracheotomijną, z możliwością używania przez 7 dni, z portem dostępu w osi adaptera i rurki pozwalającym bez rozłączania obwodu oddechowego oraz bez rozłączania adaptera od rurki intubacyjnej?tracheostomijnej na odsysanie w systemie zamkniętym, otwartym, wykonanie procedury bronchoskopii, mini Bal, rozgałęziony pod kątem 45º, z jednokierunkowym portem luer do przepłukiwania cewnika umożliwiającym podawanie leku, z silikonową, bezobsługową, samouszczelniającą się dwudzielną zastawką oddzielającą całkowicie komorę płukania od dróg oddechowych pacjenta</t>
  </si>
  <si>
    <t>Pakiet  79 linia do pompy</t>
  </si>
  <si>
    <t>Linia do pompy Amika do opakowań miękkich i butelek. Zestaw do podawania diet dojelitowych w opakowaniach miękkich i butelek przez pompę Amika o długości 200 cm., z komorą kroplową, zamykanym kranikiem do podawania leków, łącznikiem do zgłębników typu ENFit i EN lock</t>
  </si>
  <si>
    <t>Strzykawka enteralna ENFit przeznaczona do obsługi żywienia drogą przewodu pokarmowego 10mlS</t>
  </si>
  <si>
    <t>Pakiet 80 pomiar rzutu serca</t>
  </si>
  <si>
    <t>Cewnik tętniczy dla dorosłych – tętnica ramienna, prowadnica wykonana z nitinolu, złącze luer wykonane z trogamidu średnica zewnętrzna F 5 długość użyteczna  20 cm.</t>
  </si>
  <si>
    <t xml:space="preserve">Zestaw monitorujący PICCO zawierający czujnik temperatury, linia czerwona przetwornik do krwawego pomiaru ciśnienia tętniczego, linia niebieska przetwornik do krwawego pomiaru ośrodkowego ciśnienia żylnego </t>
  </si>
  <si>
    <t>Pakiet 81 frezy</t>
  </si>
  <si>
    <t>Frezy do kraniotomu „Midas Rex”: proste i spiralne</t>
  </si>
  <si>
    <t>Frezy do prostnicy lub kątnicy typ „Midas Rex” długość 10 cm: ostre, diamentowe, diamentowe o zwiększonym ziarnie, Match heand, twist drill, metal cutel, mednex.</t>
  </si>
  <si>
    <t>Pakiet 82 elektrody do elektroresekcji bipolarnej</t>
  </si>
  <si>
    <t>Elektrody służą do przezcewkowej elektroresekcji, elektronacięcia, elektrokoagulacji lub elektrowaporyzacji gruczolaka stercza, w ramach leczenia łagodnego rozrostu gruczołu krokowego (BPH – benign prostatic hyperplasia). Realizacja wymienionych procedur medycznych z użyciem elektrod do resektoskopii może odbywać się metodą TUR lub TURis. Elektrody są jałowymi wyrobami medycznymi, jednorazowego użycia i są w pełni biokompatybilne. Elektrody są kompatybilne z resektoskopami typu Storz oraz typu Olympus.</t>
  </si>
  <si>
    <t>elektroda resekcyjna – kątowa pętla tnąca 30º, º90 Fr 24 -NaCl</t>
  </si>
  <si>
    <t>elektroda resekcyjna – kątowa pętla tnąca 30º, º90 Fr 24 – glicyna</t>
  </si>
  <si>
    <t>Nóż – haczyk 15º Fr 24 – NaCl,</t>
  </si>
  <si>
    <t>Nóż – haczyk 15º Fr 24 – glicyna</t>
  </si>
  <si>
    <t xml:space="preserve">elektroda resekcyjna, kulka, śr 5 Fr 24 – NaCl, </t>
  </si>
  <si>
    <t xml:space="preserve">elektroda resekcyjna, kulka, śr 5 Fr 24 – glicyna </t>
  </si>
  <si>
    <t xml:space="preserve">Pakiet 83 maski anestetyczne </t>
  </si>
  <si>
    <t>Maski anestetyczne pozbawione PCV i ftalanów, transparentne, kodowane kolorystycznie w rozmiarach  3-4 5-6,  czyste mikrobiologicznie</t>
  </si>
  <si>
    <t xml:space="preserve">Pakiet 84  wzierniki osłonki </t>
  </si>
  <si>
    <t>Wziernik uszny j.u. dla dzieci pasujący do otoskopu WelchAllyn rozmiar 2,75 mm</t>
  </si>
  <si>
    <t>Wziernik uszny j.u. dla dorosłych pasujący do otoskopu WelchAllyn rozmiar 4,25 mm</t>
  </si>
  <si>
    <t xml:space="preserve">Osłonki pomiarowe uszne j.u. pasujące do termometru Thermoscan </t>
  </si>
  <si>
    <t>Pakiet 85 serweta z przylepcem</t>
  </si>
  <si>
    <t>Serweta z przylepcem i centralnym otworem, jałowa 75cm x 90 cm, rozmiar otworu 6 x 8 cm, 2-warstwowa z włókniną absorbującą na powierzchni i folią na stronie tylnej,każda serweta opakowana folia-papier, na opakowaniu informacja o dacie ważności, numerze serii w postaci dwóch nalepek do wklejenia w dokumentacji pacjenta</t>
  </si>
  <si>
    <t>Serweta z przylepcem i centralnym otworem, jałowa 90 cm x 120 cm o średnicy 10 cm, rozmiar otworu 6 x 8 cm, 2-warstwowa z włókniną absorbującą na powierzchni i folią na stronie tylnej,każda serweta opakowana folia-papier, na opakowaniu informacja o dacie ważności, numerze serii w postaci dwóch nalepek do wklejenia w dokumentacji pacjenta</t>
  </si>
  <si>
    <t>Serweta z przylepcem, jałowa 75 cm x 75 cm, 2-warstwowa z włókniną absorbującą na powierzchni i folią na stronie tylnej,każda serweta opakowana folia-papier, na opakowaniu informacja o dacie ważności, numerze serii w postaci dwóch nalepek do wklejenia w dokumentacji pacjenta</t>
  </si>
  <si>
    <t>Pakiet 87 filtr</t>
  </si>
  <si>
    <t>Uniwersalny filtr do ssaka medycznego, antybakteryjny, hydrofobowy o przepływie do 35l/min posiada króciec o 2 średnicach: 3-4 mm, oraz 6-8 mm.</t>
  </si>
  <si>
    <t>Pakiet  88 instrumentarium neurochirurgiczne</t>
  </si>
  <si>
    <t>Ostrze trepanu 14/11mm czterokrawędziowe w całości wykonane z metalu, z pilotem prowadzącym, mocowanie trzpień Hudson</t>
  </si>
  <si>
    <t>Ostrze kraniotomu 2.3x16mm stożkowe i spiralne</t>
  </si>
  <si>
    <t>Ostrza okrągłe Precyzyjne dwukrawędziowe z ringiem stabilizującym (zakres średnic: 3.0-7.5mm), Ostrza okrągłe delikatne (zakres średnic: 2.0-7.0mm), Ostrza okrągłe wydłużone (zakres średnic: 2.0-3.0mm), Ostrze 3.0x3.8mm typu Zapałka mało agresywna, Ostrze 4.0x5.1mm typu Zapałka mało agresywna, Ostrze 3.0x3.8mm typu Zapałka precyzyjna</t>
  </si>
  <si>
    <t xml:space="preserve">Ostrza okrągłe diamentowe delikatne (zakres średnic: 2.0-6.0mm), ostrza okrągłe diamentowe delikatne wydłużone stożkowo (zakres średnic: 2.0-3.0mm), ostrza okrągłe diamentowe (zakres średnic: 2.0-6.0mm), Ostrza okrągłe diamentowe wydłużone stożkowo (zakres średnic: 2.0-4.0mm), ostrze 3.0x3.8mm typu Zapałka Diamentowa, ostrze 4.0x5.1mm typu Zapałka </t>
  </si>
  <si>
    <t>Konsola sterująca do napędów – 1szt. Interfejs użytkownika - dotykowy ekran o przekątnej 16,5cm, kąt widzenia 65º, rozdzielczość 800 x 480 pikseli, Możliwość jednoczesnego przyłączenia do trzech napędów, Możliwość jednoczesnego przyłączenia dwóch sterowników nożnych, Możliwość podłączenia sterownika nożnego, bezprzewodowego, Zasilanie napędów neurochirurgicznych, młynka do kości, napędów ortopedycznych (shaver artroskopowy, wiertarka, piła), piły kardiochirurgicznej, Automatyczne rozpoznawanie przez konsolę przyłączonych napędów, sterowników nożnych i wyświetlanie dedykowanego menu, Wbudowana pompka perystaltyczna o wydajności 0-300ml/min. Programowanie indywidualnych ustawień parametrów pracy dla min 4 użytkowników, Współpraca z napędami neurochirurgicznymi, ortopedycznymi i laryngologicznymi.</t>
  </si>
  <si>
    <t>zestaw</t>
  </si>
  <si>
    <t>Napęd wiertarski szybkoobrotowy, - 1 szt. Obroty maksymalne 75000 obr/min, Przewód sterujący, zintegrowany z silnikiem, długość min 4,5m, Zatrzaskowy montaż nasadek, adapterów i ostrzy, bez użycia dodatkowych narzędzi, Współpraca z nasadkami prostymi i kątowymi, Możliwość regulacji szybkości startu i hamowania ostrza, Sterowanie z konsoli sterującej dostarczonej w zestawie .Napęd niewymagający smarowania  Kątnica 7cm, - 1 szt. Kątnica 12cm, - 1 szt, Konstrukcja kątnic niewymagająca smarowania, Możliwość regulacji ekspozycji (dodatkowego wysunięcia) wiertła, Konstrukcja kątnic i prostnic, umożliwiająca użycie jednej długości wiertła, niezależnie od długości nasadki. Kraniotom obrotowy ze stopką, do ostrzy 16mm – 1szt. Prostnica 8cm bez stopki, współpracująca z ostrzami do kraniotomii 16mm,- 1 szt. Perforator wolnoobrotowy do trepanów, przekładnia 60:1 – 1 szt. Przewodowy sterownik nożny z podświetleniem, - 1 szt. Kaseta sterylizacyjna dwupoziomowa - 1 szt.</t>
  </si>
  <si>
    <t>Średnioziarnisty jednorazowy zespół tnący do młynka do kości. Gruz kostny 5mm, Drobnoziarnisty jednorazowy zespół tnący do młynka do kości. Gruz kostny 3,2mm, Gruboziarnisty jednorazowy zespół tnący do młynka do kości. Gruz kostny 8mm.</t>
  </si>
  <si>
    <t>Na czas trwania umowy Wykonawca dostarczy instrumentarium jak poniżej: Konsola zasilająca zespół napędowy młynka – 1 szt., Przewód zasilający zespół napędowy młynka – 1 szt. Zespół napędowy młynka wielokrotnego użytku – 1 szt. Prędkość 265-285 obr/min, wysokość 20,64 cn, średnica 15,24 cm, waga 2,4 kg, dedykowana kaseta sterylizacyjna 1 szt.</t>
  </si>
  <si>
    <t>Jednorazowa wkładka zbiornika aspiracyjnego</t>
  </si>
  <si>
    <t>Sterylny jednorazowy dwukanałowy zestaw drenów i drenów przedłużających z filtrem</t>
  </si>
  <si>
    <t>Końcówka prosta 25 kHz</t>
  </si>
  <si>
    <t>Końcówka prosta 34kHz (1.77/1.37mm) dł. 12.3cm</t>
  </si>
  <si>
    <t>Pakiet 89 osłony do mankietów</t>
  </si>
  <si>
    <t>osłony do mankietów wykonane z fizeliny w rozmiarze: 24 cm-32 cm zakończone gumką z jednej i z drugiej strony osłony. Pasujące do mankietów ABP Spacelabs model 90217A 1 opakowanie = 50 szt.</t>
  </si>
  <si>
    <t>Pakiet 90 klipsy neurochirurgiczne</t>
  </si>
  <si>
    <t>klipsy neurochirurgiczne tytanowe typu L (otwieraneod wewnątrz), wykonane z czystego tytanu, kompatibilne z MRI, zmniejszają artefakt w badaniu MR/CT</t>
  </si>
  <si>
    <t>klipsy STANDARD permanentne 7-40 mm i czasowe 7-15 mm</t>
  </si>
  <si>
    <t>klipsy pernamentne oczkowe 3,5 mm (d ługość 2 mm – 12 mm)</t>
  </si>
  <si>
    <t>klipsy pernamentne oczkowe 5 mm (d ługość 2 mm – 13 mm)</t>
  </si>
  <si>
    <t>klipsy oczkowe 5 – 12 mm</t>
  </si>
  <si>
    <t>klipsy MINI permanentne i czasowe 3 – 7 mm</t>
  </si>
  <si>
    <t>klipsy płaskie i tunelowe</t>
  </si>
  <si>
    <t>klipsy typu booster</t>
  </si>
  <si>
    <t>klipsownica do klipsów tytanowych typu L</t>
  </si>
  <si>
    <t>Pakiet 91 obwód oddechowy II</t>
  </si>
  <si>
    <t>Obwód oddechowy do respiratora Philips V 680,  dwururowy, karbowany, dla dorosłych,j.u, śr.rur 22 mm, dł.1,8 m, wykonany z polipropylenu, łącznik Y z kolankiem z portem KAPNO, kolanko odłączalne od łącznika Y, mikrobiologicznie czysty.</t>
  </si>
  <si>
    <t>Pakiet 92 narzędzia kompatybilne z generatorem Ligasure</t>
  </si>
  <si>
    <t xml:space="preserve">Narzędzie do preparowania, uszczelniania i rozdzielania naczyń i pęczków tkankowych, aktywowany ręcznie lub nożnie z wbudowanym nożem, z przewodem, obracanym trzonem, kompatybilne z generatorem Ligasure </t>
  </si>
  <si>
    <t>Laparoskopowe o długości 37 cm; średnica trzonu 10 mm</t>
  </si>
  <si>
    <t xml:space="preserve">Do operacji otwartych o długości 20 cm; średnica trzonu 10 mm </t>
  </si>
  <si>
    <t>Narzędzie do zabiegów klasycznych do uszczelniania i rodzielania naczyń oraz pęczków tkankowych w systemie zamykania naczyń do 7mm włącznie,  długość 18 cm, trzon obracany o 180 stopni, szczęki zakrzywione pod kątem 14 stopni, uruchamianie systemu zamykania naczyń włącznikiem ręcznym lub nożnym, szczęki z wbudowanym nożem, narzędzie z wbudowanym przewodem, kompatybilne z generatorem Force Triad  (LigaSure Impact) 1 op=6 sztuk</t>
  </si>
  <si>
    <t xml:space="preserve">Precyzyjne kleszczyki do uszczelniania naczyń i pęczków tkankowych długość elektrody 16-17 mm, kąt zagięcia szczęk 28º, długość 18-19 cm, z przewodem, wbudowanym nożem, aktywowane ręcznie lub nożnie, kompatybilne z generatorem do zamykania naczyń Ligasure </t>
  </si>
  <si>
    <t>Laparoskopowe narzędzie do uszczelniania i rozdzielania naczyń i pęczków tkankowych, długość 37 cm, średnica trzonu 5 mm, aktywowany ręcznie lub nożnie, z wbudowanym nożem, z przewodem, obracanym trzonem 350°, z szczękami unilateralnymi typu Maryland. Produkt sterylny, jednorazowy, kompatybilny z generatorem Force Triad (LigaSure Maryland) 6 sztuk w opakowaniu</t>
  </si>
  <si>
    <t xml:space="preserve">Jednorazowa nakładka z elektrodami i nożem, długość elektrod 25 mm, długość nakładki 25 cm, z przyciskami umożliwiającymi zdjęcie nakładki z narzędzia, szczęki zagięte pod kątem 34º umożliwiające tępe preparowanie, aktywacja ręczna, z przewodem, kompatybilna z generatorem LigaSure (3 sztuki w opakowaniu).Wykonawca zobowiązuje się do dostarczenia na czas trwania umowy klemy wielorazowej wymaganej do użycia jednorazowej nakładki </t>
  </si>
  <si>
    <t>Pakiet 93 sprzęt do laparoskopii</t>
  </si>
  <si>
    <t>Ewakuator laparoskopowy pojemność 200ml i 400ml,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sterylny, (opakowanie zbiorcze zawiera 5 sztuk)</t>
  </si>
  <si>
    <t>Ewakuator laparoskopowy pojemność 800ml i 1200ml,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sterylny  (opakowanie zbiorcze zawiera 5 sztuk)</t>
  </si>
  <si>
    <t>Jednorazowy, sterylny retraktor do rozwierania rany chirurgicznej podczas zabiegu, zabezpieczający brzegi rany przed zakażeniem i implantacją komórek nowotworowych, składający się z dwóch obręczy połączonych poliuretanowym rękawem, z regulacją, dostępne rozmiary 60 x 70 x 150 mm, 80 x 90 x 150 mm, 120 x 130 x 150 mm, 180 x 190 x 250 mm, 270 x 280 x 250 mm</t>
  </si>
  <si>
    <t>Zestaw trokarów laparoskopowych składających się z: trokar 10 mm typ bezpieczny, liniowy z mechanizmem  aktywującym ostrze i wskaźnikiem aktywacji, kaniula  żłobkowana przeźroczysta o średnicy 10 mm bez portu  do insuflacji, kaniula żłobkowana przeźroczysta o średnicy 10 mm z portem do insuuflacji, redukcja do kaniul 5/10 mm, trokar 5 mm typ piramidalny rozpychający, kaniula żłobkowana przeźroczysta 5 mm bez portu do insuflacji, kaniula żłobkowana 5 mm z portem do insuflacji, igła Verresa z kranikiem, woreczek ekstrakcyjny ze ściągaczem, dwa zasobniki (po 6 sztuk)klipsów tytanowych w rozmiarze M/L, opakowanie blister pack, sterylny</t>
  </si>
  <si>
    <t xml:space="preserve">Pakiet 94 elektrody bipolarna </t>
  </si>
  <si>
    <t>Bipolarne elektrody do uzyskania hemostazy wykorzystywane do resekcji wątroby</t>
  </si>
  <si>
    <t xml:space="preserve">Jałowe, jednorazowe elektrody bipolarne do zabiegów w chirurgii wątroby, Wykorzystuje energię o częstotliwości radiowej i irygację roztworem soli fizjologicznej do uszczelniania hemostatycznego i koagulacji tkanek miękkich i kości, Składa się z: końcówki z dwiema elektrodami, drenu dla roztworu soli fizjologicznej zakończonego komorą kroplową z kolcem oraz przewód elektryczny zakończony wtyczką z trójbolcowym złączem, uchwytu z przyciskiem równoczesnej aktywacji mocy o częstotliwości radiowej oraz przepływu roztworu soli fizjologicznej, Długość przewodu elektrycznego: 3m, Długość przewodu dostarczającego roztwór soli fizjologicznej: 5m, Długość elektrod z uchwytem: 27,9cm, Uchwyt zakończony zaokrąglonymi elektrodami z portami soli fizjologicznej, </t>
  </si>
  <si>
    <t xml:space="preserve">Nóż plazmowy 4.0, kompatybilny z generatorem Aquamantys Bipolar </t>
  </si>
  <si>
    <t>Pakiet 95 igły do termoablacji</t>
  </si>
  <si>
    <t>Igła do termoablacji mikrofalowej kompatybilne z aparatem SOLERO z ceramiczną końcówką o dostępnych długościach 14 cm, 19 cm i 29 cm umożliwiająca wykonanie ablacji o strefie 5,5 cm pojedynczego wkłucia. Igła chłodzenie wewnętrzne, obieg zamknięty cieczy chłodzącej</t>
  </si>
  <si>
    <t>Pakiet 96 ustniki</t>
  </si>
  <si>
    <t xml:space="preserve">Ustnik jednorazowy z opaską mocującą średnica otworu wew 20mm, duże otwory boczne 1 op = 10 szt </t>
  </si>
  <si>
    <t>Pakiet 97 obłożenia operacyjne</t>
  </si>
  <si>
    <t>Zestaw uniwersalny wzmocniony. Zestaw serwet uniwersalnych wykonany z trójwarstwowej włókniny SMS/SMMS o gramaturze min. 45 g/m2. Obszar wzmocniony trójwarstwowym laminatem o gramaturze min. 105g/m2, wykonanym z włókniny wiskozowej, włókniny celulozowej i folii PE. Nieprzemakalność warstwy chłonnej min. 950cm H2O. Wymagane, aby warstwa foliowa stanowiła spodni¹ warstwę laminatu trójwarstwowego co zapewnia maksymalną nieprzemakalność przy jednocześnie wysokiej chłonności. Skład zestawu: 1. Serweta ekran anestezjologiczny 150-160x240 cm, obszar wzmocniony 35-40x80cm wykończona taśmą samoprzylepną z uchwytem przewodów - 1szt, 2. Serwety o wymiarach 80x90-100 cm z taśmą samoprzylepną na całej długości dłuższego boku, wykonana w całości z trójwarstwowego laminatu o gramaturze min. 105g/m2, nieprzemakalność warstwy chłonnej min. 950 cm H2O - 2szt, 3. Serweta o wymiarach 160x170-180cm, obszar wzmocniony 45-50x80 cm wykończona taśmą samoprzylepną¹ z uchwytem przewodów - 1szt, 4. Osłona na stolik Mayo o wymiarach 80x140cm, wykonana z folii PE o grubości min. 0,07mm, wzmocniona jednostronnie chłonnym laminatem dwuwarstwowym o gramaturze min. 59 g/m2, kolor czerwony – 1szt, 5. Taśma lepna 10x50cm - 1szt. 6. Ręczniki chłonne min. 30x30cm – 4 szt, 7. Serweta na stolik instrumentariuszki 150x190 cm (+/-10cm), wzmocnienie 65x190 cm, owinięcie zestawu, wykonane z min. dwuwarstwowego laminatu nieprzemakalnego o gramaturze min. 59 g/m2, nieprzemakalności min. 200 cm H2O, wytrzymałość na wypychanie sucho/mokro min. 85/61 kPa. 8. Serweta operacyjna 150x180 cm (+/-5 cm) wykonana z laminatu dwuwarstwowego o gramaturze min.59g/m2, nieprzemakalności min. 200 cmH2O – 1 szt. Zamawiający wymaga żeby: zestaw posiadał 4 etykiety z repoz. częściami, posiadającymi nazwę zestawu, nazwę producenta, numer katalogowy, nr serii, datę ważności, kod kreskowy.</t>
  </si>
  <si>
    <t>komp.</t>
  </si>
  <si>
    <r>
      <t xml:space="preserve">Zestaw ortopedyczny do endoprotezy stawu biodrowego: 1x serweta na stolik instrumentariuszki 150x190 cm. 1x osłona na stolik Mayo, wzmocniona 80x140 cm. 1 x serweta zabiegowa U-kształtna  o wymiarach 200x260 cm z samoprzylepnym wycięciem U 8x80 cm, wokół otworu warstwa chłonna 75-80x95-100 cm z zintegrowanymi dwoma uchwytami na przewody i dreny w kolorze pomarańczowym. 1x serweta samoprzylepna 160x240 cm, warstwa chłonna 30-35x80 cm, zintegrowana z uchwytem na przewody w kolorze pomarańczowym. 1x osłona na kończynę 35x120 cm. 4x ręczniki do rąk 30x30 cm. 2x taśma lepna 10x50 cm. 1x kieszeń 1 komorowa 30x40 cm, samoprzylepna. 1X serweta operacyjna 150x180-200 cm, wykonana z laminatu dwuwarstwowego o gramaturze min. 59G/m2, nieprzemakalności min. 200 cm H2O – 1 szt. Serweta zabiegowa operacyjna wykonana z włókniny typu SMS/SMMS paraprzepuszczalnej, oddychającej, warstwa chłonna laminat trójwarstwowy, gdzie spodnią warstwę stanowi folia, o łącznej gramaturze w strefie krytycznej, minimum 150g/ m2, odporność na przenikanie cieczy min 950 cm H2O. </t>
    </r>
    <r>
      <rPr>
        <sz val="10"/>
        <color indexed="8"/>
        <rFont val="Calibri"/>
        <family val="1"/>
        <charset val="238"/>
      </rPr>
      <t>Zamawiający wymaga żeby: zestaw posiadał 4 etykiety z repoz. częściami, posiadającymi nazwę zestawu, nazwę producenta, numer katalogowy, nr serii, datę ważności, kod kreskowy.</t>
    </r>
  </si>
  <si>
    <r>
      <t xml:space="preserve">Zestaw do artroskopii wzmocniony: 1x serweta na stolik instrumentariuszki 150x190 cm. wzmocniona, 1x osłona na stolik Mayo 80x140 cm. 1 x serweta zabiegowa o wymiarach 200x320 cm z elastycznym mankietem neoprenowym wokół otworu 6x8 cm, wokół otworów warstwa wysokochłonną o gramaturze min 105g/1m2, nieprzemakalności min.950cm H2O,wykonana z 4 warstwowego nieprzemakalnego laminatu pochłaniająca materiał biologiczny i płyny, pozostająca na powierzchni sucha niebrudząca zespól operacyjny i pacjenta, o rozmiarze 50x50 cm (+/- 5Cm) z zintegrowanymi uchwytami na przewody i dreny w kolorze jaskrawym, 1 osłona na kończynę 30-35x60 cm, 1 taśma lepna 10x50 cm,  1 osłona na kamerę 14-15x 250 cm z 2 taśmami mocującymi, 2 ręczniki do rąk, 1 serweta operacyjna 150x180-200 cm, 1 osłona na kończynę 30-35x80 cm, </t>
    </r>
    <r>
      <rPr>
        <sz val="10"/>
        <color indexed="8"/>
        <rFont val="Calibri"/>
        <family val="1"/>
        <charset val="238"/>
      </rPr>
      <t>Zamawiający wymaga żeby: zestaw posiadał 4 etykiety z częściami, posiadającymi nazwę zestawu, nazwę producenta, numer katalogowy, nr serii, datę ważności, kod kreskowy.</t>
    </r>
  </si>
  <si>
    <t>Zestaw do endoskopowych zabiegów przezcewkowych TUR Skład zestawu:
Serweta zabiegowa z laminatu dwuwarstwowego o gramaturze min 60g, nieprzemakalności min. 250cm słupa wody, wytrzymałości na rozciąganie min. 75 N oraz na wypychanie min. 106 kPa o wymiarach 160-200 x 192-240cm zintegrowana z nogawicami, posiadająca otwór w części kroczowej o średnicy 6x8 cm ma być eliptyczny ze względu na zróżnicowanie anatomiczne. Otwór ma być z nacięciem w części górnej w kształcie litery L łączący się z nogawicami aż do ich końcowej części podklejony taśma lepną. Taśma lepną ma wystawać poza obłożenie 2 cm w celu ułatwienia rozklejenia obłożenia (części kroczowej) po zafiksowaniu cewnika workiem na zbiórkę moczu), osłonę lateksową o średnicy 3,5 cm na palec do badania per rectum, oraz  sito-tiul 30cmx30 cm wkomponowane w serwetę w części dolnej obłożenia do przechwytywania materiału biologicznego i płynów, Dookoła otworu warstwa chłonna min. 22 x 22.
W części brzusznej od strony wewnętrznej taśma lepna do fiksacji obłożenia do pacjenta 5x20 cm - 1 szt,
2 saszetki z gazikami  nasączonymi płynem tworzącym „film” ochronny na skórze pacjenta do części brzusznej; 2 serwetki chłonne 30-35x30-35; 1 osłona na stolik Mayo wzmocniona w kolorze czerwonym/żółtym min. 80x140. gramatura min 60g/m2; osłona na kamerę teleskopową 14-15x250 z taśmami klejącymi; taśma lepna do mocowania min. 10x50 cm; 2 razy po 10 kompresów gazowych 10x10; strzykawka 10ml luer; pojemnik typu „nerka” (polipropylen) poj. 700-800 ml; pojemnik na materiał biologiczny do badań z zakrętką pojemność 125-250 (pojemnik na mocz); 1 pean do mycia powierzchni jednorazowy dł. 19-24 cm; całość zawinięta w serwetę instrumentariuszki o wym.150 x 190-200 cm, wzmocniona;.Zamawiający wymaga żeby: zestaw posiadał 4 etykiety z repoz. częściami, posiadającymi nazwę zestawu, nazwę producenta, numer katalogowy, nr serii, datę ważności, kod kreskowy
Zamawiający wymaga również żeby ułożenie poszczególnych komponentów po rozpakowaniu zestawu odpowiadało niżej podanej kolejności: 1. serwetka chłonna 2. Osłona na stolik MAYO
3. Miska „nerka” w niej pean + pojemnik na materiał biologiczny + gaziki+saszetka zgazikiem+strzykawka.
4. Serweta zabiegowa TUR, 5. Osłona na kamerę, 7. taśma lepna, 8. Serweta owiniecie zestawu.
Opakowanie papier folia lub Tyvec. Sterylizacja gazowa, tlenkiem etylenu. Termin ważności min. 3 lata od daty produkcji.</t>
  </si>
  <si>
    <t>Zestaw do operacji kończyn dolnych – podwójny. Skład zestyawu: 1 serweta zabiegowa o wym. 200 x 300 cm z samouszczelniającymi się 2 otworami neoprenowymi o wym. 6x8 cm umiejscowionym na wysokości 180 cm od górnego brzegu, serweta wykonana z włókniny typu SMS/SMMS wzmocnionej wokół otworów o wym. 100x120 cm oraz zintegrowanej z dwoma czteropozycyjnymi organizerami na przewody w kolorze pomarańczowym umieszczonym po obu stronach, wykonanej z laminatu min. 2-warstwowego o łącznej gramaturze w strefie krytycznej min. 100/1m2, odporność na przenikanie płynów min. 950 cmH2O, 1 serweta na stolik instrumentariuszki 150x190cm, wzmocniona 65x190 cm, służąca jako zawinięcie zestawu, 1 serweta chirurgiczna 150x200 cm, 2 taśmy lepne 10x50 cm, 1 osłona na kończynę 35x80 cm, 1 serweta operacyjna 100x150 cm, 1 bandaż wysokoelastyczny 15 cmx5m, 1 kieszeń jednokomorowa 30x40 cm samoprzylepna, 1 osłona na aparat 140x140 cm, 2 osłony na krzesło 20x45 cm wykonane z laminatu dwuwarstwowego o gramaturze min 59/1m2 i odporności na przenikanie cieczy7 min 200 cmH2O, 1 osłona na stoli Mayo 80x140-145 cm, wykonana z mocnej folii wzmocniona warstwą chłonną z laminatu o gramaturze min59 g/m2 i odporności na przenikanie cieczy min 200 cm H2O, 1 fartuch chirurgiczny rozm. L wzmocniony gramatura min 72g/m2, 2 fartuchy chirurgiczne roz.XXL wzmocnione gramatura min 72g/m2, 4 ręczniki do osuszania rąk min 30x30 cm, Zestaw musi posiadać informację w postaci min 2 naklejek samoprzylepnych do wklejenia w karcie pacjenta, zawierającą dane producenta, serię, datę ważności, nazwę zestawu lub numer katalogowy, kod kreskowy. Zestaw sterylny, materiał obłożeń musi odpowiadać wymaganiom normy EN 13795 1-3 dla powierzchni krytycznej. Do zestawu należy dołączyć kartę techniczną gotowego wyrobu wystawioną przez producenta.</t>
  </si>
  <si>
    <t>Zestaw do operacji dłoni. Skład zestawu: 1 serweta zabiegowa o wym. 200 x 300 cm z samouszczelniającym się otworem neoprenowym o śr 3,5 cm umiejscowionym na wysokości 180 cm od górnego brzegu, serweta wykonana z laminatu dwuwarstwowego o min gramaturze 59g/m2, odporność na przenikanie płynów min. 200cmH2O, 1 serweta na stolik instrumentariuszki 150x190cm, wzmocniona 65x190 cm, służąca jako zawinięcie zestawu, 1 serweta chirurgiczna 150x200 cm, 1 taśma lepna 10x50 cm, 40 kompresów z gazy 10x10 cm z nitką rtg, 17 nitek, 12 warstw, 3 tupfery z gazy 30x30cm, 1 bandaż wysokoelastyczny 15cmx5m, 1 pean do mycia pola operacyjnego 24 cm, 1 podkład pod gips 15x300 cm, 1 ostrze jedn. Nr 10,  1 ostrze jedn. Nr 15 , 2 klamry spinające bandaż, 1 rzep do mocowania przewodów 2,5x22 cm, pomar4ańczowy, osłona na stoli Mayo 80x140-145 cm, wykonana z mocnej folii wzmocniona warstwą chłonną z laminatu o gramaturze min 59 g/m2 i odporności na przenikanie cieczy min 200 cm H2O, 1 fartuch chirurgiczny rozm. L wzmocniony gramatura min 45g/m2, 1 fartuch chirurgiczny roz.XL gramatura min 45g/m2. Zestaw musi posiadać informację w postaci min 2 naklejek samoprzylepnych do wklejenia w karcie pacjenta, zawierającą dane producenta, serię, datę ważności, nazwę zestawu lub numer katalogowy, kod kreskowy. Zestaw sterylny, materiał obłożeń musi odpowiadać wymaganiom normy EN 13795 1-3 dla powierzchni krytycznej. Do zestawu należy dołączyć kartę techniczną gotowego wyrobu wystawioną przez producenta.</t>
  </si>
  <si>
    <t>Zestaw do kraniotomii składający się z:  Serweta główna sterylna z trójwarstwowej paroprzepuszczalnej włókniny typu SMS 200x406 cm + - 5 cm o gramaturze min 51 g/m² posiadająca  otwór 20x25 cm wypełnionym folią chirurgiczną, otwór zabezpieczony wokół absorpcyjnym materiałem z laminatu dwuwarstwowego charakteryzującego się bardzo wysoką chłonnością o gramaturze min 106 g/m² nieprzemakalnością pow. 450 cm H2O. Dodatkowa warstwa chłonna tworzy wyprofilowany kołnierz odprowadzający płyny z pola operowanego do worka. Serweta dodatkowo posiada taśmę klejącą w odcinku piersiowym umożliwiająca stabilizację pacjenta. Długość worka 60cm. +- 5cm z możliwością odprowadzenia płynów. Worek musi posiadać sztywnik na zewnętrznym brzegu. Wielkość zabezpieczenia absorpcyjnego: folia chirurgiczna przezierna o grubości 0,025 m i paraprzepuszczalności 1500 g/m²/24h; folia chirurgiczna i wszystkie elementy obłożenia wyposażone w taśmy klejące muszą charakteryzować się wysokim stopniem adhezyjności i wytrzymałości bez odklejania się min 6 godzinną operację; 4 serwety wyk z laminatu nieprzemakalnego o gramaturze min 65 g/m² i nieprzemakalności min 900 cm H2O i wymiarach 50x60 do I etapu obłożenie pola operacyjnego z taśmą szer.5 cm na dłuższym boku serwety, tj długości 60 cm;  serweta sterylna na stolik operacyjny do instrumentowania o wymiarach 80x140-150 cm pokryta z jednej strony (górnej) materiałem chłonnym wykonanym z laminatu dwuwarstwowego o min gramaturze 60 g/m² z przylepcem w części centralnej; jednokomorowa kieszeń przylepna 26x25-28 cm z taśmą klejącą oraz dwukomorowa kieszeń przylepna 2/12/25-28 cm wykonana z grubej folii takiej jak worek odprowadzający płyny z pola operacyjnego; Zamawiający wymaga żeby: zestaw posiadał 4 etykiety z repoz. częściami, posiadającymi nazwę zestawu, nazwę producenta, numer katalogowy, nr serii, datę ważności, kod kreskowy.</t>
  </si>
  <si>
    <t>kompl</t>
  </si>
  <si>
    <r>
      <t xml:space="preserve">Zestaw do operacji na stole wyciągowym DHS </t>
    </r>
    <r>
      <rPr>
        <sz val="11"/>
        <color indexed="8"/>
        <rFont val="Times New Roman"/>
        <family val="1"/>
        <charset val="238"/>
      </rPr>
      <t>Skład zestawu: 1 serweta na stolik instrumentariuszki 150x190cm, wzmocniona, owinięcie zestawu; 1 serweta zabiegowa o wymiarach min 240x330 cm, zintegrowana z nogawicami, wykonana z chłonnego i mocnego minimum dwuwarstwowego na całej powierzchni laminatu nieprzemakalnego o gramaturze min. 59g/m2, odporność na przenikanie cieczy min 200cmH2O, wytrzymałość na wypychanie sucho/mokro min. 86/61kPa. Wyposażona w 2 symetrycznie otwory wypełnione folią chirurgiczną o wymiarach 15x45 cm, znajdujące się w części udowej. Dookoła otworów dodatkowa warstwa wysokochłonna o wymiarze 95/210 cm (+/- 5 cm), wykonana z trzywarstwowego laminatu, gdzie folia stanowi spodnią warstwę laminatu, pochłaniająca materiał biologiczny i płyny, niebrudząca pacjenta i operatora, o gramaturze w części krytycznej min 105g/m2, odporność na przenikanie cieczy min 960 cmH2O. Konstrukcja i złożenie serwety umożliwiające aseptyczną aplikację i całkowite zabezpieczenie w trakcie zabiegu z użyciem stołu wyciągowego; 2 taśmy lepne 10x50cm; 1 kieszeń jednokomorowa 30x50cm; 2 ręczniki do rąk 30x30 cm; 1 osłona na stolik Mayo o wymiarach 80x140 cm, wzmocniona, kolor czerwony, z dużym wywinięciem wykonana z folii PE o grubości 0,07 mm, warstwy chłonnej wykonanej z laminatu dwuwarstwowego o wymiarze 70x750cm (+/5cm), o gramaturze min. 59g/m2, nieprzemakalności min. 200cnH2O, wytrzymałości na rozciąganie min 75 kPa. Składane w sposób zapewniający szybką i łatwą aplikację. Opakowanie zestawu - `torba papier-folia, karton wewnętrzny do magazynowania i karton zewnętrzny do transportu; sterylizacja gazowa, tlenkiem etylenu; etykieta zestawu do dokumentacji medycznej z minimum 2 repozycjonalnymi naklejkami, która posiada nazwę producenta, numer katalogowy, numer serii, datę ważności, kod kreskowy.</t>
    </r>
  </si>
  <si>
    <t>Zestaw do PCNL Serweta owinięcie na stolik inst. 150-190cm, wykonana z dwuwarstwowego laminatu o gramaturze min. 59 g/m2, wytrzymałość na wypychanie sucho/mokro min. 89/60 kPa, odporność na przenikanie cieczy min. 200 cmH20, służąca jako owinięcie zestawu, wzmocnienie w części środkowej 65x190cm; Serweta z nieprzemakalnego minimum dwuwarstwowego laminatu o gramaturze min. 59g/m2, wytrzymałość na wypychanie sucho/mokro min. 89/60 kPa, nieprzemakalność min. 200 cmH20  o rozmiarze  200x300cm (+/-5 cm) z otworem 22x22cm, wypełnionym folią chirurgiczną i workiem do przechwytywania płynów z zaworem do odprowadzenia płynów, z obustronnym oznaczeniem strony prawej i lewej. Osłona na lampę Ø 80 RTG, wykonana z folii PE 0,05mm – 2 szt. Osłona na stolik Mayo 80x140cm z warstwą chłonna pod narzędzia o wymiarze 70x75cm i gram. min. 59 gr/m2 , wykonana z folii o min. grubości  0,12 mm w kolorze żółtym z oznaczeniem biohazard. Osłona na kamerE 14x250 z dwoma taśmami lepnymi i kartonikiem ułatwiającym aplikację, osłona wykonana z folii PE 0,12mm, kolor pomarańczowy. Osłona na kamerę 14x250 z dwoma taśmami lepnymi i kartonikiem ułatwiającym aplikację, osłona wykonana z folii PE 0,12mm, kolor transparentny. Serweta do cystoskopii 150x250cm z nacięciem krzyżowym 20x20 cm w części środkowej serwety,  wykonana z dwuwarstwowego laminatu o gramaturze min. 59 g/m2, odporność na przenikanie płynów min. 200 cm H2O, opakowanie papier-folia, pakowana w zestawie. 20 szt kompresów z gazy z RTG 10cmx10cm 17 nitkowe 16 warstw. 10 szt kompresów z gazy z RTG 7,5cmx7,5cm 17 nitkowe 12 warstw. Penseta plastikowa jednorazowa anatomiczna dł. min. 12cm. Pean jednorazowy plastikowy min. 19cm. Miska na kontrast 500ml transparentna. Miska na kontrast 500ml niebieska. Fartuch standard M wykonany w całości z trójwarstwowej włókniny typu SMS/SMMS o gramaturze min. 45 g/m2 i nieprzemakalności min. 30 cm H2O, wytrzymałość na wypychanie sucho/mokro min. 195/162 kPa = 2 szt. Fartuch UROLOGICZNY rozmiar XL z kontrafałdą,  wzmocniony w części przedniej i przedramionach, gramatura min. 72 g/m2, nieprzemakalności min. 140 cm H2O, wytrzymałość na wypychanie sucho/mokro min. 195/162 kPa = 2 szt. Ściereczka chłonna 35x30cm = 4 szt. Strzykawka 20ml typu Luer = 2 szt. Strzykawka  typu  Janeta 100ml. Pojemnik plastikowy na kamień 120 ml, zamykany. Chusteczka do skóry nasączona alkoholem izopropylowym tworzącym miejscowy film ochronny między skórą a przylepcem sterylna. Skalpel z trzonkiem nr 11.Zamawiający wymaga żeby: zestaw posiadał 4 etykiety z repoz. częściami, posiadającymi nazwę zestawu, nazwę producenta, numer katalogowy, nr serii, datę ważności, kod kreskowy.</t>
  </si>
  <si>
    <t>komp</t>
  </si>
  <si>
    <r>
      <t xml:space="preserve">Jałowy zestaw do cięcia cesarskiego: 1 taśma przylepna 9 x 50 cm, 1 wzmocniona osłona na stolik Mayo 79 x 145 cm, wzmocnienie 65 x 85 cm, 4 ręczniki do osuszania rąk 30,5 x 34 cm, 1 serwetka do owinięcia dziecka 75 x 120 cm, 1 serweta do cięcia cesarskiego 230 x 330 cm z torbą na płyny 72 x 72 cm, folia operacyjna 36 x 36 cm, organizatory przewodów, 2 porty do ssaka, </t>
    </r>
    <r>
      <rPr>
        <sz val="10"/>
        <rFont val="Times New Roman"/>
        <family val="1"/>
        <charset val="1"/>
      </rPr>
      <t xml:space="preserve">1 serweta na stół do instrumentarium 150 x 190 cm, wzmocnienie 75 x 190 cm. </t>
    </r>
    <r>
      <rPr>
        <b/>
        <u/>
        <sz val="10"/>
        <rFont val="Times New Roman"/>
        <family val="1"/>
        <charset val="1"/>
      </rPr>
      <t>Serweta na stolik  MAYO</t>
    </r>
    <r>
      <rPr>
        <sz val="10"/>
        <rFont val="Times New Roman"/>
        <family val="1"/>
        <charset val="1"/>
      </rPr>
      <t xml:space="preserve">, folia- PE piaskowana 60 µm niebieska, wzmocnienie chłonne - laminat 2 warstwowy, PE+PP (polietylen, polipropylen) foliowany, nieprzemakalny, w części chłonnej polipropylen. Całkowita gramatura 140 g/m2, 79x145cm, wzmocnienie 65x85cm
</t>
    </r>
    <r>
      <rPr>
        <b/>
        <u/>
        <sz val="10"/>
        <rFont val="Times New Roman"/>
        <family val="1"/>
        <charset val="1"/>
      </rPr>
      <t>Serweta na stół instrumentariuszki</t>
    </r>
    <r>
      <rPr>
        <sz val="10"/>
        <rFont val="Times New Roman"/>
        <family val="1"/>
        <charset val="1"/>
      </rPr>
      <t>, rozmiar 150 x 190 cm (wzmocnienie 75x190cm) wykonana z niebieskiego laminatu dwuwarstwowego, PE+PP (polietylen, polipropylen) foliowanego, nieprzemakalnego, gruboœæ folii 60μm, w części chłonnej polipropylen. Gramatura w części foliowej 55g/m</t>
    </r>
    <r>
      <rPr>
        <vertAlign val="superscript"/>
        <sz val="10"/>
        <rFont val="Times New Roman"/>
        <family val="1"/>
        <charset val="1"/>
      </rPr>
      <t>2</t>
    </r>
    <r>
      <rPr>
        <sz val="10"/>
        <rFont val="Times New Roman"/>
        <family val="1"/>
        <charset val="1"/>
      </rPr>
      <t>, warstwa wzmocnienia PP 30g/m2, całkowita gramatura 85g/m</t>
    </r>
    <r>
      <rPr>
        <vertAlign val="superscript"/>
        <sz val="10"/>
        <rFont val="Times New Roman"/>
        <family val="1"/>
        <charset val="1"/>
      </rPr>
      <t>2</t>
    </r>
    <r>
      <rPr>
        <sz val="10"/>
        <rFont val="Times New Roman"/>
        <family val="1"/>
        <charset val="1"/>
      </rPr>
      <t xml:space="preserve">.Odporność na rozerwanie na mokro, obszar krytyczny 168 kPa. Odporność na rozerwanie na sucho, obszar krytyczny 168 kPa. Odporność na penetrację płynów (chłonność) 165cm H2O. </t>
    </r>
    <r>
      <rPr>
        <sz val="10"/>
        <color indexed="8"/>
        <rFont val="Times New Roman"/>
        <family val="1"/>
        <charset val="1"/>
      </rPr>
      <t xml:space="preserve">Materiał serwety głównej - laminat 2 warstwowy PE+PP na całej powierzchni  (grubość folii 33μm)  o gramaturze 60 g/m2
</t>
    </r>
    <r>
      <rPr>
        <sz val="10"/>
        <rFont val="Times New Roman"/>
        <family val="1"/>
        <charset val="1"/>
      </rPr>
      <t>Odporność na rozerwanie na mokro w obszarze krytycznym 168 kPa. Odporność na rozerwanie na sucho w obszarze krytycznym 168 kPa. Odporność na penetrację płynów (chłonność) 165 cm H2O. 
Produkt sterylny, pakowany w sposób gwarantujący aseptyczny sposób aplikacji zawartości pakietu. Materiał obłożenia musi spełniać wymogi normy PN-EN 13795 1-3. Serwety, które posiadają lepiące brzegi, mają zapewniać stabilność oblożenia i jego szczelność w obecności stosowanych płynów oraz płynów ustrojowych. Serwety obłożenia nie mogą zawierać włókien celulozy. Opakowanie typu TYVEC/Folia. Na opakowaniu minimum 4 repozycjonowalne etykiety samoprzylepne zawierające min. numer katalogowy, serię, datę ważności oraz nazwę marki służące do archiwizacji danych. W dobrze widocznej części opakowania umieszczona etykieta pokazująca obrazkowo elementy wchodzące w skład zestawu oraz ich rozmiary. Na zestawie powinno być wyraźne oznaczenie kierunku rozkładania (system strzałek), a także miejsce lokalizacji na polu operacyjnym (np. głowa, stopa). Zestaw w kolorze niebieskim. Zestaw zapakowany w opakowanie pośrednie kartonowe – dyspenser z perforowanym jednym brzegiem oraz karton transportowy (zawiera etykietę produktu) – w celu zapewnienia bezpieczeństwa transportu i przechowywania w warunkach bloku operacyjnego.</t>
    </r>
  </si>
  <si>
    <t>ZESTAW DO ANGIOGRAFII W DIAGNOSTYCE I ZABIEGACH  1 x serweta na stolik instrumentariuszki 150x200cm, (owinięcie zestawu), chłonna na całej powierzchni, wykonana z laminatu dwuwarstwowego o gramaturze 59-62 g/m2, nieprzemakalność min. 200 cm H2O, 1 x serweta angiograficzna o wymiarach 210-220x350 cm wykonana wielowarstwowej włókniny typu SMS/SMMS o gramaturze min. 45g/m2, z przezroczystą foliową wstawką po prawej stronie o wymiarach 65-75x350 cm umożliwiająca jałowe zabezpieczenie pulpitu sterowniczego, posiadająca 2 otwory o średnicy 9 cm, otwory zabezpieczone papierową przesłoną i otoczone taśmą lepną stanowiące dojście do pachwin. Wokół otworów warstwa wysokochłonną wykonana z min. 3-warstwowego nieprzemakalnego laminatu o gramaturze min. 105g/m2 wykonanym z włókniny wiskozowej, celulozowej i folii PE, wymagane aby warstwa foliowa stanowiła spodnią warstwę laminatu trójwarstwowego, co zapewnia maksymalną nieprzemakalną przy jednocześnie wysokiej chłonności. Nieprzemakalność warstwy chłonnej min. 960 cmH20. Rozmiar warstwy chłonnej 97,5x250 cm (+/- 5 cm).  1 x fartuch chirurgiczny wzmocniony rozmiar L, wykonany z wysokoprzewiewnej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1 x fartuch chirurgiczny wzmocniony rozmiar XL, wykonany z wysokoprzewiewnej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1 x miska plastikowa 250 ml niebieska transparentna.  1 x miska plastikowa 250 ml transparentna. 1 x miska na prowadnik 2,5-3 l, z uchwytami nie pozwalającymi wysunięcie się prowadnikowi na zewnątrz, wykonana z twardego tworzywa plastikowego, niebieska. 1 x igła jednorazowa 0,7x30. - 1 x skalpel z trzonkiem nr 11. 30 szt x kompresy gazowe rozmiar 10x10cm. 4 x ręczniki chłonne min. 30x30 cm. 1 x osłona na aparat RTG 140x140 cm. 1 x osłona na aparat RTG 85x85 cm. Zamawiający wymaga żeby: zestaw posiadał 4 etykiety z repoz. częściami, posiadającymi nazwę zestawu, nazwę producenta, numer katalogowy, nr serii, datę ważności, kod kreskowy.</t>
  </si>
  <si>
    <t xml:space="preserve">Pakiet 98 elektrody </t>
  </si>
  <si>
    <t>Papier do drukarki defibrylatora Efficia DFM100</t>
  </si>
  <si>
    <t xml:space="preserve">Elektrody wielofunkcyjne dla dorosłych i dzieci do defibrylatora Efficia DFM100 1 komplet = 2 szt. </t>
  </si>
  <si>
    <t>Pakiet 99 inhalacja</t>
  </si>
  <si>
    <t>Zestaw do inhalacji z zastosowaniem inhalatora Microlife Neb 100B: pojemnik na lek, maska dla dorosłych, przewód powietrzny długości 2 m. 3 szt. filtrów powietrza</t>
  </si>
  <si>
    <t>Pakiet 100 elektromedycyna H</t>
  </si>
  <si>
    <t>Elektrody do GE Entropy kompatybilne z kardiomonitorem G&amp;E 1 op = 25 szt</t>
  </si>
  <si>
    <t>Pakiet 101 system do ogrzewania pacjenta III</t>
  </si>
  <si>
    <t>Samoogrzewający koc o wymiarach 152 x 92 cm w skład którego wchodzi 12 kieszeni z wkładami grzejnymi wykonany z materiału typu SMS. Warstwy i kieszenie są zszyte poliestrowo bawełnianymi nićmi. Wkładki grzejne umieszczone w przepuszczających powietrze kieszeniach. Wkładki zawierające naturalne składniki: węgiel, żelazo, woda, sól wermikulit. Koc pakowany próżniowo w torby polimerowe.</t>
  </si>
  <si>
    <t>Pakiet 102 OIT</t>
  </si>
  <si>
    <t xml:space="preserve">Zestaw z przetwornikiem do pomiaru ciśnienia śródbrzusznego wyposażony w linie płuczącą z przesuwaną klemą zaciskową i aparatem kroplowym, z wbudowanym filtrem cząsteczkowym, 2 x kraniki trójdrożne, łącznik typu T na linii płuczącej, dren do podłączenia cewnika Foleya zakończony uniwersalnym łącznikiem schodkowym, dren z gumowym łącznikiem do podłączenia zestawu do zbiórki moczu, strzykawka L-L 50-60 ml, </t>
  </si>
  <si>
    <t xml:space="preserve">Urządzenie do rekonwalescencji pozwalające na powrót pacjenta do normalnego oddechu poprzez trening kontrolowanego wdech w zakresie 0,6 l/s – 1,2l/s od slow poprzez medium aż do high intensity zapewniając odpowiednią dystrybucję powietrza i efektywną wentylację, posiada filtr cząstkowy wbudowany w obudowę </t>
  </si>
  <si>
    <t>Jednoczęściowe, rzepowe mocowanie do rurek tracheostomijnych. Nie posiada części zszytych. Produkt hipoalergiczny, bezlateksowy, bez zastosowania klejów, neutralny dla bakterii, chłonny, antyodleżynowy. Możliwość stopniowego zapięcia. Maksymalna długość 42 cm.</t>
  </si>
  <si>
    <t xml:space="preserve">Podkładka do rurek tracheostomijnych dla dorosłych, zabezpieczająca przed wyciekiem wydzieliny mająca właściwości hamowania krwawienia i przeciwodleżynowe, wykonana z hydrofilnej poliuretanowej pianki w kolorze cielistym z zygzakowatym nacięciem zapobiegającym wysuwaniu się podkładki spod rurki po jj założeniu. Chłonne, zmieniające kolor pod wpływem wydzieliny Rozmiar 8,2 cm x 9,7 cm. Pakowane pojedynczo, strylnie. </t>
  </si>
  <si>
    <t>Pakiet 103 kopułka przetwornika</t>
  </si>
  <si>
    <t>Jednorazowa kopułka przetwornika ciśnienia z wtyczką typu luer do aparatu TRITON</t>
  </si>
  <si>
    <t>Pakiet 104 ogrzewanie płynów</t>
  </si>
  <si>
    <t>Linia infuzyjna j.u. do ogrzewania krwi i płynów kompatybilna z ogrzewaczem Level 1 H-1000: rozmiar filtra 170µm, objętość wstępnego napełnienia 7 ml, szybkość podawania płynu przy temp. 10º, 20º – 1,25-530 ml/min, maksymalna szybkość przepływu – 530 ml/min</t>
  </si>
  <si>
    <t>Pakiet 105 adapter</t>
  </si>
  <si>
    <t xml:space="preserve">Adapter do kapnografu EMMA dla dorosłych i dzieci, niesterylny, </t>
  </si>
  <si>
    <t>Linia pomiarowa LoFlo Set H dla diorosłych pacjentów zaintubowanych, średnica rurki powyżej 4 mm, linie kompatybilne z czujnikiem w strumieniu bocznym M 2741A</t>
  </si>
  <si>
    <t>Pakiet 106 urologia III</t>
  </si>
  <si>
    <t>Stent docewkowy samorozprężalny, szkielet nitinolowy, pokryty obustronnie warstwą polimeru (silikon z poliuretanem). Przeznaczony do szyii pęcherza. Wysoka siła radialna w głównej części stentu i obniżona na końcach-mechanizm zapobiegający migracji. Wyposażony w 2 markery radiologiczne w części proksymalnej. Stent wykonany z pojedynczego drutu nitinolowego z pamięcią kształtu. Obecność kotwicy stentu ogranicza migrację i nie zabuża funkcjonowania zwieracza. Dostarczany wstępująco (przezcewkowo). Jednorazowy system dostarczania OPS 22F kompatybilny z optyką 4mm długości 280mm i 305mm. Średnica 45F. Stent nie ulega skracaniu. Stent RPS do szyji pęcherza – dostępne długości: 30mm, 40mm, stent tylko z kotwicą. Możliwość usuwania stentu poprzez mechanizm rozplatania stentu do formy taśmy. Stent tymczasowy, okres funkcjonowania do 3 lat zgodnie ze znakiem CE.</t>
  </si>
  <si>
    <t>Stent docewkowy samorozprężalny, szkielet nitinolowy, pokryty obustronnie warstwą polimeru (silikon z poliuretanem). Stent przeznaczony do cewki sterczowej. Wysoka siła radialna w głównej części stentu i obniżona na końcach- mechanizm zapobiegający migracji. Wyposażony w 2 markery radiologiczne w części proksymalnej. Stent wykonany z pojedynczego drutu nitinolowego z pamięcią kształtu. Obecność kotwicy stentu ogranicza migracjê i nie zabuża funkcjonowania zwieracza. Dostarczany wstępująco (przezcewkowo). Jednorazowy system dostarczania OPS 24F kompatybilny z optyką 4mm długości 280mm i 305mm. średnica 45F. Stent nie ulega skracaniu. Stent trójkątny do prostaty – dostępne długości: 30mm, 40mm, 50mm, 60mm, przeznaczony dla pacjentów o masie prostaty do120 g, stent tylko z kotwicą. Możliwość usuwania stentu poprzez mechanizm rozplatania stentu do formy taśmy. Stent tymczasowy, okres funkcjonowania do 3 lat zgodnie ze znakiem CE.</t>
  </si>
  <si>
    <t>Stent moczowodowy samorozprężalny, nitinolowy, pokrywany obustronnie warstwą polimeru (silikon i poliuretan). Mechanizm zabezpieczania przed migracją-wysoka siła radialna w głównej części stentu i obniżona na końcach. Wyposażony w markery radiologiczne, 3 na każdym końcu, dodatkowy jeden marker w modelu z kotwicą. Stent wykonany z pojedynczego drutu nitinolowego z pamięcią kształtu. Dostarczany wstępująco (przezcewkowo) lub zstępująco (przez nefrostomię) na platformie 10F. System wyposażony w kotwicę lub bez kotwicy stosowany w zależności od położenia zwężenia. System ograniczający reflux. Dostępne długości 80mm, 100mm, 120mm oraz średnice 8mm i 10mm. Długość 200mm dostępna tylko dla średnicy 9mm przeznaczona dla długich zwężeń do wyboru przez użytkownika. Możliwość usuwania stentu poprzez mechanizm rozplatania stentu do formy taśmy. Stent tymczasowy, okres funkcjonowania do 3 lat zgodnie ze znakiem CE.</t>
  </si>
  <si>
    <t>Stent docewkowy samorozprężalny, szkielet nitinolowy, pokryty obustronnie warstwą polimeru (silikon z poliuretanem). Stent dedykowany do cewki opuszkowej. Wysoka siła radialna w głównej części stentu i obniżona na końcach- mechanizm zapobiegający migracji. Cały stent widoczny w promieniach rtg. Stent wykonany z pojedynczego drutu nitinolowego z pamięcią kształtu. Dostarczany wstępująco (przezcewkowo). Jednorazowy system dostarczania OPS 24F kompatybilny z optyką 4mm długości 280mm i 305mm. Śednica stentu 45F. Stent nie ulega skracaniu. Stent do cewki opuszkowej – dostępne długości:50mm, 60mm, 80mm. Dodatkowy model 80mm odwrócony dla zmian powyżej 15mm dystalnie od zwieracza, stent bez kotwicy. Możliwość usuwania stentu poprzez mechanizm rozplatania stentu do formy taśmy. Stent tymczasowy, okres funkcjonowania do 3 lat zgodnie ze znakiem CE.</t>
  </si>
  <si>
    <t>Pakiet 107 FURSL</t>
  </si>
  <si>
    <t>W pełni giętki ureterorenoskop jednokrotnego użytku do współpracy z włóknem laserowym. Maksymalna średnica części roboczej endoskopu 9,3Fr. Kanał roboczo- irygacyjny o średnicy min. 3.6Fr. Kąt widzenia 120 stopni. Długość robocza 650 mm ± 5%. Kąt wygięcia końcówki 275° góra i 275° dół. Źródło światła LED z automatycznym i manualnym doborem natężenia wbudowane w końcówkę URS. Kamera wbudowana w końcówkę URS. Osobny port irygacyjny z kranikiem dla zwiększenia przepływu. Kanał do wprowadzenia włókna lasera z możliwością unieruchomienia w żądanym położeniu. Sterownik z możliwością: ustawienia balansu bieli, zrobienia zdjęcia podczas zabiegu, nagrywania filmu z zabiegu, zamrożenia obrazu. Przycisk nożny umożliwiający zamrożenie obrazu oraz wykonanie zdjęcia. Sterownik umożliwiający podłączenie sygnału z URS do monitora zewnętrznego, wyposażony w wyjścia HDMI,DVI,USB 3.0, możliwość zapisu obrazów oraz video z przeprowadzonych procedur, karta SD 32GB w zestawie.</t>
  </si>
  <si>
    <t>Urologiczne druty prowadzące, nitinolowy rdzeń, końcówka prosta lub zakrzywiona, elastyczna z obu stron drutu, z powłoką hydrofilną na odcinku dystalnym 5cm, na pozostałej części drutu pokrycie PTFE, średnica 0,89 mm lub 0,97 mm, długość 150 cm (+-2 cm).</t>
  </si>
  <si>
    <t>Urologiczne druty prowadzące, nitinolowy rdzeń, powłoka hydrofilna na całej długości drutu, końcówka prosta lub zakrzywiona, średnica 0,64 mm, 0,89 mm lub 0,97 mm, długość 150 cm (+-2 cm), drut dostępny w wersji o standardowej lub podwyższonej sztywności.</t>
  </si>
  <si>
    <t>Koszulki dostępu moczowodowego z powłoką hydrofilną na całej długości w celu znacznego ułatwienia wprowadzenia koszulki, dostępne w rozmiarach 11/13 Fr, 12/14 Fr o długościach 36cm oraz 46cm. Płaszcz odporny na zagięcia, marker widoczny na zdjęciach rtg.</t>
  </si>
  <si>
    <r>
      <t xml:space="preserve">Kosz nitinolowy </t>
    </r>
    <r>
      <rPr>
        <sz val="10"/>
        <rFont val="Arial"/>
        <family val="2"/>
        <charset val="238"/>
      </rPr>
      <t>do przechwytywania i wydobywania złogów z dróg moczowych, dostępny w rozmiarach 1,9/2,4/3,0 Fr i średnicy koszyka 12 lub 16 mm, bezkońcówkowy, 4 - przewodowy, materiał płaszcza PTFE, z mechanizmem otwierającym, widoczny w promieniach rtg, długość 90 lub 120cm, rozbieralny.</t>
    </r>
  </si>
  <si>
    <r>
      <t xml:space="preserve">Kosz nitinolowy </t>
    </r>
    <r>
      <rPr>
        <sz val="10"/>
        <rFont val="Arial"/>
        <family val="2"/>
        <charset val="238"/>
      </rPr>
      <t>do przechwytywania i wydobywania złogów z dróg moczowych</t>
    </r>
    <r>
      <rPr>
        <sz val="10"/>
        <color indexed="8"/>
        <rFont val="Arial"/>
        <family val="2"/>
        <charset val="238"/>
      </rPr>
      <t>, rozmiar 1,9 Fr, długość 90 cm lub 120 cm, możliwość przeprowadzenia włókna laserowego przez środek kosza, odłączana rączka, dwustopniowe otwarcie kosza.</t>
    </r>
  </si>
  <si>
    <t>Urologiczna spirala nitinolowa przeznaczona podczas usuwania kamieni w moczowodzie. Zapobiega retropulsji kamienia w górę moczowodu i do nerki. Prążkowy wzór na spirali zapewnia lepszą widoczność w obrazie endoskopowym. Doskonała widoczność w promieniach RTG.  Dostępne rozmiary spirali to 7mm i 10 mm. Zewnętrzna średnica płaszcza 3.0Fr o długości 115cm. Materiał płaszcza PTFE.</t>
  </si>
  <si>
    <t>Zestaw do szynowania wewnętrznego moczowodów, dostępny w rozmiarach od 4,8 Fr, 6Fr, 7 Fr i długościach 24cm, 26 cm, 28 cm, 30cm. Skład zestawu: cewnik podwójnie zagięty z biokompatybilnego materiału zmniejszającego kumulację wapnia, z pokryciem hydrofilnym na całej długości, prowadnik z pokryciem PTFE z elastyczną końcówką, pozycjoner stentu o długości 40 cm posiadający cieniodajną końcówkę. Możliwość utrzymania w moczowodzie do 12 miesięcy. Zestaw jednorazowy sterylny, prowadnik i stent z pozycjonerem pakowane osobno.</t>
  </si>
  <si>
    <t>Włókno laserowe Light Trail, jednorazowe , 270µm kompatybilne z laserem Auriga</t>
  </si>
  <si>
    <t>Włókno laserowe LightTrail, jednorazowe 365μm kompatybilne z laserem Auriga</t>
  </si>
  <si>
    <t>Włókno laserowe LightTrail,jednorazowe 600μm kompatybilne z laserem Auriga</t>
  </si>
  <si>
    <t>Jednorazowe sterylne osłony kompatybilne z cystoskopem Cogentix CST-4000 do diagnostyki i procedur terapeutycznych. Osłony jednorazowe, sterylne, pakowane pojedynczo, 10 sztuk w opakowaniu zbiorczym. 1. Wykonawca zobowiącuje się do bezpłatnego użyczenia na czas trwania umowy cystoskopu giętkiego o następujących parametrach: długość robocza cystoskopu 370mm , całkowita długość endoskopu 688mm, głębia ostrości 3-50mm, kąt wygięcia końcówki: 215° w górę /140° w dół.</t>
  </si>
  <si>
    <t>System z taśmą podcewkową do operacyjnego leczenia wysiłkowego nietrzymania moczu u kobiet. Taśma zakładana przez otwory zasłonione, o porowatości 1180-1200 μm, grubości w zakresie 0,60 – 0,66 mm i szerokości 1,1 cm. Taśma wykonana w 100% z polipropylenu, monofilamentowa, koloru innego niż biały dla lepszej wizualizacji, posiadająca wygładzone krawędzie w części podcewkowej. Na pozostałej części taśmy brzegi niewygładzone dla lepszego kotwiczenia w tkance. Wypustka środkująca zapewniająca równy rozkład siatki po obu stronach cewki moczowej i pomagająca w jej prawidłowym naprężeniu. Końce taśmy w osłonie plastikowej ze zwężanymi ramionami wprowadzającymi, umożliwiającymi płynne przeprowadzenie taśmy przez struktury anatomiczne. Brak osłony plastikowej w części podcewkowej. System aplikacji w postaci dwóch igieł (lewa, prawa), charakteryzujący się ergonomicznym projektem uchwytu oraz dwupłaszczyznowym wygięciem igieł. System całkowicie jednorazowy.</t>
  </si>
  <si>
    <t>Pakiet 108 adapter oddechowy</t>
  </si>
  <si>
    <t xml:space="preserve">Zestaw adaptera oddechowego dla dorosłych – linia do pobierania próbek NomoLine w technologii Massimo do stosowania u jednego pacjenta, kompatybilne z kardiomonitorem Taurus  konstrukcja drenu o gwiażdzistym świetle co zapewnia podawanie tlenu nawet w przypadku zagięcia, zawiera hydrofobowy filtr przeciwbakteryjny, długość 3 m. </t>
  </si>
  <si>
    <t xml:space="preserve">Pakiet 109 mankiety  </t>
  </si>
  <si>
    <t>mankiet do pomiaru RR krwi dla dorosłych, jednorazowy, dwużyłowy</t>
  </si>
  <si>
    <t>mankiet do pomiaru RR krwi dla dorosłych, jednorazowy,  jednożyłowy</t>
  </si>
  <si>
    <t xml:space="preserve">Pakiet 110 cewnik dotętniczy  </t>
  </si>
  <si>
    <t>Cewnik do nakłuwania tętnicy metodą Seldingera wykonany z PE widoczny w RTG, rozmiar 4 Fr długość 18 cm. W skład zestawu wchodzą: cewnik  PE 18G  o długości 18 cm wyposażony w antywłamaniowy kołnierz i skrzydełka umożliwiające przyszycie do skóry, igłę wprowadzającą 19G o średnicy 0,8-1,2mm i długości 68 mm, prowadnik o średnicy 0,71 mm i długości 46cm., polietylenową przedłużkę 30cm, 1 strzykawkę 5ml, i kranik trójdrożny regulujący przepływ</t>
  </si>
  <si>
    <r>
      <t xml:space="preserve">Zamknięty system bezigłowy przeznaczony do tętnic posiadajacy wbudowany w obudowę mechanizm sprężynowy zapewniający po użyciu automatyczne, szczelne zamknięcie membrany (zapewnia szczelność przed, w czasie i po użyciu), objętość wypełnienia 0,02 ml. Nieprzeźroczysty, w kolorze czerwonym ułatwiającym identyfikację linii. Zapobiega cofaniu się krwi i leków do drenu, łatwa i optymalna dezynfekcja membrany wykonanej z silikonu </t>
    </r>
    <r>
      <rPr>
        <sz val="10"/>
        <color indexed="58"/>
        <rFont val="Times New Roman"/>
        <family val="1"/>
        <charset val="1"/>
      </rPr>
      <t>wszystkimi stosowanymi środkami w szpitalach. Prosty tor przepływu,</t>
    </r>
    <r>
      <rPr>
        <sz val="10"/>
        <color indexed="8"/>
        <rFont val="Times New Roman"/>
        <family val="1"/>
        <charset val="1"/>
      </rPr>
      <t xml:space="preserve"> jałowy, może być używany przez 7 dni lub 100 użyć. System nie zawiera ftalanów, latexu, pirogenów, oraz produktów pochodzenia odzwierzêcego może być używany w tomografii komputerowej oraz rezonansie magnetycznym. O przepływie max. 600 ml/min. Kompatybilny ze wszystkimi lekami dostêpnymi na rynku, krwią, cytostatykami, lipidami. Opakowanie folia papier.</t>
    </r>
  </si>
  <si>
    <t>Zestawienie Pakietów</t>
  </si>
  <si>
    <t xml:space="preserve">wartość pakietu </t>
  </si>
  <si>
    <t>cena oferty</t>
  </si>
  <si>
    <t>wartość brutto</t>
  </si>
  <si>
    <t>róznica</t>
  </si>
  <si>
    <t>Pakiet  2 anestezjologia</t>
  </si>
  <si>
    <t>Pakiet  3  igły do biopsji sutka</t>
  </si>
  <si>
    <t>Pakiet  4  zestaw do PCK</t>
  </si>
  <si>
    <t>Pakiet 6 elektromedycyna D</t>
  </si>
  <si>
    <t>Pakiet 8 zestaw porodowy</t>
  </si>
  <si>
    <t>Pakiet 9 rurka dooskrzelowa</t>
  </si>
  <si>
    <t>Pakiet 11 igły do trpanobiopsji</t>
  </si>
  <si>
    <t>Pakiet 12  elektromedycyna G</t>
  </si>
  <si>
    <t>Pakiet 16 protezy kości czaszki</t>
  </si>
  <si>
    <t>Pakiet 17 filtr</t>
  </si>
  <si>
    <t>Pakiet 19 obwód oddechowy II</t>
  </si>
  <si>
    <t>Pakiet 20 elektroda bipolarna</t>
  </si>
  <si>
    <t>Pakiet 23 inhalacja</t>
  </si>
  <si>
    <t>Pakiet 24 ogrzewanie płynów</t>
  </si>
  <si>
    <t>Pakiet 27 odziez ochronna II</t>
  </si>
  <si>
    <t>RAZEM:</t>
  </si>
  <si>
    <t>Pakiet  1 anestezjologia</t>
  </si>
  <si>
    <t>Pakiet  2  igły do biopsji sutka</t>
  </si>
  <si>
    <t>Pakiet  3  zestaw do PCK</t>
  </si>
  <si>
    <t>Pakiet 4 elektromedycyna D</t>
  </si>
  <si>
    <t>Pakiet 5 zestaw porodowy</t>
  </si>
  <si>
    <t>Pakiet 6 rurka dooskrzelowa</t>
  </si>
  <si>
    <t>Pakiet 7 igły do trpanobiopsji</t>
  </si>
  <si>
    <t>Pakiet 8  elektromedycyna G</t>
  </si>
  <si>
    <t>Pakiet 9 protezy kości czaszki</t>
  </si>
  <si>
    <t>Pakiet 10 filtr</t>
  </si>
  <si>
    <t>Pakiet 11 obwód oddechowy II</t>
  </si>
  <si>
    <t>Pakiet 12 elektroda bipolarna</t>
  </si>
  <si>
    <t>Pakiet 13 inhalacja</t>
  </si>
  <si>
    <t>Pakiet 14 ogrzewanie płynów</t>
  </si>
  <si>
    <t>Pakiet 15 odziez ochronna II</t>
  </si>
  <si>
    <t>Pakiet 16 naczyniowy 1</t>
  </si>
  <si>
    <t>Pakiet 17 naczyniowy 2</t>
  </si>
  <si>
    <t>Pakiet 18 naczyniowy 3</t>
  </si>
  <si>
    <t>Pakiet 20 naczyniowy 5</t>
  </si>
  <si>
    <t>Pakiet 19 naczyniowy 4</t>
  </si>
  <si>
    <t>Pakiet 21  naczyniowy 6</t>
  </si>
  <si>
    <t>Pakiet 22 naczyniowy 7</t>
  </si>
  <si>
    <t>Pakiet 23 naczyniowy 8</t>
  </si>
  <si>
    <t>Pakiet 24 naczyniowy 9</t>
  </si>
  <si>
    <t>Pakiet 25 naczyniowy 10</t>
  </si>
  <si>
    <t>pakiet 26 endoskopi kregosłupa</t>
  </si>
  <si>
    <t xml:space="preserve">Pakiet 27 laryngoskopy </t>
  </si>
  <si>
    <t xml:space="preserve">pakiet 28 igły podpajęczynówkowe </t>
  </si>
  <si>
    <t xml:space="preserve">Pakiet 29 żel , stabilizator powieki, worek </t>
  </si>
  <si>
    <t>Pakiet 30 pokrowce , prześcieradło, pasy</t>
  </si>
  <si>
    <t>Pakiet 31 worki samorozprężalne</t>
  </si>
  <si>
    <t xml:space="preserve">Pakiet 32 prowadnica Bougie </t>
  </si>
  <si>
    <t>Pakiet 33 filtr do respiratora Bennett</t>
  </si>
  <si>
    <t>Pakiet 34 nakłuwacze</t>
  </si>
  <si>
    <t xml:space="preserve">Pakiet 35 zestawy do cewnikowania pęcherza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</si>
</sst>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zł&quot;"/>
    <numFmt numFmtId="165" formatCode="#,##0.00\ [$zł-415];[Red]\-#,##0.00\ [$zł-415]"/>
    <numFmt numFmtId="166" formatCode="#,##0.00\ &quot;zł&quot;"/>
    <numFmt numFmtId="167" formatCode="#,##0\ &quot;zł&quot;"/>
  </numFmts>
  <fonts count="42" x14ac:knownFonts="1">
    <font>
      <sz val="11"/>
      <color indexed="8"/>
      <name val="Calibri"/>
      <family val="2"/>
      <charset val="238"/>
    </font>
    <font>
      <sz val="8"/>
      <color indexed="8"/>
      <name val="Calibri"/>
      <family val="2"/>
      <charset val="238"/>
    </font>
    <font>
      <sz val="10"/>
      <color indexed="8"/>
      <name val="Calibri"/>
      <family val="2"/>
      <charset val="238"/>
    </font>
    <font>
      <sz val="10"/>
      <color indexed="8"/>
      <name val="Arial"/>
      <family val="2"/>
      <charset val="238"/>
    </font>
    <font>
      <sz val="10"/>
      <color indexed="8"/>
      <name val="Times New Roman"/>
      <family val="1"/>
      <charset val="238"/>
    </font>
    <font>
      <b/>
      <sz val="12"/>
      <color indexed="20"/>
      <name val="Times New Roman"/>
      <family val="1"/>
      <charset val="238"/>
    </font>
    <font>
      <b/>
      <sz val="12"/>
      <color indexed="8"/>
      <name val="Times New Roman"/>
      <family val="1"/>
      <charset val="238"/>
    </font>
    <font>
      <b/>
      <sz val="10"/>
      <color indexed="8"/>
      <name val="Times New Roman"/>
      <family val="1"/>
      <charset val="238"/>
    </font>
    <font>
      <sz val="10"/>
      <color indexed="8"/>
      <name val="Times New Roman"/>
      <family val="1"/>
      <charset val="1"/>
    </font>
    <font>
      <sz val="10"/>
      <color indexed="20"/>
      <name val="Times New Roman"/>
      <family val="1"/>
      <charset val="1"/>
    </font>
    <font>
      <b/>
      <sz val="10"/>
      <color indexed="8"/>
      <name val="Times New Roman"/>
      <family val="1"/>
      <charset val="1"/>
    </font>
    <font>
      <sz val="10"/>
      <color indexed="14"/>
      <name val="Times New Roman"/>
      <family val="1"/>
      <charset val="1"/>
    </font>
    <font>
      <sz val="10"/>
      <color indexed="9"/>
      <name val="Times New Roman"/>
      <family val="1"/>
      <charset val="1"/>
    </font>
    <font>
      <sz val="8"/>
      <color indexed="8"/>
      <name val="Times New Roman"/>
      <family val="1"/>
      <charset val="1"/>
    </font>
    <font>
      <sz val="11"/>
      <color indexed="12"/>
      <name val="Calibri"/>
      <family val="2"/>
      <charset val="238"/>
    </font>
    <font>
      <sz val="8"/>
      <color indexed="8"/>
      <name val="Times New Roman"/>
      <family val="1"/>
      <charset val="238"/>
    </font>
    <font>
      <b/>
      <sz val="8"/>
      <color indexed="8"/>
      <name val="Times New Roman"/>
      <family val="1"/>
      <charset val="238"/>
    </font>
    <font>
      <sz val="10"/>
      <color indexed="25"/>
      <name val="Times New Roman"/>
      <family val="1"/>
      <charset val="1"/>
    </font>
    <font>
      <sz val="10"/>
      <color indexed="10"/>
      <name val="Times New Roman"/>
      <family val="1"/>
      <charset val="1"/>
    </font>
    <font>
      <sz val="11"/>
      <color indexed="10"/>
      <name val="Calibri"/>
      <family val="2"/>
      <charset val="238"/>
    </font>
    <font>
      <sz val="10"/>
      <name val="Times New Roman"/>
      <family val="1"/>
      <charset val="1"/>
    </font>
    <font>
      <sz val="11"/>
      <color indexed="8"/>
      <name val="Times New Roman"/>
      <family val="1"/>
      <charset val="1"/>
    </font>
    <font>
      <sz val="10"/>
      <color indexed="16"/>
      <name val="Times New Roman"/>
      <family val="1"/>
      <charset val="1"/>
    </font>
    <font>
      <sz val="11"/>
      <color indexed="8"/>
      <name val="Times New Roman"/>
      <family val="1"/>
      <charset val="238"/>
    </font>
    <font>
      <b/>
      <sz val="11"/>
      <color indexed="8"/>
      <name val="Times New Roman"/>
      <family val="1"/>
      <charset val="1"/>
    </font>
    <font>
      <sz val="9"/>
      <color indexed="8"/>
      <name val="Times New Roman"/>
      <family val="1"/>
      <charset val="1"/>
    </font>
    <font>
      <b/>
      <sz val="10"/>
      <color indexed="8"/>
      <name val="Calibri"/>
      <family val="2"/>
      <charset val="238"/>
    </font>
    <font>
      <sz val="10"/>
      <color indexed="8"/>
      <name val="Calibri"/>
      <family val="1"/>
      <charset val="238"/>
    </font>
    <font>
      <b/>
      <u/>
      <sz val="10"/>
      <name val="Times New Roman"/>
      <family val="1"/>
      <charset val="1"/>
    </font>
    <font>
      <vertAlign val="superscript"/>
      <sz val="10"/>
      <name val="Times New Roman"/>
      <family val="1"/>
      <charset val="1"/>
    </font>
    <font>
      <sz val="10"/>
      <color indexed="12"/>
      <name val="Times New Roman"/>
      <family val="1"/>
      <charset val="1"/>
    </font>
    <font>
      <sz val="10"/>
      <name val="Arial"/>
      <family val="2"/>
      <charset val="238"/>
    </font>
    <font>
      <sz val="10"/>
      <color indexed="58"/>
      <name val="Times New Roman"/>
      <family val="1"/>
      <charset val="1"/>
    </font>
    <font>
      <b/>
      <sz val="14"/>
      <color indexed="8"/>
      <name val="Times New Roman"/>
      <family val="1"/>
      <charset val="1"/>
    </font>
    <font>
      <sz val="12"/>
      <color indexed="8"/>
      <name val="Times New Roman"/>
      <family val="1"/>
      <charset val="238"/>
    </font>
    <font>
      <sz val="14"/>
      <color indexed="8"/>
      <name val="Times New Roman"/>
      <family val="1"/>
      <charset val="1"/>
    </font>
    <font>
      <sz val="11"/>
      <color indexed="8"/>
      <name val="Calibri"/>
      <family val="2"/>
      <charset val="238"/>
    </font>
    <font>
      <b/>
      <sz val="14"/>
      <color indexed="8"/>
      <name val="Times New Roman"/>
      <family val="1"/>
      <charset val="238"/>
    </font>
    <font>
      <sz val="12"/>
      <name val="Times New Roman"/>
      <family val="1"/>
    </font>
    <font>
      <b/>
      <sz val="14"/>
      <name val="Times New Roman"/>
      <family val="1"/>
    </font>
    <font>
      <sz val="12"/>
      <name val="Times New Roman"/>
      <family val="1"/>
      <charset val="238"/>
    </font>
    <font>
      <b/>
      <sz val="14"/>
      <color indexed="8"/>
      <name val="Arial"/>
      <family val="2"/>
      <charset val="238"/>
    </font>
  </fonts>
  <fills count="3">
    <fill>
      <patternFill patternType="none"/>
    </fill>
    <fill>
      <patternFill patternType="gray125"/>
    </fill>
    <fill>
      <patternFill patternType="solid">
        <fgColor indexed="9"/>
        <bgColor indexed="26"/>
      </patternFill>
    </fill>
  </fills>
  <borders count="4">
    <border>
      <left/>
      <right/>
      <top/>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6" fillId="0" borderId="0"/>
  </cellStyleXfs>
  <cellXfs count="112">
    <xf numFmtId="0" fontId="0" fillId="0" borderId="0" xfId="0"/>
    <xf numFmtId="0" fontId="0" fillId="0" borderId="0" xfId="0" applyAlignment="1">
      <alignment horizontal="center" vertical="center"/>
    </xf>
    <xf numFmtId="0" fontId="1" fillId="0" borderId="0" xfId="0" applyFont="1" applyAlignment="1">
      <alignment vertical="center" wrapText="1"/>
    </xf>
    <xf numFmtId="0" fontId="0" fillId="0" borderId="0" xfId="0" applyAlignment="1">
      <alignment vertical="center"/>
    </xf>
    <xf numFmtId="164" fontId="2" fillId="0" borderId="0" xfId="0" applyNumberFormat="1" applyFont="1" applyAlignment="1">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164" fontId="7" fillId="2" borderId="0" xfId="0" applyNumberFormat="1" applyFont="1" applyFill="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164"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9" fillId="2" borderId="2" xfId="0" applyFont="1" applyFill="1" applyBorder="1" applyAlignment="1">
      <alignment vertical="center"/>
    </xf>
    <xf numFmtId="0" fontId="8" fillId="2" borderId="2" xfId="0" applyFont="1" applyFill="1" applyBorder="1" applyAlignment="1">
      <alignment vertical="center"/>
    </xf>
    <xf numFmtId="0" fontId="8" fillId="0" borderId="2" xfId="0" applyFont="1" applyBorder="1" applyAlignment="1">
      <alignment vertical="center"/>
    </xf>
    <xf numFmtId="2" fontId="10" fillId="0" borderId="2" xfId="0" applyNumberFormat="1" applyFont="1" applyBorder="1" applyAlignment="1">
      <alignment vertical="center"/>
    </xf>
    <xf numFmtId="0" fontId="8" fillId="0" borderId="2" xfId="0" applyFont="1" applyBorder="1" applyAlignment="1">
      <alignment vertical="center" wrapText="1"/>
    </xf>
    <xf numFmtId="4" fontId="8" fillId="0" borderId="2" xfId="0" applyNumberFormat="1" applyFont="1" applyBorder="1" applyAlignment="1">
      <alignment horizontal="center" vertical="center"/>
    </xf>
    <xf numFmtId="164" fontId="10" fillId="0" borderId="2" xfId="0" applyNumberFormat="1" applyFont="1" applyBorder="1" applyAlignment="1">
      <alignment vertical="center"/>
    </xf>
    <xf numFmtId="0" fontId="8" fillId="2" borderId="2" xfId="0" applyFont="1" applyFill="1" applyBorder="1" applyAlignment="1">
      <alignment vertical="center" wrapText="1"/>
    </xf>
    <xf numFmtId="164" fontId="10" fillId="2" borderId="2" xfId="0" applyNumberFormat="1" applyFont="1" applyFill="1" applyBorder="1" applyAlignment="1">
      <alignment vertical="center"/>
    </xf>
    <xf numFmtId="0" fontId="9" fillId="0" borderId="2" xfId="0" applyFont="1" applyBorder="1" applyAlignment="1">
      <alignment vertical="center"/>
    </xf>
    <xf numFmtId="0" fontId="0" fillId="0" borderId="0" xfId="0" applyAlignment="1">
      <alignment horizontal="left" vertical="center"/>
    </xf>
    <xf numFmtId="0" fontId="0" fillId="0" borderId="2" xfId="0" applyFont="1" applyBorder="1" applyAlignment="1">
      <alignment vertical="center"/>
    </xf>
    <xf numFmtId="164"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4" fontId="10" fillId="0" borderId="2"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164" fontId="10" fillId="0" borderId="2" xfId="0" applyNumberFormat="1" applyFont="1" applyBorder="1" applyAlignment="1">
      <alignment horizontal="center" vertical="center"/>
    </xf>
    <xf numFmtId="0" fontId="12" fillId="2" borderId="2" xfId="0" applyFont="1" applyFill="1" applyBorder="1" applyAlignment="1">
      <alignment vertical="center"/>
    </xf>
    <xf numFmtId="2" fontId="10" fillId="0" borderId="2" xfId="0" applyNumberFormat="1" applyFont="1" applyBorder="1" applyAlignment="1">
      <alignment horizontal="center" vertical="center"/>
    </xf>
    <xf numFmtId="0" fontId="8" fillId="2" borderId="2" xfId="0" applyFont="1" applyFill="1" applyBorder="1" applyAlignment="1">
      <alignment horizontal="justify" vertical="center" wrapText="1"/>
    </xf>
    <xf numFmtId="1" fontId="8" fillId="0" borderId="2" xfId="0" applyNumberFormat="1" applyFont="1" applyBorder="1" applyAlignment="1">
      <alignment horizontal="center" vertical="center"/>
    </xf>
    <xf numFmtId="2" fontId="8" fillId="2" borderId="2" xfId="0" applyNumberFormat="1" applyFont="1" applyFill="1" applyBorder="1" applyAlignment="1">
      <alignment horizontal="center" vertical="center"/>
    </xf>
    <xf numFmtId="1" fontId="8" fillId="0" borderId="2" xfId="0" applyNumberFormat="1" applyFont="1" applyBorder="1" applyAlignment="1">
      <alignment vertical="center"/>
    </xf>
    <xf numFmtId="0" fontId="14" fillId="0" borderId="0" xfId="0" applyFont="1" applyAlignment="1">
      <alignment vertical="center"/>
    </xf>
    <xf numFmtId="165"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0" fillId="2" borderId="2" xfId="0" applyFont="1" applyFill="1" applyBorder="1" applyAlignment="1">
      <alignment vertical="center"/>
    </xf>
    <xf numFmtId="0" fontId="17" fillId="2" borderId="2" xfId="0" applyFont="1" applyFill="1" applyBorder="1" applyAlignment="1">
      <alignment vertical="center"/>
    </xf>
    <xf numFmtId="164" fontId="8" fillId="0" borderId="2" xfId="0" applyNumberFormat="1" applyFont="1" applyBorder="1" applyAlignment="1">
      <alignment horizontal="center" vertical="center" wrapText="1"/>
    </xf>
    <xf numFmtId="0" fontId="18" fillId="2" borderId="2" xfId="0" applyFont="1" applyFill="1" applyBorder="1" applyAlignment="1">
      <alignment vertical="center"/>
    </xf>
    <xf numFmtId="0" fontId="18" fillId="0" borderId="2" xfId="0" applyFont="1" applyBorder="1" applyAlignment="1">
      <alignment vertical="center"/>
    </xf>
    <xf numFmtId="0" fontId="19" fillId="0" borderId="0" xfId="0" applyFont="1" applyAlignment="1">
      <alignment vertical="center"/>
    </xf>
    <xf numFmtId="0" fontId="20" fillId="2" borderId="2" xfId="1" applyFont="1" applyFill="1" applyBorder="1" applyAlignment="1">
      <alignment horizontal="justify" vertical="center" wrapText="1"/>
    </xf>
    <xf numFmtId="2" fontId="8" fillId="2" borderId="2" xfId="0" applyNumberFormat="1" applyFont="1" applyFill="1" applyBorder="1" applyAlignment="1">
      <alignment vertical="center"/>
    </xf>
    <xf numFmtId="0" fontId="4" fillId="0" borderId="2" xfId="0" applyFont="1" applyBorder="1" applyAlignment="1">
      <alignment horizontal="justify" vertical="center" wrapText="1"/>
    </xf>
    <xf numFmtId="0" fontId="0" fillId="0" borderId="2" xfId="0" applyFont="1" applyBorder="1" applyAlignment="1">
      <alignment horizontal="center" vertical="center"/>
    </xf>
    <xf numFmtId="0" fontId="9" fillId="2" borderId="2" xfId="0" applyFont="1" applyFill="1" applyBorder="1" applyAlignment="1">
      <alignment horizontal="left" vertical="center"/>
    </xf>
    <xf numFmtId="0" fontId="21" fillId="0" borderId="2" xfId="0" applyFont="1" applyBorder="1" applyAlignment="1">
      <alignment vertical="center" wrapText="1"/>
    </xf>
    <xf numFmtId="0" fontId="8" fillId="0" borderId="2" xfId="1" applyFont="1" applyBorder="1" applyAlignment="1">
      <alignment horizontal="justify" vertical="center" wrapText="1"/>
    </xf>
    <xf numFmtId="0" fontId="22" fillId="2" borderId="2" xfId="0" applyFont="1" applyFill="1" applyBorder="1" applyAlignment="1">
      <alignment vertical="center"/>
    </xf>
    <xf numFmtId="0" fontId="8" fillId="2" borderId="2" xfId="0" applyFont="1" applyFill="1" applyBorder="1" applyAlignment="1">
      <alignment horizontal="justify" vertical="center"/>
    </xf>
    <xf numFmtId="0" fontId="8" fillId="2" borderId="2" xfId="0" applyFont="1" applyFill="1" applyBorder="1" applyAlignment="1">
      <alignment horizontal="left" vertical="center"/>
    </xf>
    <xf numFmtId="164" fontId="10" fillId="0" borderId="2" xfId="0" applyNumberFormat="1" applyFont="1" applyBorder="1" applyAlignment="1">
      <alignment horizontal="right" vertical="center"/>
    </xf>
    <xf numFmtId="0" fontId="8" fillId="0" borderId="2" xfId="0" applyFont="1" applyBorder="1" applyAlignment="1">
      <alignment horizontal="justify" vertical="center"/>
    </xf>
    <xf numFmtId="0" fontId="8" fillId="0" borderId="2" xfId="0" applyFont="1" applyFill="1" applyBorder="1" applyAlignment="1">
      <alignment horizontal="justify" vertical="center" wrapText="1"/>
    </xf>
    <xf numFmtId="0" fontId="25" fillId="0" borderId="2" xfId="0" applyFont="1" applyFill="1" applyBorder="1" applyAlignment="1">
      <alignment horizontal="justify" vertical="center" wrapText="1"/>
    </xf>
    <xf numFmtId="165" fontId="9" fillId="2" borderId="2" xfId="0" applyNumberFormat="1" applyFont="1" applyFill="1" applyBorder="1" applyAlignment="1">
      <alignment horizontal="left" vertical="center"/>
    </xf>
    <xf numFmtId="165" fontId="8" fillId="2" borderId="2" xfId="0" applyNumberFormat="1" applyFont="1" applyFill="1" applyBorder="1" applyAlignment="1">
      <alignment horizontal="left" vertical="center"/>
    </xf>
    <xf numFmtId="0" fontId="20" fillId="0" borderId="2" xfId="0" applyFont="1" applyBorder="1" applyAlignment="1">
      <alignment vertical="center" wrapText="1"/>
    </xf>
    <xf numFmtId="165" fontId="8" fillId="0" borderId="2" xfId="0" applyNumberFormat="1" applyFont="1" applyBorder="1" applyAlignment="1">
      <alignment horizontal="center" vertical="center"/>
    </xf>
    <xf numFmtId="0" fontId="25" fillId="0" borderId="2" xfId="0" applyFont="1" applyBorder="1" applyAlignment="1">
      <alignment vertical="center"/>
    </xf>
    <xf numFmtId="0" fontId="21" fillId="0" borderId="2" xfId="0" applyFont="1" applyBorder="1" applyAlignment="1">
      <alignment horizontal="justify" vertical="center" wrapText="1"/>
    </xf>
    <xf numFmtId="2" fontId="8" fillId="2" borderId="2" xfId="0" applyNumberFormat="1" applyFont="1" applyFill="1" applyBorder="1" applyAlignment="1">
      <alignment horizontal="center" vertical="center" wrapText="1"/>
    </xf>
    <xf numFmtId="0" fontId="1" fillId="0" borderId="2" xfId="0" applyFont="1" applyBorder="1" applyAlignment="1">
      <alignment vertical="center" wrapText="1"/>
    </xf>
    <xf numFmtId="164" fontId="26" fillId="0" borderId="2" xfId="0" applyNumberFormat="1" applyFont="1" applyBorder="1" applyAlignment="1">
      <alignment vertical="center"/>
    </xf>
    <xf numFmtId="2" fontId="10" fillId="0" borderId="2" xfId="0" applyNumberFormat="1" applyFont="1" applyBorder="1"/>
    <xf numFmtId="0" fontId="20" fillId="0" borderId="2" xfId="0" applyFont="1" applyBorder="1" applyAlignment="1">
      <alignment horizontal="justify" vertical="center" wrapText="1"/>
    </xf>
    <xf numFmtId="0" fontId="20" fillId="0" borderId="2" xfId="0" applyNumberFormat="1" applyFont="1" applyBorder="1" applyAlignment="1">
      <alignment horizontal="justify" vertical="center" wrapText="1"/>
    </xf>
    <xf numFmtId="164" fontId="26" fillId="0" borderId="2" xfId="0" applyNumberFormat="1" applyFont="1" applyBorder="1" applyAlignment="1">
      <alignment horizontal="center" vertical="center"/>
    </xf>
    <xf numFmtId="0" fontId="8" fillId="0" borderId="2" xfId="0" applyFont="1" applyBorder="1" applyAlignment="1">
      <alignment horizontal="justify" wrapText="1"/>
    </xf>
    <xf numFmtId="2" fontId="33" fillId="0" borderId="0" xfId="0" applyNumberFormat="1" applyFont="1"/>
    <xf numFmtId="0" fontId="35" fillId="0" borderId="0" xfId="0" applyFont="1"/>
    <xf numFmtId="0" fontId="0" fillId="0" borderId="3" xfId="0" applyBorder="1"/>
    <xf numFmtId="0" fontId="33" fillId="0" borderId="3" xfId="0" applyFont="1" applyBorder="1" applyAlignment="1">
      <alignment horizontal="center" vertical="center"/>
    </xf>
    <xf numFmtId="0" fontId="33" fillId="0" borderId="3" xfId="0" applyFont="1" applyBorder="1" applyAlignment="1">
      <alignment horizontal="center" vertical="center" wrapText="1"/>
    </xf>
    <xf numFmtId="0" fontId="34" fillId="2" borderId="3" xfId="0" applyFont="1" applyFill="1" applyBorder="1" applyAlignment="1">
      <alignment vertical="center"/>
    </xf>
    <xf numFmtId="0" fontId="34" fillId="0" borderId="3" xfId="0" applyFont="1" applyBorder="1" applyAlignment="1">
      <alignment vertical="center"/>
    </xf>
    <xf numFmtId="0" fontId="21" fillId="0" borderId="3" xfId="0" applyFont="1" applyBorder="1"/>
    <xf numFmtId="0" fontId="37" fillId="0" borderId="3" xfId="0" applyFont="1" applyBorder="1"/>
    <xf numFmtId="166" fontId="0" fillId="0" borderId="0" xfId="0" applyNumberFormat="1"/>
    <xf numFmtId="166" fontId="34" fillId="2" borderId="3" xfId="0" applyNumberFormat="1" applyFont="1" applyFill="1" applyBorder="1" applyAlignment="1">
      <alignment vertical="center"/>
    </xf>
    <xf numFmtId="166" fontId="0" fillId="0" borderId="3" xfId="0" applyNumberFormat="1" applyBorder="1"/>
    <xf numFmtId="166" fontId="40" fillId="2" borderId="3" xfId="0" applyNumberFormat="1" applyFont="1" applyFill="1" applyBorder="1" applyAlignment="1">
      <alignment vertical="center"/>
    </xf>
    <xf numFmtId="166" fontId="38" fillId="2" borderId="3" xfId="0" applyNumberFormat="1" applyFont="1" applyFill="1" applyBorder="1" applyAlignment="1">
      <alignment vertical="center"/>
    </xf>
    <xf numFmtId="166" fontId="39" fillId="0" borderId="3" xfId="0" applyNumberFormat="1" applyFont="1" applyBorder="1"/>
    <xf numFmtId="166" fontId="6" fillId="2" borderId="3" xfId="0" applyNumberFormat="1" applyFont="1" applyFill="1" applyBorder="1" applyAlignment="1">
      <alignment vertical="center"/>
    </xf>
    <xf numFmtId="0" fontId="0" fillId="0" borderId="0" xfId="0" applyAlignment="1">
      <alignment horizontal="center"/>
    </xf>
    <xf numFmtId="0" fontId="41" fillId="0" borderId="3" xfId="0" applyFont="1" applyBorder="1" applyAlignment="1">
      <alignment horizontal="right" vertical="center"/>
    </xf>
    <xf numFmtId="0" fontId="41" fillId="0" borderId="0" xfId="0" applyFont="1" applyBorder="1" applyAlignment="1">
      <alignment horizontal="right" vertical="center"/>
    </xf>
    <xf numFmtId="167" fontId="33" fillId="0" borderId="0" xfId="0" applyNumberFormat="1" applyFont="1" applyBorder="1"/>
    <xf numFmtId="2" fontId="33" fillId="0" borderId="3" xfId="0" applyNumberFormat="1" applyFont="1" applyBorder="1"/>
    <xf numFmtId="16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164" fontId="8" fillId="2" borderId="2" xfId="0" applyNumberFormat="1" applyFont="1" applyFill="1" applyBorder="1" applyAlignment="1">
      <alignment horizontal="center" vertical="center"/>
    </xf>
    <xf numFmtId="0" fontId="9" fillId="2" borderId="2" xfId="0" applyFont="1" applyFill="1" applyBorder="1" applyAlignment="1">
      <alignment horizontal="left" vertical="center"/>
    </xf>
    <xf numFmtId="0" fontId="8" fillId="0" borderId="2" xfId="0" applyFont="1" applyBorder="1" applyAlignment="1">
      <alignment horizontal="justify" vertical="center" wrapText="1"/>
    </xf>
    <xf numFmtId="0" fontId="9" fillId="2" borderId="2" xfId="0" applyFont="1" applyFill="1" applyBorder="1" applyAlignment="1">
      <alignment vertical="center"/>
    </xf>
    <xf numFmtId="0" fontId="30" fillId="0" borderId="2" xfId="0" applyFont="1" applyBorder="1" applyAlignment="1">
      <alignment horizontal="left" vertical="center"/>
    </xf>
    <xf numFmtId="2" fontId="8" fillId="2" borderId="2" xfId="0" applyNumberFormat="1" applyFont="1" applyFill="1" applyBorder="1" applyAlignment="1">
      <alignment horizontal="center" vertical="center"/>
    </xf>
  </cellXfs>
  <cellStyles count="2">
    <cellStyle name="Excel Built-in Normal" xfId="1" xr:uid="{00000000-0005-0000-0000-000000000000}"/>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C5000B"/>
      <rgbColor rgb="00008000"/>
      <rgbColor rgb="00000080"/>
      <rgbColor rgb="00808000"/>
      <rgbColor rgb="006600FF"/>
      <rgbColor rgb="00008080"/>
      <rgbColor rgb="00C0C0C0"/>
      <rgbColor rgb="00808080"/>
      <rgbColor rgb="009999FF"/>
      <rgbColor rgb="009933F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tabSelected="1" zoomScale="91" zoomScaleNormal="91" workbookViewId="0">
      <selection activeCell="F11" sqref="F11"/>
    </sheetView>
  </sheetViews>
  <sheetFormatPr defaultRowHeight="15" x14ac:dyDescent="0.25"/>
  <cols>
    <col min="1" max="1" width="3.140625" customWidth="1"/>
    <col min="2" max="2" width="49.140625" customWidth="1"/>
    <col min="3" max="3" width="20.7109375" customWidth="1"/>
    <col min="4" max="4" width="20.140625" customWidth="1"/>
  </cols>
  <sheetData>
    <row r="1" spans="1:4" ht="18.75" x14ac:dyDescent="0.25">
      <c r="A1" s="79"/>
      <c r="B1" s="80" t="s">
        <v>584</v>
      </c>
      <c r="C1" s="81" t="s">
        <v>585</v>
      </c>
      <c r="D1" s="81" t="s">
        <v>587</v>
      </c>
    </row>
    <row r="2" spans="1:4" ht="15.75" customHeight="1" x14ac:dyDescent="0.25">
      <c r="A2" s="79">
        <v>1</v>
      </c>
      <c r="B2" s="82" t="s">
        <v>605</v>
      </c>
      <c r="C2" s="89">
        <v>36260</v>
      </c>
      <c r="D2" s="87">
        <f t="shared" ref="D2:D36" si="0">C2*1.08</f>
        <v>39160.800000000003</v>
      </c>
    </row>
    <row r="3" spans="1:4" ht="21.6" customHeight="1" x14ac:dyDescent="0.25">
      <c r="A3" s="79">
        <v>2</v>
      </c>
      <c r="B3" s="83" t="s">
        <v>606</v>
      </c>
      <c r="C3" s="89">
        <v>1700</v>
      </c>
      <c r="D3" s="87">
        <f t="shared" si="0"/>
        <v>1836.0000000000002</v>
      </c>
    </row>
    <row r="4" spans="1:4" ht="21.6" customHeight="1" x14ac:dyDescent="0.25">
      <c r="A4" s="79">
        <v>3</v>
      </c>
      <c r="B4" s="83" t="s">
        <v>607</v>
      </c>
      <c r="C4" s="89">
        <v>2350</v>
      </c>
      <c r="D4" s="87">
        <f t="shared" si="0"/>
        <v>2538</v>
      </c>
    </row>
    <row r="5" spans="1:4" ht="21.6" customHeight="1" x14ac:dyDescent="0.25">
      <c r="A5" s="79"/>
      <c r="B5" s="82" t="s">
        <v>608</v>
      </c>
      <c r="C5" s="89">
        <v>2880</v>
      </c>
      <c r="D5" s="87">
        <f t="shared" si="0"/>
        <v>3110.4</v>
      </c>
    </row>
    <row r="6" spans="1:4" ht="21.6" customHeight="1" x14ac:dyDescent="0.25">
      <c r="A6" s="79"/>
      <c r="B6" s="82" t="s">
        <v>609</v>
      </c>
      <c r="C6" s="89">
        <v>400</v>
      </c>
      <c r="D6" s="87">
        <f t="shared" si="0"/>
        <v>432</v>
      </c>
    </row>
    <row r="7" spans="1:4" ht="21.6" customHeight="1" x14ac:dyDescent="0.25">
      <c r="A7" s="79"/>
      <c r="B7" s="82" t="s">
        <v>610</v>
      </c>
      <c r="C7" s="89">
        <v>4732</v>
      </c>
      <c r="D7" s="87">
        <f t="shared" si="0"/>
        <v>5110.5600000000004</v>
      </c>
    </row>
    <row r="8" spans="1:4" ht="21.6" customHeight="1" x14ac:dyDescent="0.25">
      <c r="A8" s="79"/>
      <c r="B8" s="82" t="s">
        <v>611</v>
      </c>
      <c r="C8" s="89">
        <v>2400</v>
      </c>
      <c r="D8" s="87">
        <f t="shared" si="0"/>
        <v>2592</v>
      </c>
    </row>
    <row r="9" spans="1:4" ht="21.6" customHeight="1" x14ac:dyDescent="0.25">
      <c r="A9" s="79"/>
      <c r="B9" s="82" t="s">
        <v>612</v>
      </c>
      <c r="C9" s="89">
        <v>8280</v>
      </c>
      <c r="D9" s="87">
        <f t="shared" si="0"/>
        <v>8942.4000000000015</v>
      </c>
    </row>
    <row r="10" spans="1:4" ht="21.6" customHeight="1" x14ac:dyDescent="0.25">
      <c r="A10" s="79"/>
      <c r="B10" s="82" t="s">
        <v>613</v>
      </c>
      <c r="C10" s="90">
        <v>65290</v>
      </c>
      <c r="D10" s="87">
        <f t="shared" si="0"/>
        <v>70513.200000000012</v>
      </c>
    </row>
    <row r="11" spans="1:4" ht="21.6" customHeight="1" x14ac:dyDescent="0.25">
      <c r="A11" s="79"/>
      <c r="B11" s="82" t="s">
        <v>614</v>
      </c>
      <c r="C11" s="90">
        <v>3900</v>
      </c>
      <c r="D11" s="87">
        <f t="shared" si="0"/>
        <v>4212</v>
      </c>
    </row>
    <row r="12" spans="1:4" ht="21.6" customHeight="1" x14ac:dyDescent="0.25">
      <c r="A12" s="79"/>
      <c r="B12" s="82" t="s">
        <v>615</v>
      </c>
      <c r="C12" s="90">
        <v>3300</v>
      </c>
      <c r="D12" s="87">
        <f t="shared" si="0"/>
        <v>3564.0000000000005</v>
      </c>
    </row>
    <row r="13" spans="1:4" ht="21.6" customHeight="1" x14ac:dyDescent="0.25">
      <c r="A13" s="79"/>
      <c r="B13" s="82" t="s">
        <v>616</v>
      </c>
      <c r="C13" s="90">
        <v>88180</v>
      </c>
      <c r="D13" s="87">
        <f t="shared" si="0"/>
        <v>95234.400000000009</v>
      </c>
    </row>
    <row r="14" spans="1:4" ht="21.6" customHeight="1" x14ac:dyDescent="0.25">
      <c r="A14" s="79"/>
      <c r="B14" s="82" t="s">
        <v>617</v>
      </c>
      <c r="C14" s="90">
        <v>3952</v>
      </c>
      <c r="D14" s="87">
        <f t="shared" si="0"/>
        <v>4268.16</v>
      </c>
    </row>
    <row r="15" spans="1:4" ht="21.6" customHeight="1" x14ac:dyDescent="0.25">
      <c r="A15" s="79"/>
      <c r="B15" s="82" t="s">
        <v>618</v>
      </c>
      <c r="C15" s="90">
        <v>3800</v>
      </c>
      <c r="D15" s="87">
        <f t="shared" si="0"/>
        <v>4104</v>
      </c>
    </row>
    <row r="16" spans="1:4" ht="21.6" customHeight="1" x14ac:dyDescent="0.25">
      <c r="A16" s="79"/>
      <c r="B16" s="82" t="s">
        <v>619</v>
      </c>
      <c r="C16" s="90">
        <v>1156000</v>
      </c>
      <c r="D16" s="87">
        <f t="shared" si="0"/>
        <v>1248480</v>
      </c>
    </row>
    <row r="17" spans="1:4" ht="21.6" customHeight="1" x14ac:dyDescent="0.25">
      <c r="A17" s="79"/>
      <c r="B17" s="82" t="s">
        <v>620</v>
      </c>
      <c r="C17" s="90">
        <v>128904</v>
      </c>
      <c r="D17" s="87">
        <f t="shared" si="0"/>
        <v>139216.32000000001</v>
      </c>
    </row>
    <row r="18" spans="1:4" ht="15.75" x14ac:dyDescent="0.25">
      <c r="A18" s="79"/>
      <c r="B18" s="82" t="s">
        <v>621</v>
      </c>
      <c r="C18" s="90">
        <v>4775</v>
      </c>
      <c r="D18" s="87">
        <f t="shared" si="0"/>
        <v>5157</v>
      </c>
    </row>
    <row r="19" spans="1:4" ht="15.75" x14ac:dyDescent="0.25">
      <c r="A19" s="79"/>
      <c r="B19" s="82" t="s">
        <v>622</v>
      </c>
      <c r="C19" s="90">
        <v>68426</v>
      </c>
      <c r="D19" s="87">
        <f t="shared" si="0"/>
        <v>73900.08</v>
      </c>
    </row>
    <row r="20" spans="1:4" ht="15.75" x14ac:dyDescent="0.25">
      <c r="A20" s="79"/>
      <c r="B20" s="82" t="s">
        <v>624</v>
      </c>
      <c r="C20" s="90">
        <v>251210</v>
      </c>
      <c r="D20" s="87">
        <f t="shared" si="0"/>
        <v>271306.80000000005</v>
      </c>
    </row>
    <row r="21" spans="1:4" ht="15.75" x14ac:dyDescent="0.25">
      <c r="A21" s="79"/>
      <c r="B21" s="82" t="s">
        <v>623</v>
      </c>
      <c r="C21" s="90">
        <v>526585</v>
      </c>
      <c r="D21" s="87">
        <f t="shared" si="0"/>
        <v>568711.80000000005</v>
      </c>
    </row>
    <row r="22" spans="1:4" ht="15.75" x14ac:dyDescent="0.25">
      <c r="A22" s="79"/>
      <c r="B22" s="82" t="s">
        <v>625</v>
      </c>
      <c r="C22" s="90">
        <v>14500</v>
      </c>
      <c r="D22" s="87">
        <f t="shared" si="0"/>
        <v>15660.000000000002</v>
      </c>
    </row>
    <row r="23" spans="1:4" ht="15.75" x14ac:dyDescent="0.25">
      <c r="A23" s="79"/>
      <c r="B23" s="82" t="s">
        <v>626</v>
      </c>
      <c r="C23" s="90">
        <v>125000</v>
      </c>
      <c r="D23" s="87">
        <f t="shared" si="0"/>
        <v>135000</v>
      </c>
    </row>
    <row r="24" spans="1:4" ht="15.75" x14ac:dyDescent="0.25">
      <c r="A24" s="79"/>
      <c r="B24" s="82" t="s">
        <v>627</v>
      </c>
      <c r="C24" s="90">
        <v>402000</v>
      </c>
      <c r="D24" s="87">
        <f t="shared" si="0"/>
        <v>434160</v>
      </c>
    </row>
    <row r="25" spans="1:4" ht="15.75" x14ac:dyDescent="0.25">
      <c r="A25" s="79"/>
      <c r="B25" s="82" t="s">
        <v>628</v>
      </c>
      <c r="C25" s="90">
        <v>7000</v>
      </c>
      <c r="D25" s="87">
        <f t="shared" si="0"/>
        <v>7560.0000000000009</v>
      </c>
    </row>
    <row r="26" spans="1:4" ht="15.75" x14ac:dyDescent="0.25">
      <c r="A26" s="79"/>
      <c r="B26" s="82" t="s">
        <v>629</v>
      </c>
      <c r="C26" s="90">
        <v>5600</v>
      </c>
      <c r="D26" s="87">
        <f t="shared" si="0"/>
        <v>6048</v>
      </c>
    </row>
    <row r="27" spans="1:4" ht="15.75" x14ac:dyDescent="0.25">
      <c r="A27" s="79"/>
      <c r="B27" s="82" t="s">
        <v>630</v>
      </c>
      <c r="C27" s="90">
        <v>637400</v>
      </c>
      <c r="D27" s="87">
        <f t="shared" si="0"/>
        <v>688392</v>
      </c>
    </row>
    <row r="28" spans="1:4" ht="15.75" x14ac:dyDescent="0.25">
      <c r="A28" s="79"/>
      <c r="B28" s="82" t="s">
        <v>631</v>
      </c>
      <c r="C28" s="90">
        <v>198000</v>
      </c>
      <c r="D28" s="87">
        <f t="shared" si="0"/>
        <v>213840</v>
      </c>
    </row>
    <row r="29" spans="1:4" ht="15.75" x14ac:dyDescent="0.25">
      <c r="A29" s="79"/>
      <c r="B29" s="82" t="s">
        <v>632</v>
      </c>
      <c r="C29" s="90">
        <v>108300</v>
      </c>
      <c r="D29" s="87">
        <f t="shared" si="0"/>
        <v>116964.00000000001</v>
      </c>
    </row>
    <row r="30" spans="1:4" ht="15.75" x14ac:dyDescent="0.25">
      <c r="A30" s="79"/>
      <c r="B30" s="82" t="s">
        <v>633</v>
      </c>
      <c r="C30" s="89">
        <v>721000</v>
      </c>
      <c r="D30" s="87">
        <f t="shared" si="0"/>
        <v>778680</v>
      </c>
    </row>
    <row r="31" spans="1:4" ht="15.75" x14ac:dyDescent="0.25">
      <c r="A31" s="79"/>
      <c r="B31" s="82" t="s">
        <v>634</v>
      </c>
      <c r="C31" s="90">
        <v>220220</v>
      </c>
      <c r="D31" s="87">
        <f t="shared" si="0"/>
        <v>237837.6</v>
      </c>
    </row>
    <row r="32" spans="1:4" ht="15.75" x14ac:dyDescent="0.25">
      <c r="A32" s="79"/>
      <c r="B32" s="82" t="s">
        <v>635</v>
      </c>
      <c r="C32" s="90">
        <v>123750</v>
      </c>
      <c r="D32" s="87">
        <f t="shared" si="0"/>
        <v>133650</v>
      </c>
    </row>
    <row r="33" spans="1:4" ht="15.75" x14ac:dyDescent="0.25">
      <c r="A33" s="79"/>
      <c r="B33" s="82" t="s">
        <v>636</v>
      </c>
      <c r="C33" s="90">
        <v>31000</v>
      </c>
      <c r="D33" s="87">
        <f t="shared" si="0"/>
        <v>33480</v>
      </c>
    </row>
    <row r="34" spans="1:4" ht="15.75" x14ac:dyDescent="0.25">
      <c r="A34" s="79"/>
      <c r="B34" s="82" t="s">
        <v>637</v>
      </c>
      <c r="C34" s="90">
        <v>276250</v>
      </c>
      <c r="D34" s="87">
        <f t="shared" si="0"/>
        <v>298350</v>
      </c>
    </row>
    <row r="35" spans="1:4" ht="15.75" x14ac:dyDescent="0.25">
      <c r="A35" s="79"/>
      <c r="B35" s="82" t="s">
        <v>638</v>
      </c>
      <c r="C35" s="90">
        <v>16000</v>
      </c>
      <c r="D35" s="87">
        <f t="shared" si="0"/>
        <v>17280</v>
      </c>
    </row>
    <row r="36" spans="1:4" ht="15.75" x14ac:dyDescent="0.25">
      <c r="A36" s="79"/>
      <c r="B36" s="82" t="s">
        <v>639</v>
      </c>
      <c r="C36" s="90">
        <v>21800</v>
      </c>
      <c r="D36" s="87">
        <f t="shared" si="0"/>
        <v>23544</v>
      </c>
    </row>
    <row r="37" spans="1:4" ht="18.75" x14ac:dyDescent="0.3">
      <c r="A37" s="79"/>
      <c r="B37" s="94" t="s">
        <v>604</v>
      </c>
      <c r="C37" s="97">
        <f>SUM(C2:C36)</f>
        <v>5271144</v>
      </c>
      <c r="D37" s="97">
        <f>SUM(D2:D36)</f>
        <v>5692835.5199999996</v>
      </c>
    </row>
    <row r="38" spans="1:4" ht="18.75" x14ac:dyDescent="0.3">
      <c r="B38" s="95"/>
      <c r="C38" s="96"/>
      <c r="D38" s="96"/>
    </row>
    <row r="39" spans="1:4" ht="18.75" x14ac:dyDescent="0.3">
      <c r="B39" s="95"/>
      <c r="C39" s="96"/>
      <c r="D39" s="96"/>
    </row>
  </sheetData>
  <sheetProtection selectLockedCells="1" selectUnlockedCells="1"/>
  <pageMargins left="0.11805555555555555" right="0.11805555555555555" top="0.20694444444444443" bottom="0.15763888888888888" header="0.51180555555555551" footer="0.51180555555555551"/>
  <pageSetup paperSize="9" scale="75"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2"/>
  <sheetViews>
    <sheetView zoomScale="91" zoomScaleNormal="91" workbookViewId="0">
      <selection activeCell="B494" activeCellId="1" sqref="D117:D118 B494"/>
    </sheetView>
  </sheetViews>
  <sheetFormatPr defaultColWidth="10.5703125" defaultRowHeight="30" customHeight="1" x14ac:dyDescent="0.25"/>
  <cols>
    <col min="1" max="1" width="3.140625" style="1" customWidth="1"/>
    <col min="2" max="2" width="93.5703125" style="2" customWidth="1"/>
    <col min="3" max="3" width="7.28515625" style="3" customWidth="1"/>
    <col min="4" max="4" width="7.5703125" style="3" customWidth="1"/>
    <col min="5" max="5" width="10.5703125" style="3"/>
    <col min="6" max="6" width="9.5703125" style="3" customWidth="1"/>
    <col min="7" max="7" width="11.5703125" style="4" customWidth="1"/>
    <col min="8" max="255" width="9" style="3" customWidth="1"/>
    <col min="256" max="16384" width="10.5703125" style="3"/>
  </cols>
  <sheetData>
    <row r="1" spans="1:8" ht="15" customHeight="1" x14ac:dyDescent="0.25">
      <c r="A1" s="5"/>
      <c r="B1" s="5"/>
      <c r="C1" s="6"/>
      <c r="D1" s="6"/>
      <c r="E1" s="6"/>
      <c r="F1" s="6"/>
      <c r="G1" s="7"/>
    </row>
    <row r="2" spans="1:8" ht="15.75" customHeight="1" x14ac:dyDescent="0.25">
      <c r="A2" s="8" t="s">
        <v>0</v>
      </c>
      <c r="B2" s="9"/>
      <c r="C2" s="6"/>
      <c r="D2" s="6"/>
      <c r="E2" s="6"/>
      <c r="F2" s="6"/>
      <c r="G2" s="10"/>
    </row>
    <row r="3" spans="1:8" ht="30" customHeight="1" x14ac:dyDescent="0.25">
      <c r="A3" s="11" t="s">
        <v>1</v>
      </c>
      <c r="B3" s="12" t="s">
        <v>2</v>
      </c>
      <c r="C3" s="12" t="s">
        <v>3</v>
      </c>
      <c r="D3" s="12" t="s">
        <v>4</v>
      </c>
      <c r="E3" s="12" t="s">
        <v>5</v>
      </c>
      <c r="F3" s="12" t="s">
        <v>6</v>
      </c>
      <c r="G3" s="12" t="s">
        <v>7</v>
      </c>
    </row>
    <row r="4" spans="1:8" ht="30" customHeight="1" x14ac:dyDescent="0.25">
      <c r="A4" s="11">
        <v>1</v>
      </c>
      <c r="B4" s="13" t="s">
        <v>8</v>
      </c>
      <c r="C4" s="11" t="s">
        <v>9</v>
      </c>
      <c r="D4" s="11">
        <v>9200</v>
      </c>
      <c r="E4" s="11">
        <v>18400</v>
      </c>
      <c r="F4" s="14">
        <v>3</v>
      </c>
      <c r="G4" s="15">
        <f t="shared" ref="G4:G12" si="0">F4*E4</f>
        <v>55200</v>
      </c>
    </row>
    <row r="5" spans="1:8" ht="33.75" customHeight="1" x14ac:dyDescent="0.25">
      <c r="A5" s="11">
        <v>2</v>
      </c>
      <c r="B5" s="13" t="s">
        <v>10</v>
      </c>
      <c r="C5" s="11" t="s">
        <v>9</v>
      </c>
      <c r="D5" s="11">
        <v>5675</v>
      </c>
      <c r="E5" s="11">
        <v>11350</v>
      </c>
      <c r="F5" s="14">
        <v>4.4800000000000004</v>
      </c>
      <c r="G5" s="15">
        <f t="shared" si="0"/>
        <v>50848.000000000007</v>
      </c>
    </row>
    <row r="6" spans="1:8" ht="25.5" customHeight="1" x14ac:dyDescent="0.25">
      <c r="A6" s="11">
        <v>3</v>
      </c>
      <c r="B6" s="13" t="s">
        <v>11</v>
      </c>
      <c r="C6" s="11" t="s">
        <v>9</v>
      </c>
      <c r="D6" s="11">
        <v>300</v>
      </c>
      <c r="E6" s="11">
        <v>600</v>
      </c>
      <c r="F6" s="14">
        <v>2.85</v>
      </c>
      <c r="G6" s="15">
        <f t="shared" si="0"/>
        <v>1710</v>
      </c>
    </row>
    <row r="7" spans="1:8" ht="49.15" customHeight="1" x14ac:dyDescent="0.25">
      <c r="A7" s="11">
        <v>4</v>
      </c>
      <c r="B7" s="13" t="s">
        <v>12</v>
      </c>
      <c r="C7" s="11" t="s">
        <v>9</v>
      </c>
      <c r="D7" s="11">
        <v>3325</v>
      </c>
      <c r="E7" s="11">
        <v>6650</v>
      </c>
      <c r="F7" s="14">
        <v>3</v>
      </c>
      <c r="G7" s="15">
        <f t="shared" si="0"/>
        <v>19950</v>
      </c>
    </row>
    <row r="8" spans="1:8" ht="33.6" customHeight="1" x14ac:dyDescent="0.25">
      <c r="A8" s="11">
        <v>5</v>
      </c>
      <c r="B8" s="13" t="s">
        <v>13</v>
      </c>
      <c r="C8" s="11" t="s">
        <v>9</v>
      </c>
      <c r="D8" s="11">
        <v>762</v>
      </c>
      <c r="E8" s="11">
        <v>1500</v>
      </c>
      <c r="F8" s="14">
        <v>26</v>
      </c>
      <c r="G8" s="15">
        <f t="shared" si="0"/>
        <v>39000</v>
      </c>
      <c r="H8" s="3" t="s">
        <v>14</v>
      </c>
    </row>
    <row r="9" spans="1:8" ht="58.15" customHeight="1" x14ac:dyDescent="0.25">
      <c r="A9" s="11">
        <v>6</v>
      </c>
      <c r="B9" s="13" t="s">
        <v>15</v>
      </c>
      <c r="C9" s="11" t="s">
        <v>9</v>
      </c>
      <c r="D9" s="11">
        <v>550</v>
      </c>
      <c r="E9" s="11">
        <v>1100</v>
      </c>
      <c r="F9" s="14">
        <v>13</v>
      </c>
      <c r="G9" s="15">
        <f t="shared" si="0"/>
        <v>14300</v>
      </c>
    </row>
    <row r="10" spans="1:8" ht="36.200000000000003" customHeight="1" x14ac:dyDescent="0.25">
      <c r="A10" s="11">
        <v>7</v>
      </c>
      <c r="B10" s="13" t="s">
        <v>16</v>
      </c>
      <c r="C10" s="11" t="s">
        <v>9</v>
      </c>
      <c r="D10" s="11">
        <v>300</v>
      </c>
      <c r="E10" s="11">
        <v>600</v>
      </c>
      <c r="F10" s="14">
        <v>11</v>
      </c>
      <c r="G10" s="15">
        <f t="shared" si="0"/>
        <v>6600</v>
      </c>
    </row>
    <row r="11" spans="1:8" ht="29.25" customHeight="1" x14ac:dyDescent="0.25">
      <c r="A11" s="11">
        <v>8</v>
      </c>
      <c r="B11" s="13" t="s">
        <v>17</v>
      </c>
      <c r="C11" s="11" t="s">
        <v>9</v>
      </c>
      <c r="D11" s="11">
        <v>4000</v>
      </c>
      <c r="E11" s="11">
        <v>8000</v>
      </c>
      <c r="F11" s="14">
        <v>6</v>
      </c>
      <c r="G11" s="15">
        <f t="shared" si="0"/>
        <v>48000</v>
      </c>
    </row>
    <row r="12" spans="1:8" ht="55.7" customHeight="1" x14ac:dyDescent="0.25">
      <c r="A12" s="11">
        <v>9</v>
      </c>
      <c r="B12" s="13" t="s">
        <v>18</v>
      </c>
      <c r="C12" s="11" t="s">
        <v>9</v>
      </c>
      <c r="D12" s="12">
        <v>20</v>
      </c>
      <c r="E12" s="11">
        <v>40</v>
      </c>
      <c r="F12" s="14">
        <v>39</v>
      </c>
      <c r="G12" s="15">
        <f t="shared" si="0"/>
        <v>1560</v>
      </c>
    </row>
    <row r="13" spans="1:8" ht="15.75" customHeight="1" x14ac:dyDescent="0.25">
      <c r="A13" s="16" t="s">
        <v>19</v>
      </c>
      <c r="B13" s="17"/>
      <c r="C13" s="18"/>
      <c r="D13" s="18"/>
      <c r="E13" s="17"/>
      <c r="F13" s="18"/>
      <c r="G13" s="19">
        <f>SUM(G4:G12)</f>
        <v>237168</v>
      </c>
    </row>
    <row r="14" spans="1:8" ht="30" customHeight="1" x14ac:dyDescent="0.25">
      <c r="A14" s="11" t="s">
        <v>1</v>
      </c>
      <c r="B14" s="20" t="s">
        <v>2</v>
      </c>
      <c r="C14" s="12" t="s">
        <v>3</v>
      </c>
      <c r="D14" s="12" t="s">
        <v>4</v>
      </c>
      <c r="E14" s="12" t="s">
        <v>5</v>
      </c>
      <c r="F14" s="12" t="s">
        <v>6</v>
      </c>
      <c r="G14" s="12" t="s">
        <v>7</v>
      </c>
    </row>
    <row r="15" spans="1:8" ht="15" customHeight="1" x14ac:dyDescent="0.25">
      <c r="A15" s="11">
        <v>1</v>
      </c>
      <c r="B15" s="20" t="s">
        <v>20</v>
      </c>
      <c r="C15" s="100" t="s">
        <v>9</v>
      </c>
      <c r="D15" s="100">
        <v>1500</v>
      </c>
      <c r="E15" s="100">
        <v>3000</v>
      </c>
      <c r="F15" s="98">
        <v>0.78</v>
      </c>
      <c r="G15" s="99">
        <f t="shared" ref="G15:G26" si="1">E15*F15</f>
        <v>2340</v>
      </c>
    </row>
    <row r="16" spans="1:8" ht="15" customHeight="1" x14ac:dyDescent="0.25">
      <c r="A16" s="11"/>
      <c r="B16" s="20" t="s">
        <v>21</v>
      </c>
      <c r="C16" s="100"/>
      <c r="D16" s="100"/>
      <c r="E16" s="100"/>
      <c r="F16" s="98"/>
      <c r="G16" s="99">
        <f t="shared" si="1"/>
        <v>0</v>
      </c>
    </row>
    <row r="17" spans="1:7" ht="15" customHeight="1" x14ac:dyDescent="0.25">
      <c r="A17" s="11"/>
      <c r="B17" s="20" t="s">
        <v>22</v>
      </c>
      <c r="C17" s="100"/>
      <c r="D17" s="100"/>
      <c r="E17" s="100"/>
      <c r="F17" s="98"/>
      <c r="G17" s="99">
        <f t="shared" si="1"/>
        <v>0</v>
      </c>
    </row>
    <row r="18" spans="1:7" ht="15" customHeight="1" x14ac:dyDescent="0.25">
      <c r="A18" s="11"/>
      <c r="B18" s="20" t="s">
        <v>23</v>
      </c>
      <c r="C18" s="100"/>
      <c r="D18" s="100"/>
      <c r="E18" s="100"/>
      <c r="F18" s="98"/>
      <c r="G18" s="99">
        <f t="shared" si="1"/>
        <v>0</v>
      </c>
    </row>
    <row r="19" spans="1:7" ht="15" customHeight="1" x14ac:dyDescent="0.25">
      <c r="A19" s="11"/>
      <c r="B19" s="20" t="s">
        <v>24</v>
      </c>
      <c r="C19" s="100"/>
      <c r="D19" s="100"/>
      <c r="E19" s="11">
        <v>100</v>
      </c>
      <c r="F19" s="14">
        <v>0.78</v>
      </c>
      <c r="G19" s="21">
        <f t="shared" si="1"/>
        <v>78</v>
      </c>
    </row>
    <row r="20" spans="1:7" ht="31.9" customHeight="1" x14ac:dyDescent="0.25">
      <c r="A20" s="11">
        <v>2</v>
      </c>
      <c r="B20" s="20" t="s">
        <v>25</v>
      </c>
      <c r="C20" s="11" t="s">
        <v>9</v>
      </c>
      <c r="D20" s="11">
        <v>36200</v>
      </c>
      <c r="E20" s="11">
        <v>72500</v>
      </c>
      <c r="F20" s="14">
        <v>0.27</v>
      </c>
      <c r="G20" s="21">
        <f t="shared" si="1"/>
        <v>19575</v>
      </c>
    </row>
    <row r="21" spans="1:7" ht="20.85" customHeight="1" x14ac:dyDescent="0.25">
      <c r="A21" s="11">
        <v>3</v>
      </c>
      <c r="B21" s="20" t="s">
        <v>26</v>
      </c>
      <c r="C21" s="11" t="s">
        <v>9</v>
      </c>
      <c r="D21" s="11">
        <v>30</v>
      </c>
      <c r="E21" s="11">
        <v>50</v>
      </c>
      <c r="F21" s="14">
        <v>0.4</v>
      </c>
      <c r="G21" s="21">
        <f t="shared" si="1"/>
        <v>20</v>
      </c>
    </row>
    <row r="22" spans="1:7" ht="15" customHeight="1" x14ac:dyDescent="0.25">
      <c r="A22" s="11">
        <v>4</v>
      </c>
      <c r="B22" s="20" t="s">
        <v>27</v>
      </c>
      <c r="C22" s="100" t="s">
        <v>9</v>
      </c>
      <c r="D22" s="100">
        <v>310</v>
      </c>
      <c r="E22" s="11">
        <v>500</v>
      </c>
      <c r="F22" s="14">
        <v>0.88</v>
      </c>
      <c r="G22" s="21">
        <f t="shared" si="1"/>
        <v>440</v>
      </c>
    </row>
    <row r="23" spans="1:7" ht="15" customHeight="1" x14ac:dyDescent="0.25">
      <c r="A23" s="11"/>
      <c r="B23" s="20" t="s">
        <v>28</v>
      </c>
      <c r="C23" s="100"/>
      <c r="D23" s="100"/>
      <c r="E23" s="11">
        <v>100</v>
      </c>
      <c r="F23" s="14">
        <v>1.3</v>
      </c>
      <c r="G23" s="21">
        <f t="shared" si="1"/>
        <v>130</v>
      </c>
    </row>
    <row r="24" spans="1:7" ht="15" customHeight="1" x14ac:dyDescent="0.25">
      <c r="A24" s="11">
        <v>5</v>
      </c>
      <c r="B24" s="20" t="s">
        <v>29</v>
      </c>
      <c r="C24" s="11" t="s">
        <v>9</v>
      </c>
      <c r="D24" s="11">
        <v>1400</v>
      </c>
      <c r="E24" s="11">
        <v>2800</v>
      </c>
      <c r="F24" s="14">
        <v>0.17</v>
      </c>
      <c r="G24" s="21">
        <f t="shared" si="1"/>
        <v>476.00000000000006</v>
      </c>
    </row>
    <row r="25" spans="1:7" ht="15" customHeight="1" x14ac:dyDescent="0.25">
      <c r="A25" s="11">
        <v>6</v>
      </c>
      <c r="B25" s="20" t="s">
        <v>30</v>
      </c>
      <c r="C25" s="11" t="s">
        <v>9</v>
      </c>
      <c r="D25" s="11">
        <v>200</v>
      </c>
      <c r="E25" s="11">
        <v>400</v>
      </c>
      <c r="F25" s="14">
        <v>0.72</v>
      </c>
      <c r="G25" s="21">
        <f t="shared" si="1"/>
        <v>288</v>
      </c>
    </row>
    <row r="26" spans="1:7" ht="28.15" customHeight="1" x14ac:dyDescent="0.25">
      <c r="A26" s="11">
        <v>7</v>
      </c>
      <c r="B26" s="20" t="s">
        <v>31</v>
      </c>
      <c r="C26" s="11" t="s">
        <v>9</v>
      </c>
      <c r="D26" s="11">
        <v>2710</v>
      </c>
      <c r="E26" s="11">
        <v>5500</v>
      </c>
      <c r="F26" s="14">
        <v>1.5</v>
      </c>
      <c r="G26" s="21">
        <f t="shared" si="1"/>
        <v>8250</v>
      </c>
    </row>
    <row r="27" spans="1:7" ht="15.75" customHeight="1" x14ac:dyDescent="0.25">
      <c r="A27" s="16" t="s">
        <v>32</v>
      </c>
      <c r="B27" s="17"/>
      <c r="C27" s="18"/>
      <c r="D27" s="18"/>
      <c r="E27" s="18"/>
      <c r="F27" s="17"/>
      <c r="G27" s="22">
        <f>SUM(G15:G26)</f>
        <v>31597</v>
      </c>
    </row>
    <row r="28" spans="1:7" ht="30" customHeight="1" x14ac:dyDescent="0.25">
      <c r="A28" s="11" t="s">
        <v>1</v>
      </c>
      <c r="B28" s="12" t="s">
        <v>2</v>
      </c>
      <c r="C28" s="12" t="s">
        <v>3</v>
      </c>
      <c r="D28" s="12" t="s">
        <v>4</v>
      </c>
      <c r="E28" s="12" t="s">
        <v>33</v>
      </c>
      <c r="F28" s="12" t="s">
        <v>6</v>
      </c>
      <c r="G28" s="12" t="s">
        <v>7</v>
      </c>
    </row>
    <row r="29" spans="1:7" ht="30" customHeight="1" x14ac:dyDescent="0.25">
      <c r="A29" s="11">
        <v>1</v>
      </c>
      <c r="B29" s="23" t="s">
        <v>34</v>
      </c>
      <c r="C29" s="11" t="s">
        <v>9</v>
      </c>
      <c r="D29" s="11">
        <v>30</v>
      </c>
      <c r="E29" s="11">
        <v>60</v>
      </c>
      <c r="F29" s="14">
        <v>2.0099999999999998</v>
      </c>
      <c r="G29" s="14">
        <f>F29*E29</f>
        <v>120.6</v>
      </c>
    </row>
    <row r="30" spans="1:7" ht="15" customHeight="1" x14ac:dyDescent="0.25">
      <c r="A30" s="11">
        <v>2</v>
      </c>
      <c r="B30" s="23" t="s">
        <v>35</v>
      </c>
      <c r="C30" s="11" t="s">
        <v>9</v>
      </c>
      <c r="D30" s="11">
        <v>1420</v>
      </c>
      <c r="E30" s="11">
        <v>3000</v>
      </c>
      <c r="F30" s="14">
        <v>0.45</v>
      </c>
      <c r="G30" s="14">
        <f>F30*E30</f>
        <v>1350</v>
      </c>
    </row>
    <row r="31" spans="1:7" ht="22.5" customHeight="1" x14ac:dyDescent="0.25">
      <c r="A31" s="11">
        <v>3</v>
      </c>
      <c r="B31" s="23" t="s">
        <v>36</v>
      </c>
      <c r="C31" s="11" t="s">
        <v>9</v>
      </c>
      <c r="D31" s="11">
        <v>355</v>
      </c>
      <c r="E31" s="11">
        <v>750</v>
      </c>
      <c r="F31" s="14">
        <v>1.43</v>
      </c>
      <c r="G31" s="14">
        <f>F31*E31</f>
        <v>1072.5</v>
      </c>
    </row>
    <row r="32" spans="1:7" ht="22.5" customHeight="1" x14ac:dyDescent="0.25">
      <c r="A32" s="11">
        <v>4</v>
      </c>
      <c r="B32" s="23" t="s">
        <v>37</v>
      </c>
      <c r="C32" s="11" t="s">
        <v>9</v>
      </c>
      <c r="D32" s="11">
        <v>1255</v>
      </c>
      <c r="E32" s="11">
        <v>3000</v>
      </c>
      <c r="F32" s="14">
        <v>0.3</v>
      </c>
      <c r="G32" s="14">
        <f>F32*E32</f>
        <v>900</v>
      </c>
    </row>
    <row r="33" spans="1:8" ht="26.45" customHeight="1" x14ac:dyDescent="0.25">
      <c r="A33" s="11">
        <v>5</v>
      </c>
      <c r="B33" s="23" t="s">
        <v>38</v>
      </c>
      <c r="C33" s="11" t="s">
        <v>9</v>
      </c>
      <c r="D33" s="11">
        <v>70</v>
      </c>
      <c r="E33" s="11">
        <v>140</v>
      </c>
      <c r="F33" s="14">
        <v>24.42</v>
      </c>
      <c r="G33" s="14">
        <f>F33*E33</f>
        <v>3418.8</v>
      </c>
    </row>
    <row r="34" spans="1:8" ht="15.75" customHeight="1" x14ac:dyDescent="0.25">
      <c r="A34" s="16" t="s">
        <v>39</v>
      </c>
      <c r="B34" s="17"/>
      <c r="C34" s="18"/>
      <c r="D34" s="18"/>
      <c r="E34" s="18"/>
      <c r="F34" s="17"/>
      <c r="G34" s="22">
        <f>SUM(G29:G33)</f>
        <v>6861.9</v>
      </c>
    </row>
    <row r="35" spans="1:8" ht="30" customHeight="1" x14ac:dyDescent="0.25">
      <c r="A35" s="11" t="s">
        <v>1</v>
      </c>
      <c r="B35" s="12" t="s">
        <v>2</v>
      </c>
      <c r="C35" s="12" t="s">
        <v>3</v>
      </c>
      <c r="D35" s="12" t="s">
        <v>4</v>
      </c>
      <c r="E35" s="12" t="s">
        <v>33</v>
      </c>
      <c r="F35" s="12" t="s">
        <v>6</v>
      </c>
      <c r="G35" s="12" t="s">
        <v>7</v>
      </c>
    </row>
    <row r="36" spans="1:8" ht="33.6" customHeight="1" x14ac:dyDescent="0.25">
      <c r="A36" s="11">
        <v>1</v>
      </c>
      <c r="B36" s="20" t="s">
        <v>40</v>
      </c>
      <c r="C36" s="11" t="s">
        <v>9</v>
      </c>
      <c r="D36" s="11">
        <v>196</v>
      </c>
      <c r="E36" s="11">
        <v>400</v>
      </c>
      <c r="F36" s="14">
        <v>9.4</v>
      </c>
      <c r="G36" s="14">
        <f>F36*E36</f>
        <v>3760</v>
      </c>
    </row>
    <row r="37" spans="1:8" ht="27.95" customHeight="1" x14ac:dyDescent="0.25">
      <c r="A37" s="11">
        <v>2</v>
      </c>
      <c r="B37" s="20" t="s">
        <v>41</v>
      </c>
      <c r="C37" s="11" t="s">
        <v>9</v>
      </c>
      <c r="D37" s="11">
        <v>5</v>
      </c>
      <c r="E37" s="11">
        <v>10</v>
      </c>
      <c r="F37" s="14">
        <v>25</v>
      </c>
      <c r="G37" s="14">
        <f>F37*E37</f>
        <v>250</v>
      </c>
    </row>
    <row r="38" spans="1:8" ht="15.75" customHeight="1" x14ac:dyDescent="0.25">
      <c r="A38" s="16" t="s">
        <v>42</v>
      </c>
      <c r="B38" s="17"/>
      <c r="C38" s="17"/>
      <c r="D38" s="17"/>
      <c r="E38" s="17"/>
      <c r="F38" s="17"/>
      <c r="G38" s="24">
        <f>SUM(G36:G37)</f>
        <v>4010</v>
      </c>
    </row>
    <row r="39" spans="1:8" ht="30" customHeight="1" x14ac:dyDescent="0.25">
      <c r="A39" s="11" t="s">
        <v>1</v>
      </c>
      <c r="B39" s="12" t="s">
        <v>2</v>
      </c>
      <c r="C39" s="12" t="s">
        <v>3</v>
      </c>
      <c r="D39" s="12" t="s">
        <v>4</v>
      </c>
      <c r="E39" s="12" t="s">
        <v>33</v>
      </c>
      <c r="F39" s="12" t="s">
        <v>6</v>
      </c>
      <c r="G39" s="12" t="s">
        <v>7</v>
      </c>
    </row>
    <row r="40" spans="1:8" ht="78.75" customHeight="1" x14ac:dyDescent="0.25">
      <c r="A40" s="11">
        <v>1</v>
      </c>
      <c r="B40" s="13" t="s">
        <v>43</v>
      </c>
      <c r="C40" s="11" t="s">
        <v>9</v>
      </c>
      <c r="D40" s="11">
        <v>10</v>
      </c>
      <c r="E40" s="11">
        <v>20</v>
      </c>
      <c r="F40" s="14">
        <v>85</v>
      </c>
      <c r="G40" s="21">
        <f>E40*F40</f>
        <v>1700</v>
      </c>
    </row>
    <row r="41" spans="1:8" ht="105.75" customHeight="1" x14ac:dyDescent="0.25">
      <c r="A41" s="11">
        <v>2</v>
      </c>
      <c r="B41" s="13" t="s">
        <v>44</v>
      </c>
      <c r="C41" s="11" t="s">
        <v>9</v>
      </c>
      <c r="D41" s="11">
        <v>250</v>
      </c>
      <c r="E41" s="11">
        <v>500</v>
      </c>
      <c r="F41" s="14">
        <v>29</v>
      </c>
      <c r="G41" s="21">
        <v>10730</v>
      </c>
      <c r="H41" s="1"/>
    </row>
    <row r="42" spans="1:8" ht="81.95" customHeight="1" x14ac:dyDescent="0.25">
      <c r="A42" s="11">
        <v>3</v>
      </c>
      <c r="B42" s="13" t="s">
        <v>45</v>
      </c>
      <c r="C42" s="11" t="s">
        <v>9</v>
      </c>
      <c r="D42" s="11">
        <v>10</v>
      </c>
      <c r="E42" s="11">
        <v>20</v>
      </c>
      <c r="F42" s="14">
        <v>44</v>
      </c>
      <c r="G42" s="21">
        <f t="shared" ref="G42:G48" si="2">E42*F42</f>
        <v>880</v>
      </c>
    </row>
    <row r="43" spans="1:8" ht="29.25" customHeight="1" x14ac:dyDescent="0.25">
      <c r="A43" s="11">
        <v>4</v>
      </c>
      <c r="B43" s="20" t="s">
        <v>46</v>
      </c>
      <c r="C43" s="11" t="s">
        <v>9</v>
      </c>
      <c r="D43" s="11">
        <v>2</v>
      </c>
      <c r="E43" s="11">
        <v>5</v>
      </c>
      <c r="F43" s="14">
        <v>230</v>
      </c>
      <c r="G43" s="21">
        <f t="shared" si="2"/>
        <v>1150</v>
      </c>
    </row>
    <row r="44" spans="1:8" ht="43.7" customHeight="1" x14ac:dyDescent="0.25">
      <c r="A44" s="11">
        <v>5</v>
      </c>
      <c r="B44" s="20" t="s">
        <v>47</v>
      </c>
      <c r="C44" s="11" t="s">
        <v>9</v>
      </c>
      <c r="D44" s="11">
        <v>108</v>
      </c>
      <c r="E44" s="11">
        <v>220</v>
      </c>
      <c r="F44" s="14">
        <v>12</v>
      </c>
      <c r="G44" s="21">
        <f t="shared" si="2"/>
        <v>2640</v>
      </c>
    </row>
    <row r="45" spans="1:8" ht="64.7" customHeight="1" x14ac:dyDescent="0.25">
      <c r="A45" s="11">
        <v>6</v>
      </c>
      <c r="B45" s="13" t="s">
        <v>48</v>
      </c>
      <c r="C45" s="11" t="s">
        <v>9</v>
      </c>
      <c r="D45" s="11">
        <v>2</v>
      </c>
      <c r="E45" s="11">
        <v>6</v>
      </c>
      <c r="F45" s="14">
        <v>900</v>
      </c>
      <c r="G45" s="21">
        <f t="shared" si="2"/>
        <v>5400</v>
      </c>
    </row>
    <row r="46" spans="1:8" ht="69.2" customHeight="1" x14ac:dyDescent="0.25">
      <c r="A46" s="11">
        <v>7</v>
      </c>
      <c r="B46" s="13" t="s">
        <v>49</v>
      </c>
      <c r="C46" s="11" t="s">
        <v>9</v>
      </c>
      <c r="D46" s="11">
        <v>2</v>
      </c>
      <c r="E46" s="11">
        <v>6</v>
      </c>
      <c r="F46" s="14">
        <v>410</v>
      </c>
      <c r="G46" s="21">
        <f t="shared" si="2"/>
        <v>2460</v>
      </c>
    </row>
    <row r="47" spans="1:8" ht="82.9" customHeight="1" x14ac:dyDescent="0.25">
      <c r="A47" s="11">
        <v>8</v>
      </c>
      <c r="B47" s="20" t="s">
        <v>50</v>
      </c>
      <c r="C47" s="11" t="s">
        <v>9</v>
      </c>
      <c r="D47" s="11">
        <v>1</v>
      </c>
      <c r="E47" s="11">
        <v>5</v>
      </c>
      <c r="F47" s="14">
        <v>240</v>
      </c>
      <c r="G47" s="21">
        <f t="shared" si="2"/>
        <v>1200</v>
      </c>
    </row>
    <row r="48" spans="1:8" ht="56.65" customHeight="1" x14ac:dyDescent="0.25">
      <c r="A48" s="11">
        <v>9</v>
      </c>
      <c r="B48" s="20" t="s">
        <v>51</v>
      </c>
      <c r="C48" s="11" t="s">
        <v>9</v>
      </c>
      <c r="D48" s="11">
        <v>10</v>
      </c>
      <c r="E48" s="11">
        <v>20</v>
      </c>
      <c r="F48" s="14">
        <v>505</v>
      </c>
      <c r="G48" s="21">
        <f t="shared" si="2"/>
        <v>10100</v>
      </c>
    </row>
    <row r="49" spans="1:7" ht="15.75" customHeight="1" x14ac:dyDescent="0.25">
      <c r="A49" s="16" t="s">
        <v>52</v>
      </c>
      <c r="B49" s="17"/>
      <c r="C49" s="18"/>
      <c r="D49" s="18"/>
      <c r="E49" s="18"/>
      <c r="F49" s="17"/>
      <c r="G49" s="22">
        <f>SUM(G40:G48)</f>
        <v>36260</v>
      </c>
    </row>
    <row r="50" spans="1:7" ht="30" customHeight="1" x14ac:dyDescent="0.25">
      <c r="A50" s="12" t="s">
        <v>1</v>
      </c>
      <c r="B50" s="12" t="s">
        <v>2</v>
      </c>
      <c r="C50" s="12" t="s">
        <v>3</v>
      </c>
      <c r="D50" s="12" t="s">
        <v>4</v>
      </c>
      <c r="E50" s="12" t="s">
        <v>33</v>
      </c>
      <c r="F50" s="12" t="s">
        <v>6</v>
      </c>
      <c r="G50" s="12" t="s">
        <v>7</v>
      </c>
    </row>
    <row r="51" spans="1:7" ht="41.1" customHeight="1" x14ac:dyDescent="0.25">
      <c r="A51" s="12">
        <v>1</v>
      </c>
      <c r="B51" s="13" t="s">
        <v>53</v>
      </c>
      <c r="C51" s="11" t="s">
        <v>9</v>
      </c>
      <c r="D51" s="11">
        <v>1000</v>
      </c>
      <c r="E51" s="11">
        <v>2000</v>
      </c>
      <c r="F51" s="14">
        <v>11.7</v>
      </c>
      <c r="G51" s="15">
        <f>E51*F51</f>
        <v>23400</v>
      </c>
    </row>
    <row r="52" spans="1:7" ht="29.1" customHeight="1" x14ac:dyDescent="0.25">
      <c r="A52" s="12">
        <v>2</v>
      </c>
      <c r="B52" s="13" t="s">
        <v>54</v>
      </c>
      <c r="C52" s="11" t="s">
        <v>9</v>
      </c>
      <c r="D52" s="11">
        <v>2</v>
      </c>
      <c r="E52" s="11">
        <v>5</v>
      </c>
      <c r="F52" s="14">
        <v>37</v>
      </c>
      <c r="G52" s="14">
        <f>F52*E52</f>
        <v>185</v>
      </c>
    </row>
    <row r="53" spans="1:7" ht="31.35" customHeight="1" x14ac:dyDescent="0.25">
      <c r="A53" s="12">
        <v>3</v>
      </c>
      <c r="B53" s="13" t="s">
        <v>55</v>
      </c>
      <c r="C53" s="11" t="s">
        <v>9</v>
      </c>
      <c r="D53" s="11">
        <v>5</v>
      </c>
      <c r="E53" s="11">
        <v>10</v>
      </c>
      <c r="F53" s="14">
        <v>130</v>
      </c>
      <c r="G53" s="14">
        <f>F53*E53</f>
        <v>1300</v>
      </c>
    </row>
    <row r="54" spans="1:7" ht="15" customHeight="1" x14ac:dyDescent="0.25">
      <c r="A54" s="16" t="s">
        <v>56</v>
      </c>
      <c r="B54" s="17"/>
      <c r="C54" s="18"/>
      <c r="D54" s="18"/>
      <c r="E54" s="18"/>
      <c r="F54" s="17"/>
      <c r="G54" s="22">
        <f>SUM(G51:G53)</f>
        <v>24885</v>
      </c>
    </row>
    <row r="55" spans="1:7" ht="30" customHeight="1" x14ac:dyDescent="0.25">
      <c r="A55" s="11" t="s">
        <v>1</v>
      </c>
      <c r="B55" s="12" t="s">
        <v>2</v>
      </c>
      <c r="C55" s="12" t="s">
        <v>3</v>
      </c>
      <c r="D55" s="12" t="s">
        <v>4</v>
      </c>
      <c r="E55" s="12" t="s">
        <v>33</v>
      </c>
      <c r="F55" s="12" t="s">
        <v>6</v>
      </c>
      <c r="G55" s="12" t="s">
        <v>7</v>
      </c>
    </row>
    <row r="56" spans="1:7" ht="57.4" customHeight="1" x14ac:dyDescent="0.25">
      <c r="A56" s="11">
        <v>1</v>
      </c>
      <c r="B56" s="13" t="s">
        <v>57</v>
      </c>
      <c r="C56" s="11" t="s">
        <v>9</v>
      </c>
      <c r="D56" s="11">
        <v>230</v>
      </c>
      <c r="E56" s="11">
        <v>460</v>
      </c>
      <c r="F56" s="14">
        <v>20.7</v>
      </c>
      <c r="G56" s="15">
        <f>E56*F56</f>
        <v>9522</v>
      </c>
    </row>
    <row r="57" spans="1:7" ht="15" customHeight="1" x14ac:dyDescent="0.25">
      <c r="A57" s="25" t="s">
        <v>58</v>
      </c>
      <c r="B57" s="18"/>
      <c r="C57" s="18"/>
      <c r="D57" s="18"/>
      <c r="E57" s="18"/>
      <c r="F57" s="17"/>
      <c r="G57" s="22">
        <f>SUM(G56:G56)</f>
        <v>9522</v>
      </c>
    </row>
    <row r="58" spans="1:7" ht="30" customHeight="1" x14ac:dyDescent="0.25">
      <c r="A58" s="11" t="s">
        <v>1</v>
      </c>
      <c r="B58" s="12" t="s">
        <v>2</v>
      </c>
      <c r="C58" s="12" t="s">
        <v>3</v>
      </c>
      <c r="D58" s="12" t="s">
        <v>4</v>
      </c>
      <c r="E58" s="12" t="s">
        <v>33</v>
      </c>
      <c r="F58" s="12" t="s">
        <v>6</v>
      </c>
      <c r="G58" s="12" t="s">
        <v>7</v>
      </c>
    </row>
    <row r="59" spans="1:7" ht="103.7" customHeight="1" x14ac:dyDescent="0.25">
      <c r="A59" s="11">
        <v>1</v>
      </c>
      <c r="B59" s="13" t="s">
        <v>59</v>
      </c>
      <c r="C59" s="11" t="s">
        <v>9</v>
      </c>
      <c r="D59" s="11">
        <v>25</v>
      </c>
      <c r="E59" s="11">
        <v>50</v>
      </c>
      <c r="F59" s="14">
        <v>34</v>
      </c>
      <c r="G59" s="21">
        <f>F59*E59</f>
        <v>1700</v>
      </c>
    </row>
    <row r="60" spans="1:7" ht="15" customHeight="1" x14ac:dyDescent="0.25">
      <c r="A60" s="25" t="s">
        <v>60</v>
      </c>
      <c r="B60" s="18"/>
      <c r="C60" s="17"/>
      <c r="D60" s="17"/>
      <c r="E60" s="17"/>
      <c r="F60" s="17"/>
      <c r="G60" s="24">
        <f>SUM(G59)</f>
        <v>1700</v>
      </c>
    </row>
    <row r="61" spans="1:7" ht="30" customHeight="1" x14ac:dyDescent="0.25">
      <c r="A61" s="11" t="s">
        <v>1</v>
      </c>
      <c r="B61" s="12" t="s">
        <v>2</v>
      </c>
      <c r="C61" s="12" t="s">
        <v>3</v>
      </c>
      <c r="D61" s="12" t="s">
        <v>4</v>
      </c>
      <c r="E61" s="12" t="s">
        <v>33</v>
      </c>
      <c r="F61" s="12" t="s">
        <v>6</v>
      </c>
      <c r="G61" s="12" t="s">
        <v>7</v>
      </c>
    </row>
    <row r="62" spans="1:7" ht="33.6" customHeight="1" x14ac:dyDescent="0.25">
      <c r="A62" s="11">
        <v>1</v>
      </c>
      <c r="B62" s="13" t="s">
        <v>61</v>
      </c>
      <c r="C62" s="100" t="s">
        <v>9</v>
      </c>
      <c r="D62" s="100">
        <v>1</v>
      </c>
      <c r="E62" s="100">
        <v>5</v>
      </c>
      <c r="F62" s="98">
        <v>470</v>
      </c>
      <c r="G62" s="99">
        <f>F62*E62</f>
        <v>2350</v>
      </c>
    </row>
    <row r="63" spans="1:7" ht="18.95" customHeight="1" x14ac:dyDescent="0.25">
      <c r="A63" s="11">
        <v>2</v>
      </c>
      <c r="B63" s="13" t="s">
        <v>62</v>
      </c>
      <c r="C63" s="100"/>
      <c r="D63" s="100"/>
      <c r="E63" s="100"/>
      <c r="F63" s="98"/>
      <c r="G63" s="98"/>
    </row>
    <row r="64" spans="1:7" ht="15" customHeight="1" x14ac:dyDescent="0.25">
      <c r="A64" s="25" t="s">
        <v>63</v>
      </c>
      <c r="B64" s="18"/>
      <c r="C64" s="18"/>
      <c r="D64" s="18"/>
      <c r="E64" s="18"/>
      <c r="F64" s="17"/>
      <c r="G64" s="22">
        <f>SUM(G62:G63)</f>
        <v>2350</v>
      </c>
    </row>
    <row r="65" spans="1:7" ht="30" customHeight="1" x14ac:dyDescent="0.25">
      <c r="A65" s="11" t="s">
        <v>1</v>
      </c>
      <c r="B65" s="12" t="s">
        <v>2</v>
      </c>
      <c r="C65" s="12" t="s">
        <v>3</v>
      </c>
      <c r="D65" s="12" t="s">
        <v>4</v>
      </c>
      <c r="E65" s="12" t="s">
        <v>33</v>
      </c>
      <c r="F65" s="12" t="s">
        <v>6</v>
      </c>
      <c r="G65" s="12" t="s">
        <v>7</v>
      </c>
    </row>
    <row r="66" spans="1:7" ht="15" customHeight="1" x14ac:dyDescent="0.25">
      <c r="A66" s="11">
        <v>1</v>
      </c>
      <c r="B66" s="20" t="s">
        <v>64</v>
      </c>
      <c r="C66" s="11"/>
      <c r="D66" s="18"/>
      <c r="E66" s="11"/>
      <c r="F66" s="14"/>
      <c r="G66" s="21"/>
    </row>
    <row r="67" spans="1:7" ht="15" customHeight="1" x14ac:dyDescent="0.25">
      <c r="A67" s="11"/>
      <c r="B67" s="20" t="s">
        <v>65</v>
      </c>
      <c r="C67" s="11" t="s">
        <v>9</v>
      </c>
      <c r="D67" s="11">
        <v>1000</v>
      </c>
      <c r="E67" s="11">
        <v>2000</v>
      </c>
      <c r="F67" s="14">
        <v>2.5</v>
      </c>
      <c r="G67" s="21">
        <f t="shared" ref="G67:G72" si="3">F67*E67</f>
        <v>5000</v>
      </c>
    </row>
    <row r="68" spans="1:7" ht="15" customHeight="1" x14ac:dyDescent="0.25">
      <c r="A68" s="11"/>
      <c r="B68" s="20" t="s">
        <v>66</v>
      </c>
      <c r="C68" s="11" t="s">
        <v>9</v>
      </c>
      <c r="D68" s="11">
        <v>1000</v>
      </c>
      <c r="E68" s="11">
        <v>2000</v>
      </c>
      <c r="F68" s="14">
        <v>3</v>
      </c>
      <c r="G68" s="21">
        <f t="shared" si="3"/>
        <v>6000</v>
      </c>
    </row>
    <row r="69" spans="1:7" ht="15" customHeight="1" x14ac:dyDescent="0.25">
      <c r="A69" s="11">
        <v>2</v>
      </c>
      <c r="B69" s="20" t="s">
        <v>67</v>
      </c>
      <c r="C69" s="11"/>
      <c r="D69" s="18"/>
      <c r="E69" s="18"/>
      <c r="F69" s="14"/>
      <c r="G69" s="21">
        <f t="shared" si="3"/>
        <v>0</v>
      </c>
    </row>
    <row r="70" spans="1:7" ht="15" customHeight="1" x14ac:dyDescent="0.25">
      <c r="A70" s="11"/>
      <c r="B70" s="20" t="s">
        <v>68</v>
      </c>
      <c r="C70" s="11" t="s">
        <v>9</v>
      </c>
      <c r="D70" s="11">
        <v>490</v>
      </c>
      <c r="E70" s="11">
        <v>1000</v>
      </c>
      <c r="F70" s="14">
        <v>11.6</v>
      </c>
      <c r="G70" s="21">
        <f t="shared" si="3"/>
        <v>11600</v>
      </c>
    </row>
    <row r="71" spans="1:7" ht="15" customHeight="1" x14ac:dyDescent="0.25">
      <c r="A71" s="11"/>
      <c r="B71" s="20" t="s">
        <v>69</v>
      </c>
      <c r="C71" s="11" t="s">
        <v>9</v>
      </c>
      <c r="D71" s="11">
        <v>420</v>
      </c>
      <c r="E71" s="11">
        <v>1000</v>
      </c>
      <c r="F71" s="14">
        <v>13.7</v>
      </c>
      <c r="G71" s="21">
        <f t="shared" si="3"/>
        <v>13700</v>
      </c>
    </row>
    <row r="72" spans="1:7" ht="15" customHeight="1" x14ac:dyDescent="0.25">
      <c r="A72" s="11">
        <v>3</v>
      </c>
      <c r="B72" s="20" t="s">
        <v>70</v>
      </c>
      <c r="C72" s="11" t="s">
        <v>9</v>
      </c>
      <c r="D72" s="11">
        <v>70</v>
      </c>
      <c r="E72" s="11">
        <v>300</v>
      </c>
      <c r="F72" s="14">
        <v>1.85</v>
      </c>
      <c r="G72" s="21">
        <f t="shared" si="3"/>
        <v>555</v>
      </c>
    </row>
    <row r="73" spans="1:7" ht="15" customHeight="1" x14ac:dyDescent="0.25">
      <c r="A73" s="16" t="s">
        <v>71</v>
      </c>
      <c r="B73" s="18"/>
      <c r="C73" s="18"/>
      <c r="D73" s="18"/>
      <c r="E73" s="18"/>
      <c r="F73" s="18"/>
      <c r="G73" s="22">
        <f>SUM(G66:G72)</f>
        <v>36855</v>
      </c>
    </row>
    <row r="74" spans="1:7" ht="30" customHeight="1" x14ac:dyDescent="0.25">
      <c r="A74" s="11" t="s">
        <v>1</v>
      </c>
      <c r="B74" s="12" t="s">
        <v>2</v>
      </c>
      <c r="C74" s="12" t="s">
        <v>3</v>
      </c>
      <c r="D74" s="12" t="s">
        <v>4</v>
      </c>
      <c r="E74" s="12" t="s">
        <v>5</v>
      </c>
      <c r="F74" s="12" t="s">
        <v>6</v>
      </c>
      <c r="G74" s="12" t="s">
        <v>7</v>
      </c>
    </row>
    <row r="75" spans="1:7" ht="33.6" customHeight="1" x14ac:dyDescent="0.25">
      <c r="A75" s="11">
        <v>1</v>
      </c>
      <c r="B75" s="13" t="s">
        <v>72</v>
      </c>
      <c r="C75" s="11" t="s">
        <v>9</v>
      </c>
      <c r="D75" s="11">
        <v>10</v>
      </c>
      <c r="E75" s="11">
        <v>20</v>
      </c>
      <c r="F75" s="14">
        <v>35</v>
      </c>
      <c r="G75" s="21">
        <f>F75*E75</f>
        <v>700</v>
      </c>
    </row>
    <row r="76" spans="1:7" ht="39.4" customHeight="1" x14ac:dyDescent="0.25">
      <c r="A76" s="11">
        <v>2</v>
      </c>
      <c r="B76" s="13" t="s">
        <v>73</v>
      </c>
      <c r="C76" s="11" t="s">
        <v>9</v>
      </c>
      <c r="D76" s="11">
        <v>170</v>
      </c>
      <c r="E76" s="11">
        <v>350</v>
      </c>
      <c r="F76" s="14">
        <v>56</v>
      </c>
      <c r="G76" s="21">
        <v>35100</v>
      </c>
    </row>
    <row r="77" spans="1:7" ht="30.95" customHeight="1" x14ac:dyDescent="0.25">
      <c r="A77" s="11">
        <v>3</v>
      </c>
      <c r="B77" s="13" t="s">
        <v>74</v>
      </c>
      <c r="C77" s="11" t="s">
        <v>9</v>
      </c>
      <c r="D77" s="11">
        <v>3</v>
      </c>
      <c r="E77" s="11">
        <v>5</v>
      </c>
      <c r="F77" s="14">
        <v>150</v>
      </c>
      <c r="G77" s="21">
        <f>F77*E77</f>
        <v>750</v>
      </c>
    </row>
    <row r="78" spans="1:7" ht="40.15" customHeight="1" x14ac:dyDescent="0.25">
      <c r="A78" s="11">
        <v>4</v>
      </c>
      <c r="B78" s="13" t="s">
        <v>75</v>
      </c>
      <c r="C78" s="11" t="s">
        <v>9</v>
      </c>
      <c r="D78" s="11">
        <v>207</v>
      </c>
      <c r="E78" s="11">
        <v>450</v>
      </c>
      <c r="F78" s="14">
        <v>67</v>
      </c>
      <c r="G78" s="21">
        <v>30130</v>
      </c>
    </row>
    <row r="79" spans="1:7" ht="56.65" customHeight="1" x14ac:dyDescent="0.25">
      <c r="A79" s="11">
        <v>5</v>
      </c>
      <c r="B79" s="13" t="s">
        <v>76</v>
      </c>
      <c r="C79" s="11" t="s">
        <v>9</v>
      </c>
      <c r="D79" s="11">
        <v>2</v>
      </c>
      <c r="E79" s="11">
        <v>5</v>
      </c>
      <c r="F79" s="14">
        <v>120</v>
      </c>
      <c r="G79" s="21">
        <f>F79*E79</f>
        <v>600</v>
      </c>
    </row>
    <row r="80" spans="1:7" ht="95.65" customHeight="1" x14ac:dyDescent="0.25">
      <c r="A80" s="11">
        <v>6</v>
      </c>
      <c r="B80" s="20" t="s">
        <v>77</v>
      </c>
      <c r="C80" s="11" t="s">
        <v>9</v>
      </c>
      <c r="D80" s="11">
        <v>100</v>
      </c>
      <c r="E80" s="11">
        <v>200</v>
      </c>
      <c r="F80" s="14">
        <v>150</v>
      </c>
      <c r="G80" s="21">
        <f>F80*E80</f>
        <v>30000</v>
      </c>
    </row>
    <row r="81" spans="1:8" ht="31.15" customHeight="1" x14ac:dyDescent="0.25">
      <c r="A81" s="11">
        <v>7</v>
      </c>
      <c r="B81" s="20" t="s">
        <v>78</v>
      </c>
      <c r="C81" s="11" t="s">
        <v>9</v>
      </c>
      <c r="D81" s="11">
        <v>125</v>
      </c>
      <c r="E81" s="11">
        <v>250</v>
      </c>
      <c r="F81" s="14">
        <v>70</v>
      </c>
      <c r="G81" s="21">
        <f>F81*E81</f>
        <v>17500</v>
      </c>
      <c r="H81" s="26"/>
    </row>
    <row r="82" spans="1:8" ht="15" customHeight="1" x14ac:dyDescent="0.25">
      <c r="A82" s="16" t="s">
        <v>79</v>
      </c>
      <c r="B82" s="17"/>
      <c r="C82" s="18"/>
      <c r="D82" s="18"/>
      <c r="E82" s="18"/>
      <c r="F82" s="17"/>
      <c r="G82" s="22">
        <f>SUM(G75:G81)</f>
        <v>114780</v>
      </c>
    </row>
    <row r="83" spans="1:8" ht="30" customHeight="1" x14ac:dyDescent="0.25">
      <c r="A83" s="11" t="s">
        <v>1</v>
      </c>
      <c r="B83" s="12" t="s">
        <v>2</v>
      </c>
      <c r="C83" s="12" t="s">
        <v>3</v>
      </c>
      <c r="D83" s="12" t="s">
        <v>4</v>
      </c>
      <c r="E83" s="12" t="s">
        <v>5</v>
      </c>
      <c r="F83" s="12" t="s">
        <v>6</v>
      </c>
      <c r="G83" s="12" t="s">
        <v>7</v>
      </c>
    </row>
    <row r="84" spans="1:8" ht="15" customHeight="1" x14ac:dyDescent="0.25">
      <c r="A84" s="11">
        <v>1</v>
      </c>
      <c r="B84" s="20" t="s">
        <v>80</v>
      </c>
      <c r="C84" s="11" t="s">
        <v>9</v>
      </c>
      <c r="D84" s="11">
        <v>226</v>
      </c>
      <c r="E84" s="11">
        <v>500</v>
      </c>
      <c r="F84" s="14">
        <v>40</v>
      </c>
      <c r="G84" s="21">
        <f>F84*E84</f>
        <v>20000</v>
      </c>
    </row>
    <row r="85" spans="1:8" ht="15" customHeight="1" x14ac:dyDescent="0.25">
      <c r="A85" s="11">
        <v>2</v>
      </c>
      <c r="B85" s="20" t="s">
        <v>81</v>
      </c>
      <c r="C85" s="11" t="s">
        <v>9</v>
      </c>
      <c r="D85" s="11">
        <v>52</v>
      </c>
      <c r="E85" s="11">
        <v>100</v>
      </c>
      <c r="F85" s="14">
        <v>95</v>
      </c>
      <c r="G85" s="21">
        <f>F85*E85</f>
        <v>9500</v>
      </c>
    </row>
    <row r="86" spans="1:8" ht="33.75" customHeight="1" x14ac:dyDescent="0.25">
      <c r="A86" s="11">
        <v>3</v>
      </c>
      <c r="B86" s="20" t="s">
        <v>82</v>
      </c>
      <c r="C86" s="11" t="s">
        <v>9</v>
      </c>
      <c r="D86" s="11">
        <v>110</v>
      </c>
      <c r="E86" s="11">
        <v>250</v>
      </c>
      <c r="F86" s="14">
        <v>25</v>
      </c>
      <c r="G86" s="21">
        <f>F86*E86</f>
        <v>6250</v>
      </c>
    </row>
    <row r="87" spans="1:8" ht="15" customHeight="1" x14ac:dyDescent="0.25">
      <c r="A87" s="16" t="s">
        <v>83</v>
      </c>
      <c r="B87" s="17"/>
      <c r="C87" s="18"/>
      <c r="D87" s="18"/>
      <c r="E87" s="18"/>
      <c r="F87" s="17"/>
      <c r="G87" s="22">
        <f>SUM(G84:G86)</f>
        <v>35750</v>
      </c>
    </row>
    <row r="88" spans="1:8" ht="30" customHeight="1" x14ac:dyDescent="0.25">
      <c r="A88" s="11" t="s">
        <v>1</v>
      </c>
      <c r="B88" s="12" t="s">
        <v>2</v>
      </c>
      <c r="C88" s="12" t="s">
        <v>3</v>
      </c>
      <c r="D88" s="12" t="s">
        <v>4</v>
      </c>
      <c r="E88" s="12" t="s">
        <v>5</v>
      </c>
      <c r="F88" s="12" t="s">
        <v>6</v>
      </c>
      <c r="G88" s="12" t="s">
        <v>7</v>
      </c>
    </row>
    <row r="89" spans="1:8" ht="20.100000000000001" customHeight="1" x14ac:dyDescent="0.25">
      <c r="A89" s="11"/>
      <c r="B89" s="13" t="s">
        <v>84</v>
      </c>
      <c r="C89" s="11"/>
      <c r="D89" s="11"/>
      <c r="E89" s="11"/>
      <c r="F89" s="27"/>
      <c r="G89" s="21"/>
    </row>
    <row r="90" spans="1:8" ht="35.450000000000003" customHeight="1" x14ac:dyDescent="0.25">
      <c r="A90" s="11">
        <v>1</v>
      </c>
      <c r="B90" s="13" t="s">
        <v>85</v>
      </c>
      <c r="C90" s="11" t="s">
        <v>9</v>
      </c>
      <c r="D90" s="11">
        <v>1095</v>
      </c>
      <c r="E90" s="11">
        <v>2200</v>
      </c>
      <c r="F90" s="28">
        <v>37.799999999999997</v>
      </c>
      <c r="G90" s="21">
        <f>E90*F90</f>
        <v>83160</v>
      </c>
    </row>
    <row r="91" spans="1:8" ht="21.75" customHeight="1" x14ac:dyDescent="0.25">
      <c r="A91" s="11">
        <v>2</v>
      </c>
      <c r="B91" s="13" t="s">
        <v>86</v>
      </c>
      <c r="C91" s="11" t="s">
        <v>9</v>
      </c>
      <c r="D91" s="11">
        <v>2200</v>
      </c>
      <c r="E91" s="11">
        <v>4400</v>
      </c>
      <c r="F91" s="28">
        <v>12.6</v>
      </c>
      <c r="G91" s="21">
        <f>E91*F91</f>
        <v>55440</v>
      </c>
    </row>
    <row r="92" spans="1:8" ht="21.75" customHeight="1" x14ac:dyDescent="0.25">
      <c r="A92" s="11">
        <v>3</v>
      </c>
      <c r="B92" s="13" t="s">
        <v>87</v>
      </c>
      <c r="C92" s="11" t="s">
        <v>9</v>
      </c>
      <c r="D92" s="11">
        <v>730</v>
      </c>
      <c r="E92" s="11">
        <v>1450</v>
      </c>
      <c r="F92" s="28">
        <v>73.5</v>
      </c>
      <c r="G92" s="21">
        <f>E92*F92</f>
        <v>106575</v>
      </c>
    </row>
    <row r="93" spans="1:8" ht="20.100000000000001" customHeight="1" x14ac:dyDescent="0.25">
      <c r="A93" s="11">
        <v>4</v>
      </c>
      <c r="B93" s="13" t="s">
        <v>88</v>
      </c>
      <c r="C93" s="11" t="s">
        <v>9</v>
      </c>
      <c r="D93" s="11">
        <v>3370</v>
      </c>
      <c r="E93" s="11">
        <v>6750</v>
      </c>
      <c r="F93" s="28">
        <v>7.35</v>
      </c>
      <c r="G93" s="21">
        <f>E93*F93</f>
        <v>49612.5</v>
      </c>
    </row>
    <row r="94" spans="1:8" ht="15" customHeight="1" x14ac:dyDescent="0.25">
      <c r="A94" s="16" t="s">
        <v>89</v>
      </c>
      <c r="B94" s="17"/>
      <c r="C94" s="18"/>
      <c r="D94" s="18"/>
      <c r="E94" s="18"/>
      <c r="F94" s="17"/>
      <c r="G94" s="22">
        <f>SUM(G89:G93)</f>
        <v>294787.5</v>
      </c>
    </row>
    <row r="95" spans="1:8" ht="30.6" customHeight="1" x14ac:dyDescent="0.25">
      <c r="A95" s="11" t="s">
        <v>1</v>
      </c>
      <c r="B95" s="12" t="s">
        <v>2</v>
      </c>
      <c r="C95" s="12" t="s">
        <v>3</v>
      </c>
      <c r="D95" s="12" t="s">
        <v>4</v>
      </c>
      <c r="E95" s="12" t="s">
        <v>5</v>
      </c>
      <c r="F95" s="12" t="s">
        <v>6</v>
      </c>
      <c r="G95" s="12" t="s">
        <v>7</v>
      </c>
    </row>
    <row r="96" spans="1:8" ht="34.35" customHeight="1" x14ac:dyDescent="0.25">
      <c r="A96" s="29">
        <v>1</v>
      </c>
      <c r="B96" s="23" t="s">
        <v>90</v>
      </c>
      <c r="C96" s="11" t="s">
        <v>9</v>
      </c>
      <c r="D96" s="11">
        <v>350</v>
      </c>
      <c r="E96" s="11">
        <v>700</v>
      </c>
      <c r="F96" s="15">
        <v>132</v>
      </c>
      <c r="G96" s="21">
        <f>F96*E96</f>
        <v>92400</v>
      </c>
    </row>
    <row r="97" spans="1:7" ht="15" customHeight="1" x14ac:dyDescent="0.25">
      <c r="A97" s="29">
        <v>2</v>
      </c>
      <c r="B97" s="17" t="s">
        <v>91</v>
      </c>
      <c r="C97" s="11" t="s">
        <v>9</v>
      </c>
      <c r="D97" s="11">
        <v>2350</v>
      </c>
      <c r="E97" s="11">
        <v>4700</v>
      </c>
      <c r="F97" s="15">
        <v>14.82</v>
      </c>
      <c r="G97" s="21">
        <f>F97*E97</f>
        <v>69654</v>
      </c>
    </row>
    <row r="98" spans="1:7" ht="15" customHeight="1" x14ac:dyDescent="0.25">
      <c r="A98" s="16" t="s">
        <v>92</v>
      </c>
      <c r="B98" s="17"/>
      <c r="C98" s="18"/>
      <c r="D98" s="18"/>
      <c r="E98" s="18"/>
      <c r="F98" s="17"/>
      <c r="G98" s="22">
        <f>SUM(G96:G97)</f>
        <v>162054</v>
      </c>
    </row>
    <row r="99" spans="1:7" ht="31.35" customHeight="1" x14ac:dyDescent="0.25">
      <c r="A99" s="11" t="s">
        <v>1</v>
      </c>
      <c r="B99" s="12" t="s">
        <v>2</v>
      </c>
      <c r="C99" s="12" t="s">
        <v>3</v>
      </c>
      <c r="D99" s="12" t="s">
        <v>4</v>
      </c>
      <c r="E99" s="12" t="s">
        <v>5</v>
      </c>
      <c r="F99" s="12" t="s">
        <v>6</v>
      </c>
      <c r="G99" s="12" t="s">
        <v>7</v>
      </c>
    </row>
    <row r="100" spans="1:7" ht="43.9" customHeight="1" x14ac:dyDescent="0.25">
      <c r="A100" s="11">
        <v>1</v>
      </c>
      <c r="B100" s="13" t="s">
        <v>93</v>
      </c>
      <c r="C100" s="11" t="s">
        <v>9</v>
      </c>
      <c r="D100" s="11">
        <v>250</v>
      </c>
      <c r="E100" s="11">
        <v>500</v>
      </c>
      <c r="F100" s="15">
        <v>19</v>
      </c>
      <c r="G100" s="15">
        <f>E100*F100</f>
        <v>9500</v>
      </c>
    </row>
    <row r="101" spans="1:7" ht="30.6" customHeight="1" x14ac:dyDescent="0.25">
      <c r="A101" s="11">
        <v>2</v>
      </c>
      <c r="B101" s="13" t="s">
        <v>94</v>
      </c>
      <c r="C101" s="11" t="s">
        <v>9</v>
      </c>
      <c r="D101" s="11">
        <v>500</v>
      </c>
      <c r="E101" s="11">
        <v>1000</v>
      </c>
      <c r="F101" s="15">
        <v>10.199999999999999</v>
      </c>
      <c r="G101" s="15">
        <f>E101*F101</f>
        <v>10200</v>
      </c>
    </row>
    <row r="102" spans="1:7" ht="21.4" customHeight="1" x14ac:dyDescent="0.25">
      <c r="A102" s="16" t="s">
        <v>95</v>
      </c>
      <c r="B102" s="17"/>
      <c r="C102" s="18"/>
      <c r="D102" s="18"/>
      <c r="E102" s="18"/>
      <c r="F102" s="17"/>
      <c r="G102" s="22">
        <f>SUM(G100:G101)</f>
        <v>19700</v>
      </c>
    </row>
    <row r="103" spans="1:7" ht="35.1" customHeight="1" x14ac:dyDescent="0.25">
      <c r="A103" s="11" t="s">
        <v>1</v>
      </c>
      <c r="B103" s="12" t="s">
        <v>2</v>
      </c>
      <c r="C103" s="12" t="s">
        <v>3</v>
      </c>
      <c r="D103" s="12" t="s">
        <v>4</v>
      </c>
      <c r="E103" s="12" t="s">
        <v>5</v>
      </c>
      <c r="F103" s="12" t="s">
        <v>6</v>
      </c>
      <c r="G103" s="12" t="s">
        <v>7</v>
      </c>
    </row>
    <row r="104" spans="1:7" ht="32.65" customHeight="1" x14ac:dyDescent="0.25">
      <c r="A104" s="11">
        <v>1</v>
      </c>
      <c r="B104" s="20" t="s">
        <v>96</v>
      </c>
      <c r="C104" s="11" t="s">
        <v>9</v>
      </c>
      <c r="D104" s="11" t="s">
        <v>97</v>
      </c>
      <c r="E104" s="11">
        <v>400</v>
      </c>
      <c r="F104" s="14">
        <v>47.45</v>
      </c>
      <c r="G104" s="21">
        <f>F104*E104</f>
        <v>18980</v>
      </c>
    </row>
    <row r="105" spans="1:7" ht="15" customHeight="1" x14ac:dyDescent="0.25">
      <c r="A105" s="16" t="s">
        <v>98</v>
      </c>
      <c r="B105" s="17"/>
      <c r="C105" s="18"/>
      <c r="D105" s="18"/>
      <c r="E105" s="18"/>
      <c r="F105" s="17"/>
      <c r="G105" s="22">
        <f>G104</f>
        <v>18980</v>
      </c>
    </row>
    <row r="106" spans="1:7" ht="30" customHeight="1" x14ac:dyDescent="0.25">
      <c r="A106" s="11" t="s">
        <v>1</v>
      </c>
      <c r="B106" s="12" t="s">
        <v>2</v>
      </c>
      <c r="C106" s="12" t="s">
        <v>3</v>
      </c>
      <c r="D106" s="12" t="s">
        <v>4</v>
      </c>
      <c r="E106" s="12" t="s">
        <v>5</v>
      </c>
      <c r="F106" s="12" t="s">
        <v>6</v>
      </c>
      <c r="G106" s="12" t="s">
        <v>7</v>
      </c>
    </row>
    <row r="107" spans="1:7" ht="15" customHeight="1" x14ac:dyDescent="0.25">
      <c r="A107" s="11">
        <v>1</v>
      </c>
      <c r="B107" s="20" t="s">
        <v>99</v>
      </c>
      <c r="C107" s="11" t="s">
        <v>100</v>
      </c>
      <c r="D107" s="11">
        <v>1</v>
      </c>
      <c r="E107" s="11">
        <v>2</v>
      </c>
      <c r="F107" s="14">
        <v>250</v>
      </c>
      <c r="G107" s="21">
        <f>F107*E107</f>
        <v>500</v>
      </c>
    </row>
    <row r="108" spans="1:7" ht="15" customHeight="1" x14ac:dyDescent="0.25">
      <c r="A108" s="11">
        <v>2</v>
      </c>
      <c r="B108" s="20" t="s">
        <v>101</v>
      </c>
      <c r="C108" s="11" t="s">
        <v>9</v>
      </c>
      <c r="D108" s="11">
        <v>25</v>
      </c>
      <c r="E108" s="11">
        <v>50</v>
      </c>
      <c r="F108" s="14">
        <v>19</v>
      </c>
      <c r="G108" s="21">
        <f>F108*E108</f>
        <v>950</v>
      </c>
    </row>
    <row r="109" spans="1:7" ht="68.650000000000006" customHeight="1" x14ac:dyDescent="0.25">
      <c r="A109" s="11">
        <v>3</v>
      </c>
      <c r="B109" s="13" t="s">
        <v>102</v>
      </c>
      <c r="C109" s="11" t="s">
        <v>9</v>
      </c>
      <c r="D109" s="11">
        <v>36</v>
      </c>
      <c r="E109" s="11">
        <v>70</v>
      </c>
      <c r="F109" s="14">
        <v>300</v>
      </c>
      <c r="G109" s="21">
        <f>F109*E109</f>
        <v>21000</v>
      </c>
    </row>
    <row r="110" spans="1:7" ht="15" customHeight="1" x14ac:dyDescent="0.25">
      <c r="A110" s="16" t="s">
        <v>103</v>
      </c>
      <c r="B110" s="20"/>
      <c r="C110" s="11"/>
      <c r="D110" s="11"/>
      <c r="E110" s="11"/>
      <c r="F110" s="28"/>
      <c r="G110" s="30">
        <f>SUM(G107:G109)</f>
        <v>22450</v>
      </c>
    </row>
    <row r="111" spans="1:7" ht="30" customHeight="1" x14ac:dyDescent="0.25">
      <c r="A111" s="11" t="s">
        <v>1</v>
      </c>
      <c r="B111" s="12" t="s">
        <v>2</v>
      </c>
      <c r="C111" s="12" t="s">
        <v>3</v>
      </c>
      <c r="D111" s="12" t="s">
        <v>4</v>
      </c>
      <c r="E111" s="12" t="s">
        <v>5</v>
      </c>
      <c r="F111" s="12" t="s">
        <v>6</v>
      </c>
      <c r="G111" s="12" t="s">
        <v>7</v>
      </c>
    </row>
    <row r="112" spans="1:7" ht="30.95" customHeight="1" x14ac:dyDescent="0.25">
      <c r="A112" s="11">
        <v>1</v>
      </c>
      <c r="B112" s="13" t="s">
        <v>104</v>
      </c>
      <c r="C112" s="11" t="s">
        <v>9</v>
      </c>
      <c r="D112" s="11">
        <v>950</v>
      </c>
      <c r="E112" s="11">
        <v>1900</v>
      </c>
      <c r="F112" s="14">
        <v>27</v>
      </c>
      <c r="G112" s="14">
        <f>F112*E112</f>
        <v>51300</v>
      </c>
    </row>
    <row r="113" spans="1:7" ht="30.95" customHeight="1" x14ac:dyDescent="0.25">
      <c r="A113" s="11">
        <v>2</v>
      </c>
      <c r="B113" s="13" t="s">
        <v>105</v>
      </c>
      <c r="C113" s="11" t="s">
        <v>9</v>
      </c>
      <c r="D113" s="11">
        <v>176</v>
      </c>
      <c r="E113" s="11">
        <v>360</v>
      </c>
      <c r="F113" s="14">
        <v>30</v>
      </c>
      <c r="G113" s="14">
        <f>F113*E113</f>
        <v>10800</v>
      </c>
    </row>
    <row r="114" spans="1:7" ht="122.45" customHeight="1" x14ac:dyDescent="0.25">
      <c r="A114" s="11">
        <v>3</v>
      </c>
      <c r="B114" s="13" t="s">
        <v>106</v>
      </c>
      <c r="C114" s="11" t="s">
        <v>9</v>
      </c>
      <c r="D114" s="11" t="s">
        <v>107</v>
      </c>
      <c r="E114" s="11">
        <v>100</v>
      </c>
      <c r="F114" s="14">
        <v>70</v>
      </c>
      <c r="G114" s="14">
        <f>F114*E114</f>
        <v>7000</v>
      </c>
    </row>
    <row r="115" spans="1:7" ht="25.5" customHeight="1" x14ac:dyDescent="0.25">
      <c r="A115" s="11">
        <v>4</v>
      </c>
      <c r="B115" s="20" t="s">
        <v>108</v>
      </c>
      <c r="C115" s="11" t="s">
        <v>9</v>
      </c>
      <c r="D115" s="11" t="s">
        <v>107</v>
      </c>
      <c r="E115" s="11">
        <v>200</v>
      </c>
      <c r="F115" s="14">
        <v>7.3</v>
      </c>
      <c r="G115" s="14">
        <f>F115*E115</f>
        <v>1460</v>
      </c>
    </row>
    <row r="116" spans="1:7" ht="25.5" customHeight="1" x14ac:dyDescent="0.25">
      <c r="A116" s="11">
        <v>5</v>
      </c>
      <c r="B116" s="20" t="s">
        <v>109</v>
      </c>
      <c r="C116" s="11" t="s">
        <v>9</v>
      </c>
      <c r="D116" s="11" t="s">
        <v>97</v>
      </c>
      <c r="E116" s="11">
        <v>600</v>
      </c>
      <c r="F116" s="14">
        <v>60</v>
      </c>
      <c r="G116" s="14">
        <f>F116*E116</f>
        <v>36000</v>
      </c>
    </row>
    <row r="117" spans="1:7" ht="15" customHeight="1" x14ac:dyDescent="0.25">
      <c r="A117" s="16" t="s">
        <v>110</v>
      </c>
      <c r="B117" s="17"/>
      <c r="C117" s="18"/>
      <c r="D117" s="18"/>
      <c r="E117" s="18"/>
      <c r="F117" s="17"/>
      <c r="G117" s="22">
        <f>SUM(G112:G116)</f>
        <v>106560</v>
      </c>
    </row>
    <row r="118" spans="1:7" ht="30" customHeight="1" x14ac:dyDescent="0.25">
      <c r="A118" s="11" t="s">
        <v>1</v>
      </c>
      <c r="B118" s="12" t="s">
        <v>2</v>
      </c>
      <c r="C118" s="12" t="s">
        <v>3</v>
      </c>
      <c r="D118" s="12" t="s">
        <v>4</v>
      </c>
      <c r="E118" s="12" t="s">
        <v>5</v>
      </c>
      <c r="F118" s="12" t="s">
        <v>6</v>
      </c>
      <c r="G118" s="12" t="s">
        <v>7</v>
      </c>
    </row>
    <row r="119" spans="1:7" ht="20.100000000000001" customHeight="1" x14ac:dyDescent="0.25">
      <c r="A119" s="11">
        <v>1</v>
      </c>
      <c r="B119" s="31" t="s">
        <v>111</v>
      </c>
      <c r="C119" s="11" t="s">
        <v>100</v>
      </c>
      <c r="D119" s="11">
        <v>2</v>
      </c>
      <c r="E119" s="11">
        <v>4</v>
      </c>
      <c r="F119" s="14">
        <v>300</v>
      </c>
      <c r="G119" s="21">
        <f>F119*E119</f>
        <v>1200</v>
      </c>
    </row>
    <row r="120" spans="1:7" ht="15" customHeight="1" x14ac:dyDescent="0.25">
      <c r="A120" s="11">
        <v>2</v>
      </c>
      <c r="B120" s="32" t="s">
        <v>112</v>
      </c>
      <c r="C120" s="11" t="s">
        <v>9</v>
      </c>
      <c r="D120" s="11">
        <v>200</v>
      </c>
      <c r="E120" s="11">
        <v>400</v>
      </c>
      <c r="F120" s="14">
        <v>1.29</v>
      </c>
      <c r="G120" s="21">
        <f>F120*E120</f>
        <v>516</v>
      </c>
    </row>
    <row r="121" spans="1:7" ht="15" customHeight="1" x14ac:dyDescent="0.25">
      <c r="A121" s="16" t="s">
        <v>113</v>
      </c>
      <c r="B121" s="17"/>
      <c r="C121" s="18"/>
      <c r="D121" s="18"/>
      <c r="E121" s="18"/>
      <c r="F121" s="17"/>
      <c r="G121" s="22">
        <f>SUM(G119:G120)</f>
        <v>1716</v>
      </c>
    </row>
    <row r="122" spans="1:7" ht="30" customHeight="1" x14ac:dyDescent="0.25">
      <c r="A122" s="11" t="s">
        <v>1</v>
      </c>
      <c r="B122" s="12" t="s">
        <v>2</v>
      </c>
      <c r="C122" s="12" t="s">
        <v>3</v>
      </c>
      <c r="D122" s="12" t="s">
        <v>4</v>
      </c>
      <c r="E122" s="12" t="s">
        <v>5</v>
      </c>
      <c r="F122" s="12" t="s">
        <v>6</v>
      </c>
      <c r="G122" s="12" t="s">
        <v>7</v>
      </c>
    </row>
    <row r="123" spans="1:7" ht="15" customHeight="1" x14ac:dyDescent="0.25">
      <c r="A123" s="11">
        <v>1</v>
      </c>
      <c r="B123" s="20" t="s">
        <v>114</v>
      </c>
      <c r="C123" s="11"/>
      <c r="D123" s="11"/>
      <c r="E123" s="11"/>
      <c r="F123" s="14"/>
      <c r="G123" s="14"/>
    </row>
    <row r="124" spans="1:7" ht="15" customHeight="1" x14ac:dyDescent="0.25">
      <c r="A124" s="11"/>
      <c r="B124" s="20" t="s">
        <v>115</v>
      </c>
      <c r="C124" s="11" t="s">
        <v>9</v>
      </c>
      <c r="D124" s="11">
        <v>694</v>
      </c>
      <c r="E124" s="11">
        <v>1500</v>
      </c>
      <c r="F124" s="14">
        <v>2.15</v>
      </c>
      <c r="G124" s="21">
        <f t="shared" ref="G124:G129" si="4">F124*E124</f>
        <v>3225</v>
      </c>
    </row>
    <row r="125" spans="1:7" ht="15" customHeight="1" x14ac:dyDescent="0.25">
      <c r="A125" s="11"/>
      <c r="B125" s="20" t="s">
        <v>116</v>
      </c>
      <c r="C125" s="11" t="s">
        <v>9</v>
      </c>
      <c r="D125" s="11">
        <v>12</v>
      </c>
      <c r="E125" s="11">
        <v>24</v>
      </c>
      <c r="F125" s="14">
        <v>14.5</v>
      </c>
      <c r="G125" s="21">
        <f t="shared" si="4"/>
        <v>348</v>
      </c>
    </row>
    <row r="126" spans="1:7" ht="15" customHeight="1" x14ac:dyDescent="0.25">
      <c r="A126" s="11">
        <v>2</v>
      </c>
      <c r="B126" s="20" t="s">
        <v>117</v>
      </c>
      <c r="C126" s="11" t="s">
        <v>9</v>
      </c>
      <c r="D126" s="11">
        <v>244</v>
      </c>
      <c r="E126" s="11">
        <v>490</v>
      </c>
      <c r="F126" s="14">
        <v>28.5</v>
      </c>
      <c r="G126" s="21">
        <f t="shared" si="4"/>
        <v>13965</v>
      </c>
    </row>
    <row r="127" spans="1:7" ht="15" customHeight="1" x14ac:dyDescent="0.25">
      <c r="A127" s="11">
        <v>3</v>
      </c>
      <c r="B127" s="20" t="s">
        <v>118</v>
      </c>
      <c r="C127" s="11" t="s">
        <v>9</v>
      </c>
      <c r="D127" s="11">
        <v>337</v>
      </c>
      <c r="E127" s="11">
        <v>700</v>
      </c>
      <c r="F127" s="14">
        <v>18.5</v>
      </c>
      <c r="G127" s="21">
        <f t="shared" si="4"/>
        <v>12950</v>
      </c>
    </row>
    <row r="128" spans="1:7" ht="15" customHeight="1" x14ac:dyDescent="0.25">
      <c r="A128" s="11">
        <v>4</v>
      </c>
      <c r="B128" s="23" t="s">
        <v>119</v>
      </c>
      <c r="C128" s="11" t="s">
        <v>100</v>
      </c>
      <c r="D128" s="11">
        <v>2530</v>
      </c>
      <c r="E128" s="11">
        <v>5150</v>
      </c>
      <c r="F128" s="14">
        <v>6.93</v>
      </c>
      <c r="G128" s="21">
        <f t="shared" si="4"/>
        <v>35689.5</v>
      </c>
    </row>
    <row r="129" spans="1:7" ht="15" customHeight="1" x14ac:dyDescent="0.25">
      <c r="A129" s="11">
        <v>5</v>
      </c>
      <c r="B129" s="23" t="s">
        <v>120</v>
      </c>
      <c r="C129" s="11" t="s">
        <v>100</v>
      </c>
      <c r="D129" s="11">
        <v>4</v>
      </c>
      <c r="E129" s="11">
        <v>8</v>
      </c>
      <c r="F129" s="14">
        <v>6.39</v>
      </c>
      <c r="G129" s="21">
        <f t="shared" si="4"/>
        <v>51.12</v>
      </c>
    </row>
    <row r="130" spans="1:7" ht="15" customHeight="1" x14ac:dyDescent="0.25">
      <c r="A130" s="11">
        <v>6</v>
      </c>
      <c r="B130" s="20" t="s">
        <v>121</v>
      </c>
      <c r="C130" s="11"/>
      <c r="D130" s="11"/>
      <c r="E130" s="11"/>
      <c r="F130" s="14"/>
      <c r="G130" s="21"/>
    </row>
    <row r="131" spans="1:7" ht="15" customHeight="1" x14ac:dyDescent="0.25">
      <c r="A131" s="11"/>
      <c r="B131" s="20" t="s">
        <v>122</v>
      </c>
      <c r="C131" s="11" t="s">
        <v>9</v>
      </c>
      <c r="D131" s="11">
        <v>54</v>
      </c>
      <c r="E131" s="11">
        <v>110</v>
      </c>
      <c r="F131" s="14">
        <v>19.5</v>
      </c>
      <c r="G131" s="21">
        <f>F131*E131</f>
        <v>2145</v>
      </c>
    </row>
    <row r="132" spans="1:7" ht="15" customHeight="1" x14ac:dyDescent="0.25">
      <c r="A132" s="11"/>
      <c r="B132" s="20" t="s">
        <v>123</v>
      </c>
      <c r="C132" s="11" t="s">
        <v>9</v>
      </c>
      <c r="D132" s="11">
        <v>120</v>
      </c>
      <c r="E132" s="11">
        <v>240</v>
      </c>
      <c r="F132" s="14">
        <v>2</v>
      </c>
      <c r="G132" s="21">
        <f>F132*E132</f>
        <v>480</v>
      </c>
    </row>
    <row r="133" spans="1:7" ht="15" customHeight="1" x14ac:dyDescent="0.25">
      <c r="A133" s="11">
        <v>7</v>
      </c>
      <c r="B133" s="20" t="s">
        <v>124</v>
      </c>
      <c r="C133" s="11" t="s">
        <v>9</v>
      </c>
      <c r="D133" s="11">
        <v>96</v>
      </c>
      <c r="E133" s="11">
        <v>200</v>
      </c>
      <c r="F133" s="14">
        <v>2.5</v>
      </c>
      <c r="G133" s="21">
        <f>F133*E133</f>
        <v>500</v>
      </c>
    </row>
    <row r="134" spans="1:7" ht="15" customHeight="1" x14ac:dyDescent="0.25">
      <c r="A134" s="11">
        <v>8</v>
      </c>
      <c r="B134" s="20" t="s">
        <v>125</v>
      </c>
      <c r="C134" s="11" t="s">
        <v>9</v>
      </c>
      <c r="D134" s="11">
        <v>60</v>
      </c>
      <c r="E134" s="11">
        <v>120</v>
      </c>
      <c r="F134" s="14">
        <v>6.5</v>
      </c>
      <c r="G134" s="21">
        <f>F134*E134</f>
        <v>780</v>
      </c>
    </row>
    <row r="135" spans="1:7" ht="15" customHeight="1" x14ac:dyDescent="0.25">
      <c r="A135" s="11">
        <v>9</v>
      </c>
      <c r="B135" s="23" t="s">
        <v>126</v>
      </c>
      <c r="C135" s="11" t="s">
        <v>9</v>
      </c>
      <c r="D135" s="11">
        <v>98</v>
      </c>
      <c r="E135" s="11">
        <v>200</v>
      </c>
      <c r="F135" s="14">
        <v>10</v>
      </c>
      <c r="G135" s="21">
        <f>F135*E135</f>
        <v>2000</v>
      </c>
    </row>
    <row r="136" spans="1:7" ht="15" customHeight="1" x14ac:dyDescent="0.25">
      <c r="A136" s="16" t="s">
        <v>127</v>
      </c>
      <c r="B136" s="17"/>
      <c r="C136" s="18"/>
      <c r="D136" s="18"/>
      <c r="E136" s="18"/>
      <c r="F136" s="17"/>
      <c r="G136" s="22">
        <f>SUM(G124:G135)</f>
        <v>72133.62</v>
      </c>
    </row>
    <row r="137" spans="1:7" ht="27.4" customHeight="1" x14ac:dyDescent="0.25">
      <c r="A137" s="11" t="s">
        <v>1</v>
      </c>
      <c r="B137" s="12" t="s">
        <v>2</v>
      </c>
      <c r="C137" s="12" t="s">
        <v>3</v>
      </c>
      <c r="D137" s="12" t="s">
        <v>4</v>
      </c>
      <c r="E137" s="12" t="s">
        <v>5</v>
      </c>
      <c r="F137" s="12" t="s">
        <v>6</v>
      </c>
      <c r="G137" s="12" t="s">
        <v>7</v>
      </c>
    </row>
    <row r="138" spans="1:7" ht="31.9" customHeight="1" x14ac:dyDescent="0.25">
      <c r="A138" s="29">
        <v>1</v>
      </c>
      <c r="B138" s="23" t="s">
        <v>128</v>
      </c>
      <c r="C138" s="11" t="s">
        <v>9</v>
      </c>
      <c r="D138" s="12" t="s">
        <v>129</v>
      </c>
      <c r="E138" s="11">
        <v>50000</v>
      </c>
      <c r="F138" s="29">
        <v>0.25</v>
      </c>
      <c r="G138" s="14">
        <f>F138*E138</f>
        <v>12500</v>
      </c>
    </row>
    <row r="139" spans="1:7" ht="15" customHeight="1" x14ac:dyDescent="0.25">
      <c r="A139" s="16" t="s">
        <v>130</v>
      </c>
      <c r="B139" s="17"/>
      <c r="C139" s="18"/>
      <c r="D139" s="18"/>
      <c r="E139" s="18"/>
      <c r="F139" s="17"/>
      <c r="G139" s="22">
        <f>SUM(G138)</f>
        <v>12500</v>
      </c>
    </row>
    <row r="140" spans="1:7" ht="28.35" customHeight="1" x14ac:dyDescent="0.25">
      <c r="A140" s="11" t="s">
        <v>1</v>
      </c>
      <c r="B140" s="12" t="s">
        <v>2</v>
      </c>
      <c r="C140" s="12" t="s">
        <v>3</v>
      </c>
      <c r="D140" s="12" t="s">
        <v>4</v>
      </c>
      <c r="E140" s="12" t="s">
        <v>5</v>
      </c>
      <c r="F140" s="12" t="s">
        <v>6</v>
      </c>
      <c r="G140" s="12" t="s">
        <v>7</v>
      </c>
    </row>
    <row r="141" spans="1:7" ht="20.65" customHeight="1" x14ac:dyDescent="0.25">
      <c r="A141" s="29">
        <v>1</v>
      </c>
      <c r="B141" s="17" t="s">
        <v>131</v>
      </c>
      <c r="C141" s="11" t="s">
        <v>9</v>
      </c>
      <c r="D141" s="11">
        <v>780</v>
      </c>
      <c r="E141" s="11">
        <v>1600</v>
      </c>
      <c r="F141" s="29">
        <v>2.39</v>
      </c>
      <c r="G141" s="14">
        <f>F141*E141</f>
        <v>3824</v>
      </c>
    </row>
    <row r="142" spans="1:7" ht="15" customHeight="1" x14ac:dyDescent="0.25">
      <c r="A142" s="29">
        <v>2</v>
      </c>
      <c r="B142" s="17" t="s">
        <v>132</v>
      </c>
      <c r="C142" s="11" t="s">
        <v>9</v>
      </c>
      <c r="D142" s="11">
        <v>60</v>
      </c>
      <c r="E142" s="11">
        <v>120</v>
      </c>
      <c r="F142" s="29">
        <v>8.98</v>
      </c>
      <c r="G142" s="14">
        <f>F142*E142</f>
        <v>1077.6000000000001</v>
      </c>
    </row>
    <row r="143" spans="1:7" ht="15" customHeight="1" x14ac:dyDescent="0.25">
      <c r="A143" s="29">
        <v>3</v>
      </c>
      <c r="B143" s="17" t="s">
        <v>133</v>
      </c>
      <c r="C143" s="11" t="s">
        <v>9</v>
      </c>
      <c r="D143" s="11">
        <v>25</v>
      </c>
      <c r="E143" s="11">
        <v>50</v>
      </c>
      <c r="F143" s="29">
        <v>2.92</v>
      </c>
      <c r="G143" s="14">
        <f>F143*E143</f>
        <v>146</v>
      </c>
    </row>
    <row r="144" spans="1:7" ht="15" customHeight="1" x14ac:dyDescent="0.25">
      <c r="A144" s="16" t="s">
        <v>134</v>
      </c>
      <c r="B144" s="17"/>
      <c r="C144" s="18"/>
      <c r="D144" s="18"/>
      <c r="E144" s="18"/>
      <c r="F144" s="17"/>
      <c r="G144" s="33">
        <f>SUM(G141:G143)</f>
        <v>5047.6000000000004</v>
      </c>
    </row>
    <row r="145" spans="1:7" ht="25.7" customHeight="1" x14ac:dyDescent="0.25">
      <c r="A145" s="11" t="s">
        <v>1</v>
      </c>
      <c r="B145" s="12" t="s">
        <v>2</v>
      </c>
      <c r="C145" s="12" t="s">
        <v>3</v>
      </c>
      <c r="D145" s="12" t="s">
        <v>4</v>
      </c>
      <c r="E145" s="12" t="s">
        <v>5</v>
      </c>
      <c r="F145" s="12" t="s">
        <v>6</v>
      </c>
      <c r="G145" s="12" t="s">
        <v>7</v>
      </c>
    </row>
    <row r="146" spans="1:7" ht="15" customHeight="1" x14ac:dyDescent="0.25">
      <c r="A146" s="29">
        <v>1</v>
      </c>
      <c r="B146" s="20" t="s">
        <v>135</v>
      </c>
      <c r="C146" s="11" t="s">
        <v>9</v>
      </c>
      <c r="D146" s="11">
        <v>49</v>
      </c>
      <c r="E146" s="11">
        <v>100</v>
      </c>
      <c r="F146" s="29">
        <v>28.8</v>
      </c>
      <c r="G146" s="14">
        <f>F146*E146</f>
        <v>2880</v>
      </c>
    </row>
    <row r="147" spans="1:7" ht="15" customHeight="1" x14ac:dyDescent="0.25">
      <c r="A147" s="16" t="s">
        <v>136</v>
      </c>
      <c r="B147" s="17"/>
      <c r="C147" s="18"/>
      <c r="D147" s="18"/>
      <c r="E147" s="18"/>
      <c r="F147" s="17"/>
      <c r="G147" s="33">
        <f>SUM(G146)</f>
        <v>2880</v>
      </c>
    </row>
    <row r="148" spans="1:7" ht="30" customHeight="1" x14ac:dyDescent="0.25">
      <c r="A148" s="11" t="s">
        <v>1</v>
      </c>
      <c r="B148" s="12" t="s">
        <v>2</v>
      </c>
      <c r="C148" s="12" t="s">
        <v>3</v>
      </c>
      <c r="D148" s="12" t="s">
        <v>4</v>
      </c>
      <c r="E148" s="12" t="s">
        <v>5</v>
      </c>
      <c r="F148" s="12" t="s">
        <v>6</v>
      </c>
      <c r="G148" s="12" t="s">
        <v>7</v>
      </c>
    </row>
    <row r="149" spans="1:7" ht="15" customHeight="1" x14ac:dyDescent="0.25">
      <c r="A149" s="11">
        <v>1</v>
      </c>
      <c r="B149" s="20" t="s">
        <v>137</v>
      </c>
      <c r="C149" s="11" t="s">
        <v>9</v>
      </c>
      <c r="D149" s="11">
        <v>2300</v>
      </c>
      <c r="E149" s="11">
        <v>4600</v>
      </c>
      <c r="F149" s="14">
        <v>1.46</v>
      </c>
      <c r="G149" s="21">
        <f t="shared" ref="G149:G156" si="5">F149*E149</f>
        <v>6716</v>
      </c>
    </row>
    <row r="150" spans="1:7" ht="15" customHeight="1" x14ac:dyDescent="0.25">
      <c r="A150" s="11">
        <v>2</v>
      </c>
      <c r="B150" s="20" t="s">
        <v>138</v>
      </c>
      <c r="C150" s="11" t="s">
        <v>9</v>
      </c>
      <c r="D150" s="11">
        <v>1065</v>
      </c>
      <c r="E150" s="11">
        <v>2500</v>
      </c>
      <c r="F150" s="14">
        <v>1.46</v>
      </c>
      <c r="G150" s="21">
        <f t="shared" si="5"/>
        <v>3650</v>
      </c>
    </row>
    <row r="151" spans="1:7" ht="15" customHeight="1" x14ac:dyDescent="0.25">
      <c r="A151" s="11">
        <v>3</v>
      </c>
      <c r="B151" s="20" t="s">
        <v>139</v>
      </c>
      <c r="C151" s="11" t="s">
        <v>9</v>
      </c>
      <c r="D151" s="11">
        <v>1560</v>
      </c>
      <c r="E151" s="11">
        <v>3000</v>
      </c>
      <c r="F151" s="14">
        <v>1.65</v>
      </c>
      <c r="G151" s="21">
        <f t="shared" si="5"/>
        <v>4950</v>
      </c>
    </row>
    <row r="152" spans="1:7" ht="15" customHeight="1" x14ac:dyDescent="0.25">
      <c r="A152" s="11">
        <v>4</v>
      </c>
      <c r="B152" s="20" t="s">
        <v>140</v>
      </c>
      <c r="C152" s="11" t="s">
        <v>9</v>
      </c>
      <c r="D152" s="11">
        <v>7930</v>
      </c>
      <c r="E152" s="11">
        <v>16000</v>
      </c>
      <c r="F152" s="14">
        <v>1.06</v>
      </c>
      <c r="G152" s="21">
        <f t="shared" si="5"/>
        <v>16960</v>
      </c>
    </row>
    <row r="153" spans="1:7" ht="15" customHeight="1" x14ac:dyDescent="0.25">
      <c r="A153" s="11">
        <v>5</v>
      </c>
      <c r="B153" s="20" t="s">
        <v>141</v>
      </c>
      <c r="C153" s="11" t="s">
        <v>9</v>
      </c>
      <c r="D153" s="11">
        <v>190</v>
      </c>
      <c r="E153" s="11">
        <v>400</v>
      </c>
      <c r="F153" s="14">
        <v>1.06</v>
      </c>
      <c r="G153" s="21">
        <f t="shared" si="5"/>
        <v>424</v>
      </c>
    </row>
    <row r="154" spans="1:7" ht="15" customHeight="1" x14ac:dyDescent="0.25">
      <c r="A154" s="11">
        <v>6</v>
      </c>
      <c r="B154" s="23" t="s">
        <v>142</v>
      </c>
      <c r="C154" s="11" t="s">
        <v>9</v>
      </c>
      <c r="D154" s="11">
        <v>20</v>
      </c>
      <c r="E154" s="11">
        <v>50</v>
      </c>
      <c r="F154" s="14">
        <v>0.63</v>
      </c>
      <c r="G154" s="21">
        <f t="shared" si="5"/>
        <v>31.5</v>
      </c>
    </row>
    <row r="155" spans="1:7" ht="15" customHeight="1" x14ac:dyDescent="0.25">
      <c r="A155" s="11">
        <v>7</v>
      </c>
      <c r="B155" s="23" t="s">
        <v>143</v>
      </c>
      <c r="C155" s="11" t="s">
        <v>9</v>
      </c>
      <c r="D155" s="11">
        <v>4090</v>
      </c>
      <c r="E155" s="11">
        <v>8500</v>
      </c>
      <c r="F155" s="14">
        <v>0.63</v>
      </c>
      <c r="G155" s="21">
        <f t="shared" si="5"/>
        <v>5355</v>
      </c>
    </row>
    <row r="156" spans="1:7" ht="15" customHeight="1" x14ac:dyDescent="0.25">
      <c r="A156" s="11">
        <v>8</v>
      </c>
      <c r="B156" s="20" t="s">
        <v>144</v>
      </c>
      <c r="C156" s="11" t="s">
        <v>9</v>
      </c>
      <c r="D156" s="11">
        <v>491</v>
      </c>
      <c r="E156" s="11">
        <v>1000</v>
      </c>
      <c r="F156" s="14">
        <v>0.63</v>
      </c>
      <c r="G156" s="21">
        <f t="shared" si="5"/>
        <v>630</v>
      </c>
    </row>
    <row r="157" spans="1:7" ht="15" customHeight="1" x14ac:dyDescent="0.25">
      <c r="A157" s="16" t="s">
        <v>145</v>
      </c>
      <c r="B157" s="17"/>
      <c r="C157" s="18"/>
      <c r="D157" s="18"/>
      <c r="E157" s="18"/>
      <c r="F157" s="17"/>
      <c r="G157" s="22">
        <f>SUM(G149:G156)</f>
        <v>38716.5</v>
      </c>
    </row>
    <row r="158" spans="1:7" ht="30" customHeight="1" x14ac:dyDescent="0.25">
      <c r="A158" s="11" t="s">
        <v>1</v>
      </c>
      <c r="B158" s="12" t="s">
        <v>2</v>
      </c>
      <c r="C158" s="12" t="s">
        <v>3</v>
      </c>
      <c r="D158" s="12" t="s">
        <v>4</v>
      </c>
      <c r="E158" s="12" t="s">
        <v>5</v>
      </c>
      <c r="F158" s="12" t="s">
        <v>6</v>
      </c>
      <c r="G158" s="12" t="s">
        <v>7</v>
      </c>
    </row>
    <row r="159" spans="1:7" ht="15" customHeight="1" x14ac:dyDescent="0.25">
      <c r="A159" s="11">
        <v>1</v>
      </c>
      <c r="B159" s="20" t="s">
        <v>146</v>
      </c>
      <c r="C159" s="11" t="s">
        <v>9</v>
      </c>
      <c r="D159" s="11">
        <v>14402</v>
      </c>
      <c r="E159" s="11">
        <v>29000</v>
      </c>
      <c r="F159" s="14">
        <v>0.9</v>
      </c>
      <c r="G159" s="21">
        <f>F159*E159</f>
        <v>26100</v>
      </c>
    </row>
    <row r="160" spans="1:7" ht="14.1" customHeight="1" x14ac:dyDescent="0.25">
      <c r="A160" s="11">
        <v>2</v>
      </c>
      <c r="B160" s="20" t="s">
        <v>147</v>
      </c>
      <c r="C160" s="11" t="s">
        <v>9</v>
      </c>
      <c r="D160" s="11">
        <v>300</v>
      </c>
      <c r="E160" s="11">
        <v>600</v>
      </c>
      <c r="F160" s="14">
        <v>1.1499999999999999</v>
      </c>
      <c r="G160" s="21">
        <f>F160*E160</f>
        <v>690</v>
      </c>
    </row>
    <row r="161" spans="1:7" ht="14.1" customHeight="1" x14ac:dyDescent="0.25">
      <c r="A161" s="16" t="s">
        <v>148</v>
      </c>
      <c r="B161" s="20"/>
      <c r="C161" s="11"/>
      <c r="D161" s="11"/>
      <c r="E161" s="11"/>
      <c r="F161" s="28"/>
      <c r="G161" s="30">
        <f>SUM(G159:G160)</f>
        <v>26790</v>
      </c>
    </row>
    <row r="162" spans="1:7" ht="30" customHeight="1" x14ac:dyDescent="0.25">
      <c r="A162" s="11" t="s">
        <v>1</v>
      </c>
      <c r="B162" s="12" t="s">
        <v>2</v>
      </c>
      <c r="C162" s="12" t="s">
        <v>3</v>
      </c>
      <c r="D162" s="12" t="s">
        <v>4</v>
      </c>
      <c r="E162" s="12" t="s">
        <v>5</v>
      </c>
      <c r="F162" s="12" t="s">
        <v>6</v>
      </c>
      <c r="G162" s="12" t="s">
        <v>7</v>
      </c>
    </row>
    <row r="163" spans="1:7" ht="28.35" customHeight="1" x14ac:dyDescent="0.25">
      <c r="A163" s="11">
        <v>1</v>
      </c>
      <c r="B163" s="20" t="s">
        <v>149</v>
      </c>
      <c r="C163" s="11" t="s">
        <v>9</v>
      </c>
      <c r="D163" s="11">
        <v>625</v>
      </c>
      <c r="E163" s="11">
        <v>1250</v>
      </c>
      <c r="F163" s="14">
        <v>3.4</v>
      </c>
      <c r="G163" s="15">
        <f t="shared" ref="G163:G171" si="6">F163*E163</f>
        <v>4250</v>
      </c>
    </row>
    <row r="164" spans="1:7" ht="53.25" customHeight="1" x14ac:dyDescent="0.25">
      <c r="A164" s="11">
        <v>2</v>
      </c>
      <c r="B164" s="23" t="s">
        <v>150</v>
      </c>
      <c r="C164" s="11" t="s">
        <v>9</v>
      </c>
      <c r="D164" s="11">
        <v>63050</v>
      </c>
      <c r="E164" s="11">
        <v>126000</v>
      </c>
      <c r="F164" s="14">
        <v>2.1</v>
      </c>
      <c r="G164" s="15">
        <f t="shared" si="6"/>
        <v>264600</v>
      </c>
    </row>
    <row r="165" spans="1:7" ht="25.9" customHeight="1" x14ac:dyDescent="0.25">
      <c r="A165" s="11">
        <v>3</v>
      </c>
      <c r="B165" s="20" t="s">
        <v>151</v>
      </c>
      <c r="C165" s="11" t="s">
        <v>9</v>
      </c>
      <c r="D165" s="11">
        <v>1376</v>
      </c>
      <c r="E165" s="11">
        <v>3000</v>
      </c>
      <c r="F165" s="14">
        <v>16.7</v>
      </c>
      <c r="G165" s="15">
        <f t="shared" si="6"/>
        <v>50100</v>
      </c>
    </row>
    <row r="166" spans="1:7" ht="15" customHeight="1" x14ac:dyDescent="0.25">
      <c r="A166" s="11">
        <v>4</v>
      </c>
      <c r="B166" s="20" t="s">
        <v>152</v>
      </c>
      <c r="C166" s="11" t="s">
        <v>9</v>
      </c>
      <c r="D166" s="11">
        <v>66200</v>
      </c>
      <c r="E166" s="11">
        <v>132000</v>
      </c>
      <c r="F166" s="14">
        <v>0.16</v>
      </c>
      <c r="G166" s="15">
        <f t="shared" si="6"/>
        <v>21120</v>
      </c>
    </row>
    <row r="167" spans="1:7" ht="15" customHeight="1" x14ac:dyDescent="0.25">
      <c r="A167" s="29">
        <v>5</v>
      </c>
      <c r="B167" s="23" t="s">
        <v>153</v>
      </c>
      <c r="C167" s="11" t="s">
        <v>9</v>
      </c>
      <c r="D167" s="11">
        <v>4895</v>
      </c>
      <c r="E167" s="11">
        <v>10000</v>
      </c>
      <c r="F167" s="14">
        <v>1.1000000000000001</v>
      </c>
      <c r="G167" s="15">
        <f t="shared" si="6"/>
        <v>11000</v>
      </c>
    </row>
    <row r="168" spans="1:7" ht="15" customHeight="1" x14ac:dyDescent="0.25">
      <c r="A168" s="29">
        <v>6</v>
      </c>
      <c r="B168" s="23" t="s">
        <v>154</v>
      </c>
      <c r="C168" s="11" t="s">
        <v>9</v>
      </c>
      <c r="D168" s="11">
        <v>6000</v>
      </c>
      <c r="E168" s="11">
        <v>12000</v>
      </c>
      <c r="F168" s="14">
        <v>2.2999999999999998</v>
      </c>
      <c r="G168" s="15">
        <f t="shared" si="6"/>
        <v>27599.999999999996</v>
      </c>
    </row>
    <row r="169" spans="1:7" ht="15" customHeight="1" x14ac:dyDescent="0.25">
      <c r="A169" s="29">
        <v>7</v>
      </c>
      <c r="B169" s="23" t="s">
        <v>155</v>
      </c>
      <c r="C169" s="11" t="s">
        <v>9</v>
      </c>
      <c r="D169" s="11">
        <v>505</v>
      </c>
      <c r="E169" s="11">
        <v>1000</v>
      </c>
      <c r="F169" s="14">
        <v>4.8</v>
      </c>
      <c r="G169" s="15">
        <f t="shared" si="6"/>
        <v>4800</v>
      </c>
    </row>
    <row r="170" spans="1:7" ht="43.7" customHeight="1" x14ac:dyDescent="0.25">
      <c r="A170" s="11">
        <v>8</v>
      </c>
      <c r="B170" s="20" t="s">
        <v>156</v>
      </c>
      <c r="C170" s="11" t="s">
        <v>9</v>
      </c>
      <c r="D170" s="11">
        <v>2840</v>
      </c>
      <c r="E170" s="11">
        <v>5700</v>
      </c>
      <c r="F170" s="14">
        <v>3.85</v>
      </c>
      <c r="G170" s="15">
        <f t="shared" si="6"/>
        <v>21945</v>
      </c>
    </row>
    <row r="171" spans="1:7" ht="24.95" customHeight="1" x14ac:dyDescent="0.25">
      <c r="A171" s="11">
        <v>9</v>
      </c>
      <c r="B171" s="20" t="s">
        <v>157</v>
      </c>
      <c r="C171" s="11" t="s">
        <v>9</v>
      </c>
      <c r="D171" s="11" t="s">
        <v>97</v>
      </c>
      <c r="E171" s="11">
        <v>250</v>
      </c>
      <c r="F171" s="14">
        <v>4</v>
      </c>
      <c r="G171" s="15">
        <f t="shared" si="6"/>
        <v>1000</v>
      </c>
    </row>
    <row r="172" spans="1:7" ht="15" customHeight="1" x14ac:dyDescent="0.25">
      <c r="A172" s="16" t="s">
        <v>158</v>
      </c>
      <c r="B172" s="34"/>
      <c r="C172" s="18"/>
      <c r="D172" s="18"/>
      <c r="E172" s="18"/>
      <c r="F172" s="17"/>
      <c r="G172" s="35">
        <f>SUM(G163:G171)</f>
        <v>406415</v>
      </c>
    </row>
    <row r="173" spans="1:7" ht="30" customHeight="1" x14ac:dyDescent="0.25">
      <c r="A173" s="11" t="s">
        <v>1</v>
      </c>
      <c r="B173" s="12" t="s">
        <v>2</v>
      </c>
      <c r="C173" s="12" t="s">
        <v>3</v>
      </c>
      <c r="D173" s="12" t="s">
        <v>4</v>
      </c>
      <c r="E173" s="12" t="s">
        <v>5</v>
      </c>
      <c r="F173" s="12" t="s">
        <v>6</v>
      </c>
      <c r="G173" s="12" t="s">
        <v>7</v>
      </c>
    </row>
    <row r="174" spans="1:7" ht="102.4" customHeight="1" x14ac:dyDescent="0.25">
      <c r="A174" s="11">
        <v>1</v>
      </c>
      <c r="B174" s="36" t="s">
        <v>159</v>
      </c>
      <c r="C174" s="11" t="s">
        <v>9</v>
      </c>
      <c r="D174" s="37">
        <v>158854</v>
      </c>
      <c r="E174" s="37">
        <v>310000</v>
      </c>
      <c r="F174" s="15">
        <v>0.67</v>
      </c>
      <c r="G174" s="15">
        <f t="shared" ref="G174:G187" si="7">F174*E174</f>
        <v>207700</v>
      </c>
    </row>
    <row r="175" spans="1:7" ht="92.85" customHeight="1" x14ac:dyDescent="0.25">
      <c r="A175" s="11">
        <v>2</v>
      </c>
      <c r="B175" s="36" t="s">
        <v>160</v>
      </c>
      <c r="C175" s="11" t="s">
        <v>9</v>
      </c>
      <c r="D175" s="37">
        <v>5661</v>
      </c>
      <c r="E175" s="37">
        <v>12000</v>
      </c>
      <c r="F175" s="15">
        <v>0.8</v>
      </c>
      <c r="G175" s="15">
        <f t="shared" si="7"/>
        <v>9600</v>
      </c>
    </row>
    <row r="176" spans="1:7" ht="20.100000000000001" customHeight="1" x14ac:dyDescent="0.25">
      <c r="A176" s="11">
        <v>3</v>
      </c>
      <c r="B176" s="36" t="s">
        <v>161</v>
      </c>
      <c r="C176" s="11" t="s">
        <v>9</v>
      </c>
      <c r="D176" s="37">
        <v>40</v>
      </c>
      <c r="E176" s="37">
        <v>100</v>
      </c>
      <c r="F176" s="15">
        <v>2.4</v>
      </c>
      <c r="G176" s="15">
        <f t="shared" si="7"/>
        <v>240</v>
      </c>
    </row>
    <row r="177" spans="1:8" ht="39.200000000000003" customHeight="1" x14ac:dyDescent="0.25">
      <c r="A177" s="11">
        <v>4</v>
      </c>
      <c r="B177" s="13" t="s">
        <v>162</v>
      </c>
      <c r="C177" s="11" t="s">
        <v>9</v>
      </c>
      <c r="D177" s="37">
        <v>70</v>
      </c>
      <c r="E177" s="37">
        <v>250</v>
      </c>
      <c r="F177" s="15">
        <v>11</v>
      </c>
      <c r="G177" s="15">
        <f t="shared" si="7"/>
        <v>2750</v>
      </c>
    </row>
    <row r="178" spans="1:8" ht="22.5" customHeight="1" x14ac:dyDescent="0.25">
      <c r="A178" s="11">
        <v>5</v>
      </c>
      <c r="B178" s="13" t="s">
        <v>163</v>
      </c>
      <c r="C178" s="11" t="s">
        <v>9</v>
      </c>
      <c r="D178" s="37">
        <v>6942</v>
      </c>
      <c r="E178" s="37">
        <v>15000</v>
      </c>
      <c r="F178" s="15">
        <v>0.43</v>
      </c>
      <c r="G178" s="15">
        <f t="shared" si="7"/>
        <v>6450</v>
      </c>
    </row>
    <row r="179" spans="1:8" ht="22.5" customHeight="1" x14ac:dyDescent="0.25">
      <c r="A179" s="11">
        <v>6</v>
      </c>
      <c r="B179" s="13" t="s">
        <v>164</v>
      </c>
      <c r="C179" s="11" t="s">
        <v>9</v>
      </c>
      <c r="D179" s="37">
        <v>8334</v>
      </c>
      <c r="E179" s="37">
        <v>16000</v>
      </c>
      <c r="F179" s="15">
        <v>0.5</v>
      </c>
      <c r="G179" s="15">
        <f t="shared" si="7"/>
        <v>8000</v>
      </c>
    </row>
    <row r="180" spans="1:8" ht="15" customHeight="1" x14ac:dyDescent="0.25">
      <c r="A180" s="11">
        <v>7</v>
      </c>
      <c r="B180" s="13" t="s">
        <v>165</v>
      </c>
      <c r="C180" s="11" t="s">
        <v>9</v>
      </c>
      <c r="D180" s="37">
        <v>40</v>
      </c>
      <c r="E180" s="37">
        <v>100</v>
      </c>
      <c r="F180" s="15">
        <v>4</v>
      </c>
      <c r="G180" s="15">
        <f t="shared" si="7"/>
        <v>400</v>
      </c>
    </row>
    <row r="181" spans="1:8" ht="55.7" customHeight="1" x14ac:dyDescent="0.25">
      <c r="A181" s="11">
        <v>8</v>
      </c>
      <c r="B181" s="13" t="s">
        <v>166</v>
      </c>
      <c r="C181" s="11" t="s">
        <v>9</v>
      </c>
      <c r="D181" s="37">
        <v>15600</v>
      </c>
      <c r="E181" s="37">
        <v>30000</v>
      </c>
      <c r="F181" s="15">
        <v>2.85</v>
      </c>
      <c r="G181" s="15">
        <f t="shared" si="7"/>
        <v>85500</v>
      </c>
    </row>
    <row r="182" spans="1:8" ht="79.5" customHeight="1" x14ac:dyDescent="0.25">
      <c r="A182" s="11">
        <v>9</v>
      </c>
      <c r="B182" s="13" t="s">
        <v>167</v>
      </c>
      <c r="C182" s="11" t="s">
        <v>9</v>
      </c>
      <c r="D182" s="11">
        <v>470</v>
      </c>
      <c r="E182" s="37">
        <v>1000</v>
      </c>
      <c r="F182" s="15">
        <v>2.46</v>
      </c>
      <c r="G182" s="15">
        <f t="shared" si="7"/>
        <v>2460</v>
      </c>
    </row>
    <row r="183" spans="1:8" ht="42.6" customHeight="1" x14ac:dyDescent="0.25">
      <c r="A183" s="11">
        <v>10</v>
      </c>
      <c r="B183" s="20" t="s">
        <v>168</v>
      </c>
      <c r="C183" s="11" t="s">
        <v>9</v>
      </c>
      <c r="D183" s="11">
        <v>11</v>
      </c>
      <c r="E183" s="37">
        <v>25</v>
      </c>
      <c r="F183" s="15">
        <v>29</v>
      </c>
      <c r="G183" s="15">
        <f t="shared" si="7"/>
        <v>725</v>
      </c>
    </row>
    <row r="184" spans="1:8" ht="21.75" customHeight="1" x14ac:dyDescent="0.25">
      <c r="A184" s="11">
        <v>11</v>
      </c>
      <c r="B184" s="20" t="s">
        <v>169</v>
      </c>
      <c r="C184" s="11" t="s">
        <v>9</v>
      </c>
      <c r="D184" s="11">
        <v>47</v>
      </c>
      <c r="E184" s="37">
        <v>200</v>
      </c>
      <c r="F184" s="15">
        <v>13.7</v>
      </c>
      <c r="G184" s="15">
        <f t="shared" si="7"/>
        <v>2740</v>
      </c>
    </row>
    <row r="185" spans="1:8" ht="40.9" customHeight="1" x14ac:dyDescent="0.25">
      <c r="A185" s="11">
        <v>12</v>
      </c>
      <c r="B185" s="20" t="s">
        <v>170</v>
      </c>
      <c r="C185" s="11" t="s">
        <v>9</v>
      </c>
      <c r="D185" s="11">
        <v>14</v>
      </c>
      <c r="E185" s="37">
        <v>30</v>
      </c>
      <c r="F185" s="38">
        <v>175</v>
      </c>
      <c r="G185" s="15">
        <f t="shared" si="7"/>
        <v>5250</v>
      </c>
    </row>
    <row r="186" spans="1:8" ht="24.95" customHeight="1" x14ac:dyDescent="0.25">
      <c r="A186" s="11">
        <v>13</v>
      </c>
      <c r="B186" s="20" t="s">
        <v>171</v>
      </c>
      <c r="C186" s="11" t="s">
        <v>9</v>
      </c>
      <c r="D186" s="11" t="s">
        <v>97</v>
      </c>
      <c r="E186" s="37">
        <v>3000</v>
      </c>
      <c r="F186" s="38">
        <v>1.8</v>
      </c>
      <c r="G186" s="15">
        <f t="shared" si="7"/>
        <v>5400</v>
      </c>
    </row>
    <row r="187" spans="1:8" ht="24.95" customHeight="1" x14ac:dyDescent="0.25">
      <c r="A187" s="11">
        <v>14</v>
      </c>
      <c r="B187" s="20" t="s">
        <v>172</v>
      </c>
      <c r="C187" s="11" t="s">
        <v>9</v>
      </c>
      <c r="D187" s="11">
        <v>35</v>
      </c>
      <c r="E187" s="11">
        <v>100</v>
      </c>
      <c r="F187" s="14">
        <v>1.35</v>
      </c>
      <c r="G187" s="15">
        <f t="shared" si="7"/>
        <v>135</v>
      </c>
    </row>
    <row r="188" spans="1:8" ht="21.4" customHeight="1" x14ac:dyDescent="0.25">
      <c r="A188" s="16" t="s">
        <v>173</v>
      </c>
      <c r="B188" s="17"/>
      <c r="C188" s="18"/>
      <c r="D188" s="39"/>
      <c r="E188" s="39"/>
      <c r="F188" s="27"/>
      <c r="G188" s="35">
        <f>SUM(G174:G187)</f>
        <v>337350</v>
      </c>
      <c r="H188" s="40"/>
    </row>
    <row r="189" spans="1:8" ht="30" customHeight="1" x14ac:dyDescent="0.25">
      <c r="A189" s="11" t="s">
        <v>1</v>
      </c>
      <c r="B189" s="12" t="s">
        <v>2</v>
      </c>
      <c r="C189" s="12" t="s">
        <v>3</v>
      </c>
      <c r="D189" s="12" t="s">
        <v>4</v>
      </c>
      <c r="E189" s="12" t="s">
        <v>5</v>
      </c>
      <c r="F189" s="12" t="s">
        <v>6</v>
      </c>
      <c r="G189" s="12" t="s">
        <v>7</v>
      </c>
    </row>
    <row r="190" spans="1:8" ht="28.35" customHeight="1" x14ac:dyDescent="0.25">
      <c r="A190" s="11">
        <v>1</v>
      </c>
      <c r="B190" s="20" t="s">
        <v>174</v>
      </c>
      <c r="C190" s="11"/>
      <c r="D190" s="37"/>
      <c r="E190" s="37"/>
      <c r="F190" s="14"/>
      <c r="G190" s="14"/>
    </row>
    <row r="191" spans="1:8" ht="15" customHeight="1" x14ac:dyDescent="0.25">
      <c r="A191" s="11"/>
      <c r="B191" s="31" t="s">
        <v>175</v>
      </c>
      <c r="C191" s="100" t="s">
        <v>100</v>
      </c>
      <c r="D191" s="101">
        <v>1600</v>
      </c>
      <c r="E191" s="101">
        <v>3200</v>
      </c>
      <c r="F191" s="98">
        <v>3.8</v>
      </c>
      <c r="G191" s="102">
        <f t="shared" ref="G191:G196" si="8">F191*E191</f>
        <v>12160</v>
      </c>
    </row>
    <row r="192" spans="1:8" ht="15" customHeight="1" x14ac:dyDescent="0.25">
      <c r="A192" s="11"/>
      <c r="B192" s="31" t="s">
        <v>176</v>
      </c>
      <c r="C192" s="100"/>
      <c r="D192" s="101"/>
      <c r="E192" s="101"/>
      <c r="F192" s="98"/>
      <c r="G192" s="102">
        <f t="shared" si="8"/>
        <v>0</v>
      </c>
    </row>
    <row r="193" spans="1:7" ht="15" customHeight="1" x14ac:dyDescent="0.25">
      <c r="A193" s="11"/>
      <c r="B193" s="31" t="s">
        <v>177</v>
      </c>
      <c r="C193" s="11" t="s">
        <v>100</v>
      </c>
      <c r="D193" s="37">
        <v>3200</v>
      </c>
      <c r="E193" s="37">
        <v>6000</v>
      </c>
      <c r="F193" s="14">
        <v>4.5</v>
      </c>
      <c r="G193" s="15">
        <f t="shared" si="8"/>
        <v>27000</v>
      </c>
    </row>
    <row r="194" spans="1:7" ht="26.1" customHeight="1" x14ac:dyDescent="0.25">
      <c r="A194" s="11">
        <v>2</v>
      </c>
      <c r="B194" s="31" t="s">
        <v>178</v>
      </c>
      <c r="C194" s="11" t="s">
        <v>100</v>
      </c>
      <c r="D194" s="37">
        <v>9060</v>
      </c>
      <c r="E194" s="37">
        <v>2000</v>
      </c>
      <c r="F194" s="14">
        <v>14</v>
      </c>
      <c r="G194" s="15">
        <f t="shared" si="8"/>
        <v>28000</v>
      </c>
    </row>
    <row r="195" spans="1:7" ht="26.1" customHeight="1" x14ac:dyDescent="0.25">
      <c r="A195" s="11">
        <v>3</v>
      </c>
      <c r="B195" s="18" t="s">
        <v>179</v>
      </c>
      <c r="C195" s="11" t="s">
        <v>9</v>
      </c>
      <c r="D195" s="11">
        <v>2300</v>
      </c>
      <c r="E195" s="11">
        <v>4600</v>
      </c>
      <c r="F195" s="14">
        <v>0.45</v>
      </c>
      <c r="G195" s="15">
        <f t="shared" si="8"/>
        <v>2070</v>
      </c>
    </row>
    <row r="196" spans="1:7" ht="26.1" customHeight="1" x14ac:dyDescent="0.25">
      <c r="A196" s="11">
        <v>4</v>
      </c>
      <c r="B196" s="20" t="s">
        <v>180</v>
      </c>
      <c r="C196" s="11" t="s">
        <v>9</v>
      </c>
      <c r="D196" s="11">
        <v>1800</v>
      </c>
      <c r="E196" s="11">
        <v>3600</v>
      </c>
      <c r="F196" s="15">
        <v>0.75</v>
      </c>
      <c r="G196" s="15">
        <f t="shared" si="8"/>
        <v>2700</v>
      </c>
    </row>
    <row r="197" spans="1:7" ht="15" customHeight="1" x14ac:dyDescent="0.25">
      <c r="A197" s="16" t="s">
        <v>181</v>
      </c>
      <c r="B197" s="17"/>
      <c r="C197" s="18"/>
      <c r="D197" s="18"/>
      <c r="E197" s="18"/>
      <c r="F197" s="17"/>
      <c r="G197" s="22">
        <f>SUM(G191:G196)</f>
        <v>71930</v>
      </c>
    </row>
    <row r="198" spans="1:7" ht="30" customHeight="1" x14ac:dyDescent="0.25">
      <c r="A198" s="11" t="s">
        <v>1</v>
      </c>
      <c r="B198" s="12" t="s">
        <v>2</v>
      </c>
      <c r="C198" s="12" t="s">
        <v>3</v>
      </c>
      <c r="D198" s="12" t="s">
        <v>4</v>
      </c>
      <c r="E198" s="12" t="s">
        <v>5</v>
      </c>
      <c r="F198" s="12" t="s">
        <v>6</v>
      </c>
      <c r="G198" s="12" t="s">
        <v>7</v>
      </c>
    </row>
    <row r="199" spans="1:7" ht="55.7" customHeight="1" x14ac:dyDescent="0.25">
      <c r="A199" s="11">
        <v>1</v>
      </c>
      <c r="B199" s="13" t="s">
        <v>182</v>
      </c>
      <c r="C199" s="11" t="s">
        <v>9</v>
      </c>
      <c r="D199" s="11">
        <v>3414</v>
      </c>
      <c r="E199" s="11">
        <v>6800</v>
      </c>
      <c r="F199" s="14">
        <v>1.69</v>
      </c>
      <c r="G199" s="21">
        <f t="shared" ref="G199:G204" si="9">F199*E199</f>
        <v>11492</v>
      </c>
    </row>
    <row r="200" spans="1:7" ht="55.5" customHeight="1" x14ac:dyDescent="0.25">
      <c r="A200" s="11">
        <v>2</v>
      </c>
      <c r="B200" s="13" t="s">
        <v>183</v>
      </c>
      <c r="C200" s="11" t="s">
        <v>9</v>
      </c>
      <c r="D200" s="11">
        <v>35</v>
      </c>
      <c r="E200" s="11">
        <v>100</v>
      </c>
      <c r="F200" s="14">
        <v>1.69</v>
      </c>
      <c r="G200" s="21">
        <f t="shared" si="9"/>
        <v>169</v>
      </c>
    </row>
    <row r="201" spans="1:7" ht="70.150000000000006" customHeight="1" x14ac:dyDescent="0.25">
      <c r="A201" s="11">
        <v>3</v>
      </c>
      <c r="B201" s="13" t="s">
        <v>184</v>
      </c>
      <c r="C201" s="11" t="s">
        <v>9</v>
      </c>
      <c r="D201" s="11">
        <v>1330</v>
      </c>
      <c r="E201" s="11">
        <v>2650</v>
      </c>
      <c r="F201" s="14">
        <v>12</v>
      </c>
      <c r="G201" s="21">
        <f t="shared" si="9"/>
        <v>31800</v>
      </c>
    </row>
    <row r="202" spans="1:7" ht="79.5" customHeight="1" x14ac:dyDescent="0.25">
      <c r="A202" s="11">
        <v>4</v>
      </c>
      <c r="B202" s="13" t="s">
        <v>185</v>
      </c>
      <c r="C202" s="11" t="s">
        <v>9</v>
      </c>
      <c r="D202" s="11">
        <v>250</v>
      </c>
      <c r="E202" s="11">
        <v>500</v>
      </c>
      <c r="F202" s="14">
        <v>13</v>
      </c>
      <c r="G202" s="21">
        <f t="shared" si="9"/>
        <v>6500</v>
      </c>
    </row>
    <row r="203" spans="1:7" ht="22.5" customHeight="1" x14ac:dyDescent="0.25">
      <c r="A203" s="11">
        <v>5</v>
      </c>
      <c r="B203" s="20" t="s">
        <v>186</v>
      </c>
      <c r="C203" s="11" t="s">
        <v>9</v>
      </c>
      <c r="D203" s="11">
        <v>41</v>
      </c>
      <c r="E203" s="11">
        <v>200</v>
      </c>
      <c r="F203" s="14">
        <v>2.8</v>
      </c>
      <c r="G203" s="21">
        <f t="shared" si="9"/>
        <v>560</v>
      </c>
    </row>
    <row r="204" spans="1:7" ht="22.5" customHeight="1" x14ac:dyDescent="0.25">
      <c r="A204" s="11">
        <v>6</v>
      </c>
      <c r="B204" s="20" t="s">
        <v>187</v>
      </c>
      <c r="C204" s="11" t="s">
        <v>9</v>
      </c>
      <c r="D204" s="11">
        <v>4323</v>
      </c>
      <c r="E204" s="11">
        <v>8500</v>
      </c>
      <c r="F204" s="14">
        <v>0.65</v>
      </c>
      <c r="G204" s="21">
        <f t="shared" si="9"/>
        <v>5525</v>
      </c>
    </row>
    <row r="205" spans="1:7" ht="15" customHeight="1" x14ac:dyDescent="0.25">
      <c r="A205" s="16" t="s">
        <v>188</v>
      </c>
      <c r="B205" s="17"/>
      <c r="C205" s="18"/>
      <c r="D205" s="18"/>
      <c r="E205" s="18"/>
      <c r="F205" s="17"/>
      <c r="G205" s="22">
        <f>SUM(G199:G204)</f>
        <v>56046</v>
      </c>
    </row>
    <row r="206" spans="1:7" ht="30" customHeight="1" x14ac:dyDescent="0.25">
      <c r="A206" s="11" t="s">
        <v>1</v>
      </c>
      <c r="B206" s="12" t="s">
        <v>2</v>
      </c>
      <c r="C206" s="12" t="s">
        <v>3</v>
      </c>
      <c r="D206" s="12" t="s">
        <v>4</v>
      </c>
      <c r="E206" s="12" t="s">
        <v>5</v>
      </c>
      <c r="F206" s="12" t="s">
        <v>6</v>
      </c>
      <c r="G206" s="12" t="s">
        <v>7</v>
      </c>
    </row>
    <row r="207" spans="1:7" ht="104.1" customHeight="1" x14ac:dyDescent="0.25">
      <c r="A207" s="11">
        <v>1</v>
      </c>
      <c r="B207" s="13" t="s">
        <v>189</v>
      </c>
      <c r="C207" s="11" t="s">
        <v>9</v>
      </c>
      <c r="D207" s="11">
        <v>310</v>
      </c>
      <c r="E207" s="11">
        <v>650</v>
      </c>
      <c r="F207" s="14">
        <v>13</v>
      </c>
      <c r="G207" s="21">
        <f>F207*E207</f>
        <v>8450</v>
      </c>
    </row>
    <row r="208" spans="1:7" ht="38.65" customHeight="1" x14ac:dyDescent="0.25">
      <c r="A208" s="11">
        <v>2</v>
      </c>
      <c r="B208" s="13" t="s">
        <v>190</v>
      </c>
      <c r="C208" s="11" t="s">
        <v>9</v>
      </c>
      <c r="D208" s="11">
        <v>300</v>
      </c>
      <c r="E208" s="11">
        <v>600</v>
      </c>
      <c r="F208" s="14">
        <v>50</v>
      </c>
      <c r="G208" s="21">
        <f>F208*E208</f>
        <v>30000</v>
      </c>
    </row>
    <row r="209" spans="1:7" ht="15" customHeight="1" x14ac:dyDescent="0.25">
      <c r="A209" s="16" t="s">
        <v>191</v>
      </c>
      <c r="B209" s="17"/>
      <c r="C209" s="18"/>
      <c r="D209" s="18"/>
      <c r="E209" s="18"/>
      <c r="F209" s="18"/>
      <c r="G209" s="22">
        <f>SUM(G207:G208)</f>
        <v>38450</v>
      </c>
    </row>
    <row r="210" spans="1:7" ht="30" customHeight="1" x14ac:dyDescent="0.25">
      <c r="A210" s="11" t="s">
        <v>1</v>
      </c>
      <c r="B210" s="12" t="s">
        <v>2</v>
      </c>
      <c r="C210" s="12" t="s">
        <v>3</v>
      </c>
      <c r="D210" s="12" t="s">
        <v>4</v>
      </c>
      <c r="E210" s="12" t="s">
        <v>5</v>
      </c>
      <c r="F210" s="12" t="s">
        <v>6</v>
      </c>
      <c r="G210" s="12" t="s">
        <v>7</v>
      </c>
    </row>
    <row r="211" spans="1:7" ht="31.9" customHeight="1" x14ac:dyDescent="0.25">
      <c r="A211" s="11">
        <v>1</v>
      </c>
      <c r="B211" s="13" t="s">
        <v>192</v>
      </c>
      <c r="C211" s="103" t="s">
        <v>9</v>
      </c>
      <c r="D211" s="103">
        <v>7000</v>
      </c>
      <c r="E211" s="103">
        <v>14000</v>
      </c>
      <c r="F211" s="104">
        <v>0.16</v>
      </c>
      <c r="G211" s="105">
        <f t="shared" ref="G211:G221" si="10">F211*E211</f>
        <v>2240</v>
      </c>
    </row>
    <row r="212" spans="1:7" ht="28.15" customHeight="1" x14ac:dyDescent="0.25">
      <c r="A212" s="11">
        <v>2</v>
      </c>
      <c r="B212" s="13" t="s">
        <v>193</v>
      </c>
      <c r="C212" s="103"/>
      <c r="D212" s="103"/>
      <c r="E212" s="103"/>
      <c r="F212" s="104"/>
      <c r="G212" s="105">
        <f t="shared" si="10"/>
        <v>0</v>
      </c>
    </row>
    <row r="213" spans="1:7" ht="41.85" customHeight="1" x14ac:dyDescent="0.25">
      <c r="A213" s="11">
        <v>3</v>
      </c>
      <c r="B213" s="13" t="s">
        <v>194</v>
      </c>
      <c r="C213" s="11"/>
      <c r="D213" s="11"/>
      <c r="E213" s="11"/>
      <c r="F213" s="14"/>
      <c r="G213" s="42">
        <f t="shared" si="10"/>
        <v>0</v>
      </c>
    </row>
    <row r="214" spans="1:7" ht="15" customHeight="1" x14ac:dyDescent="0.25">
      <c r="A214" s="11"/>
      <c r="B214" s="20" t="s">
        <v>195</v>
      </c>
      <c r="C214" s="11" t="s">
        <v>100</v>
      </c>
      <c r="D214" s="11">
        <v>1255</v>
      </c>
      <c r="E214" s="11">
        <v>2500</v>
      </c>
      <c r="F214" s="14">
        <v>5.3</v>
      </c>
      <c r="G214" s="42">
        <f t="shared" si="10"/>
        <v>13250</v>
      </c>
    </row>
    <row r="215" spans="1:7" ht="15" customHeight="1" x14ac:dyDescent="0.25">
      <c r="A215" s="11"/>
      <c r="B215" s="20" t="s">
        <v>196</v>
      </c>
      <c r="C215" s="11" t="s">
        <v>100</v>
      </c>
      <c r="D215" s="11">
        <v>1373</v>
      </c>
      <c r="E215" s="11">
        <v>2700</v>
      </c>
      <c r="F215" s="14">
        <v>7.48</v>
      </c>
      <c r="G215" s="42">
        <f t="shared" si="10"/>
        <v>20196</v>
      </c>
    </row>
    <row r="216" spans="1:7" ht="15" customHeight="1" x14ac:dyDescent="0.25">
      <c r="A216" s="11"/>
      <c r="B216" s="20" t="s">
        <v>197</v>
      </c>
      <c r="C216" s="11" t="s">
        <v>100</v>
      </c>
      <c r="D216" s="11">
        <v>1282</v>
      </c>
      <c r="E216" s="11">
        <v>2500</v>
      </c>
      <c r="F216" s="14">
        <v>10.45</v>
      </c>
      <c r="G216" s="42">
        <f t="shared" si="10"/>
        <v>26125</v>
      </c>
    </row>
    <row r="217" spans="1:7" ht="15" customHeight="1" x14ac:dyDescent="0.25">
      <c r="A217" s="11"/>
      <c r="B217" s="20" t="s">
        <v>198</v>
      </c>
      <c r="C217" s="11" t="s">
        <v>100</v>
      </c>
      <c r="D217" s="11">
        <v>2000</v>
      </c>
      <c r="E217" s="11">
        <v>4000</v>
      </c>
      <c r="F217" s="14">
        <v>15.2</v>
      </c>
      <c r="G217" s="42">
        <f t="shared" si="10"/>
        <v>60800</v>
      </c>
    </row>
    <row r="218" spans="1:7" ht="27.6" customHeight="1" x14ac:dyDescent="0.25">
      <c r="A218" s="11">
        <v>4</v>
      </c>
      <c r="B218" s="20" t="s">
        <v>199</v>
      </c>
      <c r="C218" s="11" t="s">
        <v>9</v>
      </c>
      <c r="D218" s="11">
        <v>8717</v>
      </c>
      <c r="E218" s="11">
        <v>17000</v>
      </c>
      <c r="F218" s="14">
        <v>1.35</v>
      </c>
      <c r="G218" s="42">
        <f t="shared" si="10"/>
        <v>22950</v>
      </c>
    </row>
    <row r="219" spans="1:7" ht="46.9" customHeight="1" x14ac:dyDescent="0.25">
      <c r="A219" s="11">
        <v>5</v>
      </c>
      <c r="B219" s="13" t="s">
        <v>200</v>
      </c>
      <c r="C219" s="11" t="s">
        <v>9</v>
      </c>
      <c r="D219" s="11">
        <v>500</v>
      </c>
      <c r="E219" s="11">
        <v>1000</v>
      </c>
      <c r="F219" s="14">
        <v>0.47</v>
      </c>
      <c r="G219" s="42">
        <f t="shared" si="10"/>
        <v>470</v>
      </c>
    </row>
    <row r="220" spans="1:7" ht="52.15" customHeight="1" x14ac:dyDescent="0.25">
      <c r="A220" s="11">
        <v>6</v>
      </c>
      <c r="B220" s="13" t="s">
        <v>201</v>
      </c>
      <c r="C220" s="11" t="s">
        <v>100</v>
      </c>
      <c r="D220" s="11">
        <v>85</v>
      </c>
      <c r="E220" s="11">
        <v>170</v>
      </c>
      <c r="F220" s="14">
        <v>250</v>
      </c>
      <c r="G220" s="42">
        <f t="shared" si="10"/>
        <v>42500</v>
      </c>
    </row>
    <row r="221" spans="1:7" ht="92.65" customHeight="1" x14ac:dyDescent="0.25">
      <c r="A221" s="11">
        <v>7</v>
      </c>
      <c r="B221" s="13" t="s">
        <v>202</v>
      </c>
      <c r="C221" s="11" t="s">
        <v>9</v>
      </c>
      <c r="D221" s="11">
        <v>4900</v>
      </c>
      <c r="E221" s="11">
        <v>10000</v>
      </c>
      <c r="F221" s="14">
        <v>2.1</v>
      </c>
      <c r="G221" s="42">
        <f t="shared" si="10"/>
        <v>21000</v>
      </c>
    </row>
    <row r="222" spans="1:7" ht="15" customHeight="1" x14ac:dyDescent="0.25">
      <c r="A222" s="16" t="s">
        <v>203</v>
      </c>
      <c r="B222" s="17"/>
      <c r="C222" s="18"/>
      <c r="D222" s="18"/>
      <c r="E222" s="18"/>
      <c r="F222" s="17"/>
      <c r="G222" s="35">
        <f>SUM(G211:G221)</f>
        <v>209531</v>
      </c>
    </row>
    <row r="223" spans="1:7" ht="30" customHeight="1" x14ac:dyDescent="0.25">
      <c r="A223" s="11" t="s">
        <v>1</v>
      </c>
      <c r="B223" s="12" t="s">
        <v>2</v>
      </c>
      <c r="C223" s="12" t="s">
        <v>3</v>
      </c>
      <c r="D223" s="12" t="s">
        <v>4</v>
      </c>
      <c r="E223" s="12" t="s">
        <v>5</v>
      </c>
      <c r="F223" s="12" t="s">
        <v>6</v>
      </c>
      <c r="G223" s="12" t="s">
        <v>7</v>
      </c>
    </row>
    <row r="224" spans="1:7" ht="30" customHeight="1" x14ac:dyDescent="0.25">
      <c r="A224" s="11">
        <v>1</v>
      </c>
      <c r="B224" s="36" t="s">
        <v>204</v>
      </c>
      <c r="C224" s="11" t="s">
        <v>100</v>
      </c>
      <c r="D224" s="12">
        <v>25</v>
      </c>
      <c r="E224" s="12">
        <v>50</v>
      </c>
      <c r="F224" s="42">
        <v>9</v>
      </c>
      <c r="G224" s="42">
        <f>E224*F224</f>
        <v>450</v>
      </c>
    </row>
    <row r="225" spans="1:7" ht="30" customHeight="1" x14ac:dyDescent="0.25">
      <c r="A225" s="11">
        <v>2</v>
      </c>
      <c r="B225" s="36" t="s">
        <v>205</v>
      </c>
      <c r="C225" s="11" t="s">
        <v>100</v>
      </c>
      <c r="D225" s="12">
        <v>50</v>
      </c>
      <c r="E225" s="12">
        <v>100</v>
      </c>
      <c r="F225" s="42">
        <v>10</v>
      </c>
      <c r="G225" s="42">
        <f>E225*F225</f>
        <v>1000</v>
      </c>
    </row>
    <row r="226" spans="1:7" ht="30" customHeight="1" x14ac:dyDescent="0.25">
      <c r="A226" s="11">
        <v>3</v>
      </c>
      <c r="B226" s="36" t="s">
        <v>206</v>
      </c>
      <c r="C226" s="11" t="s">
        <v>100</v>
      </c>
      <c r="D226" s="12">
        <v>52</v>
      </c>
      <c r="E226" s="12">
        <v>100</v>
      </c>
      <c r="F226" s="42">
        <v>11</v>
      </c>
      <c r="G226" s="42">
        <f>E226*F226</f>
        <v>1100</v>
      </c>
    </row>
    <row r="227" spans="1:7" ht="30" customHeight="1" x14ac:dyDescent="0.25">
      <c r="A227" s="11">
        <v>4</v>
      </c>
      <c r="B227" s="36" t="s">
        <v>207</v>
      </c>
      <c r="C227" s="11" t="s">
        <v>100</v>
      </c>
      <c r="D227" s="11">
        <v>100</v>
      </c>
      <c r="E227" s="12">
        <v>200</v>
      </c>
      <c r="F227" s="42">
        <v>11</v>
      </c>
      <c r="G227" s="42">
        <f>E227*F227</f>
        <v>2200</v>
      </c>
    </row>
    <row r="228" spans="1:7" ht="41.1" customHeight="1" x14ac:dyDescent="0.25">
      <c r="A228" s="11">
        <v>5</v>
      </c>
      <c r="B228" s="13" t="s">
        <v>208</v>
      </c>
      <c r="C228" s="11" t="s">
        <v>100</v>
      </c>
      <c r="D228" s="11">
        <v>50</v>
      </c>
      <c r="E228" s="11">
        <v>100</v>
      </c>
      <c r="F228" s="15">
        <v>16</v>
      </c>
      <c r="G228" s="42">
        <f>E228*F228</f>
        <v>1600</v>
      </c>
    </row>
    <row r="229" spans="1:7" ht="15" customHeight="1" x14ac:dyDescent="0.25">
      <c r="A229" s="16" t="s">
        <v>209</v>
      </c>
      <c r="B229" s="17"/>
      <c r="C229" s="18"/>
      <c r="D229" s="18"/>
      <c r="E229" s="18"/>
      <c r="F229" s="43"/>
      <c r="G229" s="33">
        <f>SUM(G224:G228)</f>
        <v>6350</v>
      </c>
    </row>
    <row r="230" spans="1:7" ht="30" customHeight="1" x14ac:dyDescent="0.25">
      <c r="A230" s="11" t="s">
        <v>210</v>
      </c>
      <c r="B230" s="12" t="s">
        <v>2</v>
      </c>
      <c r="C230" s="12" t="s">
        <v>3</v>
      </c>
      <c r="D230" s="12" t="s">
        <v>4</v>
      </c>
      <c r="E230" s="12" t="s">
        <v>5</v>
      </c>
      <c r="F230" s="12" t="s">
        <v>6</v>
      </c>
      <c r="G230" s="12" t="s">
        <v>7</v>
      </c>
    </row>
    <row r="231" spans="1:7" ht="36.4" customHeight="1" x14ac:dyDescent="0.25">
      <c r="A231" s="11">
        <v>1</v>
      </c>
      <c r="B231" s="20" t="s">
        <v>211</v>
      </c>
      <c r="C231" s="11" t="s">
        <v>9</v>
      </c>
      <c r="D231" s="12">
        <v>10000</v>
      </c>
      <c r="E231" s="12">
        <v>20000</v>
      </c>
      <c r="F231" s="11">
        <v>0.86</v>
      </c>
      <c r="G231" s="42">
        <f>F235*E231</f>
        <v>10800</v>
      </c>
    </row>
    <row r="232" spans="1:7" ht="41.1" customHeight="1" x14ac:dyDescent="0.25">
      <c r="A232" s="11">
        <v>2</v>
      </c>
      <c r="B232" s="20" t="s">
        <v>212</v>
      </c>
      <c r="C232" s="11" t="s">
        <v>9</v>
      </c>
      <c r="D232" s="11">
        <v>12000</v>
      </c>
      <c r="E232" s="11">
        <v>24000</v>
      </c>
      <c r="F232" s="11">
        <v>0.92</v>
      </c>
      <c r="G232" s="42">
        <f>F236*E232</f>
        <v>19200</v>
      </c>
    </row>
    <row r="233" spans="1:7" ht="15" customHeight="1" x14ac:dyDescent="0.25">
      <c r="A233" s="16" t="s">
        <v>213</v>
      </c>
      <c r="B233" s="17"/>
      <c r="C233" s="18"/>
      <c r="D233" s="18"/>
      <c r="E233" s="11"/>
      <c r="F233" s="17"/>
      <c r="G233" s="33">
        <f>SUM(G231:G232)</f>
        <v>30000</v>
      </c>
    </row>
    <row r="234" spans="1:7" ht="30" customHeight="1" x14ac:dyDescent="0.25">
      <c r="A234" s="11" t="s">
        <v>1</v>
      </c>
      <c r="B234" s="12" t="s">
        <v>2</v>
      </c>
      <c r="C234" s="12" t="s">
        <v>3</v>
      </c>
      <c r="D234" s="12" t="s">
        <v>4</v>
      </c>
      <c r="E234" s="12" t="s">
        <v>5</v>
      </c>
      <c r="F234" s="12" t="s">
        <v>6</v>
      </c>
      <c r="G234" s="20" t="s">
        <v>7</v>
      </c>
    </row>
    <row r="235" spans="1:7" ht="33.6" customHeight="1" x14ac:dyDescent="0.25">
      <c r="A235" s="11"/>
      <c r="B235" s="13" t="s">
        <v>214</v>
      </c>
      <c r="C235" s="11" t="s">
        <v>9</v>
      </c>
      <c r="D235" s="11">
        <v>2500</v>
      </c>
      <c r="E235" s="12">
        <v>5000</v>
      </c>
      <c r="F235" s="42">
        <v>0.54</v>
      </c>
      <c r="G235" s="42">
        <f>E235*F235</f>
        <v>2700</v>
      </c>
    </row>
    <row r="236" spans="1:7" ht="30.95" customHeight="1" x14ac:dyDescent="0.25">
      <c r="A236" s="11">
        <v>1</v>
      </c>
      <c r="B236" s="13" t="s">
        <v>215</v>
      </c>
      <c r="C236" s="11" t="s">
        <v>9</v>
      </c>
      <c r="D236" s="11">
        <v>2500</v>
      </c>
      <c r="E236" s="11">
        <v>5000</v>
      </c>
      <c r="F236" s="15">
        <v>0.8</v>
      </c>
      <c r="G236" s="42">
        <f>E236*F236</f>
        <v>4000</v>
      </c>
    </row>
    <row r="237" spans="1:7" ht="15" customHeight="1" x14ac:dyDescent="0.25">
      <c r="A237" s="44" t="s">
        <v>216</v>
      </c>
      <c r="B237" s="17"/>
      <c r="C237" s="18"/>
      <c r="D237" s="18"/>
      <c r="E237" s="18"/>
      <c r="F237" s="17"/>
      <c r="G237" s="22">
        <f>SUM(G235:G236)</f>
        <v>6700</v>
      </c>
    </row>
    <row r="238" spans="1:7" ht="30" customHeight="1" x14ac:dyDescent="0.25">
      <c r="A238" s="11" t="s">
        <v>1</v>
      </c>
      <c r="B238" s="12" t="s">
        <v>2</v>
      </c>
      <c r="C238" s="12" t="s">
        <v>3</v>
      </c>
      <c r="D238" s="12" t="s">
        <v>4</v>
      </c>
      <c r="E238" s="12" t="s">
        <v>5</v>
      </c>
      <c r="F238" s="12" t="s">
        <v>6</v>
      </c>
      <c r="G238" s="12" t="s">
        <v>7</v>
      </c>
    </row>
    <row r="239" spans="1:7" ht="31.35" customHeight="1" x14ac:dyDescent="0.25">
      <c r="A239" s="11">
        <v>1</v>
      </c>
      <c r="B239" s="13" t="s">
        <v>217</v>
      </c>
      <c r="C239" s="11" t="s">
        <v>9</v>
      </c>
      <c r="D239" s="11">
        <v>1500</v>
      </c>
      <c r="E239" s="11">
        <v>3000</v>
      </c>
      <c r="F239" s="14">
        <v>0.82</v>
      </c>
      <c r="G239" s="14">
        <f>F239*E239</f>
        <v>2460</v>
      </c>
    </row>
    <row r="240" spans="1:7" ht="15" customHeight="1" x14ac:dyDescent="0.25">
      <c r="A240" s="25" t="s">
        <v>218</v>
      </c>
      <c r="B240" s="18"/>
      <c r="C240" s="18"/>
      <c r="D240" s="18"/>
      <c r="E240" s="18"/>
      <c r="F240" s="17"/>
      <c r="G240" s="22">
        <f>SUM(G239:G239)</f>
        <v>2460</v>
      </c>
    </row>
    <row r="241" spans="1:7" ht="30" customHeight="1" x14ac:dyDescent="0.25">
      <c r="A241" s="11" t="s">
        <v>1</v>
      </c>
      <c r="B241" s="12" t="s">
        <v>2</v>
      </c>
      <c r="C241" s="12" t="s">
        <v>3</v>
      </c>
      <c r="D241" s="12" t="s">
        <v>4</v>
      </c>
      <c r="E241" s="12" t="s">
        <v>5</v>
      </c>
      <c r="F241" s="12" t="s">
        <v>6</v>
      </c>
      <c r="G241" s="12" t="s">
        <v>7</v>
      </c>
    </row>
    <row r="242" spans="1:7" ht="64.150000000000006" customHeight="1" x14ac:dyDescent="0.25">
      <c r="A242" s="11">
        <v>1</v>
      </c>
      <c r="B242" s="13" t="s">
        <v>219</v>
      </c>
      <c r="C242" s="11" t="s">
        <v>100</v>
      </c>
      <c r="D242" s="11">
        <v>225</v>
      </c>
      <c r="E242" s="11">
        <v>450</v>
      </c>
      <c r="F242" s="14">
        <v>42</v>
      </c>
      <c r="G242" s="14">
        <f>F242*E242</f>
        <v>18900</v>
      </c>
    </row>
    <row r="243" spans="1:7" ht="15" customHeight="1" x14ac:dyDescent="0.25">
      <c r="A243" s="16" t="s">
        <v>220</v>
      </c>
      <c r="B243" s="17"/>
      <c r="C243" s="18"/>
      <c r="D243" s="18"/>
      <c r="E243" s="18"/>
      <c r="F243" s="17"/>
      <c r="G243" s="22">
        <f>SUM(G242)</f>
        <v>18900</v>
      </c>
    </row>
    <row r="244" spans="1:7" ht="30" customHeight="1" x14ac:dyDescent="0.25">
      <c r="A244" s="11" t="s">
        <v>1</v>
      </c>
      <c r="B244" s="18"/>
      <c r="C244" s="12" t="s">
        <v>3</v>
      </c>
      <c r="D244" s="12" t="s">
        <v>4</v>
      </c>
      <c r="E244" s="12" t="s">
        <v>5</v>
      </c>
      <c r="F244" s="12" t="s">
        <v>6</v>
      </c>
      <c r="G244" s="12" t="s">
        <v>7</v>
      </c>
    </row>
    <row r="245" spans="1:7" ht="25.5" customHeight="1" x14ac:dyDescent="0.25">
      <c r="A245" s="11">
        <v>1</v>
      </c>
      <c r="B245" s="20" t="s">
        <v>221</v>
      </c>
      <c r="C245" s="11" t="s">
        <v>9</v>
      </c>
      <c r="D245" s="11">
        <v>134</v>
      </c>
      <c r="E245" s="11">
        <v>270</v>
      </c>
      <c r="F245" s="14">
        <v>165</v>
      </c>
      <c r="G245" s="21">
        <f>F245*E245</f>
        <v>44550</v>
      </c>
    </row>
    <row r="246" spans="1:7" ht="30.95" customHeight="1" x14ac:dyDescent="0.25">
      <c r="A246" s="11">
        <v>2</v>
      </c>
      <c r="B246" s="20" t="s">
        <v>222</v>
      </c>
      <c r="C246" s="11" t="s">
        <v>9</v>
      </c>
      <c r="D246" s="11">
        <v>1200</v>
      </c>
      <c r="E246" s="11">
        <v>2500</v>
      </c>
      <c r="F246" s="45">
        <v>3</v>
      </c>
      <c r="G246" s="21">
        <f>F246*E246</f>
        <v>7500</v>
      </c>
    </row>
    <row r="247" spans="1:7" ht="21.6" customHeight="1" x14ac:dyDescent="0.25">
      <c r="A247" s="11">
        <v>3</v>
      </c>
      <c r="B247" s="20" t="s">
        <v>223</v>
      </c>
      <c r="C247" s="11" t="s">
        <v>9</v>
      </c>
      <c r="D247" s="11">
        <v>450</v>
      </c>
      <c r="E247" s="11">
        <v>1000</v>
      </c>
      <c r="F247" s="45">
        <v>5</v>
      </c>
      <c r="G247" s="21">
        <f>F247*E247</f>
        <v>5000</v>
      </c>
    </row>
    <row r="248" spans="1:7" ht="15" customHeight="1" x14ac:dyDescent="0.25">
      <c r="A248" s="16" t="s">
        <v>224</v>
      </c>
      <c r="B248" s="17"/>
      <c r="C248" s="18"/>
      <c r="D248" s="18"/>
      <c r="E248" s="18"/>
      <c r="F248" s="17"/>
      <c r="G248" s="35">
        <f>G245+G246+G247</f>
        <v>57050</v>
      </c>
    </row>
    <row r="249" spans="1:7" ht="30" customHeight="1" x14ac:dyDescent="0.25">
      <c r="A249" s="11" t="s">
        <v>1</v>
      </c>
      <c r="B249" s="12" t="s">
        <v>2</v>
      </c>
      <c r="C249" s="12" t="s">
        <v>3</v>
      </c>
      <c r="D249" s="12" t="s">
        <v>4</v>
      </c>
      <c r="E249" s="12" t="s">
        <v>5</v>
      </c>
      <c r="F249" s="12" t="s">
        <v>6</v>
      </c>
      <c r="G249" s="12" t="s">
        <v>7</v>
      </c>
    </row>
    <row r="250" spans="1:7" ht="30.6" customHeight="1" x14ac:dyDescent="0.25">
      <c r="A250" s="11">
        <v>1</v>
      </c>
      <c r="B250" s="13" t="s">
        <v>225</v>
      </c>
      <c r="C250" s="11" t="s">
        <v>9</v>
      </c>
      <c r="D250" s="11">
        <v>15</v>
      </c>
      <c r="E250" s="11">
        <v>30</v>
      </c>
      <c r="F250" s="14">
        <v>48</v>
      </c>
      <c r="G250" s="21">
        <f t="shared" ref="G250:G256" si="11">F250*E250</f>
        <v>1440</v>
      </c>
    </row>
    <row r="251" spans="1:7" ht="15" customHeight="1" x14ac:dyDescent="0.25">
      <c r="A251" s="11">
        <v>2</v>
      </c>
      <c r="B251" s="13" t="s">
        <v>226</v>
      </c>
      <c r="C251" s="11" t="s">
        <v>9</v>
      </c>
      <c r="D251" s="11">
        <v>70</v>
      </c>
      <c r="E251" s="11">
        <v>140</v>
      </c>
      <c r="F251" s="14">
        <v>33</v>
      </c>
      <c r="G251" s="21">
        <f t="shared" si="11"/>
        <v>4620</v>
      </c>
    </row>
    <row r="252" spans="1:7" ht="19.350000000000001" customHeight="1" x14ac:dyDescent="0.25">
      <c r="A252" s="11">
        <v>3</v>
      </c>
      <c r="B252" s="36" t="s">
        <v>227</v>
      </c>
      <c r="C252" s="11" t="s">
        <v>9</v>
      </c>
      <c r="D252" s="11">
        <v>38</v>
      </c>
      <c r="E252" s="11">
        <v>80</v>
      </c>
      <c r="F252" s="14">
        <v>59</v>
      </c>
      <c r="G252" s="21">
        <f t="shared" si="11"/>
        <v>4720</v>
      </c>
    </row>
    <row r="253" spans="1:7" ht="39.950000000000003" customHeight="1" x14ac:dyDescent="0.25">
      <c r="A253" s="11">
        <v>4</v>
      </c>
      <c r="B253" s="13" t="s">
        <v>228</v>
      </c>
      <c r="C253" s="11" t="s">
        <v>9</v>
      </c>
      <c r="D253" s="11">
        <v>150</v>
      </c>
      <c r="E253" s="11">
        <v>300</v>
      </c>
      <c r="F253" s="14">
        <v>140</v>
      </c>
      <c r="G253" s="21">
        <f t="shared" si="11"/>
        <v>42000</v>
      </c>
    </row>
    <row r="254" spans="1:7" ht="43.7" customHeight="1" x14ac:dyDescent="0.25">
      <c r="A254" s="11">
        <v>5</v>
      </c>
      <c r="B254" s="13" t="s">
        <v>229</v>
      </c>
      <c r="C254" s="11" t="s">
        <v>9</v>
      </c>
      <c r="D254" s="11">
        <v>260</v>
      </c>
      <c r="E254" s="11">
        <v>520</v>
      </c>
      <c r="F254" s="14">
        <v>150</v>
      </c>
      <c r="G254" s="21">
        <f t="shared" si="11"/>
        <v>78000</v>
      </c>
    </row>
    <row r="255" spans="1:7" ht="32.85" customHeight="1" x14ac:dyDescent="0.25">
      <c r="A255" s="11">
        <v>6</v>
      </c>
      <c r="B255" s="13" t="s">
        <v>230</v>
      </c>
      <c r="C255" s="11" t="s">
        <v>9</v>
      </c>
      <c r="D255" s="11">
        <v>895</v>
      </c>
      <c r="E255" s="11">
        <v>1800</v>
      </c>
      <c r="F255" s="14">
        <v>7</v>
      </c>
      <c r="G255" s="21">
        <f t="shared" si="11"/>
        <v>12600</v>
      </c>
    </row>
    <row r="256" spans="1:7" ht="30.95" customHeight="1" x14ac:dyDescent="0.25">
      <c r="A256" s="11">
        <v>7</v>
      </c>
      <c r="B256" s="13" t="s">
        <v>231</v>
      </c>
      <c r="C256" s="11" t="s">
        <v>9</v>
      </c>
      <c r="D256" s="11">
        <v>1100</v>
      </c>
      <c r="E256" s="11">
        <v>2200</v>
      </c>
      <c r="F256" s="14">
        <v>4.5</v>
      </c>
      <c r="G256" s="21">
        <f t="shared" si="11"/>
        <v>9900</v>
      </c>
    </row>
    <row r="257" spans="1:7" ht="15" customHeight="1" x14ac:dyDescent="0.25">
      <c r="A257" s="16" t="s">
        <v>232</v>
      </c>
      <c r="B257" s="17"/>
      <c r="C257" s="18"/>
      <c r="D257" s="18"/>
      <c r="E257" s="18"/>
      <c r="F257" s="17"/>
      <c r="G257" s="22">
        <f>SUM(G250:G256)</f>
        <v>153280</v>
      </c>
    </row>
    <row r="258" spans="1:7" ht="30" customHeight="1" x14ac:dyDescent="0.25">
      <c r="A258" s="11" t="s">
        <v>1</v>
      </c>
      <c r="B258" s="12" t="s">
        <v>2</v>
      </c>
      <c r="C258" s="12" t="s">
        <v>3</v>
      </c>
      <c r="D258" s="12" t="s">
        <v>4</v>
      </c>
      <c r="E258" s="12" t="s">
        <v>5</v>
      </c>
      <c r="F258" s="12" t="s">
        <v>6</v>
      </c>
      <c r="G258" s="12" t="s">
        <v>7</v>
      </c>
    </row>
    <row r="259" spans="1:7" ht="15" customHeight="1" x14ac:dyDescent="0.25">
      <c r="A259" s="11">
        <v>1</v>
      </c>
      <c r="B259" s="20" t="s">
        <v>233</v>
      </c>
      <c r="C259" s="11" t="s">
        <v>9</v>
      </c>
      <c r="D259" s="11">
        <v>56</v>
      </c>
      <c r="E259" s="11">
        <v>150</v>
      </c>
      <c r="F259" s="14">
        <v>3.8</v>
      </c>
      <c r="G259" s="21">
        <f>F259*E259</f>
        <v>570</v>
      </c>
    </row>
    <row r="260" spans="1:7" ht="15" customHeight="1" x14ac:dyDescent="0.25">
      <c r="A260" s="11">
        <v>2</v>
      </c>
      <c r="B260" s="20" t="s">
        <v>234</v>
      </c>
      <c r="C260" s="11" t="s">
        <v>9</v>
      </c>
      <c r="D260" s="11">
        <v>30</v>
      </c>
      <c r="E260" s="11">
        <v>60</v>
      </c>
      <c r="F260" s="14">
        <v>2.1</v>
      </c>
      <c r="G260" s="21">
        <f>F260*E260</f>
        <v>126</v>
      </c>
    </row>
    <row r="261" spans="1:7" ht="15" customHeight="1" x14ac:dyDescent="0.25">
      <c r="A261" s="11">
        <v>3</v>
      </c>
      <c r="B261" s="20" t="s">
        <v>235</v>
      </c>
      <c r="C261" s="11" t="s">
        <v>9</v>
      </c>
      <c r="D261" s="11">
        <v>144</v>
      </c>
      <c r="E261" s="11">
        <v>300</v>
      </c>
      <c r="F261" s="14">
        <v>3.85</v>
      </c>
      <c r="G261" s="21">
        <f>F261*E261</f>
        <v>1155</v>
      </c>
    </row>
    <row r="262" spans="1:7" s="48" customFormat="1" ht="15" customHeight="1" x14ac:dyDescent="0.25">
      <c r="A262" s="16" t="s">
        <v>236</v>
      </c>
      <c r="B262" s="46"/>
      <c r="C262" s="47"/>
      <c r="D262" s="47"/>
      <c r="E262" s="47"/>
      <c r="F262" s="46"/>
      <c r="G262" s="33">
        <f>SUM(G259:G261)</f>
        <v>1851</v>
      </c>
    </row>
    <row r="263" spans="1:7" ht="30" customHeight="1" x14ac:dyDescent="0.25">
      <c r="A263" s="11" t="s">
        <v>1</v>
      </c>
      <c r="B263" s="12" t="s">
        <v>2</v>
      </c>
      <c r="C263" s="12" t="s">
        <v>3</v>
      </c>
      <c r="D263" s="12" t="s">
        <v>4</v>
      </c>
      <c r="E263" s="12" t="s">
        <v>5</v>
      </c>
      <c r="F263" s="12" t="s">
        <v>6</v>
      </c>
      <c r="G263" s="12" t="s">
        <v>7</v>
      </c>
    </row>
    <row r="264" spans="1:7" ht="40.35" customHeight="1" x14ac:dyDescent="0.25">
      <c r="A264" s="11">
        <v>1</v>
      </c>
      <c r="B264" s="13" t="s">
        <v>237</v>
      </c>
      <c r="C264" s="11" t="s">
        <v>9</v>
      </c>
      <c r="D264" s="11">
        <v>350</v>
      </c>
      <c r="E264" s="11">
        <v>700</v>
      </c>
      <c r="F264" s="28">
        <v>8.5</v>
      </c>
      <c r="G264" s="14">
        <f>F264*E264</f>
        <v>5950</v>
      </c>
    </row>
    <row r="265" spans="1:7" ht="25.35" customHeight="1" x14ac:dyDescent="0.25">
      <c r="A265" s="11">
        <v>2</v>
      </c>
      <c r="B265" s="13" t="s">
        <v>238</v>
      </c>
      <c r="C265" s="11" t="s">
        <v>9</v>
      </c>
      <c r="D265" s="11">
        <v>370</v>
      </c>
      <c r="E265" s="11">
        <v>750</v>
      </c>
      <c r="F265" s="28">
        <v>13.5</v>
      </c>
      <c r="G265" s="14">
        <f>F265*E265</f>
        <v>10125</v>
      </c>
    </row>
    <row r="266" spans="1:7" ht="22.5" customHeight="1" x14ac:dyDescent="0.25">
      <c r="A266" s="11">
        <v>3</v>
      </c>
      <c r="B266" s="13" t="s">
        <v>239</v>
      </c>
      <c r="C266" s="11" t="s">
        <v>9</v>
      </c>
      <c r="D266" s="11">
        <v>90</v>
      </c>
      <c r="E266" s="11">
        <v>200</v>
      </c>
      <c r="F266" s="28">
        <v>3.37</v>
      </c>
      <c r="G266" s="14">
        <f>F266*E266</f>
        <v>674</v>
      </c>
    </row>
    <row r="267" spans="1:7" ht="15" customHeight="1" x14ac:dyDescent="0.25">
      <c r="A267" s="16" t="s">
        <v>240</v>
      </c>
      <c r="B267" s="17"/>
      <c r="C267" s="18"/>
      <c r="D267" s="18"/>
      <c r="E267" s="18"/>
      <c r="F267" s="17"/>
      <c r="G267" s="33">
        <f>SUM(G264:G266)</f>
        <v>16749</v>
      </c>
    </row>
    <row r="268" spans="1:7" ht="30" customHeight="1" x14ac:dyDescent="0.25">
      <c r="A268" s="11" t="s">
        <v>1</v>
      </c>
      <c r="B268" s="20" t="s">
        <v>2</v>
      </c>
      <c r="C268" s="12" t="s">
        <v>3</v>
      </c>
      <c r="D268" s="12" t="s">
        <v>4</v>
      </c>
      <c r="E268" s="12" t="s">
        <v>5</v>
      </c>
      <c r="F268" s="12" t="s">
        <v>6</v>
      </c>
      <c r="G268" s="12" t="s">
        <v>7</v>
      </c>
    </row>
    <row r="269" spans="1:7" ht="33.6" customHeight="1" x14ac:dyDescent="0.25">
      <c r="A269" s="11">
        <v>1</v>
      </c>
      <c r="B269" s="49" t="s">
        <v>241</v>
      </c>
      <c r="C269" s="11" t="s">
        <v>9</v>
      </c>
      <c r="D269" s="11">
        <v>50</v>
      </c>
      <c r="E269" s="11">
        <v>100</v>
      </c>
      <c r="F269" s="14">
        <v>51</v>
      </c>
      <c r="G269" s="15">
        <f t="shared" ref="G269:G290" si="12">F269*E269</f>
        <v>5100</v>
      </c>
    </row>
    <row r="270" spans="1:7" ht="29.1" customHeight="1" x14ac:dyDescent="0.25">
      <c r="A270" s="11">
        <v>2</v>
      </c>
      <c r="B270" s="49" t="s">
        <v>242</v>
      </c>
      <c r="C270" s="11" t="s">
        <v>9</v>
      </c>
      <c r="D270" s="11">
        <v>190</v>
      </c>
      <c r="E270" s="11">
        <v>380</v>
      </c>
      <c r="F270" s="14">
        <v>60</v>
      </c>
      <c r="G270" s="15">
        <f t="shared" si="12"/>
        <v>22800</v>
      </c>
    </row>
    <row r="271" spans="1:7" ht="29.1" customHeight="1" x14ac:dyDescent="0.25">
      <c r="A271" s="11">
        <v>3</v>
      </c>
      <c r="B271" s="49" t="s">
        <v>243</v>
      </c>
      <c r="C271" s="11" t="s">
        <v>9</v>
      </c>
      <c r="D271" s="11">
        <v>140</v>
      </c>
      <c r="E271" s="11">
        <v>280</v>
      </c>
      <c r="F271" s="14">
        <v>60</v>
      </c>
      <c r="G271" s="15">
        <f t="shared" si="12"/>
        <v>16800</v>
      </c>
    </row>
    <row r="272" spans="1:7" ht="28.35" customHeight="1" x14ac:dyDescent="0.25">
      <c r="A272" s="11">
        <v>4</v>
      </c>
      <c r="B272" s="49" t="s">
        <v>244</v>
      </c>
      <c r="C272" s="11" t="s">
        <v>9</v>
      </c>
      <c r="D272" s="11">
        <v>20</v>
      </c>
      <c r="E272" s="11">
        <v>40</v>
      </c>
      <c r="F272" s="14">
        <v>53</v>
      </c>
      <c r="G272" s="15">
        <f t="shared" si="12"/>
        <v>2120</v>
      </c>
    </row>
    <row r="273" spans="1:7" ht="36.200000000000003" customHeight="1" x14ac:dyDescent="0.25">
      <c r="A273" s="11">
        <v>5</v>
      </c>
      <c r="B273" s="49" t="s">
        <v>245</v>
      </c>
      <c r="C273" s="11" t="s">
        <v>9</v>
      </c>
      <c r="D273" s="11" t="s">
        <v>246</v>
      </c>
      <c r="E273" s="11">
        <v>10</v>
      </c>
      <c r="F273" s="14">
        <v>190</v>
      </c>
      <c r="G273" s="15">
        <f t="shared" si="12"/>
        <v>1900</v>
      </c>
    </row>
    <row r="274" spans="1:7" ht="29.1" customHeight="1" x14ac:dyDescent="0.25">
      <c r="A274" s="11">
        <v>6</v>
      </c>
      <c r="B274" s="49" t="s">
        <v>247</v>
      </c>
      <c r="C274" s="11" t="s">
        <v>9</v>
      </c>
      <c r="D274" s="11">
        <v>350</v>
      </c>
      <c r="E274" s="11">
        <v>700</v>
      </c>
      <c r="F274" s="14">
        <v>21</v>
      </c>
      <c r="G274" s="15">
        <f t="shared" si="12"/>
        <v>14700</v>
      </c>
    </row>
    <row r="275" spans="1:7" ht="28.15" customHeight="1" x14ac:dyDescent="0.25">
      <c r="A275" s="11">
        <v>7</v>
      </c>
      <c r="B275" s="49" t="s">
        <v>248</v>
      </c>
      <c r="C275" s="11" t="s">
        <v>9</v>
      </c>
      <c r="D275" s="11">
        <v>45</v>
      </c>
      <c r="E275" s="11">
        <v>90</v>
      </c>
      <c r="F275" s="14">
        <v>32</v>
      </c>
      <c r="G275" s="15">
        <f t="shared" si="12"/>
        <v>2880</v>
      </c>
    </row>
    <row r="276" spans="1:7" ht="29.1" customHeight="1" x14ac:dyDescent="0.25">
      <c r="A276" s="11">
        <v>8</v>
      </c>
      <c r="B276" s="49" t="s">
        <v>249</v>
      </c>
      <c r="C276" s="11" t="s">
        <v>9</v>
      </c>
      <c r="D276" s="11">
        <v>20</v>
      </c>
      <c r="E276" s="11">
        <v>40</v>
      </c>
      <c r="F276" s="14">
        <v>29</v>
      </c>
      <c r="G276" s="15">
        <f t="shared" si="12"/>
        <v>1160</v>
      </c>
    </row>
    <row r="277" spans="1:7" ht="46.9" customHeight="1" x14ac:dyDescent="0.25">
      <c r="A277" s="11">
        <v>9</v>
      </c>
      <c r="B277" s="49" t="s">
        <v>250</v>
      </c>
      <c r="C277" s="15" t="s">
        <v>9</v>
      </c>
      <c r="D277" s="37">
        <v>192</v>
      </c>
      <c r="E277" s="37">
        <v>400</v>
      </c>
      <c r="F277" s="15">
        <v>295</v>
      </c>
      <c r="G277" s="15">
        <f t="shared" si="12"/>
        <v>118000</v>
      </c>
    </row>
    <row r="278" spans="1:7" ht="28.35" customHeight="1" x14ac:dyDescent="0.25">
      <c r="A278" s="11">
        <v>10</v>
      </c>
      <c r="B278" s="49" t="s">
        <v>251</v>
      </c>
      <c r="C278" s="11" t="s">
        <v>9</v>
      </c>
      <c r="D278" s="11">
        <v>45</v>
      </c>
      <c r="E278" s="11">
        <v>100</v>
      </c>
      <c r="F278" s="14">
        <v>200</v>
      </c>
      <c r="G278" s="15">
        <f t="shared" si="12"/>
        <v>20000</v>
      </c>
    </row>
    <row r="279" spans="1:7" ht="30" customHeight="1" x14ac:dyDescent="0.25">
      <c r="A279" s="11">
        <v>11</v>
      </c>
      <c r="B279" s="49" t="s">
        <v>252</v>
      </c>
      <c r="C279" s="11" t="s">
        <v>9</v>
      </c>
      <c r="D279" s="11">
        <v>43</v>
      </c>
      <c r="E279" s="11">
        <v>70</v>
      </c>
      <c r="F279" s="14">
        <v>126</v>
      </c>
      <c r="G279" s="15">
        <f t="shared" si="12"/>
        <v>8820</v>
      </c>
    </row>
    <row r="280" spans="1:7" ht="17.100000000000001" customHeight="1" x14ac:dyDescent="0.25">
      <c r="A280" s="11">
        <v>12</v>
      </c>
      <c r="B280" s="49" t="s">
        <v>253</v>
      </c>
      <c r="C280" s="11" t="s">
        <v>9</v>
      </c>
      <c r="D280" s="11">
        <v>8</v>
      </c>
      <c r="E280" s="11">
        <v>20</v>
      </c>
      <c r="F280" s="14">
        <v>390</v>
      </c>
      <c r="G280" s="15">
        <f t="shared" si="12"/>
        <v>7800</v>
      </c>
    </row>
    <row r="281" spans="1:7" ht="15" customHeight="1" x14ac:dyDescent="0.25">
      <c r="A281" s="11">
        <v>13</v>
      </c>
      <c r="B281" s="49" t="s">
        <v>254</v>
      </c>
      <c r="C281" s="11" t="s">
        <v>9</v>
      </c>
      <c r="D281" s="11">
        <v>1270</v>
      </c>
      <c r="E281" s="11">
        <v>2500</v>
      </c>
      <c r="F281" s="14">
        <v>11.5</v>
      </c>
      <c r="G281" s="15">
        <f t="shared" si="12"/>
        <v>28750</v>
      </c>
    </row>
    <row r="282" spans="1:7" ht="15.6" customHeight="1" x14ac:dyDescent="0.25">
      <c r="A282" s="11">
        <v>14</v>
      </c>
      <c r="B282" s="49" t="s">
        <v>255</v>
      </c>
      <c r="C282" s="11" t="s">
        <v>9</v>
      </c>
      <c r="D282" s="11">
        <v>300</v>
      </c>
      <c r="E282" s="11">
        <v>500</v>
      </c>
      <c r="F282" s="14">
        <v>12.5</v>
      </c>
      <c r="G282" s="15">
        <f t="shared" si="12"/>
        <v>6250</v>
      </c>
    </row>
    <row r="283" spans="1:7" ht="16.350000000000001" customHeight="1" x14ac:dyDescent="0.25">
      <c r="A283" s="11">
        <v>15</v>
      </c>
      <c r="B283" s="49" t="s">
        <v>256</v>
      </c>
      <c r="C283" s="11" t="s">
        <v>9</v>
      </c>
      <c r="D283" s="11">
        <v>2</v>
      </c>
      <c r="E283" s="11">
        <v>5</v>
      </c>
      <c r="F283" s="14">
        <v>80</v>
      </c>
      <c r="G283" s="15">
        <f t="shared" si="12"/>
        <v>400</v>
      </c>
    </row>
    <row r="284" spans="1:7" ht="15" customHeight="1" x14ac:dyDescent="0.25">
      <c r="A284" s="11">
        <v>16</v>
      </c>
      <c r="B284" s="49" t="s">
        <v>257</v>
      </c>
      <c r="C284" s="11" t="s">
        <v>9</v>
      </c>
      <c r="D284" s="11">
        <v>25</v>
      </c>
      <c r="E284" s="11">
        <v>50</v>
      </c>
      <c r="F284" s="14">
        <v>83</v>
      </c>
      <c r="G284" s="15">
        <f t="shared" si="12"/>
        <v>4150</v>
      </c>
    </row>
    <row r="285" spans="1:7" ht="15" customHeight="1" x14ac:dyDescent="0.25">
      <c r="A285" s="11">
        <v>17</v>
      </c>
      <c r="B285" s="49" t="s">
        <v>258</v>
      </c>
      <c r="C285" s="11" t="s">
        <v>9</v>
      </c>
      <c r="D285" s="11">
        <v>41</v>
      </c>
      <c r="E285" s="11">
        <v>100</v>
      </c>
      <c r="F285" s="14">
        <v>59</v>
      </c>
      <c r="G285" s="15">
        <f t="shared" si="12"/>
        <v>5900</v>
      </c>
    </row>
    <row r="286" spans="1:7" ht="31.9" customHeight="1" x14ac:dyDescent="0.25">
      <c r="A286" s="11">
        <v>18</v>
      </c>
      <c r="B286" s="49" t="s">
        <v>259</v>
      </c>
      <c r="C286" s="11" t="s">
        <v>9</v>
      </c>
      <c r="D286" s="11">
        <v>21</v>
      </c>
      <c r="E286" s="11">
        <v>50</v>
      </c>
      <c r="F286" s="14">
        <v>69</v>
      </c>
      <c r="G286" s="15">
        <f t="shared" si="12"/>
        <v>3450</v>
      </c>
    </row>
    <row r="287" spans="1:7" ht="25.15" customHeight="1" x14ac:dyDescent="0.25">
      <c r="A287" s="11">
        <v>19</v>
      </c>
      <c r="B287" s="49" t="s">
        <v>260</v>
      </c>
      <c r="C287" s="11" t="s">
        <v>9</v>
      </c>
      <c r="D287" s="11" t="s">
        <v>246</v>
      </c>
      <c r="E287" s="11">
        <v>200</v>
      </c>
      <c r="F287" s="14">
        <v>289</v>
      </c>
      <c r="G287" s="15">
        <f t="shared" si="12"/>
        <v>57800</v>
      </c>
    </row>
    <row r="288" spans="1:7" ht="25.15" customHeight="1" x14ac:dyDescent="0.25">
      <c r="A288" s="11">
        <v>20</v>
      </c>
      <c r="B288" s="49" t="s">
        <v>261</v>
      </c>
      <c r="C288" s="11" t="s">
        <v>9</v>
      </c>
      <c r="D288" s="11" t="s">
        <v>246</v>
      </c>
      <c r="E288" s="11">
        <v>20</v>
      </c>
      <c r="F288" s="14">
        <v>188</v>
      </c>
      <c r="G288" s="15">
        <f t="shared" si="12"/>
        <v>3760</v>
      </c>
    </row>
    <row r="289" spans="1:7" ht="25.15" customHeight="1" x14ac:dyDescent="0.25">
      <c r="A289" s="11">
        <v>21</v>
      </c>
      <c r="B289" s="49" t="s">
        <v>262</v>
      </c>
      <c r="C289" s="11" t="s">
        <v>9</v>
      </c>
      <c r="D289" s="11" t="s">
        <v>246</v>
      </c>
      <c r="E289" s="11">
        <v>200</v>
      </c>
      <c r="F289" s="14">
        <v>129</v>
      </c>
      <c r="G289" s="15">
        <f t="shared" si="12"/>
        <v>25800</v>
      </c>
    </row>
    <row r="290" spans="1:7" ht="25.15" customHeight="1" x14ac:dyDescent="0.25">
      <c r="A290" s="11">
        <v>22</v>
      </c>
      <c r="B290" s="49" t="s">
        <v>263</v>
      </c>
      <c r="C290" s="11" t="s">
        <v>9</v>
      </c>
      <c r="D290" s="11" t="s">
        <v>246</v>
      </c>
      <c r="E290" s="11">
        <v>200</v>
      </c>
      <c r="F290" s="14">
        <v>89</v>
      </c>
      <c r="G290" s="15">
        <f t="shared" si="12"/>
        <v>17800</v>
      </c>
    </row>
    <row r="291" spans="1:7" ht="15" customHeight="1" x14ac:dyDescent="0.25">
      <c r="A291" s="16" t="s">
        <v>264</v>
      </c>
      <c r="B291" s="17"/>
      <c r="C291" s="18"/>
      <c r="D291" s="18"/>
      <c r="E291" s="18"/>
      <c r="F291" s="50"/>
      <c r="G291" s="33">
        <f>SUM(G269:G290)</f>
        <v>376140</v>
      </c>
    </row>
    <row r="292" spans="1:7" ht="30" customHeight="1" x14ac:dyDescent="0.25">
      <c r="A292" s="11" t="s">
        <v>1</v>
      </c>
      <c r="B292" s="12" t="s">
        <v>2</v>
      </c>
      <c r="C292" s="12" t="s">
        <v>3</v>
      </c>
      <c r="D292" s="12" t="s">
        <v>4</v>
      </c>
      <c r="E292" s="12" t="s">
        <v>5</v>
      </c>
      <c r="F292" s="12" t="s">
        <v>6</v>
      </c>
      <c r="G292" s="12" t="s">
        <v>7</v>
      </c>
    </row>
    <row r="293" spans="1:7" ht="22.5" customHeight="1" x14ac:dyDescent="0.25">
      <c r="A293" s="11">
        <v>1</v>
      </c>
      <c r="B293" s="20" t="s">
        <v>265</v>
      </c>
      <c r="C293" s="11" t="s">
        <v>9</v>
      </c>
      <c r="D293" s="11">
        <v>1647</v>
      </c>
      <c r="E293" s="11">
        <v>3300</v>
      </c>
      <c r="F293" s="14">
        <v>2.2000000000000002</v>
      </c>
      <c r="G293" s="21">
        <f>E293*F293</f>
        <v>7260.0000000000009</v>
      </c>
    </row>
    <row r="294" spans="1:7" ht="15" customHeight="1" x14ac:dyDescent="0.25">
      <c r="A294" s="11">
        <v>2</v>
      </c>
      <c r="B294" s="20" t="s">
        <v>266</v>
      </c>
      <c r="C294" s="11" t="s">
        <v>9</v>
      </c>
      <c r="D294" s="11">
        <v>1366</v>
      </c>
      <c r="E294" s="11">
        <v>2700</v>
      </c>
      <c r="F294" s="14">
        <v>0.67</v>
      </c>
      <c r="G294" s="21">
        <f>E294*F294</f>
        <v>1809</v>
      </c>
    </row>
    <row r="295" spans="1:7" ht="25.5" customHeight="1" x14ac:dyDescent="0.25">
      <c r="A295" s="11">
        <v>3</v>
      </c>
      <c r="B295" s="20" t="s">
        <v>267</v>
      </c>
      <c r="C295" s="11" t="s">
        <v>9</v>
      </c>
      <c r="D295" s="11">
        <v>100</v>
      </c>
      <c r="E295" s="11">
        <v>200</v>
      </c>
      <c r="F295" s="14">
        <v>2.2000000000000002</v>
      </c>
      <c r="G295" s="21">
        <f>E295*F295</f>
        <v>440.00000000000006</v>
      </c>
    </row>
    <row r="296" spans="1:7" ht="15" customHeight="1" x14ac:dyDescent="0.25">
      <c r="A296" s="16" t="s">
        <v>268</v>
      </c>
      <c r="B296" s="17"/>
      <c r="C296" s="18"/>
      <c r="D296" s="18"/>
      <c r="E296" s="18"/>
      <c r="F296" s="17"/>
      <c r="G296" s="33">
        <f>SUM(G293:G295)</f>
        <v>9509</v>
      </c>
    </row>
    <row r="297" spans="1:7" ht="30" customHeight="1" x14ac:dyDescent="0.25">
      <c r="A297" s="11" t="s">
        <v>1</v>
      </c>
      <c r="B297" s="12" t="s">
        <v>2</v>
      </c>
      <c r="C297" s="12" t="s">
        <v>3</v>
      </c>
      <c r="D297" s="12" t="s">
        <v>4</v>
      </c>
      <c r="E297" s="12" t="s">
        <v>5</v>
      </c>
      <c r="F297" s="12" t="s">
        <v>6</v>
      </c>
      <c r="G297" s="20" t="s">
        <v>7</v>
      </c>
    </row>
    <row r="298" spans="1:7" ht="55.5" customHeight="1" x14ac:dyDescent="0.25">
      <c r="A298" s="11">
        <v>1</v>
      </c>
      <c r="B298" s="13" t="s">
        <v>269</v>
      </c>
      <c r="C298" s="11" t="s">
        <v>9</v>
      </c>
      <c r="D298" s="11">
        <v>541</v>
      </c>
      <c r="E298" s="11">
        <v>1100</v>
      </c>
      <c r="F298" s="14">
        <v>17.649999999999999</v>
      </c>
      <c r="G298" s="14">
        <f t="shared" ref="G298:G305" si="13">F298*E298</f>
        <v>19415</v>
      </c>
    </row>
    <row r="299" spans="1:7" ht="40.9" customHeight="1" x14ac:dyDescent="0.25">
      <c r="A299" s="11">
        <v>2</v>
      </c>
      <c r="B299" s="13" t="s">
        <v>270</v>
      </c>
      <c r="C299" s="11" t="s">
        <v>9</v>
      </c>
      <c r="D299" s="11">
        <v>409</v>
      </c>
      <c r="E299" s="11">
        <v>800</v>
      </c>
      <c r="F299" s="14">
        <v>7.65</v>
      </c>
      <c r="G299" s="14">
        <f t="shared" si="13"/>
        <v>6120</v>
      </c>
    </row>
    <row r="300" spans="1:7" ht="41.85" customHeight="1" x14ac:dyDescent="0.25">
      <c r="A300" s="11">
        <v>3</v>
      </c>
      <c r="B300" s="13" t="s">
        <v>271</v>
      </c>
      <c r="C300" s="11" t="s">
        <v>9</v>
      </c>
      <c r="D300" s="11">
        <v>5</v>
      </c>
      <c r="E300" s="11">
        <v>20</v>
      </c>
      <c r="F300" s="14">
        <v>12.3</v>
      </c>
      <c r="G300" s="14">
        <f t="shared" si="13"/>
        <v>246</v>
      </c>
    </row>
    <row r="301" spans="1:7" ht="42.95" customHeight="1" x14ac:dyDescent="0.25">
      <c r="A301" s="11">
        <v>4</v>
      </c>
      <c r="B301" s="13" t="s">
        <v>272</v>
      </c>
      <c r="C301" s="11" t="s">
        <v>9</v>
      </c>
      <c r="D301" s="11" t="s">
        <v>246</v>
      </c>
      <c r="E301" s="11">
        <v>1000</v>
      </c>
      <c r="F301" s="14">
        <v>28.7</v>
      </c>
      <c r="G301" s="14">
        <f t="shared" si="13"/>
        <v>28700</v>
      </c>
    </row>
    <row r="302" spans="1:7" ht="19.149999999999999" customHeight="1" x14ac:dyDescent="0.25">
      <c r="A302" s="11">
        <v>5</v>
      </c>
      <c r="B302" s="13" t="s">
        <v>273</v>
      </c>
      <c r="C302" s="11" t="s">
        <v>9</v>
      </c>
      <c r="D302" s="11">
        <v>60</v>
      </c>
      <c r="E302" s="11">
        <v>120</v>
      </c>
      <c r="F302" s="14">
        <v>169.2</v>
      </c>
      <c r="G302" s="14">
        <f t="shared" si="13"/>
        <v>20304</v>
      </c>
    </row>
    <row r="303" spans="1:7" ht="19.149999999999999" customHeight="1" x14ac:dyDescent="0.25">
      <c r="A303" s="11">
        <v>6</v>
      </c>
      <c r="B303" s="13" t="s">
        <v>274</v>
      </c>
      <c r="C303" s="11" t="s">
        <v>9</v>
      </c>
      <c r="D303" s="11">
        <v>60</v>
      </c>
      <c r="E303" s="11">
        <v>120</v>
      </c>
      <c r="F303" s="14">
        <v>7.47</v>
      </c>
      <c r="G303" s="14">
        <f t="shared" si="13"/>
        <v>896.4</v>
      </c>
    </row>
    <row r="304" spans="1:7" ht="35.1" customHeight="1" x14ac:dyDescent="0.25">
      <c r="A304" s="11">
        <v>7</v>
      </c>
      <c r="B304" s="13" t="s">
        <v>275</v>
      </c>
      <c r="C304" s="11" t="s">
        <v>9</v>
      </c>
      <c r="D304" s="11">
        <v>590</v>
      </c>
      <c r="E304" s="11">
        <v>1200</v>
      </c>
      <c r="F304" s="28">
        <v>3.95</v>
      </c>
      <c r="G304" s="14">
        <f t="shared" si="13"/>
        <v>4740</v>
      </c>
    </row>
    <row r="305" spans="1:7" ht="31.7" customHeight="1" x14ac:dyDescent="0.25">
      <c r="A305" s="11">
        <v>8</v>
      </c>
      <c r="B305" s="51" t="s">
        <v>276</v>
      </c>
      <c r="C305" s="11" t="s">
        <v>9</v>
      </c>
      <c r="D305" s="11" t="s">
        <v>246</v>
      </c>
      <c r="E305" s="11">
        <v>1000</v>
      </c>
      <c r="F305" s="28">
        <v>4.5</v>
      </c>
      <c r="G305" s="14">
        <f t="shared" si="13"/>
        <v>4500</v>
      </c>
    </row>
    <row r="306" spans="1:7" ht="15" customHeight="1" x14ac:dyDescent="0.25">
      <c r="A306" s="16" t="s">
        <v>277</v>
      </c>
      <c r="B306" s="17"/>
      <c r="C306" s="18"/>
      <c r="D306" s="18"/>
      <c r="E306" s="18"/>
      <c r="F306" s="17"/>
      <c r="G306" s="22">
        <f>SUM(G298:G305)</f>
        <v>84921.4</v>
      </c>
    </row>
    <row r="307" spans="1:7" ht="30" customHeight="1" x14ac:dyDescent="0.25">
      <c r="A307" s="11" t="s">
        <v>1</v>
      </c>
      <c r="B307" s="12" t="s">
        <v>2</v>
      </c>
      <c r="C307" s="12" t="s">
        <v>3</v>
      </c>
      <c r="D307" s="12" t="s">
        <v>4</v>
      </c>
      <c r="E307" s="12" t="s">
        <v>5</v>
      </c>
      <c r="F307" s="12" t="s">
        <v>6</v>
      </c>
      <c r="G307" s="12" t="s">
        <v>7</v>
      </c>
    </row>
    <row r="308" spans="1:7" ht="41.45" customHeight="1" x14ac:dyDescent="0.25">
      <c r="A308" s="11">
        <v>1</v>
      </c>
      <c r="B308" s="20" t="s">
        <v>278</v>
      </c>
      <c r="C308" s="11" t="s">
        <v>9</v>
      </c>
      <c r="D308" s="11">
        <v>1</v>
      </c>
      <c r="E308" s="11">
        <v>4</v>
      </c>
      <c r="F308" s="28">
        <v>100</v>
      </c>
      <c r="G308" s="14">
        <f>F308*E308</f>
        <v>400</v>
      </c>
    </row>
    <row r="309" spans="1:7" ht="15" customHeight="1" x14ac:dyDescent="0.25">
      <c r="A309" s="16" t="s">
        <v>279</v>
      </c>
      <c r="B309" s="18"/>
      <c r="C309" s="18"/>
      <c r="D309" s="18"/>
      <c r="E309" s="18"/>
      <c r="F309" s="17"/>
      <c r="G309" s="33">
        <f>SUM(G308:G308)</f>
        <v>400</v>
      </c>
    </row>
    <row r="310" spans="1:7" ht="30" customHeight="1" x14ac:dyDescent="0.25">
      <c r="A310" s="11" t="s">
        <v>1</v>
      </c>
      <c r="B310" s="12" t="s">
        <v>2</v>
      </c>
      <c r="C310" s="12" t="s">
        <v>3</v>
      </c>
      <c r="D310" s="12" t="s">
        <v>4</v>
      </c>
      <c r="E310" s="12" t="s">
        <v>5</v>
      </c>
      <c r="F310" s="12" t="s">
        <v>6</v>
      </c>
      <c r="G310" s="12" t="s">
        <v>7</v>
      </c>
    </row>
    <row r="311" spans="1:7" ht="39" customHeight="1" x14ac:dyDescent="0.25">
      <c r="A311" s="11">
        <v>1</v>
      </c>
      <c r="B311" s="13" t="s">
        <v>280</v>
      </c>
      <c r="C311" s="11" t="s">
        <v>9</v>
      </c>
      <c r="D311" s="11">
        <v>4</v>
      </c>
      <c r="E311" s="11">
        <v>10</v>
      </c>
      <c r="F311" s="28">
        <v>156.6</v>
      </c>
      <c r="G311" s="21">
        <f>F311*E311</f>
        <v>1566</v>
      </c>
    </row>
    <row r="312" spans="1:7" ht="36.950000000000003" customHeight="1" x14ac:dyDescent="0.25">
      <c r="A312" s="11">
        <v>2</v>
      </c>
      <c r="B312" s="13" t="s">
        <v>281</v>
      </c>
      <c r="C312" s="11" t="s">
        <v>9</v>
      </c>
      <c r="D312" s="11">
        <v>4</v>
      </c>
      <c r="E312" s="11">
        <v>10</v>
      </c>
      <c r="F312" s="28">
        <v>156.6</v>
      </c>
      <c r="G312" s="21">
        <f>F312*E312</f>
        <v>1566</v>
      </c>
    </row>
    <row r="313" spans="1:7" ht="29.85" customHeight="1" x14ac:dyDescent="0.25">
      <c r="A313" s="11">
        <v>3</v>
      </c>
      <c r="B313" s="36" t="s">
        <v>282</v>
      </c>
      <c r="C313" s="11" t="s">
        <v>9</v>
      </c>
      <c r="D313" s="11">
        <v>2</v>
      </c>
      <c r="E313" s="11">
        <v>5</v>
      </c>
      <c r="F313" s="28">
        <v>320</v>
      </c>
      <c r="G313" s="21">
        <f>F313*E313</f>
        <v>1600</v>
      </c>
    </row>
    <row r="314" spans="1:7" ht="15" customHeight="1" x14ac:dyDescent="0.25">
      <c r="A314" s="16" t="s">
        <v>283</v>
      </c>
      <c r="B314" s="17"/>
      <c r="C314" s="18"/>
      <c r="D314" s="18"/>
      <c r="E314" s="18"/>
      <c r="F314" s="17"/>
      <c r="G314" s="33">
        <f>SUM(G311:G313)</f>
        <v>4732</v>
      </c>
    </row>
    <row r="315" spans="1:7" ht="30" customHeight="1" x14ac:dyDescent="0.25">
      <c r="A315" s="11" t="s">
        <v>1</v>
      </c>
      <c r="B315" s="12" t="s">
        <v>2</v>
      </c>
      <c r="C315" s="12" t="s">
        <v>3</v>
      </c>
      <c r="D315" s="12" t="s">
        <v>4</v>
      </c>
      <c r="E315" s="12" t="s">
        <v>5</v>
      </c>
      <c r="F315" s="12" t="s">
        <v>6</v>
      </c>
      <c r="G315" s="12" t="s">
        <v>7</v>
      </c>
    </row>
    <row r="316" spans="1:7" ht="77.849999999999994" customHeight="1" x14ac:dyDescent="0.25">
      <c r="A316" s="11">
        <v>1</v>
      </c>
      <c r="B316" s="13" t="s">
        <v>284</v>
      </c>
      <c r="C316" s="11" t="s">
        <v>9</v>
      </c>
      <c r="D316" s="11">
        <v>6996</v>
      </c>
      <c r="E316" s="11">
        <v>14000</v>
      </c>
      <c r="F316" s="14">
        <v>5.39</v>
      </c>
      <c r="G316" s="21">
        <f>F316*E316</f>
        <v>75460</v>
      </c>
    </row>
    <row r="317" spans="1:7" ht="53.65" customHeight="1" x14ac:dyDescent="0.25">
      <c r="A317" s="11">
        <v>2</v>
      </c>
      <c r="B317" s="13" t="s">
        <v>285</v>
      </c>
      <c r="C317" s="11" t="s">
        <v>9</v>
      </c>
      <c r="D317" s="11">
        <v>20</v>
      </c>
      <c r="E317" s="11">
        <v>40</v>
      </c>
      <c r="F317" s="14">
        <v>15</v>
      </c>
      <c r="G317" s="21">
        <f>F317*E317</f>
        <v>600</v>
      </c>
    </row>
    <row r="318" spans="1:7" ht="31.7" customHeight="1" x14ac:dyDescent="0.25">
      <c r="A318" s="11">
        <v>3</v>
      </c>
      <c r="B318" s="13" t="s">
        <v>286</v>
      </c>
      <c r="C318" s="11" t="s">
        <v>9</v>
      </c>
      <c r="D318" s="11" t="s">
        <v>246</v>
      </c>
      <c r="E318" s="11">
        <v>400</v>
      </c>
      <c r="F318" s="14">
        <v>17</v>
      </c>
      <c r="G318" s="21">
        <f>F318*E318</f>
        <v>6800</v>
      </c>
    </row>
    <row r="319" spans="1:7" ht="15" customHeight="1" x14ac:dyDescent="0.25">
      <c r="A319" s="16" t="s">
        <v>287</v>
      </c>
      <c r="B319" s="17"/>
      <c r="C319" s="18"/>
      <c r="D319" s="18"/>
      <c r="E319" s="18"/>
      <c r="F319" s="17"/>
      <c r="G319" s="33">
        <f>SUM(G316:G318)</f>
        <v>82860</v>
      </c>
    </row>
    <row r="320" spans="1:7" ht="30" customHeight="1" x14ac:dyDescent="0.25">
      <c r="A320" s="11" t="s">
        <v>1</v>
      </c>
      <c r="B320" s="12" t="s">
        <v>2</v>
      </c>
      <c r="C320" s="12" t="s">
        <v>3</v>
      </c>
      <c r="D320" s="12" t="s">
        <v>4</v>
      </c>
      <c r="E320" s="12" t="s">
        <v>5</v>
      </c>
      <c r="F320" s="12" t="s">
        <v>6</v>
      </c>
      <c r="G320" s="12" t="s">
        <v>7</v>
      </c>
    </row>
    <row r="321" spans="1:7" ht="15" customHeight="1" x14ac:dyDescent="0.25">
      <c r="A321" s="11">
        <v>1</v>
      </c>
      <c r="B321" s="20" t="s">
        <v>288</v>
      </c>
      <c r="C321" s="11"/>
      <c r="D321" s="11"/>
      <c r="E321" s="11"/>
      <c r="F321" s="14"/>
      <c r="G321" s="14"/>
    </row>
    <row r="322" spans="1:7" ht="15" customHeight="1" x14ac:dyDescent="0.25">
      <c r="A322" s="11"/>
      <c r="B322" s="20" t="s">
        <v>289</v>
      </c>
      <c r="C322" s="11" t="s">
        <v>9</v>
      </c>
      <c r="D322" s="100">
        <v>100</v>
      </c>
      <c r="E322" s="11">
        <v>140</v>
      </c>
      <c r="F322" s="14">
        <v>47.5</v>
      </c>
      <c r="G322" s="14">
        <f>F322*E322</f>
        <v>6650</v>
      </c>
    </row>
    <row r="323" spans="1:7" ht="15" customHeight="1" x14ac:dyDescent="0.25">
      <c r="A323" s="11"/>
      <c r="B323" s="20" t="s">
        <v>290</v>
      </c>
      <c r="C323" s="11" t="s">
        <v>9</v>
      </c>
      <c r="D323" s="100"/>
      <c r="E323" s="11">
        <v>60</v>
      </c>
      <c r="F323" s="14">
        <v>42.5</v>
      </c>
      <c r="G323" s="14">
        <f>F323*E323</f>
        <v>2550</v>
      </c>
    </row>
    <row r="324" spans="1:7" ht="57.6" customHeight="1" x14ac:dyDescent="0.25">
      <c r="A324" s="11">
        <v>2</v>
      </c>
      <c r="B324" s="36" t="s">
        <v>291</v>
      </c>
      <c r="C324" s="11" t="s">
        <v>9</v>
      </c>
      <c r="D324" s="11">
        <v>45</v>
      </c>
      <c r="E324" s="11">
        <v>90</v>
      </c>
      <c r="F324" s="14">
        <v>34.9</v>
      </c>
      <c r="G324" s="21">
        <f>F324*E324</f>
        <v>3141</v>
      </c>
    </row>
    <row r="325" spans="1:7" ht="20.100000000000001" customHeight="1" x14ac:dyDescent="0.25">
      <c r="A325" s="11">
        <v>3</v>
      </c>
      <c r="B325" s="13" t="s">
        <v>292</v>
      </c>
      <c r="C325" s="11" t="s">
        <v>9</v>
      </c>
      <c r="D325" s="11">
        <v>350</v>
      </c>
      <c r="E325" s="11">
        <v>700</v>
      </c>
      <c r="F325" s="14">
        <v>14.5</v>
      </c>
      <c r="G325" s="14">
        <f>F325*E325</f>
        <v>10150</v>
      </c>
    </row>
    <row r="326" spans="1:7" ht="14.85" customHeight="1" x14ac:dyDescent="0.25">
      <c r="A326" s="16" t="s">
        <v>293</v>
      </c>
      <c r="B326" s="17"/>
      <c r="C326" s="18"/>
      <c r="D326" s="18"/>
      <c r="E326" s="18"/>
      <c r="F326" s="17"/>
      <c r="G326" s="33">
        <f>SUM(G322:G325)</f>
        <v>22491</v>
      </c>
    </row>
    <row r="327" spans="1:7" ht="30" customHeight="1" x14ac:dyDescent="0.25">
      <c r="A327" s="11" t="s">
        <v>1</v>
      </c>
      <c r="B327" s="12" t="s">
        <v>2</v>
      </c>
      <c r="C327" s="12" t="s">
        <v>3</v>
      </c>
      <c r="D327" s="12" t="s">
        <v>4</v>
      </c>
      <c r="E327" s="12" t="s">
        <v>5</v>
      </c>
      <c r="F327" s="12" t="s">
        <v>6</v>
      </c>
      <c r="G327" s="12" t="s">
        <v>7</v>
      </c>
    </row>
    <row r="328" spans="1:7" ht="41.85" customHeight="1" x14ac:dyDescent="0.25">
      <c r="A328" s="11">
        <v>1</v>
      </c>
      <c r="B328" s="13" t="s">
        <v>294</v>
      </c>
      <c r="C328" s="11" t="s">
        <v>9</v>
      </c>
      <c r="D328" s="11">
        <v>100</v>
      </c>
      <c r="E328" s="11">
        <v>200</v>
      </c>
      <c r="F328" s="14">
        <v>15.3</v>
      </c>
      <c r="G328" s="15">
        <f>E328*F328</f>
        <v>3060</v>
      </c>
    </row>
    <row r="329" spans="1:7" ht="15" customHeight="1" x14ac:dyDescent="0.25">
      <c r="A329" s="16" t="s">
        <v>295</v>
      </c>
      <c r="B329" s="17"/>
      <c r="C329" s="18"/>
      <c r="D329" s="18"/>
      <c r="E329" s="18"/>
      <c r="F329" s="17"/>
      <c r="G329" s="33">
        <f>G328</f>
        <v>3060</v>
      </c>
    </row>
    <row r="330" spans="1:7" ht="30" customHeight="1" x14ac:dyDescent="0.25">
      <c r="A330" s="11" t="s">
        <v>1</v>
      </c>
      <c r="B330" s="12" t="s">
        <v>2</v>
      </c>
      <c r="C330" s="12" t="s">
        <v>3</v>
      </c>
      <c r="D330" s="12" t="s">
        <v>4</v>
      </c>
      <c r="E330" s="12" t="s">
        <v>5</v>
      </c>
      <c r="F330" s="12" t="s">
        <v>6</v>
      </c>
      <c r="G330" s="12" t="s">
        <v>7</v>
      </c>
    </row>
    <row r="331" spans="1:7" ht="30" customHeight="1" x14ac:dyDescent="0.25">
      <c r="A331" s="11">
        <v>1</v>
      </c>
      <c r="B331" s="18" t="s">
        <v>296</v>
      </c>
      <c r="C331" s="12" t="s">
        <v>9</v>
      </c>
      <c r="D331" s="12">
        <v>120</v>
      </c>
      <c r="E331" s="12">
        <v>240</v>
      </c>
      <c r="F331" s="42">
        <v>35</v>
      </c>
      <c r="G331" s="42">
        <f>F331*E331</f>
        <v>8400</v>
      </c>
    </row>
    <row r="332" spans="1:7" ht="29.85" customHeight="1" x14ac:dyDescent="0.25">
      <c r="A332" s="52">
        <v>2</v>
      </c>
      <c r="B332" s="20" t="s">
        <v>297</v>
      </c>
      <c r="C332" s="52" t="s">
        <v>100</v>
      </c>
      <c r="D332" s="11">
        <v>80</v>
      </c>
      <c r="E332" s="11">
        <v>160</v>
      </c>
      <c r="F332" s="21">
        <v>1200</v>
      </c>
      <c r="G332" s="14">
        <f>E332*F332</f>
        <v>192000</v>
      </c>
    </row>
    <row r="333" spans="1:7" ht="29.85" customHeight="1" x14ac:dyDescent="0.25">
      <c r="A333" s="52">
        <v>3</v>
      </c>
      <c r="B333" s="20" t="s">
        <v>298</v>
      </c>
      <c r="C333" s="52" t="s">
        <v>9</v>
      </c>
      <c r="D333" s="11">
        <v>210</v>
      </c>
      <c r="E333" s="11">
        <v>420</v>
      </c>
      <c r="F333" s="21">
        <v>42</v>
      </c>
      <c r="G333" s="14">
        <f>E333*F333</f>
        <v>17640</v>
      </c>
    </row>
    <row r="334" spans="1:7" ht="15" customHeight="1" x14ac:dyDescent="0.25">
      <c r="A334" s="16" t="s">
        <v>299</v>
      </c>
      <c r="B334" s="17"/>
      <c r="C334" s="18"/>
      <c r="D334" s="18"/>
      <c r="E334" s="18"/>
      <c r="F334" s="17"/>
      <c r="G334" s="22">
        <f>SUM(G331:G333)</f>
        <v>218040</v>
      </c>
    </row>
    <row r="335" spans="1:7" ht="30" customHeight="1" x14ac:dyDescent="0.25">
      <c r="A335" s="11" t="s">
        <v>1</v>
      </c>
      <c r="B335" s="12" t="s">
        <v>2</v>
      </c>
      <c r="C335" s="12" t="s">
        <v>3</v>
      </c>
      <c r="D335" s="12" t="s">
        <v>4</v>
      </c>
      <c r="E335" s="12" t="s">
        <v>5</v>
      </c>
      <c r="F335" s="12" t="s">
        <v>6</v>
      </c>
      <c r="G335" s="12" t="s">
        <v>7</v>
      </c>
    </row>
    <row r="336" spans="1:7" ht="30" customHeight="1" x14ac:dyDescent="0.25">
      <c r="A336" s="11">
        <v>1</v>
      </c>
      <c r="B336" s="13" t="s">
        <v>300</v>
      </c>
      <c r="C336" s="12" t="s">
        <v>9</v>
      </c>
      <c r="D336" s="12" t="s">
        <v>246</v>
      </c>
      <c r="E336" s="12">
        <v>150</v>
      </c>
      <c r="F336" s="42">
        <v>103</v>
      </c>
      <c r="G336" s="42">
        <f>E336*F336</f>
        <v>15450</v>
      </c>
    </row>
    <row r="337" spans="1:7" ht="57.4" customHeight="1" x14ac:dyDescent="0.25">
      <c r="A337" s="11">
        <v>2</v>
      </c>
      <c r="B337" s="13" t="s">
        <v>301</v>
      </c>
      <c r="C337" s="12" t="s">
        <v>9</v>
      </c>
      <c r="D337" s="12" t="s">
        <v>246</v>
      </c>
      <c r="E337" s="12">
        <v>150</v>
      </c>
      <c r="F337" s="42">
        <v>169</v>
      </c>
      <c r="G337" s="42">
        <f>E337*F337</f>
        <v>25350</v>
      </c>
    </row>
    <row r="338" spans="1:7" ht="41.1" customHeight="1" x14ac:dyDescent="0.25">
      <c r="A338" s="11">
        <v>3</v>
      </c>
      <c r="B338" s="13" t="s">
        <v>302</v>
      </c>
      <c r="C338" s="12" t="s">
        <v>9</v>
      </c>
      <c r="D338" s="12" t="s">
        <v>246</v>
      </c>
      <c r="E338" s="11">
        <v>40</v>
      </c>
      <c r="F338" s="15">
        <v>106.38</v>
      </c>
      <c r="G338" s="42">
        <f>E338*F338</f>
        <v>4255.2</v>
      </c>
    </row>
    <row r="339" spans="1:7" ht="29.45" customHeight="1" x14ac:dyDescent="0.25">
      <c r="A339" s="11">
        <v>4</v>
      </c>
      <c r="B339" s="13" t="s">
        <v>303</v>
      </c>
      <c r="C339" s="12" t="s">
        <v>9</v>
      </c>
      <c r="D339" s="12" t="s">
        <v>246</v>
      </c>
      <c r="E339" s="11">
        <v>60</v>
      </c>
      <c r="F339" s="15">
        <v>198</v>
      </c>
      <c r="G339" s="42">
        <f>E339*F339</f>
        <v>11880</v>
      </c>
    </row>
    <row r="340" spans="1:7" ht="15" customHeight="1" x14ac:dyDescent="0.25">
      <c r="A340" s="16" t="s">
        <v>304</v>
      </c>
      <c r="B340" s="17"/>
      <c r="C340" s="18"/>
      <c r="D340" s="18"/>
      <c r="E340" s="18"/>
      <c r="F340" s="17"/>
      <c r="G340" s="33">
        <f>SUM(G336:G339)</f>
        <v>56935.199999999997</v>
      </c>
    </row>
    <row r="341" spans="1:7" ht="30" customHeight="1" x14ac:dyDescent="0.25">
      <c r="A341" s="11" t="s">
        <v>1</v>
      </c>
      <c r="B341" s="12" t="s">
        <v>2</v>
      </c>
      <c r="C341" s="12" t="s">
        <v>3</v>
      </c>
      <c r="D341" s="12" t="s">
        <v>4</v>
      </c>
      <c r="E341" s="12" t="s">
        <v>5</v>
      </c>
      <c r="F341" s="12" t="s">
        <v>6</v>
      </c>
      <c r="G341" s="12" t="s">
        <v>7</v>
      </c>
    </row>
    <row r="342" spans="1:7" ht="89.45" customHeight="1" x14ac:dyDescent="0.25">
      <c r="A342" s="11">
        <v>1</v>
      </c>
      <c r="B342" s="13" t="s">
        <v>305</v>
      </c>
      <c r="C342" s="11" t="s">
        <v>9</v>
      </c>
      <c r="D342" s="11">
        <v>76</v>
      </c>
      <c r="E342" s="11">
        <v>150</v>
      </c>
      <c r="F342" s="14">
        <v>245</v>
      </c>
      <c r="G342" s="14">
        <f>E342*F342</f>
        <v>36750</v>
      </c>
    </row>
    <row r="343" spans="1:7" ht="15" customHeight="1" x14ac:dyDescent="0.25">
      <c r="A343" s="16" t="s">
        <v>306</v>
      </c>
      <c r="B343" s="17"/>
      <c r="C343" s="18"/>
      <c r="D343" s="18"/>
      <c r="E343" s="18"/>
      <c r="F343" s="18"/>
      <c r="G343" s="22">
        <f>SUM(G342)</f>
        <v>36750</v>
      </c>
    </row>
    <row r="344" spans="1:7" ht="30" customHeight="1" x14ac:dyDescent="0.25">
      <c r="A344" s="11" t="s">
        <v>1</v>
      </c>
      <c r="B344" s="12" t="s">
        <v>307</v>
      </c>
      <c r="C344" s="12" t="s">
        <v>3</v>
      </c>
      <c r="D344" s="12" t="s">
        <v>4</v>
      </c>
      <c r="E344" s="12" t="s">
        <v>5</v>
      </c>
      <c r="F344" s="12" t="s">
        <v>6</v>
      </c>
      <c r="G344" s="12" t="s">
        <v>7</v>
      </c>
    </row>
    <row r="345" spans="1:7" ht="17.100000000000001" customHeight="1" x14ac:dyDescent="0.25">
      <c r="A345" s="11">
        <v>1</v>
      </c>
      <c r="B345" s="31" t="s">
        <v>308</v>
      </c>
      <c r="C345" s="11" t="s">
        <v>100</v>
      </c>
      <c r="D345" s="11">
        <v>1</v>
      </c>
      <c r="E345" s="11">
        <v>1</v>
      </c>
      <c r="F345" s="14">
        <v>700</v>
      </c>
      <c r="G345" s="14">
        <f>F345*E345</f>
        <v>700</v>
      </c>
    </row>
    <row r="346" spans="1:7" ht="16.350000000000001" customHeight="1" x14ac:dyDescent="0.25">
      <c r="A346" s="11">
        <v>2</v>
      </c>
      <c r="B346" s="31" t="s">
        <v>309</v>
      </c>
      <c r="C346" s="12" t="s">
        <v>100</v>
      </c>
      <c r="D346" s="12">
        <v>1</v>
      </c>
      <c r="E346" s="12">
        <v>1</v>
      </c>
      <c r="F346" s="14">
        <v>575</v>
      </c>
      <c r="G346" s="14">
        <f>F346*E346</f>
        <v>575</v>
      </c>
    </row>
    <row r="347" spans="1:7" ht="19.899999999999999" customHeight="1" x14ac:dyDescent="0.25">
      <c r="A347" s="11">
        <v>3</v>
      </c>
      <c r="B347" s="32" t="s">
        <v>310</v>
      </c>
      <c r="C347" s="11" t="s">
        <v>100</v>
      </c>
      <c r="D347" s="11">
        <v>25</v>
      </c>
      <c r="E347" s="11">
        <v>25</v>
      </c>
      <c r="F347" s="14">
        <v>100</v>
      </c>
      <c r="G347" s="14">
        <f>F347*E347</f>
        <v>2500</v>
      </c>
    </row>
    <row r="348" spans="1:7" ht="15" customHeight="1" x14ac:dyDescent="0.25">
      <c r="A348" s="16" t="s">
        <v>311</v>
      </c>
      <c r="B348" s="17"/>
      <c r="C348" s="18"/>
      <c r="D348" s="18"/>
      <c r="E348" s="18"/>
      <c r="F348" s="17"/>
      <c r="G348" s="33">
        <f>SUM(G345:G347)</f>
        <v>3775</v>
      </c>
    </row>
    <row r="349" spans="1:7" ht="30" customHeight="1" x14ac:dyDescent="0.25">
      <c r="A349" s="11" t="s">
        <v>1</v>
      </c>
      <c r="B349" s="12" t="s">
        <v>2</v>
      </c>
      <c r="C349" s="12" t="s">
        <v>3</v>
      </c>
      <c r="D349" s="12" t="s">
        <v>4</v>
      </c>
      <c r="E349" s="12" t="s">
        <v>5</v>
      </c>
      <c r="F349" s="12" t="s">
        <v>6</v>
      </c>
      <c r="G349" s="12" t="s">
        <v>7</v>
      </c>
    </row>
    <row r="350" spans="1:7" ht="32.65" customHeight="1" x14ac:dyDescent="0.25">
      <c r="A350" s="11">
        <v>1</v>
      </c>
      <c r="B350" s="13" t="s">
        <v>312</v>
      </c>
      <c r="C350" s="11"/>
      <c r="D350" s="11"/>
      <c r="E350" s="11"/>
      <c r="F350" s="14"/>
      <c r="G350" s="14"/>
    </row>
    <row r="351" spans="1:7" ht="15" customHeight="1" x14ac:dyDescent="0.25">
      <c r="A351" s="11"/>
      <c r="B351" s="13" t="s">
        <v>313</v>
      </c>
      <c r="C351" s="11" t="s">
        <v>9</v>
      </c>
      <c r="D351" s="100">
        <v>7394</v>
      </c>
      <c r="E351" s="11">
        <v>1000</v>
      </c>
      <c r="F351" s="28">
        <v>3.1</v>
      </c>
      <c r="G351" s="21">
        <f>F351*E351</f>
        <v>3100</v>
      </c>
    </row>
    <row r="352" spans="1:7" ht="15" customHeight="1" x14ac:dyDescent="0.25">
      <c r="A352" s="11"/>
      <c r="B352" s="13" t="s">
        <v>314</v>
      </c>
      <c r="C352" s="11" t="s">
        <v>9</v>
      </c>
      <c r="D352" s="100"/>
      <c r="E352" s="11">
        <v>14000</v>
      </c>
      <c r="F352" s="28">
        <v>1.75</v>
      </c>
      <c r="G352" s="21">
        <f>F352*E352</f>
        <v>24500</v>
      </c>
    </row>
    <row r="353" spans="1:7" ht="40.5" customHeight="1" x14ac:dyDescent="0.25">
      <c r="A353" s="11">
        <v>2</v>
      </c>
      <c r="B353" s="13" t="s">
        <v>315</v>
      </c>
      <c r="C353" s="11" t="s">
        <v>9</v>
      </c>
      <c r="D353" s="11">
        <v>30130</v>
      </c>
      <c r="E353" s="11">
        <v>60250</v>
      </c>
      <c r="F353" s="28">
        <v>0.68</v>
      </c>
      <c r="G353" s="21">
        <f>F353*E353</f>
        <v>40970</v>
      </c>
    </row>
    <row r="354" spans="1:7" ht="27.6" customHeight="1" x14ac:dyDescent="0.25">
      <c r="A354" s="11">
        <v>3</v>
      </c>
      <c r="B354" s="13" t="s">
        <v>316</v>
      </c>
      <c r="C354" s="11" t="s">
        <v>9</v>
      </c>
      <c r="D354" s="11">
        <v>27</v>
      </c>
      <c r="E354" s="11">
        <v>50</v>
      </c>
      <c r="F354" s="28">
        <v>3.8</v>
      </c>
      <c r="G354" s="21">
        <f>F354*E354</f>
        <v>190</v>
      </c>
    </row>
    <row r="355" spans="1:7" ht="46.7" customHeight="1" x14ac:dyDescent="0.25">
      <c r="A355" s="11">
        <v>4</v>
      </c>
      <c r="B355" s="13" t="s">
        <v>317</v>
      </c>
      <c r="C355" s="11" t="s">
        <v>9</v>
      </c>
      <c r="D355" s="11">
        <v>10</v>
      </c>
      <c r="E355" s="11">
        <v>20</v>
      </c>
      <c r="F355" s="28">
        <v>28</v>
      </c>
      <c r="G355" s="21">
        <f>F355*E355</f>
        <v>560</v>
      </c>
    </row>
    <row r="356" spans="1:7" ht="15" customHeight="1" x14ac:dyDescent="0.25">
      <c r="A356" s="16" t="s">
        <v>318</v>
      </c>
      <c r="B356" s="17"/>
      <c r="C356" s="18"/>
      <c r="D356" s="18"/>
      <c r="E356" s="18"/>
      <c r="F356" s="17"/>
      <c r="G356" s="33">
        <f>SUM(G351:G355)</f>
        <v>69320</v>
      </c>
    </row>
    <row r="357" spans="1:7" ht="30" customHeight="1" x14ac:dyDescent="0.25">
      <c r="A357" s="11" t="s">
        <v>1</v>
      </c>
      <c r="B357" s="12" t="s">
        <v>2</v>
      </c>
      <c r="C357" s="12" t="s">
        <v>3</v>
      </c>
      <c r="D357" s="12" t="s">
        <v>4</v>
      </c>
      <c r="E357" s="12" t="s">
        <v>5</v>
      </c>
      <c r="F357" s="12" t="s">
        <v>6</v>
      </c>
      <c r="G357" s="12" t="s">
        <v>7</v>
      </c>
    </row>
    <row r="358" spans="1:7" ht="39.950000000000003" customHeight="1" x14ac:dyDescent="0.25">
      <c r="A358" s="11">
        <v>1</v>
      </c>
      <c r="B358" s="13" t="s">
        <v>319</v>
      </c>
      <c r="C358" s="11" t="s">
        <v>9</v>
      </c>
      <c r="D358" s="11" t="s">
        <v>97</v>
      </c>
      <c r="E358" s="11">
        <v>20</v>
      </c>
      <c r="F358" s="28">
        <v>640</v>
      </c>
      <c r="G358" s="21">
        <f>E358*F358</f>
        <v>12800</v>
      </c>
    </row>
    <row r="359" spans="1:7" ht="56.65" customHeight="1" x14ac:dyDescent="0.25">
      <c r="A359" s="11">
        <v>2</v>
      </c>
      <c r="B359" s="13" t="s">
        <v>320</v>
      </c>
      <c r="C359" s="11" t="s">
        <v>9</v>
      </c>
      <c r="D359" s="11" t="s">
        <v>97</v>
      </c>
      <c r="E359" s="11">
        <v>20</v>
      </c>
      <c r="F359" s="28">
        <v>800</v>
      </c>
      <c r="G359" s="21">
        <f>E359*F359</f>
        <v>16000</v>
      </c>
    </row>
    <row r="360" spans="1:7" ht="15" customHeight="1" x14ac:dyDescent="0.25">
      <c r="A360" s="16" t="s">
        <v>321</v>
      </c>
      <c r="B360" s="17"/>
      <c r="C360" s="18"/>
      <c r="D360" s="18"/>
      <c r="E360" s="18"/>
      <c r="F360" s="17"/>
      <c r="G360" s="33">
        <f>SUM(G358:G359)</f>
        <v>28800</v>
      </c>
    </row>
    <row r="361" spans="1:7" ht="30" customHeight="1" x14ac:dyDescent="0.25">
      <c r="A361" s="11" t="s">
        <v>1</v>
      </c>
      <c r="B361" s="12" t="s">
        <v>2</v>
      </c>
      <c r="C361" s="12" t="s">
        <v>3</v>
      </c>
      <c r="D361" s="12" t="s">
        <v>4</v>
      </c>
      <c r="E361" s="12" t="s">
        <v>5</v>
      </c>
      <c r="F361" s="12" t="s">
        <v>6</v>
      </c>
      <c r="G361" s="12" t="s">
        <v>7</v>
      </c>
    </row>
    <row r="362" spans="1:7" ht="15" customHeight="1" x14ac:dyDescent="0.25">
      <c r="A362" s="11">
        <v>1</v>
      </c>
      <c r="B362" s="20" t="s">
        <v>322</v>
      </c>
      <c r="C362" s="11" t="s">
        <v>9</v>
      </c>
      <c r="D362" s="11">
        <v>30</v>
      </c>
      <c r="E362" s="11">
        <v>60</v>
      </c>
      <c r="F362" s="14">
        <v>37.5</v>
      </c>
      <c r="G362" s="21">
        <f>E362*F362</f>
        <v>2250</v>
      </c>
    </row>
    <row r="363" spans="1:7" ht="15" customHeight="1" x14ac:dyDescent="0.25">
      <c r="A363" s="11">
        <v>2</v>
      </c>
      <c r="B363" s="20" t="s">
        <v>323</v>
      </c>
      <c r="C363" s="11" t="s">
        <v>9</v>
      </c>
      <c r="D363" s="11">
        <v>2</v>
      </c>
      <c r="E363" s="11">
        <v>5</v>
      </c>
      <c r="F363" s="14">
        <v>37.5</v>
      </c>
      <c r="G363" s="21">
        <f>F363*E363</f>
        <v>187.5</v>
      </c>
    </row>
    <row r="364" spans="1:7" ht="16.350000000000001" customHeight="1" x14ac:dyDescent="0.25">
      <c r="A364" s="11">
        <v>3</v>
      </c>
      <c r="B364" s="20" t="s">
        <v>324</v>
      </c>
      <c r="C364" s="11" t="s">
        <v>9</v>
      </c>
      <c r="D364" s="11" t="s">
        <v>246</v>
      </c>
      <c r="E364" s="11">
        <v>25</v>
      </c>
      <c r="F364" s="14">
        <v>33</v>
      </c>
      <c r="G364" s="21">
        <f>F364*E364</f>
        <v>825</v>
      </c>
    </row>
    <row r="365" spans="1:7" ht="15" customHeight="1" x14ac:dyDescent="0.25">
      <c r="A365" s="11">
        <v>4</v>
      </c>
      <c r="B365" s="20" t="s">
        <v>325</v>
      </c>
      <c r="C365" s="11" t="s">
        <v>9</v>
      </c>
      <c r="D365" s="11" t="s">
        <v>246</v>
      </c>
      <c r="E365" s="11">
        <v>24</v>
      </c>
      <c r="F365" s="14">
        <v>59</v>
      </c>
      <c r="G365" s="21">
        <f>F365*E365</f>
        <v>1416</v>
      </c>
    </row>
    <row r="366" spans="1:7" ht="15" customHeight="1" x14ac:dyDescent="0.25">
      <c r="A366" s="16" t="s">
        <v>326</v>
      </c>
      <c r="B366" s="17"/>
      <c r="C366" s="18"/>
      <c r="D366" s="18"/>
      <c r="E366" s="18"/>
      <c r="F366" s="17"/>
      <c r="G366" s="33">
        <f>SUM(G362:G365)</f>
        <v>4678.5</v>
      </c>
    </row>
    <row r="367" spans="1:7" ht="30" customHeight="1" x14ac:dyDescent="0.25">
      <c r="A367" s="11" t="s">
        <v>1</v>
      </c>
      <c r="B367" s="12" t="s">
        <v>2</v>
      </c>
      <c r="C367" s="12" t="s">
        <v>3</v>
      </c>
      <c r="D367" s="12" t="s">
        <v>4</v>
      </c>
      <c r="E367" s="12" t="s">
        <v>5</v>
      </c>
      <c r="F367" s="12" t="s">
        <v>6</v>
      </c>
      <c r="G367" s="12" t="s">
        <v>7</v>
      </c>
    </row>
    <row r="368" spans="1:7" ht="26.25" customHeight="1" x14ac:dyDescent="0.25">
      <c r="A368" s="11">
        <v>1</v>
      </c>
      <c r="B368" s="20" t="s">
        <v>327</v>
      </c>
      <c r="C368" s="11" t="s">
        <v>100</v>
      </c>
      <c r="D368" s="12" t="s">
        <v>246</v>
      </c>
      <c r="E368" s="11">
        <v>40</v>
      </c>
      <c r="F368" s="28">
        <v>60</v>
      </c>
      <c r="G368" s="21">
        <f>F368*E368</f>
        <v>2400</v>
      </c>
    </row>
    <row r="369" spans="1:7" ht="15" customHeight="1" x14ac:dyDescent="0.25">
      <c r="A369" s="16" t="s">
        <v>328</v>
      </c>
      <c r="B369" s="17"/>
      <c r="C369" s="18"/>
      <c r="D369" s="18"/>
      <c r="E369" s="18"/>
      <c r="F369" s="17"/>
      <c r="G369" s="33">
        <f>SUM(G368)</f>
        <v>2400</v>
      </c>
    </row>
    <row r="370" spans="1:7" ht="30" customHeight="1" x14ac:dyDescent="0.25">
      <c r="A370" s="11" t="s">
        <v>1</v>
      </c>
      <c r="B370" s="12" t="s">
        <v>2</v>
      </c>
      <c r="C370" s="12" t="s">
        <v>3</v>
      </c>
      <c r="D370" s="12" t="s">
        <v>4</v>
      </c>
      <c r="E370" s="12" t="s">
        <v>5</v>
      </c>
      <c r="F370" s="12" t="s">
        <v>6</v>
      </c>
      <c r="G370" s="12" t="s">
        <v>7</v>
      </c>
    </row>
    <row r="371" spans="1:7" ht="66" customHeight="1" x14ac:dyDescent="0.25">
      <c r="A371" s="11">
        <v>1</v>
      </c>
      <c r="B371" s="13" t="s">
        <v>329</v>
      </c>
      <c r="C371" s="11" t="s">
        <v>9</v>
      </c>
      <c r="D371" s="11">
        <v>610</v>
      </c>
      <c r="E371" s="11">
        <v>1200</v>
      </c>
      <c r="F371" s="14">
        <v>22.5</v>
      </c>
      <c r="G371" s="21">
        <f>F371*E371</f>
        <v>27000</v>
      </c>
    </row>
    <row r="372" spans="1:7" ht="65.099999999999994" customHeight="1" x14ac:dyDescent="0.25">
      <c r="A372" s="11">
        <v>2</v>
      </c>
      <c r="B372" s="13" t="s">
        <v>330</v>
      </c>
      <c r="C372" s="11" t="s">
        <v>9</v>
      </c>
      <c r="D372" s="11">
        <v>370</v>
      </c>
      <c r="E372" s="11">
        <v>750</v>
      </c>
      <c r="F372" s="14">
        <v>29.5</v>
      </c>
      <c r="G372" s="21">
        <f>F372*E372</f>
        <v>22125</v>
      </c>
    </row>
    <row r="373" spans="1:7" ht="54.95" customHeight="1" x14ac:dyDescent="0.25">
      <c r="A373" s="11">
        <v>3</v>
      </c>
      <c r="B373" s="13" t="s">
        <v>331</v>
      </c>
      <c r="C373" s="11" t="s">
        <v>9</v>
      </c>
      <c r="D373" s="11" t="s">
        <v>246</v>
      </c>
      <c r="E373" s="11">
        <v>1000</v>
      </c>
      <c r="F373" s="14">
        <v>9.1999999999999993</v>
      </c>
      <c r="G373" s="21">
        <f>F373*E373</f>
        <v>9200</v>
      </c>
    </row>
    <row r="374" spans="1:7" ht="120" customHeight="1" x14ac:dyDescent="0.25">
      <c r="A374" s="11">
        <v>4</v>
      </c>
      <c r="B374" s="13" t="s">
        <v>332</v>
      </c>
      <c r="C374" s="11" t="s">
        <v>9</v>
      </c>
      <c r="D374" s="11" t="s">
        <v>246</v>
      </c>
      <c r="E374" s="11">
        <v>2000</v>
      </c>
      <c r="F374" s="14">
        <v>4.5</v>
      </c>
      <c r="G374" s="21">
        <f>F374*E374</f>
        <v>9000</v>
      </c>
    </row>
    <row r="375" spans="1:7" ht="15" customHeight="1" x14ac:dyDescent="0.25">
      <c r="A375" s="16" t="s">
        <v>333</v>
      </c>
      <c r="B375" s="17"/>
      <c r="C375" s="18"/>
      <c r="D375" s="18"/>
      <c r="E375" s="18"/>
      <c r="F375" s="17"/>
      <c r="G375" s="33">
        <f>SUM(G371:G374)</f>
        <v>67325</v>
      </c>
    </row>
    <row r="376" spans="1:7" ht="30" customHeight="1" x14ac:dyDescent="0.25">
      <c r="A376" s="11" t="s">
        <v>1</v>
      </c>
      <c r="B376" s="12" t="s">
        <v>2</v>
      </c>
      <c r="C376" s="12" t="s">
        <v>3</v>
      </c>
      <c r="D376" s="12" t="s">
        <v>4</v>
      </c>
      <c r="E376" s="12" t="s">
        <v>5</v>
      </c>
      <c r="F376" s="12" t="s">
        <v>6</v>
      </c>
      <c r="G376" s="12" t="s">
        <v>7</v>
      </c>
    </row>
    <row r="377" spans="1:7" ht="17.850000000000001" customHeight="1" x14ac:dyDescent="0.25">
      <c r="A377" s="11">
        <v>2</v>
      </c>
      <c r="B377" s="20" t="s">
        <v>334</v>
      </c>
      <c r="C377" s="100" t="s">
        <v>9</v>
      </c>
      <c r="D377" s="100">
        <v>21</v>
      </c>
      <c r="E377" s="100">
        <v>40</v>
      </c>
      <c r="F377" s="106">
        <v>207</v>
      </c>
      <c r="G377" s="98">
        <f>F377*E377</f>
        <v>8280</v>
      </c>
    </row>
    <row r="378" spans="1:7" ht="19.350000000000001" customHeight="1" x14ac:dyDescent="0.25">
      <c r="A378" s="11">
        <v>3</v>
      </c>
      <c r="B378" s="20" t="s">
        <v>335</v>
      </c>
      <c r="C378" s="100"/>
      <c r="D378" s="100"/>
      <c r="E378" s="100"/>
      <c r="F378" s="106"/>
      <c r="G378" s="106"/>
    </row>
    <row r="379" spans="1:7" ht="15" customHeight="1" x14ac:dyDescent="0.25">
      <c r="A379" s="107" t="s">
        <v>336</v>
      </c>
      <c r="B379" s="107"/>
      <c r="C379" s="18"/>
      <c r="D379" s="18"/>
      <c r="E379" s="18"/>
      <c r="F379" s="18"/>
      <c r="G379" s="33">
        <f>SUM(G377:G378)</f>
        <v>8280</v>
      </c>
    </row>
    <row r="380" spans="1:7" ht="30" customHeight="1" x14ac:dyDescent="0.25">
      <c r="A380" s="11" t="s">
        <v>1</v>
      </c>
      <c r="B380" s="12" t="s">
        <v>2</v>
      </c>
      <c r="C380" s="12" t="s">
        <v>3</v>
      </c>
      <c r="D380" s="12" t="s">
        <v>4</v>
      </c>
      <c r="E380" s="12" t="s">
        <v>5</v>
      </c>
      <c r="F380" s="12" t="s">
        <v>6</v>
      </c>
      <c r="G380" s="12" t="s">
        <v>7</v>
      </c>
    </row>
    <row r="381" spans="1:7" ht="15" customHeight="1" x14ac:dyDescent="0.25">
      <c r="A381" s="11">
        <v>1</v>
      </c>
      <c r="B381" s="20" t="s">
        <v>337</v>
      </c>
      <c r="C381" s="11"/>
      <c r="D381" s="11"/>
      <c r="E381" s="11"/>
      <c r="F381" s="14"/>
      <c r="G381" s="14"/>
    </row>
    <row r="382" spans="1:7" ht="15" customHeight="1" x14ac:dyDescent="0.25">
      <c r="A382" s="11" t="s">
        <v>338</v>
      </c>
      <c r="B382" s="20" t="s">
        <v>339</v>
      </c>
      <c r="C382" s="11" t="s">
        <v>9</v>
      </c>
      <c r="D382" s="11">
        <v>30</v>
      </c>
      <c r="E382" s="11">
        <v>60</v>
      </c>
      <c r="F382" s="14">
        <v>44</v>
      </c>
      <c r="G382" s="21">
        <f>F382*E382</f>
        <v>2640</v>
      </c>
    </row>
    <row r="383" spans="1:7" ht="15" customHeight="1" x14ac:dyDescent="0.25">
      <c r="A383" s="11" t="s">
        <v>340</v>
      </c>
      <c r="B383" s="20" t="s">
        <v>341</v>
      </c>
      <c r="C383" s="11" t="s">
        <v>9</v>
      </c>
      <c r="D383" s="11">
        <v>30</v>
      </c>
      <c r="E383" s="11">
        <v>60</v>
      </c>
      <c r="F383" s="14">
        <v>45</v>
      </c>
      <c r="G383" s="21">
        <f>F383*E383</f>
        <v>2700</v>
      </c>
    </row>
    <row r="384" spans="1:7" ht="15" customHeight="1" x14ac:dyDescent="0.25">
      <c r="A384" s="16" t="s">
        <v>342</v>
      </c>
      <c r="B384" s="46"/>
      <c r="C384" s="11"/>
      <c r="D384" s="11"/>
      <c r="E384" s="11"/>
      <c r="F384" s="28"/>
      <c r="G384" s="30">
        <f>SUM(G382:G383)</f>
        <v>5340</v>
      </c>
    </row>
    <row r="385" spans="1:7" ht="30" customHeight="1" x14ac:dyDescent="0.25">
      <c r="A385" s="11" t="s">
        <v>1</v>
      </c>
      <c r="B385" s="12" t="s">
        <v>2</v>
      </c>
      <c r="C385" s="12" t="s">
        <v>3</v>
      </c>
      <c r="D385" s="12" t="s">
        <v>4</v>
      </c>
      <c r="E385" s="12" t="s">
        <v>5</v>
      </c>
      <c r="F385" s="12" t="s">
        <v>6</v>
      </c>
      <c r="G385" s="12" t="s">
        <v>7</v>
      </c>
    </row>
    <row r="386" spans="1:7" ht="55.15" customHeight="1" x14ac:dyDescent="0.25">
      <c r="A386" s="11">
        <v>1</v>
      </c>
      <c r="B386" s="13" t="s">
        <v>343</v>
      </c>
      <c r="C386" s="12" t="s">
        <v>100</v>
      </c>
      <c r="D386" s="12">
        <v>156</v>
      </c>
      <c r="E386" s="12">
        <v>320</v>
      </c>
      <c r="F386" s="42">
        <v>200</v>
      </c>
      <c r="G386" s="42">
        <f t="shared" ref="G386:G400" si="14">F386*E386</f>
        <v>64000</v>
      </c>
    </row>
    <row r="387" spans="1:7" ht="38.450000000000003" customHeight="1" x14ac:dyDescent="0.25">
      <c r="A387" s="11">
        <v>2</v>
      </c>
      <c r="B387" s="13" t="s">
        <v>344</v>
      </c>
      <c r="C387" s="12" t="s">
        <v>9</v>
      </c>
      <c r="D387" s="12">
        <v>36</v>
      </c>
      <c r="E387" s="12">
        <v>80</v>
      </c>
      <c r="F387" s="42">
        <v>110</v>
      </c>
      <c r="G387" s="42">
        <f t="shared" si="14"/>
        <v>8800</v>
      </c>
    </row>
    <row r="388" spans="1:7" ht="41.85" customHeight="1" x14ac:dyDescent="0.25">
      <c r="A388" s="11">
        <v>3</v>
      </c>
      <c r="B388" s="13" t="s">
        <v>345</v>
      </c>
      <c r="C388" s="12" t="s">
        <v>9</v>
      </c>
      <c r="D388" s="12">
        <v>3</v>
      </c>
      <c r="E388" s="12">
        <v>6</v>
      </c>
      <c r="F388" s="42">
        <v>157.9</v>
      </c>
      <c r="G388" s="42">
        <f t="shared" si="14"/>
        <v>947.40000000000009</v>
      </c>
    </row>
    <row r="389" spans="1:7" ht="42" customHeight="1" x14ac:dyDescent="0.25">
      <c r="A389" s="11">
        <v>4</v>
      </c>
      <c r="B389" s="13" t="s">
        <v>346</v>
      </c>
      <c r="C389" s="12" t="s">
        <v>9</v>
      </c>
      <c r="D389" s="12">
        <v>86</v>
      </c>
      <c r="E389" s="12">
        <v>170</v>
      </c>
      <c r="F389" s="42">
        <v>695</v>
      </c>
      <c r="G389" s="42">
        <f t="shared" si="14"/>
        <v>118150</v>
      </c>
    </row>
    <row r="390" spans="1:7" ht="43.7" customHeight="1" x14ac:dyDescent="0.25">
      <c r="A390" s="11">
        <v>5</v>
      </c>
      <c r="B390" s="13" t="s">
        <v>347</v>
      </c>
      <c r="C390" s="12" t="s">
        <v>9</v>
      </c>
      <c r="D390" s="12">
        <v>4</v>
      </c>
      <c r="E390" s="12">
        <v>8</v>
      </c>
      <c r="F390" s="42">
        <v>767</v>
      </c>
      <c r="G390" s="42">
        <f t="shared" si="14"/>
        <v>6136</v>
      </c>
    </row>
    <row r="391" spans="1:7" ht="34.35" customHeight="1" x14ac:dyDescent="0.25">
      <c r="A391" s="11">
        <v>6</v>
      </c>
      <c r="B391" s="13" t="s">
        <v>348</v>
      </c>
      <c r="C391" s="12" t="s">
        <v>9</v>
      </c>
      <c r="D391" s="12">
        <v>105</v>
      </c>
      <c r="E391" s="12">
        <v>220</v>
      </c>
      <c r="F391" s="42">
        <v>50</v>
      </c>
      <c r="G391" s="42">
        <f t="shared" si="14"/>
        <v>11000</v>
      </c>
    </row>
    <row r="392" spans="1:7" ht="39.4" customHeight="1" x14ac:dyDescent="0.25">
      <c r="A392" s="11">
        <v>7</v>
      </c>
      <c r="B392" s="13" t="s">
        <v>349</v>
      </c>
      <c r="C392" s="12" t="s">
        <v>9</v>
      </c>
      <c r="D392" s="12" t="s">
        <v>246</v>
      </c>
      <c r="E392" s="12">
        <v>10</v>
      </c>
      <c r="F392" s="42">
        <v>260</v>
      </c>
      <c r="G392" s="42">
        <f t="shared" si="14"/>
        <v>2600</v>
      </c>
    </row>
    <row r="393" spans="1:7" ht="30" customHeight="1" x14ac:dyDescent="0.25">
      <c r="A393" s="11">
        <v>8</v>
      </c>
      <c r="B393" s="54" t="s">
        <v>350</v>
      </c>
      <c r="C393" s="12" t="s">
        <v>9</v>
      </c>
      <c r="D393" s="12" t="s">
        <v>246</v>
      </c>
      <c r="E393" s="12">
        <v>20</v>
      </c>
      <c r="F393" s="42">
        <v>240</v>
      </c>
      <c r="G393" s="42">
        <f t="shared" si="14"/>
        <v>4800</v>
      </c>
    </row>
    <row r="394" spans="1:7" ht="47.25" customHeight="1" x14ac:dyDescent="0.25">
      <c r="A394" s="11">
        <v>9</v>
      </c>
      <c r="B394" s="13" t="s">
        <v>351</v>
      </c>
      <c r="C394" s="52" t="s">
        <v>9</v>
      </c>
      <c r="D394" s="12">
        <v>26</v>
      </c>
      <c r="E394" s="11">
        <v>60</v>
      </c>
      <c r="F394" s="15">
        <v>1942</v>
      </c>
      <c r="G394" s="42">
        <f t="shared" si="14"/>
        <v>116520</v>
      </c>
    </row>
    <row r="395" spans="1:7" ht="40.5" customHeight="1" x14ac:dyDescent="0.25">
      <c r="A395" s="11">
        <v>10</v>
      </c>
      <c r="B395" s="13" t="s">
        <v>352</v>
      </c>
      <c r="C395" s="11" t="s">
        <v>9</v>
      </c>
      <c r="D395" s="12">
        <v>50</v>
      </c>
      <c r="E395" s="11">
        <v>10</v>
      </c>
      <c r="F395" s="15">
        <v>290</v>
      </c>
      <c r="G395" s="42">
        <f t="shared" si="14"/>
        <v>2900</v>
      </c>
    </row>
    <row r="396" spans="1:7" ht="48.95" customHeight="1" x14ac:dyDescent="0.25">
      <c r="A396" s="11">
        <v>11</v>
      </c>
      <c r="B396" s="13" t="s">
        <v>353</v>
      </c>
      <c r="C396" s="11" t="s">
        <v>9</v>
      </c>
      <c r="D396" s="11">
        <v>25</v>
      </c>
      <c r="E396" s="11">
        <v>50</v>
      </c>
      <c r="F396" s="14">
        <v>300</v>
      </c>
      <c r="G396" s="42">
        <f t="shared" si="14"/>
        <v>15000</v>
      </c>
    </row>
    <row r="397" spans="1:7" ht="28.35" customHeight="1" x14ac:dyDescent="0.25">
      <c r="A397" s="11">
        <v>12</v>
      </c>
      <c r="B397" s="13" t="s">
        <v>354</v>
      </c>
      <c r="C397" s="12" t="s">
        <v>9</v>
      </c>
      <c r="D397" s="12" t="s">
        <v>246</v>
      </c>
      <c r="E397" s="11">
        <v>2000</v>
      </c>
      <c r="F397" s="14">
        <v>18</v>
      </c>
      <c r="G397" s="42">
        <f t="shared" si="14"/>
        <v>36000</v>
      </c>
    </row>
    <row r="398" spans="1:7" ht="65.099999999999994" customHeight="1" x14ac:dyDescent="0.25">
      <c r="A398" s="11">
        <v>13</v>
      </c>
      <c r="B398" s="13" t="s">
        <v>355</v>
      </c>
      <c r="C398" s="12" t="s">
        <v>9</v>
      </c>
      <c r="D398" s="12" t="s">
        <v>246</v>
      </c>
      <c r="E398" s="11">
        <v>120</v>
      </c>
      <c r="F398" s="14">
        <v>160</v>
      </c>
      <c r="G398" s="42">
        <f t="shared" si="14"/>
        <v>19200</v>
      </c>
    </row>
    <row r="399" spans="1:7" ht="80.650000000000006" customHeight="1" x14ac:dyDescent="0.25">
      <c r="A399" s="11">
        <v>14</v>
      </c>
      <c r="B399" s="13" t="s">
        <v>356</v>
      </c>
      <c r="C399" s="12" t="s">
        <v>9</v>
      </c>
      <c r="D399" s="12" t="s">
        <v>246</v>
      </c>
      <c r="E399" s="11">
        <v>8</v>
      </c>
      <c r="F399" s="14">
        <v>2000.4</v>
      </c>
      <c r="G399" s="42">
        <f t="shared" si="14"/>
        <v>16003.2</v>
      </c>
    </row>
    <row r="400" spans="1:7" ht="28.35" customHeight="1" x14ac:dyDescent="0.25">
      <c r="A400" s="11">
        <v>15</v>
      </c>
      <c r="B400" s="13" t="s">
        <v>357</v>
      </c>
      <c r="C400" s="12" t="s">
        <v>9</v>
      </c>
      <c r="D400" s="12" t="s">
        <v>246</v>
      </c>
      <c r="E400" s="11">
        <v>4</v>
      </c>
      <c r="F400" s="14">
        <v>284</v>
      </c>
      <c r="G400" s="42">
        <f t="shared" si="14"/>
        <v>1136</v>
      </c>
    </row>
    <row r="401" spans="1:7" ht="15.75" customHeight="1" x14ac:dyDescent="0.25">
      <c r="A401" s="16" t="s">
        <v>358</v>
      </c>
      <c r="B401" s="17"/>
      <c r="C401" s="17"/>
      <c r="D401" s="17"/>
      <c r="E401" s="17"/>
      <c r="F401" s="17"/>
      <c r="G401" s="24">
        <f>SUM(G386:G400)</f>
        <v>423192.60000000003</v>
      </c>
    </row>
    <row r="402" spans="1:7" ht="30" customHeight="1" x14ac:dyDescent="0.25">
      <c r="A402" s="11" t="s">
        <v>1</v>
      </c>
      <c r="B402" s="12" t="s">
        <v>2</v>
      </c>
      <c r="C402" s="12" t="s">
        <v>3</v>
      </c>
      <c r="D402" s="12" t="s">
        <v>4</v>
      </c>
      <c r="E402" s="12" t="s">
        <v>5</v>
      </c>
      <c r="F402" s="12" t="s">
        <v>6</v>
      </c>
      <c r="G402" s="12" t="s">
        <v>7</v>
      </c>
    </row>
    <row r="403" spans="1:7" ht="111" customHeight="1" x14ac:dyDescent="0.25">
      <c r="A403" s="11">
        <v>1</v>
      </c>
      <c r="B403" s="13" t="s">
        <v>359</v>
      </c>
      <c r="C403" s="11" t="s">
        <v>9</v>
      </c>
      <c r="D403" s="11">
        <v>20</v>
      </c>
      <c r="E403" s="11">
        <v>60</v>
      </c>
      <c r="F403" s="14">
        <v>740</v>
      </c>
      <c r="G403" s="21">
        <f>F403*E403</f>
        <v>44400</v>
      </c>
    </row>
    <row r="404" spans="1:7" ht="38.1" customHeight="1" x14ac:dyDescent="0.25">
      <c r="A404" s="11">
        <v>2</v>
      </c>
      <c r="B404" s="13" t="s">
        <v>360</v>
      </c>
      <c r="C404" s="11" t="s">
        <v>100</v>
      </c>
      <c r="D404" s="11">
        <v>20</v>
      </c>
      <c r="E404" s="11">
        <v>100</v>
      </c>
      <c r="F404" s="14">
        <v>17</v>
      </c>
      <c r="G404" s="21">
        <f>F404*E404</f>
        <v>1700</v>
      </c>
    </row>
    <row r="405" spans="1:7" ht="15.75" customHeight="1" x14ac:dyDescent="0.25">
      <c r="A405" s="16" t="s">
        <v>361</v>
      </c>
      <c r="B405" s="17"/>
      <c r="C405" s="17"/>
      <c r="D405" s="17"/>
      <c r="E405" s="17"/>
      <c r="F405" s="17"/>
      <c r="G405" s="24">
        <f>SUM(G403:G404)</f>
        <v>46100</v>
      </c>
    </row>
    <row r="406" spans="1:7" ht="30" customHeight="1" x14ac:dyDescent="0.25">
      <c r="A406" s="11" t="s">
        <v>1</v>
      </c>
      <c r="B406" s="12" t="s">
        <v>2</v>
      </c>
      <c r="C406" s="12" t="s">
        <v>3</v>
      </c>
      <c r="D406" s="12" t="s">
        <v>4</v>
      </c>
      <c r="E406" s="12" t="s">
        <v>5</v>
      </c>
      <c r="F406" s="12" t="s">
        <v>6</v>
      </c>
      <c r="G406" s="12" t="s">
        <v>7</v>
      </c>
    </row>
    <row r="407" spans="1:7" ht="62.45" customHeight="1" x14ac:dyDescent="0.25">
      <c r="A407" s="11">
        <v>1</v>
      </c>
      <c r="B407" s="55" t="s">
        <v>362</v>
      </c>
      <c r="C407" s="12" t="s">
        <v>100</v>
      </c>
      <c r="D407" s="12">
        <v>350</v>
      </c>
      <c r="E407" s="12">
        <v>700</v>
      </c>
      <c r="F407" s="42">
        <v>8.52</v>
      </c>
      <c r="G407" s="42">
        <f>F407*E407</f>
        <v>5964</v>
      </c>
    </row>
    <row r="408" spans="1:7" ht="145.9" customHeight="1" x14ac:dyDescent="0.25">
      <c r="A408" s="11">
        <v>2</v>
      </c>
      <c r="B408" s="13" t="s">
        <v>363</v>
      </c>
      <c r="C408" s="11" t="s">
        <v>100</v>
      </c>
      <c r="D408" s="11">
        <v>920</v>
      </c>
      <c r="E408" s="11">
        <v>2500</v>
      </c>
      <c r="F408" s="15">
        <v>38</v>
      </c>
      <c r="G408" s="42">
        <f>F408*E408</f>
        <v>95000</v>
      </c>
    </row>
    <row r="409" spans="1:7" ht="15.75" customHeight="1" x14ac:dyDescent="0.25">
      <c r="A409" s="16" t="s">
        <v>364</v>
      </c>
      <c r="B409" s="17"/>
      <c r="C409" s="18"/>
      <c r="D409" s="18"/>
      <c r="E409" s="18"/>
      <c r="F409" s="17"/>
      <c r="G409" s="22">
        <f>SUM(G407:G408)</f>
        <v>100964</v>
      </c>
    </row>
    <row r="410" spans="1:7" ht="30" customHeight="1" x14ac:dyDescent="0.25">
      <c r="A410" s="11" t="s">
        <v>1</v>
      </c>
      <c r="B410" s="12" t="s">
        <v>2</v>
      </c>
      <c r="C410" s="12" t="s">
        <v>3</v>
      </c>
      <c r="D410" s="12" t="s">
        <v>4</v>
      </c>
      <c r="E410" s="12" t="s">
        <v>33</v>
      </c>
      <c r="F410" s="12" t="s">
        <v>6</v>
      </c>
      <c r="G410" s="12" t="s">
        <v>7</v>
      </c>
    </row>
    <row r="411" spans="1:7" ht="33.75" customHeight="1" x14ac:dyDescent="0.25">
      <c r="A411" s="11">
        <v>1</v>
      </c>
      <c r="B411" s="13" t="s">
        <v>365</v>
      </c>
      <c r="C411" s="11" t="s">
        <v>9</v>
      </c>
      <c r="D411" s="11">
        <v>94</v>
      </c>
      <c r="E411" s="11">
        <v>200</v>
      </c>
      <c r="F411" s="14">
        <v>73.5</v>
      </c>
      <c r="G411" s="21">
        <f>F411*E411</f>
        <v>14700</v>
      </c>
    </row>
    <row r="412" spans="1:7" ht="15.75" customHeight="1" x14ac:dyDescent="0.25">
      <c r="A412" s="16" t="s">
        <v>366</v>
      </c>
      <c r="B412" s="17"/>
      <c r="C412" s="18"/>
      <c r="D412" s="18"/>
      <c r="E412" s="18"/>
      <c r="F412" s="17"/>
      <c r="G412" s="22">
        <f>SUM(G411)</f>
        <v>14700</v>
      </c>
    </row>
    <row r="413" spans="1:7" ht="30" customHeight="1" x14ac:dyDescent="0.25">
      <c r="A413" s="11" t="s">
        <v>1</v>
      </c>
      <c r="B413" s="12" t="s">
        <v>2</v>
      </c>
      <c r="C413" s="12" t="s">
        <v>3</v>
      </c>
      <c r="D413" s="12" t="s">
        <v>4</v>
      </c>
      <c r="E413" s="12" t="s">
        <v>33</v>
      </c>
      <c r="F413" s="12" t="s">
        <v>6</v>
      </c>
      <c r="G413" s="12" t="s">
        <v>7</v>
      </c>
    </row>
    <row r="414" spans="1:7" ht="36.4" customHeight="1" x14ac:dyDescent="0.25">
      <c r="A414" s="11">
        <v>1</v>
      </c>
      <c r="B414" s="13" t="s">
        <v>367</v>
      </c>
      <c r="C414" s="11" t="s">
        <v>9</v>
      </c>
      <c r="D414" s="11">
        <v>100</v>
      </c>
      <c r="E414" s="11">
        <v>200</v>
      </c>
      <c r="F414" s="14">
        <v>14</v>
      </c>
      <c r="G414" s="21">
        <f>F414*E414</f>
        <v>2800</v>
      </c>
    </row>
    <row r="415" spans="1:7" ht="15.6" customHeight="1" x14ac:dyDescent="0.25">
      <c r="A415" s="16" t="s">
        <v>368</v>
      </c>
      <c r="B415" s="17"/>
      <c r="C415" s="17"/>
      <c r="D415" s="17"/>
      <c r="E415" s="17"/>
      <c r="F415" s="17"/>
      <c r="G415" s="33">
        <f>SUM(G414)</f>
        <v>2800</v>
      </c>
    </row>
    <row r="416" spans="1:7" ht="30" customHeight="1" x14ac:dyDescent="0.25">
      <c r="A416" s="11" t="s">
        <v>1</v>
      </c>
      <c r="B416" s="12" t="s">
        <v>2</v>
      </c>
      <c r="C416" s="12" t="s">
        <v>3</v>
      </c>
      <c r="D416" s="12" t="s">
        <v>4</v>
      </c>
      <c r="E416" s="12" t="s">
        <v>33</v>
      </c>
      <c r="F416" s="12" t="s">
        <v>6</v>
      </c>
      <c r="G416" s="12" t="s">
        <v>7</v>
      </c>
    </row>
    <row r="417" spans="1:7" ht="52.7" customHeight="1" x14ac:dyDescent="0.25">
      <c r="A417" s="11">
        <v>1</v>
      </c>
      <c r="B417" s="13" t="s">
        <v>369</v>
      </c>
      <c r="C417" s="11" t="s">
        <v>100</v>
      </c>
      <c r="D417" s="11">
        <v>4</v>
      </c>
      <c r="E417" s="11">
        <v>8</v>
      </c>
      <c r="F417" s="14">
        <v>39</v>
      </c>
      <c r="G417" s="21">
        <f>F417*E417</f>
        <v>312</v>
      </c>
    </row>
    <row r="418" spans="1:7" ht="15.6" customHeight="1" x14ac:dyDescent="0.25">
      <c r="A418" s="16" t="s">
        <v>370</v>
      </c>
      <c r="B418" s="56"/>
      <c r="C418" s="17"/>
      <c r="D418" s="17"/>
      <c r="E418" s="17"/>
      <c r="F418" s="17"/>
      <c r="G418" s="33">
        <f>SUM(G417)</f>
        <v>312</v>
      </c>
    </row>
    <row r="419" spans="1:7" ht="30" customHeight="1" x14ac:dyDescent="0.25">
      <c r="A419" s="11" t="s">
        <v>1</v>
      </c>
      <c r="B419" s="12" t="s">
        <v>2</v>
      </c>
      <c r="C419" s="12" t="s">
        <v>3</v>
      </c>
      <c r="D419" s="12" t="s">
        <v>4</v>
      </c>
      <c r="E419" s="12" t="s">
        <v>33</v>
      </c>
      <c r="F419" s="12" t="s">
        <v>6</v>
      </c>
      <c r="G419" s="12" t="s">
        <v>7</v>
      </c>
    </row>
    <row r="420" spans="1:7" ht="66.599999999999994" customHeight="1" x14ac:dyDescent="0.25">
      <c r="A420" s="11">
        <v>1</v>
      </c>
      <c r="B420" s="13" t="s">
        <v>371</v>
      </c>
      <c r="C420" s="11" t="s">
        <v>9</v>
      </c>
      <c r="D420" s="11">
        <v>10</v>
      </c>
      <c r="E420" s="11">
        <v>20</v>
      </c>
      <c r="F420" s="14">
        <v>90.2</v>
      </c>
      <c r="G420" s="21">
        <f t="shared" ref="G420:G426" si="15">F420*E420</f>
        <v>1804</v>
      </c>
    </row>
    <row r="421" spans="1:7" ht="54.4" customHeight="1" x14ac:dyDescent="0.25">
      <c r="A421" s="11">
        <v>2</v>
      </c>
      <c r="B421" s="13" t="s">
        <v>372</v>
      </c>
      <c r="C421" s="11" t="s">
        <v>9</v>
      </c>
      <c r="D421" s="11">
        <v>2</v>
      </c>
      <c r="E421" s="11">
        <v>5</v>
      </c>
      <c r="F421" s="14">
        <v>137.19999999999999</v>
      </c>
      <c r="G421" s="21">
        <f t="shared" si="15"/>
        <v>686</v>
      </c>
    </row>
    <row r="422" spans="1:7" ht="64.7" customHeight="1" x14ac:dyDescent="0.25">
      <c r="A422" s="11">
        <v>3</v>
      </c>
      <c r="B422" s="13" t="s">
        <v>373</v>
      </c>
      <c r="C422" s="11" t="s">
        <v>9</v>
      </c>
      <c r="D422" s="11">
        <v>2</v>
      </c>
      <c r="E422" s="11">
        <v>5</v>
      </c>
      <c r="F422" s="14">
        <v>65.900000000000006</v>
      </c>
      <c r="G422" s="21">
        <f t="shared" si="15"/>
        <v>329.5</v>
      </c>
    </row>
    <row r="423" spans="1:7" ht="177" customHeight="1" x14ac:dyDescent="0.25">
      <c r="A423" s="11">
        <v>4</v>
      </c>
      <c r="B423" s="13" t="s">
        <v>374</v>
      </c>
      <c r="C423" s="11" t="s">
        <v>9</v>
      </c>
      <c r="D423" s="12">
        <v>10</v>
      </c>
      <c r="E423" s="12">
        <v>20</v>
      </c>
      <c r="F423" s="42">
        <v>185.4</v>
      </c>
      <c r="G423" s="21">
        <f t="shared" si="15"/>
        <v>3708</v>
      </c>
    </row>
    <row r="424" spans="1:7" ht="40.5" customHeight="1" x14ac:dyDescent="0.25">
      <c r="A424" s="11">
        <v>5</v>
      </c>
      <c r="B424" s="13" t="s">
        <v>375</v>
      </c>
      <c r="C424" s="11" t="s">
        <v>9</v>
      </c>
      <c r="D424" s="11">
        <v>200</v>
      </c>
      <c r="E424" s="12">
        <v>400</v>
      </c>
      <c r="F424" s="42">
        <v>14.68</v>
      </c>
      <c r="G424" s="21">
        <f t="shared" si="15"/>
        <v>5872</v>
      </c>
    </row>
    <row r="425" spans="1:7" ht="46.35" customHeight="1" x14ac:dyDescent="0.25">
      <c r="A425" s="11">
        <v>6</v>
      </c>
      <c r="B425" s="13" t="s">
        <v>376</v>
      </c>
      <c r="C425" s="11" t="s">
        <v>9</v>
      </c>
      <c r="D425" s="11">
        <v>100</v>
      </c>
      <c r="E425" s="12">
        <v>200</v>
      </c>
      <c r="F425" s="42">
        <v>13.2</v>
      </c>
      <c r="G425" s="21">
        <f t="shared" si="15"/>
        <v>2640</v>
      </c>
    </row>
    <row r="426" spans="1:7" ht="74.650000000000006" customHeight="1" x14ac:dyDescent="0.25">
      <c r="A426" s="11">
        <v>7</v>
      </c>
      <c r="B426" s="13" t="s">
        <v>377</v>
      </c>
      <c r="C426" s="11" t="s">
        <v>9</v>
      </c>
      <c r="D426" s="11">
        <v>315</v>
      </c>
      <c r="E426" s="12">
        <v>630</v>
      </c>
      <c r="F426" s="42">
        <v>23.2</v>
      </c>
      <c r="G426" s="21">
        <f t="shared" si="15"/>
        <v>14616</v>
      </c>
    </row>
    <row r="427" spans="1:7" ht="18.600000000000001" customHeight="1" x14ac:dyDescent="0.25">
      <c r="A427" s="53" t="s">
        <v>378</v>
      </c>
      <c r="B427" s="57"/>
      <c r="C427" s="58"/>
      <c r="D427" s="58"/>
      <c r="E427" s="58"/>
      <c r="F427" s="58"/>
      <c r="G427" s="59">
        <f>SUM(G420:G426)</f>
        <v>29655.5</v>
      </c>
    </row>
    <row r="428" spans="1:7" ht="30" customHeight="1" x14ac:dyDescent="0.25">
      <c r="A428" s="11" t="s">
        <v>1</v>
      </c>
      <c r="B428" s="13" t="s">
        <v>2</v>
      </c>
      <c r="C428" s="12" t="s">
        <v>3</v>
      </c>
      <c r="D428" s="12" t="s">
        <v>4</v>
      </c>
      <c r="E428" s="12" t="s">
        <v>33</v>
      </c>
      <c r="F428" s="12" t="s">
        <v>6</v>
      </c>
      <c r="G428" s="12" t="s">
        <v>7</v>
      </c>
    </row>
    <row r="429" spans="1:7" ht="70.349999999999994" customHeight="1" x14ac:dyDescent="0.25">
      <c r="A429" s="11">
        <v>1</v>
      </c>
      <c r="B429" s="13" t="s">
        <v>379</v>
      </c>
      <c r="C429" s="12" t="s">
        <v>9</v>
      </c>
      <c r="D429" s="12">
        <v>1000</v>
      </c>
      <c r="E429" s="12">
        <v>2000</v>
      </c>
      <c r="F429" s="14">
        <v>12.8</v>
      </c>
      <c r="G429" s="21">
        <f>F429*E429</f>
        <v>25600</v>
      </c>
    </row>
    <row r="430" spans="1:7" ht="18.600000000000001" customHeight="1" x14ac:dyDescent="0.25">
      <c r="A430" s="53" t="s">
        <v>380</v>
      </c>
      <c r="B430" s="58"/>
      <c r="C430" s="58"/>
      <c r="D430" s="58"/>
      <c r="E430" s="58"/>
      <c r="F430" s="58"/>
      <c r="G430" s="59">
        <f>SUM(G429)</f>
        <v>25600</v>
      </c>
    </row>
    <row r="431" spans="1:7" ht="30" customHeight="1" x14ac:dyDescent="0.25">
      <c r="A431" s="11" t="s">
        <v>1</v>
      </c>
      <c r="B431" s="12" t="s">
        <v>2</v>
      </c>
      <c r="C431" s="12" t="s">
        <v>3</v>
      </c>
      <c r="D431" s="12" t="s">
        <v>4</v>
      </c>
      <c r="E431" s="12" t="s">
        <v>33</v>
      </c>
      <c r="F431" s="12" t="s">
        <v>6</v>
      </c>
      <c r="G431" s="12" t="s">
        <v>7</v>
      </c>
    </row>
    <row r="432" spans="1:7" ht="54.4" customHeight="1" x14ac:dyDescent="0.25">
      <c r="A432" s="11">
        <v>1</v>
      </c>
      <c r="B432" s="13" t="s">
        <v>381</v>
      </c>
      <c r="C432" s="12" t="s">
        <v>9</v>
      </c>
      <c r="D432" s="12">
        <v>8</v>
      </c>
      <c r="E432" s="12">
        <v>20</v>
      </c>
      <c r="F432" s="14">
        <v>558.15</v>
      </c>
      <c r="G432" s="21">
        <f t="shared" ref="G432:G438" si="16">F432*E432</f>
        <v>11163</v>
      </c>
    </row>
    <row r="433" spans="1:7" ht="46.35" customHeight="1" x14ac:dyDescent="0.25">
      <c r="A433" s="11">
        <v>2</v>
      </c>
      <c r="B433" s="13" t="s">
        <v>382</v>
      </c>
      <c r="C433" s="12" t="s">
        <v>9</v>
      </c>
      <c r="D433" s="12">
        <v>10</v>
      </c>
      <c r="E433" s="12">
        <v>20</v>
      </c>
      <c r="F433" s="14">
        <v>512.4</v>
      </c>
      <c r="G433" s="21">
        <f t="shared" si="16"/>
        <v>10248</v>
      </c>
    </row>
    <row r="434" spans="1:7" ht="29.1" customHeight="1" x14ac:dyDescent="0.25">
      <c r="A434" s="11">
        <v>3</v>
      </c>
      <c r="B434" s="60" t="s">
        <v>383</v>
      </c>
      <c r="C434" s="12" t="s">
        <v>9</v>
      </c>
      <c r="D434" s="12">
        <v>5</v>
      </c>
      <c r="E434" s="12">
        <v>10</v>
      </c>
      <c r="F434" s="14">
        <v>210</v>
      </c>
      <c r="G434" s="21">
        <f t="shared" si="16"/>
        <v>2100</v>
      </c>
    </row>
    <row r="435" spans="1:7" ht="47.1" customHeight="1" x14ac:dyDescent="0.25">
      <c r="A435" s="11">
        <v>4</v>
      </c>
      <c r="B435" s="60" t="s">
        <v>384</v>
      </c>
      <c r="C435" s="12" t="s">
        <v>9</v>
      </c>
      <c r="D435" s="12">
        <v>5</v>
      </c>
      <c r="E435" s="12">
        <v>10</v>
      </c>
      <c r="F435" s="14">
        <v>200</v>
      </c>
      <c r="G435" s="21">
        <f t="shared" si="16"/>
        <v>2000</v>
      </c>
    </row>
    <row r="436" spans="1:7" ht="17.850000000000001" customHeight="1" x14ac:dyDescent="0.25">
      <c r="A436" s="11">
        <v>5</v>
      </c>
      <c r="B436" s="60" t="s">
        <v>385</v>
      </c>
      <c r="C436" s="12" t="s">
        <v>9</v>
      </c>
      <c r="D436" s="12">
        <v>3</v>
      </c>
      <c r="E436" s="12">
        <v>10</v>
      </c>
      <c r="F436" s="14">
        <v>100</v>
      </c>
      <c r="G436" s="21">
        <f t="shared" si="16"/>
        <v>1000</v>
      </c>
    </row>
    <row r="437" spans="1:7" ht="43.7" customHeight="1" x14ac:dyDescent="0.25">
      <c r="A437" s="11">
        <v>6</v>
      </c>
      <c r="B437" s="13" t="s">
        <v>386</v>
      </c>
      <c r="C437" s="12" t="s">
        <v>9</v>
      </c>
      <c r="D437" s="12">
        <v>2</v>
      </c>
      <c r="E437" s="12">
        <v>12</v>
      </c>
      <c r="F437" s="14">
        <v>1424</v>
      </c>
      <c r="G437" s="21">
        <f t="shared" si="16"/>
        <v>17088</v>
      </c>
    </row>
    <row r="438" spans="1:7" ht="42" customHeight="1" x14ac:dyDescent="0.25">
      <c r="A438" s="11">
        <v>7</v>
      </c>
      <c r="B438" s="20" t="s">
        <v>387</v>
      </c>
      <c r="C438" s="11" t="s">
        <v>9</v>
      </c>
      <c r="D438" s="11">
        <v>2</v>
      </c>
      <c r="E438" s="11">
        <v>12</v>
      </c>
      <c r="F438" s="14">
        <v>1424</v>
      </c>
      <c r="G438" s="21">
        <f t="shared" si="16"/>
        <v>17088</v>
      </c>
    </row>
    <row r="439" spans="1:7" ht="16.350000000000001" customHeight="1" x14ac:dyDescent="0.25">
      <c r="A439" s="16" t="s">
        <v>388</v>
      </c>
      <c r="B439" s="18"/>
      <c r="C439" s="18"/>
      <c r="D439" s="18"/>
      <c r="E439" s="18"/>
      <c r="F439" s="17"/>
      <c r="G439" s="35">
        <f>SUM(G432:G438)</f>
        <v>60687</v>
      </c>
    </row>
    <row r="440" spans="1:7" ht="30" customHeight="1" x14ac:dyDescent="0.25">
      <c r="A440" s="11" t="s">
        <v>1</v>
      </c>
      <c r="B440" s="12" t="s">
        <v>2</v>
      </c>
      <c r="C440" s="12" t="s">
        <v>3</v>
      </c>
      <c r="D440" s="12" t="s">
        <v>4</v>
      </c>
      <c r="E440" s="12" t="s">
        <v>33</v>
      </c>
      <c r="F440" s="12" t="s">
        <v>6</v>
      </c>
      <c r="G440" s="12" t="s">
        <v>7</v>
      </c>
    </row>
    <row r="441" spans="1:7" ht="39.950000000000003" customHeight="1" x14ac:dyDescent="0.25">
      <c r="A441" s="11">
        <v>1</v>
      </c>
      <c r="B441" s="61" t="s">
        <v>389</v>
      </c>
      <c r="C441" s="12" t="s">
        <v>100</v>
      </c>
      <c r="D441" s="12">
        <v>30</v>
      </c>
      <c r="E441" s="12">
        <v>200</v>
      </c>
      <c r="F441" s="14">
        <v>471</v>
      </c>
      <c r="G441" s="21">
        <f t="shared" ref="G441:G455" si="17">F441*E441</f>
        <v>94200</v>
      </c>
    </row>
    <row r="442" spans="1:7" ht="40.9" customHeight="1" x14ac:dyDescent="0.25">
      <c r="A442" s="11">
        <v>2</v>
      </c>
      <c r="B442" s="61" t="s">
        <v>390</v>
      </c>
      <c r="C442" s="12" t="s">
        <v>100</v>
      </c>
      <c r="D442" s="12">
        <v>20</v>
      </c>
      <c r="E442" s="12">
        <v>80</v>
      </c>
      <c r="F442" s="14">
        <v>1964</v>
      </c>
      <c r="G442" s="21">
        <f t="shared" si="17"/>
        <v>157120</v>
      </c>
    </row>
    <row r="443" spans="1:7" ht="42" customHeight="1" x14ac:dyDescent="0.25">
      <c r="A443" s="11">
        <v>3</v>
      </c>
      <c r="B443" s="61" t="s">
        <v>391</v>
      </c>
      <c r="C443" s="12" t="s">
        <v>100</v>
      </c>
      <c r="D443" s="12">
        <v>20</v>
      </c>
      <c r="E443" s="12">
        <v>80</v>
      </c>
      <c r="F443" s="14">
        <v>1224</v>
      </c>
      <c r="G443" s="21">
        <f t="shared" si="17"/>
        <v>97920</v>
      </c>
    </row>
    <row r="444" spans="1:7" ht="31.9" customHeight="1" x14ac:dyDescent="0.25">
      <c r="A444" s="11">
        <v>4</v>
      </c>
      <c r="B444" s="61" t="s">
        <v>392</v>
      </c>
      <c r="C444" s="12" t="s">
        <v>9</v>
      </c>
      <c r="D444" s="12"/>
      <c r="E444" s="12">
        <v>12</v>
      </c>
      <c r="F444" s="14">
        <v>596</v>
      </c>
      <c r="G444" s="21">
        <f t="shared" si="17"/>
        <v>7152</v>
      </c>
    </row>
    <row r="445" spans="1:7" ht="30.95" customHeight="1" x14ac:dyDescent="0.25">
      <c r="A445" s="11">
        <v>5</v>
      </c>
      <c r="B445" s="61" t="s">
        <v>393</v>
      </c>
      <c r="C445" s="12" t="s">
        <v>9</v>
      </c>
      <c r="D445" s="12"/>
      <c r="E445" s="12">
        <v>24</v>
      </c>
      <c r="F445" s="14">
        <v>446</v>
      </c>
      <c r="G445" s="21">
        <f t="shared" si="17"/>
        <v>10704</v>
      </c>
    </row>
    <row r="446" spans="1:7" ht="28.15" customHeight="1" x14ac:dyDescent="0.25">
      <c r="A446" s="11">
        <v>6</v>
      </c>
      <c r="B446" s="61" t="s">
        <v>394</v>
      </c>
      <c r="C446" s="12" t="s">
        <v>9</v>
      </c>
      <c r="D446" s="12"/>
      <c r="E446" s="12">
        <v>20</v>
      </c>
      <c r="F446" s="14">
        <v>596</v>
      </c>
      <c r="G446" s="21">
        <f t="shared" si="17"/>
        <v>11920</v>
      </c>
    </row>
    <row r="447" spans="1:7" ht="28.7" customHeight="1" x14ac:dyDescent="0.25">
      <c r="A447" s="11">
        <v>7</v>
      </c>
      <c r="B447" s="61" t="s">
        <v>395</v>
      </c>
      <c r="C447" s="11" t="s">
        <v>9</v>
      </c>
      <c r="D447" s="11"/>
      <c r="E447" s="11">
        <v>12</v>
      </c>
      <c r="F447" s="14">
        <v>713</v>
      </c>
      <c r="G447" s="21">
        <f t="shared" si="17"/>
        <v>8556</v>
      </c>
    </row>
    <row r="448" spans="1:7" ht="33.6" customHeight="1" x14ac:dyDescent="0.25">
      <c r="A448" s="11">
        <v>8</v>
      </c>
      <c r="B448" s="61" t="s">
        <v>396</v>
      </c>
      <c r="C448" s="11" t="s">
        <v>9</v>
      </c>
      <c r="D448" s="11"/>
      <c r="E448" s="11">
        <v>12</v>
      </c>
      <c r="F448" s="14">
        <v>713</v>
      </c>
      <c r="G448" s="21">
        <f t="shared" si="17"/>
        <v>8556</v>
      </c>
    </row>
    <row r="449" spans="1:7" ht="32.85" customHeight="1" x14ac:dyDescent="0.25">
      <c r="A449" s="11">
        <v>9</v>
      </c>
      <c r="B449" s="61" t="s">
        <v>397</v>
      </c>
      <c r="C449" s="11" t="s">
        <v>9</v>
      </c>
      <c r="D449" s="11"/>
      <c r="E449" s="11">
        <v>12</v>
      </c>
      <c r="F449" s="14">
        <v>657</v>
      </c>
      <c r="G449" s="21">
        <f t="shared" si="17"/>
        <v>7884</v>
      </c>
    </row>
    <row r="450" spans="1:7" ht="26.25" customHeight="1" x14ac:dyDescent="0.25">
      <c r="A450" s="11">
        <v>10</v>
      </c>
      <c r="B450" s="61" t="s">
        <v>398</v>
      </c>
      <c r="C450" s="11" t="s">
        <v>9</v>
      </c>
      <c r="D450" s="11"/>
      <c r="E450" s="11">
        <v>12</v>
      </c>
      <c r="F450" s="14">
        <v>596</v>
      </c>
      <c r="G450" s="21">
        <f t="shared" si="17"/>
        <v>7152</v>
      </c>
    </row>
    <row r="451" spans="1:7" ht="30" customHeight="1" x14ac:dyDescent="0.25">
      <c r="A451" s="11">
        <v>11</v>
      </c>
      <c r="B451" s="61" t="s">
        <v>399</v>
      </c>
      <c r="C451" s="11" t="s">
        <v>9</v>
      </c>
      <c r="D451" s="11"/>
      <c r="E451" s="11">
        <v>12</v>
      </c>
      <c r="F451" s="14">
        <v>446</v>
      </c>
      <c r="G451" s="21">
        <f t="shared" si="17"/>
        <v>5352</v>
      </c>
    </row>
    <row r="452" spans="1:7" ht="30.95" customHeight="1" x14ac:dyDescent="0.25">
      <c r="A452" s="11">
        <v>12</v>
      </c>
      <c r="B452" s="61" t="s">
        <v>400</v>
      </c>
      <c r="C452" s="11" t="s">
        <v>9</v>
      </c>
      <c r="D452" s="11"/>
      <c r="E452" s="11">
        <v>12</v>
      </c>
      <c r="F452" s="14">
        <v>446</v>
      </c>
      <c r="G452" s="21">
        <f t="shared" si="17"/>
        <v>5352</v>
      </c>
    </row>
    <row r="453" spans="1:7" ht="36.200000000000003" customHeight="1" x14ac:dyDescent="0.25">
      <c r="A453" s="11">
        <v>13</v>
      </c>
      <c r="B453" s="61" t="s">
        <v>401</v>
      </c>
      <c r="C453" s="11" t="s">
        <v>9</v>
      </c>
      <c r="D453" s="11"/>
      <c r="E453" s="11">
        <v>8</v>
      </c>
      <c r="F453" s="14">
        <v>596</v>
      </c>
      <c r="G453" s="21">
        <f t="shared" si="17"/>
        <v>4768</v>
      </c>
    </row>
    <row r="454" spans="1:7" ht="40.35" customHeight="1" x14ac:dyDescent="0.25">
      <c r="A454" s="11">
        <v>14</v>
      </c>
      <c r="B454" s="61" t="s">
        <v>402</v>
      </c>
      <c r="C454" s="11" t="s">
        <v>9</v>
      </c>
      <c r="D454" s="11"/>
      <c r="E454" s="11">
        <v>4</v>
      </c>
      <c r="F454" s="14">
        <v>596</v>
      </c>
      <c r="G454" s="21">
        <f t="shared" si="17"/>
        <v>2384</v>
      </c>
    </row>
    <row r="455" spans="1:7" ht="56.45" customHeight="1" x14ac:dyDescent="0.25">
      <c r="A455" s="11">
        <v>15</v>
      </c>
      <c r="B455" s="62" t="s">
        <v>403</v>
      </c>
      <c r="C455" s="11" t="s">
        <v>9</v>
      </c>
      <c r="D455" s="11">
        <v>1</v>
      </c>
      <c r="E455" s="11">
        <v>2</v>
      </c>
      <c r="F455" s="14">
        <v>3035</v>
      </c>
      <c r="G455" s="21">
        <f t="shared" si="17"/>
        <v>6070</v>
      </c>
    </row>
    <row r="456" spans="1:7" ht="22.7" customHeight="1" x14ac:dyDescent="0.25">
      <c r="A456" s="63" t="s">
        <v>404</v>
      </c>
      <c r="B456" s="64"/>
      <c r="C456" s="64"/>
      <c r="D456" s="64"/>
      <c r="E456" s="64"/>
      <c r="F456" s="64"/>
      <c r="G456" s="35">
        <f>G441+G442+G443+G444+G445+G446+G447+G448+G449+G450+G451+G452+G453+G454+G455</f>
        <v>435090</v>
      </c>
    </row>
    <row r="457" spans="1:7" ht="38.1" customHeight="1" x14ac:dyDescent="0.25">
      <c r="A457" s="11" t="s">
        <v>1</v>
      </c>
      <c r="B457" s="12" t="s">
        <v>2</v>
      </c>
      <c r="C457" s="12" t="s">
        <v>3</v>
      </c>
      <c r="D457" s="12" t="s">
        <v>4</v>
      </c>
      <c r="E457" s="12" t="s">
        <v>33</v>
      </c>
      <c r="F457" s="12" t="s">
        <v>6</v>
      </c>
      <c r="G457" s="12" t="s">
        <v>7</v>
      </c>
    </row>
    <row r="458" spans="1:7" ht="19.350000000000001" customHeight="1" x14ac:dyDescent="0.25">
      <c r="A458" s="11">
        <v>1</v>
      </c>
      <c r="B458" s="13" t="s">
        <v>405</v>
      </c>
      <c r="C458" s="12" t="s">
        <v>9</v>
      </c>
      <c r="D458" s="12">
        <v>120</v>
      </c>
      <c r="E458" s="12">
        <v>300</v>
      </c>
      <c r="F458" s="14">
        <v>72.5</v>
      </c>
      <c r="G458" s="21">
        <f>F458*E458</f>
        <v>21750</v>
      </c>
    </row>
    <row r="459" spans="1:7" ht="39.950000000000003" customHeight="1" x14ac:dyDescent="0.25">
      <c r="A459" s="11">
        <v>2</v>
      </c>
      <c r="B459" s="13" t="s">
        <v>406</v>
      </c>
      <c r="C459" s="12" t="s">
        <v>9</v>
      </c>
      <c r="D459" s="12">
        <v>280</v>
      </c>
      <c r="E459" s="12">
        <v>600</v>
      </c>
      <c r="F459" s="14">
        <v>164</v>
      </c>
      <c r="G459" s="21">
        <f>F459*E459</f>
        <v>98400</v>
      </c>
    </row>
    <row r="460" spans="1:7" ht="17.850000000000001" customHeight="1" x14ac:dyDescent="0.25">
      <c r="A460" s="11">
        <v>3</v>
      </c>
      <c r="B460" s="13" t="s">
        <v>407</v>
      </c>
      <c r="C460" s="12" t="s">
        <v>9</v>
      </c>
      <c r="D460" s="12">
        <v>142</v>
      </c>
      <c r="E460" s="12">
        <v>400</v>
      </c>
      <c r="F460" s="14">
        <v>110</v>
      </c>
      <c r="G460" s="21">
        <f>F460*E460</f>
        <v>44000</v>
      </c>
    </row>
    <row r="461" spans="1:7" ht="17.100000000000001" customHeight="1" x14ac:dyDescent="0.25">
      <c r="A461" s="16" t="s">
        <v>408</v>
      </c>
      <c r="B461" s="17"/>
      <c r="C461" s="18"/>
      <c r="D461" s="18"/>
      <c r="E461" s="18"/>
      <c r="F461" s="17"/>
      <c r="G461" s="19">
        <f>SUM(G458:G460)</f>
        <v>164150</v>
      </c>
    </row>
    <row r="462" spans="1:7" ht="39.75" customHeight="1" x14ac:dyDescent="0.25">
      <c r="A462" s="11" t="s">
        <v>1</v>
      </c>
      <c r="B462" s="12" t="s">
        <v>2</v>
      </c>
      <c r="C462" s="12" t="s">
        <v>3</v>
      </c>
      <c r="D462" s="12" t="s">
        <v>4</v>
      </c>
      <c r="E462" s="12" t="s">
        <v>33</v>
      </c>
      <c r="F462" s="12" t="s">
        <v>6</v>
      </c>
      <c r="G462" s="12" t="s">
        <v>7</v>
      </c>
    </row>
    <row r="463" spans="1:7" ht="82.35" customHeight="1" x14ac:dyDescent="0.25">
      <c r="A463" s="11">
        <v>1</v>
      </c>
      <c r="B463" s="36" t="s">
        <v>409</v>
      </c>
      <c r="C463" s="11" t="s">
        <v>9</v>
      </c>
      <c r="D463" s="11">
        <v>60</v>
      </c>
      <c r="E463" s="11">
        <v>120</v>
      </c>
      <c r="F463" s="14">
        <v>68</v>
      </c>
      <c r="G463" s="21">
        <f>F463*E463</f>
        <v>8160</v>
      </c>
    </row>
    <row r="464" spans="1:7" ht="37.700000000000003" customHeight="1" x14ac:dyDescent="0.25">
      <c r="A464" s="11">
        <v>2</v>
      </c>
      <c r="B464" s="13" t="s">
        <v>410</v>
      </c>
      <c r="C464" s="100" t="s">
        <v>9</v>
      </c>
      <c r="D464" s="100">
        <v>60</v>
      </c>
      <c r="E464" s="100">
        <v>120</v>
      </c>
      <c r="F464" s="98">
        <v>170</v>
      </c>
      <c r="G464" s="99">
        <f>F464*E464</f>
        <v>20400</v>
      </c>
    </row>
    <row r="465" spans="1:7" ht="38.450000000000003" customHeight="1" x14ac:dyDescent="0.25">
      <c r="A465" s="11">
        <v>3</v>
      </c>
      <c r="B465" s="13" t="s">
        <v>411</v>
      </c>
      <c r="C465" s="100"/>
      <c r="D465" s="100"/>
      <c r="E465" s="100"/>
      <c r="F465" s="98"/>
      <c r="G465" s="99"/>
    </row>
    <row r="466" spans="1:7" ht="35.450000000000003" customHeight="1" x14ac:dyDescent="0.25">
      <c r="A466" s="11">
        <v>4</v>
      </c>
      <c r="B466" s="13" t="s">
        <v>412</v>
      </c>
      <c r="C466" s="100"/>
      <c r="D466" s="100"/>
      <c r="E466" s="100"/>
      <c r="F466" s="98"/>
      <c r="G466" s="99"/>
    </row>
    <row r="467" spans="1:7" ht="16.350000000000001" customHeight="1" x14ac:dyDescent="0.25">
      <c r="A467" s="16" t="s">
        <v>413</v>
      </c>
      <c r="B467" s="17"/>
      <c r="C467" s="18"/>
      <c r="D467" s="18"/>
      <c r="E467" s="18"/>
      <c r="F467" s="17"/>
      <c r="G467" s="22">
        <f>SUM(G463:G466)</f>
        <v>28560</v>
      </c>
    </row>
    <row r="468" spans="1:7" ht="30" customHeight="1" x14ac:dyDescent="0.25">
      <c r="A468" s="11" t="s">
        <v>1</v>
      </c>
      <c r="B468" s="12" t="s">
        <v>2</v>
      </c>
      <c r="C468" s="12" t="s">
        <v>3</v>
      </c>
      <c r="D468" s="12" t="s">
        <v>4</v>
      </c>
      <c r="E468" s="12" t="s">
        <v>33</v>
      </c>
      <c r="F468" s="12" t="s">
        <v>6</v>
      </c>
      <c r="G468" s="12" t="s">
        <v>7</v>
      </c>
    </row>
    <row r="469" spans="1:7" ht="39.4" customHeight="1" x14ac:dyDescent="0.25">
      <c r="A469" s="11"/>
      <c r="B469" s="13" t="s">
        <v>414</v>
      </c>
      <c r="C469" s="12"/>
      <c r="D469" s="12"/>
      <c r="E469" s="12"/>
      <c r="F469" s="12"/>
      <c r="G469" s="12"/>
    </row>
    <row r="470" spans="1:7" ht="19.350000000000001" customHeight="1" x14ac:dyDescent="0.25">
      <c r="A470" s="11">
        <v>1</v>
      </c>
      <c r="B470" s="31" t="s">
        <v>415</v>
      </c>
      <c r="C470" s="11" t="s">
        <v>9</v>
      </c>
      <c r="D470" s="103">
        <v>15</v>
      </c>
      <c r="E470" s="12">
        <v>10</v>
      </c>
      <c r="F470" s="42">
        <v>1414.5</v>
      </c>
      <c r="G470" s="42">
        <f>F470*E470</f>
        <v>14145</v>
      </c>
    </row>
    <row r="471" spans="1:7" ht="16.350000000000001" customHeight="1" x14ac:dyDescent="0.25">
      <c r="A471" s="11">
        <v>2</v>
      </c>
      <c r="B471" s="31" t="s">
        <v>416</v>
      </c>
      <c r="C471" s="11" t="s">
        <v>9</v>
      </c>
      <c r="D471" s="103"/>
      <c r="E471" s="12">
        <v>10</v>
      </c>
      <c r="F471" s="42">
        <v>1414.5</v>
      </c>
      <c r="G471" s="42">
        <f>F471*E471</f>
        <v>14145</v>
      </c>
    </row>
    <row r="472" spans="1:7" ht="18.600000000000001" customHeight="1" x14ac:dyDescent="0.25">
      <c r="A472" s="11">
        <v>3</v>
      </c>
      <c r="B472" s="31" t="s">
        <v>417</v>
      </c>
      <c r="C472" s="11" t="s">
        <v>9</v>
      </c>
      <c r="D472" s="103"/>
      <c r="E472" s="12">
        <v>10</v>
      </c>
      <c r="F472" s="42">
        <v>1300</v>
      </c>
      <c r="G472" s="42">
        <f>F472*E472</f>
        <v>13000</v>
      </c>
    </row>
    <row r="473" spans="1:7" ht="19.350000000000001" customHeight="1" x14ac:dyDescent="0.25">
      <c r="A473" s="11">
        <v>4</v>
      </c>
      <c r="B473" s="31" t="s">
        <v>418</v>
      </c>
      <c r="C473" s="11" t="s">
        <v>9</v>
      </c>
      <c r="D473" s="103"/>
      <c r="E473" s="12">
        <v>10</v>
      </c>
      <c r="F473" s="42">
        <v>1200</v>
      </c>
      <c r="G473" s="42">
        <f>F473*E473</f>
        <v>12000</v>
      </c>
    </row>
    <row r="474" spans="1:7" ht="20.100000000000001" customHeight="1" x14ac:dyDescent="0.25">
      <c r="A474" s="11">
        <v>5</v>
      </c>
      <c r="B474" s="31" t="s">
        <v>419</v>
      </c>
      <c r="C474" s="11" t="s">
        <v>9</v>
      </c>
      <c r="D474" s="103"/>
      <c r="E474" s="11">
        <v>10</v>
      </c>
      <c r="F474" s="15">
        <v>1200</v>
      </c>
      <c r="G474" s="42">
        <f>F474*E474</f>
        <v>12000</v>
      </c>
    </row>
    <row r="475" spans="1:7" ht="16.350000000000001" customHeight="1" x14ac:dyDescent="0.25">
      <c r="A475" s="16" t="s">
        <v>420</v>
      </c>
      <c r="B475" s="17"/>
      <c r="C475" s="18"/>
      <c r="D475" s="18"/>
      <c r="E475" s="18"/>
      <c r="F475" s="18"/>
      <c r="G475" s="35">
        <f>SUM(G470:G474)</f>
        <v>65290</v>
      </c>
    </row>
    <row r="476" spans="1:7" ht="30" customHeight="1" x14ac:dyDescent="0.25">
      <c r="A476" s="11" t="s">
        <v>1</v>
      </c>
      <c r="B476" s="12" t="s">
        <v>2</v>
      </c>
      <c r="C476" s="12" t="s">
        <v>3</v>
      </c>
      <c r="D476" s="12" t="s">
        <v>4</v>
      </c>
      <c r="E476" s="12" t="s">
        <v>33</v>
      </c>
      <c r="F476" s="12" t="s">
        <v>6</v>
      </c>
      <c r="G476" s="12" t="s">
        <v>7</v>
      </c>
    </row>
    <row r="477" spans="1:7" ht="30" customHeight="1" x14ac:dyDescent="0.25">
      <c r="A477" s="11">
        <v>1</v>
      </c>
      <c r="B477" s="36" t="s">
        <v>421</v>
      </c>
      <c r="C477" s="11" t="s">
        <v>100</v>
      </c>
      <c r="D477" s="11">
        <v>13</v>
      </c>
      <c r="E477" s="11">
        <v>26</v>
      </c>
      <c r="F477" s="14">
        <v>560</v>
      </c>
      <c r="G477" s="21">
        <f>F477*E477</f>
        <v>14560</v>
      </c>
    </row>
    <row r="478" spans="1:7" ht="17.100000000000001" customHeight="1" x14ac:dyDescent="0.25">
      <c r="A478" s="16" t="s">
        <v>422</v>
      </c>
      <c r="B478" s="20"/>
      <c r="C478" s="18"/>
      <c r="D478" s="18"/>
      <c r="E478" s="18"/>
      <c r="F478" s="17"/>
      <c r="G478" s="33">
        <f>SUM(G477)</f>
        <v>14560</v>
      </c>
    </row>
    <row r="479" spans="1:7" ht="30" customHeight="1" x14ac:dyDescent="0.25">
      <c r="A479" s="11" t="s">
        <v>1</v>
      </c>
      <c r="B479" s="12" t="s">
        <v>2</v>
      </c>
      <c r="C479" s="12" t="s">
        <v>3</v>
      </c>
      <c r="D479" s="12" t="s">
        <v>4</v>
      </c>
      <c r="E479" s="12" t="s">
        <v>33</v>
      </c>
      <c r="F479" s="12" t="s">
        <v>6</v>
      </c>
      <c r="G479" s="12" t="s">
        <v>7</v>
      </c>
    </row>
    <row r="480" spans="1:7" ht="43.9" customHeight="1" x14ac:dyDescent="0.25">
      <c r="A480" s="11">
        <v>1</v>
      </c>
      <c r="B480" s="36" t="s">
        <v>423</v>
      </c>
      <c r="C480" s="11" t="s">
        <v>100</v>
      </c>
      <c r="D480" s="11">
        <v>12</v>
      </c>
      <c r="E480" s="11">
        <v>24</v>
      </c>
      <c r="F480" s="14">
        <v>465</v>
      </c>
      <c r="G480" s="21">
        <f>F480*E480</f>
        <v>11160</v>
      </c>
    </row>
    <row r="481" spans="1:7" ht="19.350000000000001" customHeight="1" x14ac:dyDescent="0.25">
      <c r="A481" s="11">
        <v>2</v>
      </c>
      <c r="B481" s="23" t="s">
        <v>424</v>
      </c>
      <c r="C481" s="11" t="s">
        <v>100</v>
      </c>
      <c r="D481" s="11">
        <v>1</v>
      </c>
      <c r="E481" s="11">
        <v>1</v>
      </c>
      <c r="F481" s="14">
        <v>142</v>
      </c>
      <c r="G481" s="21">
        <f>F481*E481</f>
        <v>142</v>
      </c>
    </row>
    <row r="482" spans="1:7" ht="16.350000000000001" customHeight="1" x14ac:dyDescent="0.25">
      <c r="A482" s="16" t="s">
        <v>425</v>
      </c>
      <c r="B482" s="20"/>
      <c r="C482" s="18"/>
      <c r="D482" s="18"/>
      <c r="E482" s="18"/>
      <c r="F482" s="17"/>
      <c r="G482" s="33">
        <f>SUM(G480:G481)</f>
        <v>11302</v>
      </c>
    </row>
    <row r="483" spans="1:7" ht="30" customHeight="1" x14ac:dyDescent="0.25">
      <c r="A483" s="11" t="s">
        <v>1</v>
      </c>
      <c r="B483" s="12" t="s">
        <v>2</v>
      </c>
      <c r="C483" s="12" t="s">
        <v>3</v>
      </c>
      <c r="D483" s="12" t="s">
        <v>4</v>
      </c>
      <c r="E483" s="12" t="s">
        <v>33</v>
      </c>
      <c r="F483" s="12" t="s">
        <v>6</v>
      </c>
      <c r="G483" s="12" t="s">
        <v>7</v>
      </c>
    </row>
    <row r="484" spans="1:7" ht="103.35" customHeight="1" x14ac:dyDescent="0.25">
      <c r="A484" s="11">
        <v>1</v>
      </c>
      <c r="B484" s="36" t="s">
        <v>426</v>
      </c>
      <c r="C484" s="11" t="s">
        <v>9</v>
      </c>
      <c r="D484" s="11">
        <v>55</v>
      </c>
      <c r="E484" s="11">
        <v>2000</v>
      </c>
      <c r="F484" s="14">
        <v>13</v>
      </c>
      <c r="G484" s="21">
        <f t="shared" ref="G484:G491" si="18">E484*F484</f>
        <v>26000</v>
      </c>
    </row>
    <row r="485" spans="1:7" ht="26.25" customHeight="1" x14ac:dyDescent="0.25">
      <c r="A485" s="11">
        <v>2</v>
      </c>
      <c r="B485" s="65" t="s">
        <v>427</v>
      </c>
      <c r="C485" s="11" t="s">
        <v>9</v>
      </c>
      <c r="D485" s="11">
        <v>3500</v>
      </c>
      <c r="E485" s="11">
        <v>7000</v>
      </c>
      <c r="F485" s="14">
        <v>5</v>
      </c>
      <c r="G485" s="21">
        <f t="shared" si="18"/>
        <v>35000</v>
      </c>
    </row>
    <row r="486" spans="1:7" ht="51" customHeight="1" x14ac:dyDescent="0.25">
      <c r="A486" s="11">
        <v>3</v>
      </c>
      <c r="B486" s="36" t="s">
        <v>428</v>
      </c>
      <c r="C486" s="11" t="s">
        <v>9</v>
      </c>
      <c r="D486" s="11">
        <v>110</v>
      </c>
      <c r="E486" s="11">
        <v>220</v>
      </c>
      <c r="F486" s="14">
        <v>30</v>
      </c>
      <c r="G486" s="21">
        <f t="shared" si="18"/>
        <v>6600</v>
      </c>
    </row>
    <row r="487" spans="1:7" ht="28.15" customHeight="1" x14ac:dyDescent="0.25">
      <c r="A487" s="11">
        <v>4</v>
      </c>
      <c r="B487" s="13" t="s">
        <v>429</v>
      </c>
      <c r="C487" s="11" t="s">
        <v>9</v>
      </c>
      <c r="D487" s="11">
        <v>3600</v>
      </c>
      <c r="E487" s="11">
        <v>7200</v>
      </c>
      <c r="F487" s="14">
        <v>4</v>
      </c>
      <c r="G487" s="21">
        <f t="shared" si="18"/>
        <v>28800</v>
      </c>
    </row>
    <row r="488" spans="1:7" ht="28.35" customHeight="1" x14ac:dyDescent="0.25">
      <c r="A488" s="11">
        <v>5</v>
      </c>
      <c r="B488" s="36" t="s">
        <v>430</v>
      </c>
      <c r="C488" s="11" t="s">
        <v>9</v>
      </c>
      <c r="D488" s="11">
        <v>100</v>
      </c>
      <c r="E488" s="11">
        <v>200</v>
      </c>
      <c r="F488" s="14">
        <v>17</v>
      </c>
      <c r="G488" s="21">
        <f t="shared" si="18"/>
        <v>3400</v>
      </c>
    </row>
    <row r="489" spans="1:7" ht="104.1" customHeight="1" x14ac:dyDescent="0.25">
      <c r="A489" s="11">
        <v>6</v>
      </c>
      <c r="B489" s="36" t="s">
        <v>431</v>
      </c>
      <c r="C489" s="11" t="s">
        <v>9</v>
      </c>
      <c r="D489" s="11">
        <v>1680</v>
      </c>
      <c r="E489" s="11">
        <v>3000</v>
      </c>
      <c r="F489" s="14">
        <v>5.0999999999999996</v>
      </c>
      <c r="G489" s="21">
        <f t="shared" si="18"/>
        <v>15299.999999999998</v>
      </c>
    </row>
    <row r="490" spans="1:7" ht="108.2" customHeight="1" x14ac:dyDescent="0.25">
      <c r="A490" s="11">
        <v>7</v>
      </c>
      <c r="B490" s="36" t="s">
        <v>432</v>
      </c>
      <c r="C490" s="11" t="s">
        <v>9</v>
      </c>
      <c r="D490" s="11" t="s">
        <v>246</v>
      </c>
      <c r="E490" s="11">
        <v>1000</v>
      </c>
      <c r="F490" s="14">
        <v>18.5</v>
      </c>
      <c r="G490" s="21">
        <f t="shared" si="18"/>
        <v>18500</v>
      </c>
    </row>
    <row r="491" spans="1:7" ht="28.35" customHeight="1" x14ac:dyDescent="0.25">
      <c r="A491" s="11">
        <v>8</v>
      </c>
      <c r="B491" s="36" t="s">
        <v>433</v>
      </c>
      <c r="C491" s="11" t="s">
        <v>9</v>
      </c>
      <c r="D491" s="11" t="s">
        <v>246</v>
      </c>
      <c r="E491" s="11">
        <v>1000</v>
      </c>
      <c r="F491" s="14">
        <v>12.5</v>
      </c>
      <c r="G491" s="21">
        <f t="shared" si="18"/>
        <v>12500</v>
      </c>
    </row>
    <row r="492" spans="1:7" ht="16.350000000000001" customHeight="1" x14ac:dyDescent="0.25">
      <c r="A492" s="16" t="s">
        <v>434</v>
      </c>
      <c r="B492" s="20"/>
      <c r="C492" s="18"/>
      <c r="D492" s="18"/>
      <c r="E492" s="18"/>
      <c r="F492" s="17"/>
      <c r="G492" s="33">
        <f>SUM(G484:G491)</f>
        <v>146100</v>
      </c>
    </row>
    <row r="493" spans="1:7" ht="30" customHeight="1" x14ac:dyDescent="0.25">
      <c r="A493" s="11" t="s">
        <v>1</v>
      </c>
      <c r="B493" s="12" t="s">
        <v>2</v>
      </c>
      <c r="C493" s="12" t="s">
        <v>3</v>
      </c>
      <c r="D493" s="12" t="s">
        <v>4</v>
      </c>
      <c r="E493" s="12" t="s">
        <v>33</v>
      </c>
      <c r="F493" s="12" t="s">
        <v>6</v>
      </c>
      <c r="G493" s="12" t="s">
        <v>7</v>
      </c>
    </row>
    <row r="494" spans="1:7" ht="52.5" customHeight="1" x14ac:dyDescent="0.25">
      <c r="A494" s="11">
        <v>1</v>
      </c>
      <c r="B494" s="13" t="s">
        <v>435</v>
      </c>
      <c r="C494" s="11" t="s">
        <v>9</v>
      </c>
      <c r="D494" s="12">
        <v>2836</v>
      </c>
      <c r="E494" s="12">
        <v>5700</v>
      </c>
      <c r="F494" s="12">
        <v>6.2</v>
      </c>
      <c r="G494" s="42">
        <f>F494*E494</f>
        <v>35340</v>
      </c>
    </row>
    <row r="495" spans="1:7" ht="34.15" customHeight="1" x14ac:dyDescent="0.25">
      <c r="A495" s="11">
        <v>2</v>
      </c>
      <c r="B495" s="13" t="s">
        <v>436</v>
      </c>
      <c r="C495" s="11" t="s">
        <v>9</v>
      </c>
      <c r="D495" s="11">
        <v>475</v>
      </c>
      <c r="E495" s="11">
        <v>950</v>
      </c>
      <c r="F495" s="14">
        <v>3.2</v>
      </c>
      <c r="G495" s="42">
        <f>F495*E495</f>
        <v>3040</v>
      </c>
    </row>
    <row r="496" spans="1:7" ht="17.100000000000001" customHeight="1" x14ac:dyDescent="0.25">
      <c r="A496" s="16" t="s">
        <v>437</v>
      </c>
      <c r="B496" s="20"/>
      <c r="C496" s="18"/>
      <c r="D496" s="18"/>
      <c r="E496" s="18"/>
      <c r="F496" s="17"/>
      <c r="G496" s="33">
        <f>SUM(G494:G495)</f>
        <v>38380</v>
      </c>
    </row>
    <row r="497" spans="1:7" ht="30" customHeight="1" x14ac:dyDescent="0.25">
      <c r="A497" s="11" t="s">
        <v>1</v>
      </c>
      <c r="B497" s="12" t="s">
        <v>2</v>
      </c>
      <c r="C497" s="12" t="s">
        <v>3</v>
      </c>
      <c r="D497" s="12" t="s">
        <v>4</v>
      </c>
      <c r="E497" s="12" t="s">
        <v>33</v>
      </c>
      <c r="F497" s="12" t="s">
        <v>6</v>
      </c>
      <c r="G497" s="12" t="s">
        <v>7</v>
      </c>
    </row>
    <row r="498" spans="1:7" ht="32.85" customHeight="1" x14ac:dyDescent="0.25">
      <c r="A498" s="11">
        <v>1</v>
      </c>
      <c r="B498" s="13" t="s">
        <v>438</v>
      </c>
      <c r="C498" s="11" t="s">
        <v>9</v>
      </c>
      <c r="D498" s="11">
        <v>250</v>
      </c>
      <c r="E498" s="11">
        <v>500</v>
      </c>
      <c r="F498" s="14">
        <v>18</v>
      </c>
      <c r="G498" s="21">
        <f>F498*E498</f>
        <v>9000</v>
      </c>
    </row>
    <row r="499" spans="1:7" ht="17.100000000000001" customHeight="1" x14ac:dyDescent="0.25">
      <c r="A499" s="16" t="s">
        <v>439</v>
      </c>
      <c r="B499" s="20"/>
      <c r="C499" s="18"/>
      <c r="D499" s="18"/>
      <c r="E499" s="18"/>
      <c r="F499" s="17"/>
      <c r="G499" s="35">
        <f>SUM(G498:G498)</f>
        <v>9000</v>
      </c>
    </row>
    <row r="500" spans="1:7" ht="30" customHeight="1" x14ac:dyDescent="0.25">
      <c r="A500" s="11" t="s">
        <v>1</v>
      </c>
      <c r="B500" s="12" t="s">
        <v>2</v>
      </c>
      <c r="C500" s="12" t="s">
        <v>3</v>
      </c>
      <c r="D500" s="12" t="s">
        <v>4</v>
      </c>
      <c r="E500" s="12" t="s">
        <v>33</v>
      </c>
      <c r="F500" s="12" t="s">
        <v>6</v>
      </c>
      <c r="G500" s="12" t="s">
        <v>7</v>
      </c>
    </row>
    <row r="501" spans="1:7" ht="57.6" customHeight="1" x14ac:dyDescent="0.25">
      <c r="A501" s="11">
        <v>1</v>
      </c>
      <c r="B501" s="13" t="s">
        <v>440</v>
      </c>
      <c r="C501" s="11" t="s">
        <v>9</v>
      </c>
      <c r="D501" s="11">
        <v>500</v>
      </c>
      <c r="E501" s="11">
        <v>1000</v>
      </c>
      <c r="F501" s="14">
        <v>42</v>
      </c>
      <c r="G501" s="15">
        <f>F501*E501</f>
        <v>42000</v>
      </c>
    </row>
    <row r="502" spans="1:7" ht="51.95" customHeight="1" x14ac:dyDescent="0.25">
      <c r="A502" s="11">
        <v>2</v>
      </c>
      <c r="B502" s="13" t="s">
        <v>441</v>
      </c>
      <c r="C502" s="11" t="s">
        <v>9</v>
      </c>
      <c r="D502" s="11">
        <v>250</v>
      </c>
      <c r="E502" s="11">
        <v>500</v>
      </c>
      <c r="F502" s="14">
        <v>42</v>
      </c>
      <c r="G502" s="15">
        <f>F502*E502</f>
        <v>21000</v>
      </c>
    </row>
    <row r="503" spans="1:7" ht="78.95" customHeight="1" x14ac:dyDescent="0.25">
      <c r="A503" s="11">
        <v>3</v>
      </c>
      <c r="B503" s="13" t="s">
        <v>442</v>
      </c>
      <c r="C503" s="11" t="s">
        <v>9</v>
      </c>
      <c r="D503" s="11">
        <v>365</v>
      </c>
      <c r="E503" s="11">
        <v>750</v>
      </c>
      <c r="F503" s="14">
        <v>30</v>
      </c>
      <c r="G503" s="15">
        <f>F503*E503</f>
        <v>22500</v>
      </c>
    </row>
    <row r="504" spans="1:7" ht="17.100000000000001" customHeight="1" x14ac:dyDescent="0.25">
      <c r="A504" s="16" t="s">
        <v>443</v>
      </c>
      <c r="B504" s="20"/>
      <c r="C504" s="18"/>
      <c r="D504" s="18"/>
      <c r="E504" s="18"/>
      <c r="F504" s="17"/>
      <c r="G504" s="33">
        <f>SUM(G501:G503)</f>
        <v>85500</v>
      </c>
    </row>
    <row r="505" spans="1:7" ht="30" customHeight="1" x14ac:dyDescent="0.25">
      <c r="A505" s="11" t="s">
        <v>1</v>
      </c>
      <c r="B505" s="12" t="s">
        <v>2</v>
      </c>
      <c r="C505" s="12" t="s">
        <v>3</v>
      </c>
      <c r="D505" s="12" t="s">
        <v>4</v>
      </c>
      <c r="E505" s="12" t="s">
        <v>33</v>
      </c>
      <c r="F505" s="12" t="s">
        <v>6</v>
      </c>
      <c r="G505" s="12" t="s">
        <v>7</v>
      </c>
    </row>
    <row r="506" spans="1:7" ht="42.6" customHeight="1" x14ac:dyDescent="0.25">
      <c r="A506" s="11">
        <v>1</v>
      </c>
      <c r="B506" s="13" t="s">
        <v>444</v>
      </c>
      <c r="C506" s="11" t="s">
        <v>9</v>
      </c>
      <c r="D506" s="11">
        <v>900</v>
      </c>
      <c r="E506" s="11">
        <v>1800</v>
      </c>
      <c r="F506" s="14">
        <v>8.1999999999999993</v>
      </c>
      <c r="G506" s="21">
        <f>F506*E506</f>
        <v>14759.999999999998</v>
      </c>
    </row>
    <row r="507" spans="1:7" ht="27" customHeight="1" x14ac:dyDescent="0.25">
      <c r="A507" s="11">
        <v>2</v>
      </c>
      <c r="B507" s="13" t="s">
        <v>445</v>
      </c>
      <c r="C507" s="11" t="s">
        <v>9</v>
      </c>
      <c r="D507" s="11">
        <v>300</v>
      </c>
      <c r="E507" s="11">
        <v>600</v>
      </c>
      <c r="F507" s="14">
        <v>1.9</v>
      </c>
      <c r="G507" s="21">
        <f>F507*E507</f>
        <v>1140</v>
      </c>
    </row>
    <row r="508" spans="1:7" ht="16.350000000000001" customHeight="1" x14ac:dyDescent="0.25">
      <c r="A508" s="16" t="s">
        <v>446</v>
      </c>
      <c r="B508" s="20"/>
      <c r="C508" s="18"/>
      <c r="D508" s="18"/>
      <c r="E508" s="18"/>
      <c r="F508" s="17"/>
      <c r="G508" s="19">
        <f>SUM(G506:G507)</f>
        <v>15899.999999999998</v>
      </c>
    </row>
    <row r="509" spans="1:7" ht="30" customHeight="1" x14ac:dyDescent="0.25">
      <c r="A509" s="11" t="s">
        <v>1</v>
      </c>
      <c r="B509" s="12" t="s">
        <v>2</v>
      </c>
      <c r="C509" s="12" t="s">
        <v>3</v>
      </c>
      <c r="D509" s="12" t="s">
        <v>4</v>
      </c>
      <c r="E509" s="12" t="s">
        <v>33</v>
      </c>
      <c r="F509" s="12" t="s">
        <v>6</v>
      </c>
      <c r="G509" s="12" t="s">
        <v>7</v>
      </c>
    </row>
    <row r="510" spans="1:7" ht="26.1" customHeight="1" x14ac:dyDescent="0.25">
      <c r="A510" s="11">
        <v>1</v>
      </c>
      <c r="B510" s="13" t="s">
        <v>447</v>
      </c>
      <c r="C510" s="11" t="s">
        <v>9</v>
      </c>
      <c r="D510" s="11">
        <v>5</v>
      </c>
      <c r="E510" s="11">
        <v>10</v>
      </c>
      <c r="F510" s="14">
        <v>600</v>
      </c>
      <c r="G510" s="21">
        <f>F510*E510</f>
        <v>6000</v>
      </c>
    </row>
    <row r="511" spans="1:7" ht="33.6" customHeight="1" x14ac:dyDescent="0.25">
      <c r="A511" s="11">
        <v>2</v>
      </c>
      <c r="B511" s="13" t="s">
        <v>448</v>
      </c>
      <c r="C511" s="11" t="s">
        <v>9</v>
      </c>
      <c r="D511" s="11"/>
      <c r="E511" s="11">
        <v>20</v>
      </c>
      <c r="F511" s="14">
        <v>228</v>
      </c>
      <c r="G511" s="21">
        <f>F511*E511</f>
        <v>4560</v>
      </c>
    </row>
    <row r="512" spans="1:7" ht="17.100000000000001" customHeight="1" x14ac:dyDescent="0.25">
      <c r="A512" s="16" t="s">
        <v>449</v>
      </c>
      <c r="B512" s="20"/>
      <c r="C512" s="18"/>
      <c r="D512" s="18"/>
      <c r="E512" s="18"/>
      <c r="F512" s="17"/>
      <c r="G512" s="33">
        <f>SUM(G510:G511)</f>
        <v>10560</v>
      </c>
    </row>
    <row r="513" spans="1:7" ht="30" customHeight="1" x14ac:dyDescent="0.25">
      <c r="A513" s="11" t="s">
        <v>1</v>
      </c>
      <c r="B513" s="12" t="s">
        <v>2</v>
      </c>
      <c r="C513" s="12" t="s">
        <v>3</v>
      </c>
      <c r="D513" s="12" t="s">
        <v>4</v>
      </c>
      <c r="E513" s="12" t="s">
        <v>33</v>
      </c>
      <c r="F513" s="12" t="s">
        <v>6</v>
      </c>
      <c r="G513" s="12" t="s">
        <v>7</v>
      </c>
    </row>
    <row r="514" spans="1:7" ht="16.350000000000001" customHeight="1" x14ac:dyDescent="0.25">
      <c r="A514" s="11">
        <v>1</v>
      </c>
      <c r="B514" s="20" t="s">
        <v>450</v>
      </c>
      <c r="C514" s="11" t="s">
        <v>9</v>
      </c>
      <c r="D514" s="11">
        <v>135</v>
      </c>
      <c r="E514" s="11">
        <v>300</v>
      </c>
      <c r="F514" s="14">
        <v>290</v>
      </c>
      <c r="G514" s="21">
        <f>F514*E514</f>
        <v>87000</v>
      </c>
    </row>
    <row r="515" spans="1:7" ht="32.65" customHeight="1" x14ac:dyDescent="0.25">
      <c r="A515" s="11">
        <v>2</v>
      </c>
      <c r="B515" s="20" t="s">
        <v>451</v>
      </c>
      <c r="C515" s="11" t="s">
        <v>9</v>
      </c>
      <c r="D515" s="11">
        <v>98</v>
      </c>
      <c r="E515" s="11">
        <v>200</v>
      </c>
      <c r="F515" s="14">
        <v>340</v>
      </c>
      <c r="G515" s="21">
        <f>F515*E515</f>
        <v>68000</v>
      </c>
    </row>
    <row r="516" spans="1:7" ht="16.350000000000001" customHeight="1" x14ac:dyDescent="0.25">
      <c r="A516" s="16" t="s">
        <v>452</v>
      </c>
      <c r="B516" s="20"/>
      <c r="C516" s="18"/>
      <c r="D516" s="18"/>
      <c r="E516" s="18"/>
      <c r="F516" s="17"/>
      <c r="G516" s="35">
        <f>SUM(G514:G515)</f>
        <v>155000</v>
      </c>
    </row>
    <row r="517" spans="1:7" ht="30" customHeight="1" x14ac:dyDescent="0.25">
      <c r="A517" s="11" t="s">
        <v>1</v>
      </c>
      <c r="B517" s="12" t="s">
        <v>2</v>
      </c>
      <c r="C517" s="12" t="s">
        <v>3</v>
      </c>
      <c r="D517" s="12" t="s">
        <v>4</v>
      </c>
      <c r="E517" s="12" t="s">
        <v>33</v>
      </c>
      <c r="F517" s="12" t="s">
        <v>6</v>
      </c>
      <c r="G517" s="12" t="s">
        <v>7</v>
      </c>
    </row>
    <row r="518" spans="1:7" ht="62.45" customHeight="1" x14ac:dyDescent="0.25">
      <c r="A518" s="108" t="s">
        <v>453</v>
      </c>
      <c r="B518" s="108"/>
      <c r="C518" s="11"/>
      <c r="D518" s="11">
        <v>168</v>
      </c>
      <c r="E518" s="11"/>
      <c r="F518" s="14"/>
      <c r="G518" s="14"/>
    </row>
    <row r="519" spans="1:7" ht="23.1" customHeight="1" x14ac:dyDescent="0.25">
      <c r="A519" s="11">
        <v>1</v>
      </c>
      <c r="B519" s="20" t="s">
        <v>454</v>
      </c>
      <c r="C519" s="11" t="s">
        <v>9</v>
      </c>
      <c r="D519" s="11"/>
      <c r="E519" s="11">
        <v>300</v>
      </c>
      <c r="F519" s="14">
        <v>180</v>
      </c>
      <c r="G519" s="21">
        <f t="shared" ref="G519:G524" si="19">F519*E519</f>
        <v>54000</v>
      </c>
    </row>
    <row r="520" spans="1:7" ht="23.1" customHeight="1" x14ac:dyDescent="0.25">
      <c r="A520" s="11">
        <v>2</v>
      </c>
      <c r="B520" s="20" t="s">
        <v>455</v>
      </c>
      <c r="C520" s="11" t="s">
        <v>9</v>
      </c>
      <c r="D520" s="11"/>
      <c r="E520" s="11">
        <v>300</v>
      </c>
      <c r="F520" s="14">
        <v>120</v>
      </c>
      <c r="G520" s="21">
        <f t="shared" si="19"/>
        <v>36000</v>
      </c>
    </row>
    <row r="521" spans="1:7" ht="23.1" customHeight="1" x14ac:dyDescent="0.25">
      <c r="A521" s="11">
        <v>3</v>
      </c>
      <c r="B521" s="20" t="s">
        <v>456</v>
      </c>
      <c r="C521" s="11" t="s">
        <v>9</v>
      </c>
      <c r="D521" s="11"/>
      <c r="E521" s="11">
        <v>30</v>
      </c>
      <c r="F521" s="14">
        <v>180</v>
      </c>
      <c r="G521" s="21">
        <f t="shared" si="19"/>
        <v>5400</v>
      </c>
    </row>
    <row r="522" spans="1:7" ht="24.6" customHeight="1" x14ac:dyDescent="0.25">
      <c r="A522" s="11">
        <v>4</v>
      </c>
      <c r="B522" s="20" t="s">
        <v>457</v>
      </c>
      <c r="C522" s="11" t="s">
        <v>9</v>
      </c>
      <c r="D522" s="11"/>
      <c r="E522" s="11">
        <v>30</v>
      </c>
      <c r="F522" s="14">
        <v>120</v>
      </c>
      <c r="G522" s="21">
        <f t="shared" si="19"/>
        <v>3600</v>
      </c>
    </row>
    <row r="523" spans="1:7" ht="24.6" customHeight="1" x14ac:dyDescent="0.25">
      <c r="A523" s="11">
        <v>5</v>
      </c>
      <c r="B523" s="20" t="s">
        <v>458</v>
      </c>
      <c r="C523" s="11" t="s">
        <v>9</v>
      </c>
      <c r="D523" s="11"/>
      <c r="E523" s="11">
        <v>300</v>
      </c>
      <c r="F523" s="14">
        <v>180</v>
      </c>
      <c r="G523" s="21">
        <f t="shared" si="19"/>
        <v>54000</v>
      </c>
    </row>
    <row r="524" spans="1:7" ht="22.35" customHeight="1" x14ac:dyDescent="0.25">
      <c r="A524" s="11">
        <v>6</v>
      </c>
      <c r="B524" s="20" t="s">
        <v>459</v>
      </c>
      <c r="C524" s="11" t="s">
        <v>9</v>
      </c>
      <c r="D524" s="11"/>
      <c r="E524" s="11">
        <v>300</v>
      </c>
      <c r="F524" s="14">
        <v>120</v>
      </c>
      <c r="G524" s="21">
        <f t="shared" si="19"/>
        <v>36000</v>
      </c>
    </row>
    <row r="525" spans="1:7" ht="17.100000000000001" customHeight="1" x14ac:dyDescent="0.25">
      <c r="A525" s="109" t="s">
        <v>460</v>
      </c>
      <c r="B525" s="109"/>
      <c r="C525" s="18"/>
      <c r="D525" s="18"/>
      <c r="E525" s="18"/>
      <c r="F525" s="17"/>
      <c r="G525" s="19">
        <f>SUM(G519:G524)</f>
        <v>189000</v>
      </c>
    </row>
    <row r="526" spans="1:7" ht="30" customHeight="1" x14ac:dyDescent="0.25">
      <c r="A526" s="11" t="s">
        <v>1</v>
      </c>
      <c r="B526" s="12" t="s">
        <v>2</v>
      </c>
      <c r="C526" s="12" t="s">
        <v>3</v>
      </c>
      <c r="D526" s="12" t="s">
        <v>4</v>
      </c>
      <c r="E526" s="12" t="s">
        <v>33</v>
      </c>
      <c r="F526" s="12" t="s">
        <v>6</v>
      </c>
      <c r="G526" s="12" t="s">
        <v>7</v>
      </c>
    </row>
    <row r="527" spans="1:7" ht="26.85" customHeight="1" x14ac:dyDescent="0.25">
      <c r="A527" s="11">
        <v>1</v>
      </c>
      <c r="B527" s="13" t="s">
        <v>461</v>
      </c>
      <c r="C527" s="11" t="s">
        <v>9</v>
      </c>
      <c r="D527" s="11">
        <v>120</v>
      </c>
      <c r="E527" s="11">
        <v>250</v>
      </c>
      <c r="F527" s="14">
        <v>3.88</v>
      </c>
      <c r="G527" s="21">
        <f>F527*E527</f>
        <v>970</v>
      </c>
    </row>
    <row r="528" spans="1:7" ht="17.100000000000001" customHeight="1" x14ac:dyDescent="0.25">
      <c r="A528" s="16" t="s">
        <v>462</v>
      </c>
      <c r="B528" s="20"/>
      <c r="C528" s="18"/>
      <c r="D528" s="18"/>
      <c r="E528" s="18"/>
      <c r="F528" s="17"/>
      <c r="G528" s="33">
        <f>SUM(G527:G527)</f>
        <v>970</v>
      </c>
    </row>
    <row r="529" spans="1:7" ht="40.35" customHeight="1" x14ac:dyDescent="0.25">
      <c r="A529" s="11" t="s">
        <v>1</v>
      </c>
      <c r="B529" s="12" t="s">
        <v>2</v>
      </c>
      <c r="C529" s="12" t="s">
        <v>3</v>
      </c>
      <c r="D529" s="12" t="s">
        <v>4</v>
      </c>
      <c r="E529" s="12" t="s">
        <v>33</v>
      </c>
      <c r="F529" s="12" t="s">
        <v>6</v>
      </c>
      <c r="G529" s="12" t="s">
        <v>7</v>
      </c>
    </row>
    <row r="530" spans="1:7" ht="17.850000000000001" customHeight="1" x14ac:dyDescent="0.25">
      <c r="A530" s="11">
        <v>1</v>
      </c>
      <c r="B530" s="31" t="s">
        <v>463</v>
      </c>
      <c r="C530" s="12" t="s">
        <v>9</v>
      </c>
      <c r="D530" s="103">
        <v>11900</v>
      </c>
      <c r="E530" s="103">
        <v>24000</v>
      </c>
      <c r="F530" s="103">
        <v>0.18</v>
      </c>
      <c r="G530" s="105">
        <f>F530*E530</f>
        <v>4320</v>
      </c>
    </row>
    <row r="531" spans="1:7" ht="18.600000000000001" customHeight="1" x14ac:dyDescent="0.25">
      <c r="A531" s="11">
        <v>2</v>
      </c>
      <c r="B531" s="31" t="s">
        <v>464</v>
      </c>
      <c r="C531" s="12" t="s">
        <v>9</v>
      </c>
      <c r="D531" s="103"/>
      <c r="E531" s="103"/>
      <c r="F531" s="103"/>
      <c r="G531" s="105"/>
    </row>
    <row r="532" spans="1:7" ht="17.850000000000001" customHeight="1" x14ac:dyDescent="0.25">
      <c r="A532" s="11">
        <v>3</v>
      </c>
      <c r="B532" s="31" t="s">
        <v>465</v>
      </c>
      <c r="C532" s="12" t="s">
        <v>9</v>
      </c>
      <c r="D532" s="12">
        <v>12800</v>
      </c>
      <c r="E532" s="12">
        <v>26000</v>
      </c>
      <c r="F532" s="41">
        <v>0.17</v>
      </c>
      <c r="G532" s="42">
        <f>F532*E532</f>
        <v>4420</v>
      </c>
    </row>
    <row r="533" spans="1:7" ht="17.850000000000001" customHeight="1" x14ac:dyDescent="0.25">
      <c r="A533" s="16" t="s">
        <v>466</v>
      </c>
      <c r="B533" s="20"/>
      <c r="C533" s="18"/>
      <c r="D533" s="18"/>
      <c r="E533" s="18"/>
      <c r="F533" s="17"/>
      <c r="G533" s="35">
        <f>SUM(G530:G532)</f>
        <v>8740</v>
      </c>
    </row>
    <row r="534" spans="1:7" ht="30" customHeight="1" x14ac:dyDescent="0.25">
      <c r="A534" s="11" t="s">
        <v>210</v>
      </c>
      <c r="B534" s="12" t="s">
        <v>2</v>
      </c>
      <c r="C534" s="12" t="s">
        <v>3</v>
      </c>
      <c r="D534" s="12" t="s">
        <v>4</v>
      </c>
      <c r="E534" s="12" t="s">
        <v>33</v>
      </c>
      <c r="F534" s="12" t="s">
        <v>6</v>
      </c>
      <c r="G534" s="12" t="s">
        <v>7</v>
      </c>
    </row>
    <row r="535" spans="1:7" ht="39.200000000000003" customHeight="1" x14ac:dyDescent="0.25">
      <c r="A535" s="11">
        <v>1</v>
      </c>
      <c r="B535" s="13" t="s">
        <v>467</v>
      </c>
      <c r="C535" s="11" t="s">
        <v>9</v>
      </c>
      <c r="D535" s="11">
        <v>156</v>
      </c>
      <c r="E535" s="11">
        <v>300</v>
      </c>
      <c r="F535" s="14">
        <v>1.59</v>
      </c>
      <c r="G535" s="21">
        <f>F535*E535</f>
        <v>477</v>
      </c>
    </row>
    <row r="536" spans="1:7" ht="37.35" customHeight="1" x14ac:dyDescent="0.25">
      <c r="A536" s="11">
        <v>2</v>
      </c>
      <c r="B536" s="13" t="s">
        <v>468</v>
      </c>
      <c r="C536" s="11" t="s">
        <v>9</v>
      </c>
      <c r="D536" s="11">
        <v>110</v>
      </c>
      <c r="E536" s="11">
        <v>200</v>
      </c>
      <c r="F536" s="14">
        <v>2.1800000000000002</v>
      </c>
      <c r="G536" s="21">
        <f>F536*E536</f>
        <v>436.00000000000006</v>
      </c>
    </row>
    <row r="537" spans="1:7" ht="41.85" customHeight="1" x14ac:dyDescent="0.25">
      <c r="A537" s="11">
        <v>3</v>
      </c>
      <c r="B537" s="13" t="s">
        <v>469</v>
      </c>
      <c r="C537" s="11" t="s">
        <v>9</v>
      </c>
      <c r="D537" s="12">
        <v>1410</v>
      </c>
      <c r="E537" s="11">
        <v>3000</v>
      </c>
      <c r="F537" s="14">
        <v>2.5099999999999998</v>
      </c>
      <c r="G537" s="21">
        <f>F537*E537</f>
        <v>7529.9999999999991</v>
      </c>
    </row>
    <row r="538" spans="1:7" ht="17.100000000000001" customHeight="1" x14ac:dyDescent="0.25">
      <c r="A538" s="16" t="s">
        <v>470</v>
      </c>
      <c r="B538" s="20"/>
      <c r="C538" s="18"/>
      <c r="D538" s="18"/>
      <c r="E538" s="18"/>
      <c r="F538" s="17"/>
      <c r="G538" s="35">
        <f>SUM(G535:G537)</f>
        <v>8443</v>
      </c>
    </row>
    <row r="539" spans="1:7" ht="30" customHeight="1" x14ac:dyDescent="0.25">
      <c r="A539" s="11" t="s">
        <v>210</v>
      </c>
      <c r="B539" s="12" t="s">
        <v>2</v>
      </c>
      <c r="C539" s="12" t="s">
        <v>3</v>
      </c>
      <c r="D539" s="12" t="s">
        <v>4</v>
      </c>
      <c r="E539" s="12" t="s">
        <v>33</v>
      </c>
      <c r="F539" s="12" t="s">
        <v>6</v>
      </c>
      <c r="G539" s="12" t="s">
        <v>7</v>
      </c>
    </row>
    <row r="540" spans="1:7" ht="28.15" customHeight="1" x14ac:dyDescent="0.25">
      <c r="A540" s="11">
        <v>1</v>
      </c>
      <c r="B540" s="13" t="s">
        <v>471</v>
      </c>
      <c r="C540" s="11" t="s">
        <v>9</v>
      </c>
      <c r="D540" s="11">
        <v>65</v>
      </c>
      <c r="E540" s="11">
        <v>130</v>
      </c>
      <c r="F540" s="28">
        <v>30</v>
      </c>
      <c r="G540" s="15">
        <f>F540*E540</f>
        <v>3900</v>
      </c>
    </row>
    <row r="541" spans="1:7" ht="21.4" customHeight="1" x14ac:dyDescent="0.25">
      <c r="A541" s="16" t="s">
        <v>472</v>
      </c>
      <c r="B541" s="20"/>
      <c r="C541" s="18"/>
      <c r="D541" s="18"/>
      <c r="E541" s="18"/>
      <c r="F541" s="17"/>
      <c r="G541" s="35">
        <f>SUM(G540:G540)</f>
        <v>3900</v>
      </c>
    </row>
    <row r="542" spans="1:7" ht="30" customHeight="1" x14ac:dyDescent="0.25">
      <c r="A542" s="11" t="s">
        <v>210</v>
      </c>
      <c r="B542" s="12" t="s">
        <v>2</v>
      </c>
      <c r="C542" s="12" t="s">
        <v>3</v>
      </c>
      <c r="D542" s="12" t="s">
        <v>4</v>
      </c>
      <c r="E542" s="12" t="s">
        <v>33</v>
      </c>
      <c r="F542" s="12" t="s">
        <v>6</v>
      </c>
      <c r="G542" s="12" t="s">
        <v>7</v>
      </c>
    </row>
    <row r="543" spans="1:7" ht="30" customHeight="1" x14ac:dyDescent="0.25">
      <c r="A543" s="11">
        <v>1</v>
      </c>
      <c r="B543" s="20" t="s">
        <v>473</v>
      </c>
      <c r="C543" s="11" t="s">
        <v>9</v>
      </c>
      <c r="D543" s="12" t="s">
        <v>107</v>
      </c>
      <c r="E543" s="12">
        <v>180</v>
      </c>
      <c r="F543" s="42">
        <v>650</v>
      </c>
      <c r="G543" s="42">
        <f t="shared" ref="G543:G554" si="20">E543*F543</f>
        <v>117000</v>
      </c>
    </row>
    <row r="544" spans="1:7" ht="30" customHeight="1" x14ac:dyDescent="0.25">
      <c r="A544" s="11">
        <v>2</v>
      </c>
      <c r="B544" s="18" t="s">
        <v>474</v>
      </c>
      <c r="C544" s="11" t="s">
        <v>9</v>
      </c>
      <c r="D544" s="12" t="s">
        <v>107</v>
      </c>
      <c r="E544" s="12">
        <v>180</v>
      </c>
      <c r="F544" s="42">
        <v>290</v>
      </c>
      <c r="G544" s="42">
        <f t="shared" si="20"/>
        <v>52200</v>
      </c>
    </row>
    <row r="545" spans="1:7" ht="44.25" customHeight="1" x14ac:dyDescent="0.25">
      <c r="A545" s="11">
        <v>3</v>
      </c>
      <c r="B545" s="13" t="s">
        <v>475</v>
      </c>
      <c r="C545" s="11" t="s">
        <v>9</v>
      </c>
      <c r="D545" s="12" t="s">
        <v>107</v>
      </c>
      <c r="E545" s="12">
        <v>100</v>
      </c>
      <c r="F545" s="42">
        <v>240</v>
      </c>
      <c r="G545" s="42">
        <f t="shared" si="20"/>
        <v>24000</v>
      </c>
    </row>
    <row r="546" spans="1:7" ht="42.6" customHeight="1" x14ac:dyDescent="0.25">
      <c r="A546" s="11">
        <v>4</v>
      </c>
      <c r="B546" s="13" t="s">
        <v>476</v>
      </c>
      <c r="C546" s="11" t="s">
        <v>9</v>
      </c>
      <c r="D546" s="12" t="s">
        <v>107</v>
      </c>
      <c r="E546" s="12">
        <v>100</v>
      </c>
      <c r="F546" s="42">
        <v>260</v>
      </c>
      <c r="G546" s="42">
        <f t="shared" si="20"/>
        <v>26000</v>
      </c>
    </row>
    <row r="547" spans="1:7" ht="104.65" customHeight="1" x14ac:dyDescent="0.25">
      <c r="A547" s="60">
        <v>5</v>
      </c>
      <c r="B547" s="13" t="s">
        <v>477</v>
      </c>
      <c r="C547" s="12" t="s">
        <v>478</v>
      </c>
      <c r="D547" s="12" t="s">
        <v>107</v>
      </c>
      <c r="E547" s="12">
        <v>2</v>
      </c>
      <c r="F547" s="42">
        <v>1</v>
      </c>
      <c r="G547" s="42">
        <f t="shared" si="20"/>
        <v>2</v>
      </c>
    </row>
    <row r="548" spans="1:7" ht="117.95" customHeight="1" x14ac:dyDescent="0.25">
      <c r="A548" s="11">
        <v>6</v>
      </c>
      <c r="B548" s="13" t="s">
        <v>479</v>
      </c>
      <c r="C548" s="12" t="s">
        <v>478</v>
      </c>
      <c r="D548" s="12" t="s">
        <v>107</v>
      </c>
      <c r="E548" s="12">
        <v>2</v>
      </c>
      <c r="F548" s="42">
        <v>1</v>
      </c>
      <c r="G548" s="42">
        <f t="shared" si="20"/>
        <v>2</v>
      </c>
    </row>
    <row r="549" spans="1:7" ht="33.6" customHeight="1" x14ac:dyDescent="0.25">
      <c r="A549" s="11">
        <v>7</v>
      </c>
      <c r="B549" s="20" t="s">
        <v>480</v>
      </c>
      <c r="C549" s="11" t="s">
        <v>9</v>
      </c>
      <c r="D549" s="12" t="s">
        <v>107</v>
      </c>
      <c r="E549" s="12">
        <v>100</v>
      </c>
      <c r="F549" s="42">
        <v>450</v>
      </c>
      <c r="G549" s="42">
        <f t="shared" si="20"/>
        <v>45000</v>
      </c>
    </row>
    <row r="550" spans="1:7" ht="40.700000000000003" customHeight="1" x14ac:dyDescent="0.25">
      <c r="A550" s="11">
        <v>8</v>
      </c>
      <c r="B550" s="13" t="s">
        <v>481</v>
      </c>
      <c r="C550" s="12" t="s">
        <v>478</v>
      </c>
      <c r="D550" s="12" t="s">
        <v>107</v>
      </c>
      <c r="E550" s="12">
        <v>2</v>
      </c>
      <c r="F550" s="42">
        <v>1</v>
      </c>
      <c r="G550" s="42">
        <f t="shared" si="20"/>
        <v>2</v>
      </c>
    </row>
    <row r="551" spans="1:7" ht="25.15" customHeight="1" x14ac:dyDescent="0.25">
      <c r="A551" s="11">
        <v>9</v>
      </c>
      <c r="B551" s="60" t="s">
        <v>482</v>
      </c>
      <c r="C551" s="11" t="s">
        <v>9</v>
      </c>
      <c r="D551" s="12" t="s">
        <v>107</v>
      </c>
      <c r="E551" s="12">
        <v>100</v>
      </c>
      <c r="F551" s="42">
        <v>42</v>
      </c>
      <c r="G551" s="42">
        <f t="shared" si="20"/>
        <v>4200</v>
      </c>
    </row>
    <row r="552" spans="1:7" ht="30" customHeight="1" x14ac:dyDescent="0.25">
      <c r="A552" s="11">
        <v>10</v>
      </c>
      <c r="B552" s="60" t="s">
        <v>483</v>
      </c>
      <c r="C552" s="11" t="s">
        <v>9</v>
      </c>
      <c r="D552" s="12" t="s">
        <v>107</v>
      </c>
      <c r="E552" s="12">
        <v>100</v>
      </c>
      <c r="F552" s="42">
        <v>365</v>
      </c>
      <c r="G552" s="42">
        <f t="shared" si="20"/>
        <v>36500</v>
      </c>
    </row>
    <row r="553" spans="1:7" ht="30" customHeight="1" x14ac:dyDescent="0.25">
      <c r="A553" s="11">
        <v>11</v>
      </c>
      <c r="B553" s="60" t="s">
        <v>484</v>
      </c>
      <c r="C553" s="11" t="s">
        <v>9</v>
      </c>
      <c r="D553" s="12" t="s">
        <v>107</v>
      </c>
      <c r="E553" s="12">
        <v>100</v>
      </c>
      <c r="F553" s="42">
        <v>1000</v>
      </c>
      <c r="G553" s="42">
        <f t="shared" si="20"/>
        <v>100000</v>
      </c>
    </row>
    <row r="554" spans="1:7" ht="30" customHeight="1" x14ac:dyDescent="0.25">
      <c r="A554" s="11">
        <v>12</v>
      </c>
      <c r="B554" s="60" t="s">
        <v>485</v>
      </c>
      <c r="C554" s="11" t="s">
        <v>9</v>
      </c>
      <c r="D554" s="12" t="s">
        <v>107</v>
      </c>
      <c r="E554" s="12">
        <v>40</v>
      </c>
      <c r="F554" s="42">
        <v>1200</v>
      </c>
      <c r="G554" s="42">
        <f t="shared" si="20"/>
        <v>48000</v>
      </c>
    </row>
    <row r="555" spans="1:7" ht="19.149999999999999" customHeight="1" x14ac:dyDescent="0.25">
      <c r="A555" s="16" t="s">
        <v>486</v>
      </c>
      <c r="B555" s="20"/>
      <c r="C555" s="18"/>
      <c r="D555" s="18"/>
      <c r="E555" s="18"/>
      <c r="F555" s="17"/>
      <c r="G555" s="35">
        <f>SUM(G543:G554)</f>
        <v>452906</v>
      </c>
    </row>
    <row r="556" spans="1:7" ht="30" customHeight="1" x14ac:dyDescent="0.25">
      <c r="A556" s="11" t="s">
        <v>210</v>
      </c>
      <c r="B556" s="12" t="s">
        <v>2</v>
      </c>
      <c r="C556" s="12" t="s">
        <v>3</v>
      </c>
      <c r="D556" s="12" t="s">
        <v>4</v>
      </c>
      <c r="E556" s="12" t="s">
        <v>33</v>
      </c>
      <c r="F556" s="12" t="s">
        <v>6</v>
      </c>
      <c r="G556" s="12" t="s">
        <v>7</v>
      </c>
    </row>
    <row r="557" spans="1:7" ht="34.9" customHeight="1" x14ac:dyDescent="0.25">
      <c r="A557" s="11">
        <v>1</v>
      </c>
      <c r="B557" s="20" t="s">
        <v>487</v>
      </c>
      <c r="C557" s="11" t="s">
        <v>100</v>
      </c>
      <c r="D557" s="11">
        <v>1200</v>
      </c>
      <c r="E557" s="11">
        <v>2500</v>
      </c>
      <c r="F557" s="66">
        <v>5.96</v>
      </c>
      <c r="G557" s="15">
        <f>E557*F557</f>
        <v>14900</v>
      </c>
    </row>
    <row r="558" spans="1:7" ht="17.850000000000001" customHeight="1" x14ac:dyDescent="0.25">
      <c r="A558" s="16" t="s">
        <v>488</v>
      </c>
      <c r="B558" s="20"/>
      <c r="C558" s="18"/>
      <c r="D558" s="18"/>
      <c r="E558" s="18"/>
      <c r="F558" s="17"/>
      <c r="G558" s="35">
        <f>SUM(G557:G557)</f>
        <v>14900</v>
      </c>
    </row>
    <row r="559" spans="1:7" ht="30" customHeight="1" x14ac:dyDescent="0.25">
      <c r="A559" s="11" t="s">
        <v>210</v>
      </c>
      <c r="B559" s="12" t="s">
        <v>2</v>
      </c>
      <c r="C559" s="12" t="s">
        <v>3</v>
      </c>
      <c r="D559" s="12" t="s">
        <v>4</v>
      </c>
      <c r="E559" s="12" t="s">
        <v>33</v>
      </c>
      <c r="F559" s="12" t="s">
        <v>6</v>
      </c>
      <c r="G559" s="12" t="s">
        <v>7</v>
      </c>
    </row>
    <row r="560" spans="1:7" ht="30" customHeight="1" x14ac:dyDescent="0.25">
      <c r="A560" s="11">
        <v>1</v>
      </c>
      <c r="B560" s="20" t="s">
        <v>489</v>
      </c>
      <c r="C560" s="11"/>
      <c r="D560" s="11"/>
      <c r="E560" s="11"/>
      <c r="F560" s="15"/>
      <c r="G560" s="15"/>
    </row>
    <row r="561" spans="1:7" ht="15.2" customHeight="1" x14ac:dyDescent="0.25">
      <c r="A561" s="11"/>
      <c r="B561" s="20" t="s">
        <v>490</v>
      </c>
      <c r="C561" s="100" t="s">
        <v>9</v>
      </c>
      <c r="D561" s="100">
        <v>42</v>
      </c>
      <c r="E561" s="100">
        <v>90</v>
      </c>
      <c r="F561" s="111">
        <v>800</v>
      </c>
      <c r="G561" s="102">
        <f>F561*E561</f>
        <v>72000</v>
      </c>
    </row>
    <row r="562" spans="1:7" ht="13.35" customHeight="1" x14ac:dyDescent="0.25">
      <c r="A562" s="11"/>
      <c r="B562" s="20" t="s">
        <v>491</v>
      </c>
      <c r="C562" s="100"/>
      <c r="D562" s="100"/>
      <c r="E562" s="100"/>
      <c r="F562" s="111"/>
      <c r="G562" s="102"/>
    </row>
    <row r="563" spans="1:7" ht="15.95" customHeight="1" x14ac:dyDescent="0.25">
      <c r="A563" s="11"/>
      <c r="B563" s="20" t="s">
        <v>492</v>
      </c>
      <c r="C563" s="100"/>
      <c r="D563" s="100"/>
      <c r="E563" s="100"/>
      <c r="F563" s="111"/>
      <c r="G563" s="102"/>
    </row>
    <row r="564" spans="1:7" ht="12.4" customHeight="1" x14ac:dyDescent="0.25">
      <c r="A564" s="11"/>
      <c r="B564" s="20" t="s">
        <v>493</v>
      </c>
      <c r="C564" s="100"/>
      <c r="D564" s="100"/>
      <c r="E564" s="100"/>
      <c r="F564" s="111"/>
      <c r="G564" s="102"/>
    </row>
    <row r="565" spans="1:7" ht="12.4" customHeight="1" x14ac:dyDescent="0.25">
      <c r="A565" s="11"/>
      <c r="B565" s="20" t="s">
        <v>494</v>
      </c>
      <c r="C565" s="100"/>
      <c r="D565" s="100"/>
      <c r="E565" s="100"/>
      <c r="F565" s="111"/>
      <c r="G565" s="102"/>
    </row>
    <row r="566" spans="1:7" ht="11.45" customHeight="1" x14ac:dyDescent="0.25">
      <c r="A566" s="11"/>
      <c r="B566" s="20" t="s">
        <v>495</v>
      </c>
      <c r="C566" s="100"/>
      <c r="D566" s="100"/>
      <c r="E566" s="100"/>
      <c r="F566" s="111"/>
      <c r="G566" s="102"/>
    </row>
    <row r="567" spans="1:7" ht="12.4" customHeight="1" x14ac:dyDescent="0.25">
      <c r="A567" s="11"/>
      <c r="B567" s="20" t="s">
        <v>496</v>
      </c>
      <c r="C567" s="100"/>
      <c r="D567" s="100"/>
      <c r="E567" s="100"/>
      <c r="F567" s="111"/>
      <c r="G567" s="102"/>
    </row>
    <row r="568" spans="1:7" ht="16.899999999999999" customHeight="1" x14ac:dyDescent="0.25">
      <c r="A568" s="11">
        <v>2</v>
      </c>
      <c r="B568" s="20" t="s">
        <v>497</v>
      </c>
      <c r="C568" s="11" t="s">
        <v>9</v>
      </c>
      <c r="D568" s="11">
        <v>1</v>
      </c>
      <c r="E568" s="11">
        <v>1</v>
      </c>
      <c r="F568" s="38">
        <v>3500</v>
      </c>
      <c r="G568" s="15">
        <f>F568*E568</f>
        <v>3500</v>
      </c>
    </row>
    <row r="569" spans="1:7" ht="15.6" customHeight="1" x14ac:dyDescent="0.25">
      <c r="A569" s="16" t="s">
        <v>498</v>
      </c>
      <c r="B569" s="20"/>
      <c r="C569" s="18"/>
      <c r="D569" s="18"/>
      <c r="E569" s="18"/>
      <c r="F569" s="17"/>
      <c r="G569" s="35">
        <f>SUM(G560:G568)</f>
        <v>75500</v>
      </c>
    </row>
    <row r="570" spans="1:7" ht="30" customHeight="1" x14ac:dyDescent="0.25">
      <c r="A570" s="11" t="s">
        <v>210</v>
      </c>
      <c r="B570" s="12" t="s">
        <v>2</v>
      </c>
      <c r="C570" s="12" t="s">
        <v>3</v>
      </c>
      <c r="D570" s="12" t="s">
        <v>4</v>
      </c>
      <c r="E570" s="12" t="s">
        <v>33</v>
      </c>
      <c r="F570" s="12" t="s">
        <v>6</v>
      </c>
      <c r="G570" s="12" t="s">
        <v>7</v>
      </c>
    </row>
    <row r="571" spans="1:7" ht="34.35" customHeight="1" x14ac:dyDescent="0.25">
      <c r="A571" s="11">
        <v>1</v>
      </c>
      <c r="B571" s="31" t="s">
        <v>499</v>
      </c>
      <c r="C571" s="11" t="s">
        <v>9</v>
      </c>
      <c r="D571" s="11">
        <v>110</v>
      </c>
      <c r="E571" s="11">
        <v>220</v>
      </c>
      <c r="F571" s="28">
        <v>15</v>
      </c>
      <c r="G571" s="15">
        <f>F571*E571</f>
        <v>3300</v>
      </c>
    </row>
    <row r="572" spans="1:7" ht="19.7" customHeight="1" x14ac:dyDescent="0.25">
      <c r="A572" s="16" t="s">
        <v>500</v>
      </c>
      <c r="B572" s="20"/>
      <c r="C572" s="18"/>
      <c r="D572" s="18"/>
      <c r="E572" s="18"/>
      <c r="F572" s="17"/>
      <c r="G572" s="35">
        <f>G571</f>
        <v>3300</v>
      </c>
    </row>
    <row r="573" spans="1:7" ht="36.950000000000003" customHeight="1" x14ac:dyDescent="0.25">
      <c r="A573" s="11" t="s">
        <v>210</v>
      </c>
      <c r="B573" s="12" t="s">
        <v>2</v>
      </c>
      <c r="C573" s="12" t="s">
        <v>3</v>
      </c>
      <c r="D573" s="12" t="s">
        <v>4</v>
      </c>
      <c r="E573" s="12" t="s">
        <v>33</v>
      </c>
      <c r="F573" s="12" t="s">
        <v>6</v>
      </c>
      <c r="G573" s="12" t="s">
        <v>7</v>
      </c>
    </row>
    <row r="574" spans="1:7" ht="31.7" customHeight="1" x14ac:dyDescent="0.25">
      <c r="A574" s="11"/>
      <c r="B574" s="20" t="s">
        <v>501</v>
      </c>
      <c r="C574" s="12"/>
      <c r="D574" s="12"/>
      <c r="E574" s="12"/>
      <c r="F574" s="12"/>
      <c r="G574" s="12"/>
    </row>
    <row r="575" spans="1:7" ht="25.15" customHeight="1" x14ac:dyDescent="0.25">
      <c r="A575" s="11">
        <v>1</v>
      </c>
      <c r="B575" s="18" t="s">
        <v>502</v>
      </c>
      <c r="C575" s="11" t="s">
        <v>9</v>
      </c>
      <c r="D575" s="103">
        <v>58</v>
      </c>
      <c r="E575" s="12">
        <v>24</v>
      </c>
      <c r="F575" s="42">
        <v>1450</v>
      </c>
      <c r="G575" s="42">
        <f t="shared" ref="G575:G580" si="21">E575*F575</f>
        <v>34800</v>
      </c>
    </row>
    <row r="576" spans="1:7" ht="24.2" customHeight="1" x14ac:dyDescent="0.25">
      <c r="A576" s="11">
        <v>2</v>
      </c>
      <c r="B576" s="67" t="s">
        <v>503</v>
      </c>
      <c r="C576" s="11" t="s">
        <v>9</v>
      </c>
      <c r="D576" s="103"/>
      <c r="E576" s="11">
        <v>100</v>
      </c>
      <c r="F576" s="15">
        <v>1350</v>
      </c>
      <c r="G576" s="42">
        <f t="shared" si="21"/>
        <v>135000</v>
      </c>
    </row>
    <row r="577" spans="1:7" ht="56.85" customHeight="1" x14ac:dyDescent="0.25">
      <c r="A577" s="11">
        <v>3</v>
      </c>
      <c r="B577" s="13" t="s">
        <v>504</v>
      </c>
      <c r="C577" s="11" t="s">
        <v>9</v>
      </c>
      <c r="D577" s="12" t="s">
        <v>246</v>
      </c>
      <c r="E577" s="11">
        <v>40</v>
      </c>
      <c r="F577" s="15">
        <v>1750</v>
      </c>
      <c r="G577" s="42">
        <f t="shared" si="21"/>
        <v>70000</v>
      </c>
    </row>
    <row r="578" spans="1:7" ht="42.95" customHeight="1" x14ac:dyDescent="0.25">
      <c r="A578" s="11">
        <v>4</v>
      </c>
      <c r="B578" s="13" t="s">
        <v>505</v>
      </c>
      <c r="C578" s="11" t="s">
        <v>9</v>
      </c>
      <c r="D578" s="12" t="s">
        <v>246</v>
      </c>
      <c r="E578" s="11">
        <v>48</v>
      </c>
      <c r="F578" s="15">
        <v>1650</v>
      </c>
      <c r="G578" s="42">
        <f t="shared" si="21"/>
        <v>79200</v>
      </c>
    </row>
    <row r="579" spans="1:7" ht="59.1" customHeight="1" x14ac:dyDescent="0.25">
      <c r="A579" s="11">
        <v>5</v>
      </c>
      <c r="B579" s="13" t="s">
        <v>506</v>
      </c>
      <c r="C579" s="11" t="s">
        <v>9</v>
      </c>
      <c r="D579" s="12" t="s">
        <v>246</v>
      </c>
      <c r="E579" s="11">
        <v>108</v>
      </c>
      <c r="F579" s="15">
        <v>1780</v>
      </c>
      <c r="G579" s="42">
        <f t="shared" si="21"/>
        <v>192240</v>
      </c>
    </row>
    <row r="580" spans="1:7" ht="54.6" customHeight="1" x14ac:dyDescent="0.25">
      <c r="A580" s="11">
        <v>6</v>
      </c>
      <c r="B580" s="13" t="s">
        <v>507</v>
      </c>
      <c r="C580" s="11" t="s">
        <v>9</v>
      </c>
      <c r="D580" s="12">
        <v>15</v>
      </c>
      <c r="E580" s="11">
        <v>60</v>
      </c>
      <c r="F580" s="15">
        <v>900</v>
      </c>
      <c r="G580" s="42">
        <f t="shared" si="21"/>
        <v>54000</v>
      </c>
    </row>
    <row r="581" spans="1:7" ht="24.95" customHeight="1" x14ac:dyDescent="0.25">
      <c r="A581" s="16" t="s">
        <v>508</v>
      </c>
      <c r="B581" s="20"/>
      <c r="C581" s="18"/>
      <c r="D581" s="18"/>
      <c r="E581" s="18"/>
      <c r="F581" s="18"/>
      <c r="G581" s="22">
        <f>SUM(G575:G580)</f>
        <v>565240</v>
      </c>
    </row>
    <row r="582" spans="1:7" ht="30" customHeight="1" x14ac:dyDescent="0.25">
      <c r="A582" s="11" t="s">
        <v>210</v>
      </c>
      <c r="B582" s="12" t="s">
        <v>2</v>
      </c>
      <c r="C582" s="12" t="s">
        <v>3</v>
      </c>
      <c r="D582" s="12" t="s">
        <v>4</v>
      </c>
      <c r="E582" s="12" t="s">
        <v>33</v>
      </c>
      <c r="F582" s="12" t="s">
        <v>6</v>
      </c>
      <c r="G582" s="12" t="s">
        <v>7</v>
      </c>
    </row>
    <row r="583" spans="1:7" ht="81.400000000000006" customHeight="1" x14ac:dyDescent="0.25">
      <c r="A583" s="11">
        <v>1</v>
      </c>
      <c r="B583" s="68" t="s">
        <v>509</v>
      </c>
      <c r="C583" s="11" t="s">
        <v>9</v>
      </c>
      <c r="D583" s="103">
        <v>190</v>
      </c>
      <c r="E583" s="12">
        <v>400</v>
      </c>
      <c r="F583" s="41">
        <v>27</v>
      </c>
      <c r="G583" s="41">
        <f>F583*E583</f>
        <v>10800</v>
      </c>
    </row>
    <row r="584" spans="1:7" ht="78" customHeight="1" x14ac:dyDescent="0.25">
      <c r="A584" s="11">
        <v>2</v>
      </c>
      <c r="B584" s="68" t="s">
        <v>510</v>
      </c>
      <c r="C584" s="11" t="s">
        <v>9</v>
      </c>
      <c r="D584" s="103"/>
      <c r="E584" s="12">
        <v>100</v>
      </c>
      <c r="F584" s="41">
        <v>45</v>
      </c>
      <c r="G584" s="41">
        <f>F584*E584</f>
        <v>4500</v>
      </c>
    </row>
    <row r="585" spans="1:7" ht="54.95" customHeight="1" x14ac:dyDescent="0.25">
      <c r="A585" s="11">
        <v>3</v>
      </c>
      <c r="B585" s="68" t="s">
        <v>511</v>
      </c>
      <c r="C585" s="11" t="s">
        <v>9</v>
      </c>
      <c r="D585" s="12">
        <v>10</v>
      </c>
      <c r="E585" s="11">
        <v>20</v>
      </c>
      <c r="F585" s="14">
        <v>90</v>
      </c>
      <c r="G585" s="12">
        <f>F585*E585</f>
        <v>1800</v>
      </c>
    </row>
    <row r="586" spans="1:7" ht="81.400000000000006" customHeight="1" x14ac:dyDescent="0.25">
      <c r="A586" s="11">
        <v>4</v>
      </c>
      <c r="B586" s="68" t="s">
        <v>512</v>
      </c>
      <c r="C586" s="11" t="s">
        <v>9</v>
      </c>
      <c r="D586" s="12">
        <v>5</v>
      </c>
      <c r="E586" s="11">
        <v>15</v>
      </c>
      <c r="F586" s="14">
        <v>175</v>
      </c>
      <c r="G586" s="12">
        <f>F586*E586</f>
        <v>2625</v>
      </c>
    </row>
    <row r="587" spans="1:7" ht="24" customHeight="1" x14ac:dyDescent="0.25">
      <c r="A587" s="16" t="s">
        <v>513</v>
      </c>
      <c r="B587" s="20"/>
      <c r="C587" s="18"/>
      <c r="D587" s="18"/>
      <c r="E587" s="18"/>
      <c r="F587" s="18"/>
      <c r="G587" s="22">
        <f>SUM(G583:G586)</f>
        <v>19725</v>
      </c>
    </row>
    <row r="588" spans="1:7" ht="30" customHeight="1" x14ac:dyDescent="0.25">
      <c r="A588" s="11" t="s">
        <v>210</v>
      </c>
      <c r="B588" s="12" t="s">
        <v>2</v>
      </c>
      <c r="C588" s="12" t="s">
        <v>3</v>
      </c>
      <c r="D588" s="12" t="s">
        <v>4</v>
      </c>
      <c r="E588" s="12" t="s">
        <v>33</v>
      </c>
      <c r="F588" s="12" t="s">
        <v>6</v>
      </c>
      <c r="G588" s="12" t="s">
        <v>7</v>
      </c>
    </row>
    <row r="589" spans="1:7" ht="30" customHeight="1" x14ac:dyDescent="0.25">
      <c r="A589" s="11">
        <v>1</v>
      </c>
      <c r="B589" s="20" t="s">
        <v>514</v>
      </c>
      <c r="C589" s="12"/>
      <c r="D589" s="12"/>
      <c r="E589" s="12"/>
      <c r="F589" s="12"/>
      <c r="G589" s="12"/>
    </row>
    <row r="590" spans="1:7" ht="91.7" customHeight="1" x14ac:dyDescent="0.25">
      <c r="A590" s="11"/>
      <c r="B590" s="13" t="s">
        <v>515</v>
      </c>
      <c r="C590" s="11" t="s">
        <v>9</v>
      </c>
      <c r="D590" s="12">
        <v>17</v>
      </c>
      <c r="E590" s="12">
        <v>34</v>
      </c>
      <c r="F590" s="42">
        <v>1770</v>
      </c>
      <c r="G590" s="42">
        <f>F590*E590</f>
        <v>60180</v>
      </c>
    </row>
    <row r="591" spans="1:7" ht="30" customHeight="1" x14ac:dyDescent="0.25">
      <c r="A591" s="11">
        <v>2</v>
      </c>
      <c r="B591" s="20" t="s">
        <v>516</v>
      </c>
      <c r="C591" s="11" t="s">
        <v>9</v>
      </c>
      <c r="D591" s="12" t="s">
        <v>246</v>
      </c>
      <c r="E591" s="11">
        <v>40</v>
      </c>
      <c r="F591" s="15">
        <v>700</v>
      </c>
      <c r="G591" s="42">
        <f>F591*E591</f>
        <v>28000</v>
      </c>
    </row>
    <row r="592" spans="1:7" ht="24.6" customHeight="1" x14ac:dyDescent="0.25">
      <c r="A592" s="16" t="s">
        <v>517</v>
      </c>
      <c r="B592" s="27"/>
      <c r="C592" s="27"/>
      <c r="D592" s="27"/>
      <c r="E592" s="27"/>
      <c r="F592" s="27"/>
      <c r="G592" s="22">
        <f>SUM(G590:G591)</f>
        <v>88180</v>
      </c>
    </row>
    <row r="593" spans="1:7" ht="30" customHeight="1" x14ac:dyDescent="0.25">
      <c r="A593" s="11" t="s">
        <v>210</v>
      </c>
      <c r="B593" s="12" t="s">
        <v>2</v>
      </c>
      <c r="C593" s="12" t="s">
        <v>3</v>
      </c>
      <c r="D593" s="12" t="s">
        <v>4</v>
      </c>
      <c r="E593" s="12" t="s">
        <v>33</v>
      </c>
      <c r="F593" s="12" t="s">
        <v>6</v>
      </c>
      <c r="G593" s="12" t="s">
        <v>7</v>
      </c>
    </row>
    <row r="594" spans="1:7" ht="40.5" customHeight="1" x14ac:dyDescent="0.25">
      <c r="A594" s="11">
        <v>1</v>
      </c>
      <c r="B594" s="13" t="s">
        <v>518</v>
      </c>
      <c r="C594" s="11" t="s">
        <v>9</v>
      </c>
      <c r="D594" s="12">
        <v>8</v>
      </c>
      <c r="E594" s="12">
        <v>18</v>
      </c>
      <c r="F594" s="69">
        <v>4907</v>
      </c>
      <c r="G594" s="42">
        <f>F594*E594</f>
        <v>88326</v>
      </c>
    </row>
    <row r="595" spans="1:7" ht="23.85" customHeight="1" x14ac:dyDescent="0.25">
      <c r="A595" s="16" t="s">
        <v>519</v>
      </c>
      <c r="B595" s="20"/>
      <c r="C595" s="18"/>
      <c r="D595" s="18"/>
      <c r="E595" s="18"/>
      <c r="F595" s="18"/>
      <c r="G595" s="22">
        <f>G594</f>
        <v>88326</v>
      </c>
    </row>
    <row r="596" spans="1:7" ht="30" customHeight="1" x14ac:dyDescent="0.25">
      <c r="A596" s="11" t="s">
        <v>210</v>
      </c>
      <c r="B596" s="12" t="s">
        <v>2</v>
      </c>
      <c r="C596" s="12" t="s">
        <v>3</v>
      </c>
      <c r="D596" s="12" t="s">
        <v>4</v>
      </c>
      <c r="E596" s="12" t="s">
        <v>33</v>
      </c>
      <c r="F596" s="12" t="s">
        <v>6</v>
      </c>
      <c r="G596" s="12" t="s">
        <v>7</v>
      </c>
    </row>
    <row r="597" spans="1:7" ht="30" customHeight="1" x14ac:dyDescent="0.25">
      <c r="A597" s="11">
        <v>1</v>
      </c>
      <c r="B597" s="18" t="s">
        <v>520</v>
      </c>
      <c r="C597" s="12" t="s">
        <v>100</v>
      </c>
      <c r="D597" s="12">
        <v>990</v>
      </c>
      <c r="E597" s="12">
        <v>2000</v>
      </c>
      <c r="F597" s="41">
        <v>20</v>
      </c>
      <c r="G597" s="42">
        <f>F597*E597</f>
        <v>40000</v>
      </c>
    </row>
    <row r="598" spans="1:7" ht="22.7" customHeight="1" x14ac:dyDescent="0.25">
      <c r="A598" s="16" t="s">
        <v>521</v>
      </c>
      <c r="B598" s="70"/>
      <c r="C598" s="27"/>
      <c r="D598" s="27"/>
      <c r="E598" s="27"/>
      <c r="F598" s="27"/>
      <c r="G598" s="71">
        <f>G597</f>
        <v>40000</v>
      </c>
    </row>
    <row r="599" spans="1:7" ht="30" customHeight="1" x14ac:dyDescent="0.25">
      <c r="A599" s="11" t="s">
        <v>210</v>
      </c>
      <c r="B599" s="12" t="s">
        <v>2</v>
      </c>
      <c r="C599" s="12" t="s">
        <v>3</v>
      </c>
      <c r="D599" s="12" t="s">
        <v>4</v>
      </c>
      <c r="E599" s="12" t="s">
        <v>33</v>
      </c>
      <c r="F599" s="12" t="s">
        <v>6</v>
      </c>
      <c r="G599" s="12" t="s">
        <v>7</v>
      </c>
    </row>
    <row r="600" spans="1:7" ht="207.4" customHeight="1" x14ac:dyDescent="0.25">
      <c r="A600" s="11">
        <v>1</v>
      </c>
      <c r="B600" s="13" t="s">
        <v>522</v>
      </c>
      <c r="C600" s="12" t="s">
        <v>523</v>
      </c>
      <c r="D600" s="12">
        <v>3472</v>
      </c>
      <c r="E600" s="12">
        <v>7000</v>
      </c>
      <c r="F600" s="42">
        <v>80</v>
      </c>
      <c r="G600" s="42">
        <f>E600*F600</f>
        <v>560000</v>
      </c>
    </row>
    <row r="601" spans="1:7" ht="142.69999999999999" customHeight="1" x14ac:dyDescent="0.25">
      <c r="A601" s="11">
        <v>2</v>
      </c>
      <c r="B601" s="13" t="s">
        <v>524</v>
      </c>
      <c r="C601" s="11" t="s">
        <v>9</v>
      </c>
      <c r="D601" s="12">
        <v>384</v>
      </c>
      <c r="E601" s="12">
        <v>760</v>
      </c>
      <c r="F601" s="42">
        <v>125</v>
      </c>
      <c r="G601" s="42">
        <f>E601*F601</f>
        <v>95000</v>
      </c>
    </row>
    <row r="602" spans="1:7" ht="116.65" customHeight="1" x14ac:dyDescent="0.25">
      <c r="A602" s="11">
        <v>3</v>
      </c>
      <c r="B602" s="13" t="s">
        <v>525</v>
      </c>
      <c r="C602" s="11" t="s">
        <v>9</v>
      </c>
      <c r="D602" s="12">
        <v>324</v>
      </c>
      <c r="E602" s="12">
        <v>650</v>
      </c>
      <c r="F602" s="42">
        <v>110</v>
      </c>
      <c r="G602" s="42">
        <f>E602*F602</f>
        <v>71500</v>
      </c>
    </row>
    <row r="603" spans="1:7" ht="263.85000000000002" customHeight="1" x14ac:dyDescent="0.25">
      <c r="A603" s="11">
        <v>4</v>
      </c>
      <c r="B603" s="36" t="s">
        <v>526</v>
      </c>
      <c r="C603" s="11" t="s">
        <v>9</v>
      </c>
      <c r="D603" s="12">
        <v>648</v>
      </c>
      <c r="E603" s="12">
        <v>1300</v>
      </c>
      <c r="F603" s="42">
        <v>120</v>
      </c>
      <c r="G603" s="42">
        <f>E603*F603</f>
        <v>156000</v>
      </c>
    </row>
    <row r="604" spans="1:7" ht="206.65" customHeight="1" x14ac:dyDescent="0.25">
      <c r="A604" s="11">
        <v>5</v>
      </c>
      <c r="B604" s="13" t="s">
        <v>527</v>
      </c>
      <c r="C604" s="11" t="s">
        <v>523</v>
      </c>
      <c r="D604" s="12">
        <v>200</v>
      </c>
      <c r="E604" s="12">
        <v>400</v>
      </c>
      <c r="F604" s="42">
        <v>150</v>
      </c>
      <c r="G604" s="42">
        <f>E604*F604</f>
        <v>60000</v>
      </c>
    </row>
    <row r="605" spans="1:7" ht="163.15" customHeight="1" x14ac:dyDescent="0.25">
      <c r="A605" s="11">
        <v>6</v>
      </c>
      <c r="B605" s="13" t="s">
        <v>528</v>
      </c>
      <c r="C605" s="11" t="s">
        <v>523</v>
      </c>
      <c r="D605" s="12" t="s">
        <v>246</v>
      </c>
      <c r="E605" s="12">
        <v>300</v>
      </c>
      <c r="F605" s="42">
        <v>105</v>
      </c>
      <c r="G605" s="42">
        <f>F605*E605</f>
        <v>31500</v>
      </c>
    </row>
    <row r="606" spans="1:7" ht="205.9" customHeight="1" x14ac:dyDescent="0.25">
      <c r="A606" s="11">
        <v>7</v>
      </c>
      <c r="B606" s="13" t="s">
        <v>529</v>
      </c>
      <c r="C606" s="11" t="s">
        <v>530</v>
      </c>
      <c r="D606" s="12">
        <v>180</v>
      </c>
      <c r="E606" s="12">
        <v>400</v>
      </c>
      <c r="F606" s="42">
        <v>130</v>
      </c>
      <c r="G606" s="42">
        <f>F606*E606</f>
        <v>52000</v>
      </c>
    </row>
    <row r="607" spans="1:7" ht="214.9" customHeight="1" x14ac:dyDescent="0.25">
      <c r="A607" s="11">
        <v>8</v>
      </c>
      <c r="B607" s="51" t="s">
        <v>531</v>
      </c>
      <c r="C607" s="11" t="s">
        <v>530</v>
      </c>
      <c r="D607" s="12" t="s">
        <v>246</v>
      </c>
      <c r="E607" s="12">
        <v>300</v>
      </c>
      <c r="F607" s="42">
        <v>120</v>
      </c>
      <c r="G607" s="42">
        <f>E607*F607</f>
        <v>36000</v>
      </c>
    </row>
    <row r="608" spans="1:7" ht="287.10000000000002" customHeight="1" x14ac:dyDescent="0.25">
      <c r="A608" s="11">
        <v>9</v>
      </c>
      <c r="B608" s="60" t="s">
        <v>532</v>
      </c>
      <c r="C608" s="11" t="s">
        <v>533</v>
      </c>
      <c r="D608" s="12">
        <v>78</v>
      </c>
      <c r="E608" s="12">
        <v>150</v>
      </c>
      <c r="F608" s="42">
        <v>165</v>
      </c>
      <c r="G608" s="42">
        <f>F608*E608</f>
        <v>24750</v>
      </c>
    </row>
    <row r="609" spans="1:7" ht="300.2" customHeight="1" x14ac:dyDescent="0.25">
      <c r="A609" s="11">
        <v>10</v>
      </c>
      <c r="B609" s="36" t="s">
        <v>534</v>
      </c>
      <c r="C609" s="11" t="s">
        <v>478</v>
      </c>
      <c r="D609" s="12" t="s">
        <v>246</v>
      </c>
      <c r="E609" s="12">
        <v>200</v>
      </c>
      <c r="F609" s="42">
        <v>88</v>
      </c>
      <c r="G609" s="42">
        <f>E609*F609</f>
        <v>17600</v>
      </c>
    </row>
    <row r="610" spans="1:7" ht="290.25" customHeight="1" x14ac:dyDescent="0.25">
      <c r="A610" s="11">
        <v>11</v>
      </c>
      <c r="B610" s="60" t="s">
        <v>535</v>
      </c>
      <c r="C610" s="11" t="s">
        <v>533</v>
      </c>
      <c r="D610" s="12">
        <v>208</v>
      </c>
      <c r="E610" s="12">
        <v>500</v>
      </c>
      <c r="F610" s="42">
        <v>115</v>
      </c>
      <c r="G610" s="42">
        <f>F610*E610</f>
        <v>57500</v>
      </c>
    </row>
    <row r="611" spans="1:7" ht="23.85" customHeight="1" x14ac:dyDescent="0.2">
      <c r="A611" s="110" t="s">
        <v>536</v>
      </c>
      <c r="B611" s="110"/>
      <c r="C611" s="18"/>
      <c r="D611" s="18"/>
      <c r="E611" s="18"/>
      <c r="F611" s="18"/>
      <c r="G611" s="72">
        <f>G600+G601+G602+G603+G604+G605+G606+G607+G608+G609+G610</f>
        <v>1161850</v>
      </c>
    </row>
    <row r="612" spans="1:7" ht="30" customHeight="1" x14ac:dyDescent="0.25">
      <c r="A612" s="11" t="s">
        <v>210</v>
      </c>
      <c r="B612" s="12" t="s">
        <v>2</v>
      </c>
      <c r="C612" s="12" t="s">
        <v>3</v>
      </c>
      <c r="D612" s="12" t="s">
        <v>4</v>
      </c>
      <c r="E612" s="12" t="s">
        <v>33</v>
      </c>
      <c r="F612" s="12" t="s">
        <v>6</v>
      </c>
      <c r="G612" s="12" t="s">
        <v>7</v>
      </c>
    </row>
    <row r="613" spans="1:7" ht="30" customHeight="1" x14ac:dyDescent="0.25">
      <c r="A613" s="11">
        <v>1</v>
      </c>
      <c r="B613" s="27" t="s">
        <v>537</v>
      </c>
      <c r="C613" s="12" t="s">
        <v>9</v>
      </c>
      <c r="D613" s="12" t="s">
        <v>97</v>
      </c>
      <c r="E613" s="12">
        <v>100</v>
      </c>
      <c r="F613" s="42">
        <v>7.5</v>
      </c>
      <c r="G613" s="42">
        <f>F613*E613</f>
        <v>750</v>
      </c>
    </row>
    <row r="614" spans="1:7" ht="30" customHeight="1" x14ac:dyDescent="0.25">
      <c r="A614" s="11">
        <v>2</v>
      </c>
      <c r="B614" s="31" t="s">
        <v>538</v>
      </c>
      <c r="C614" s="12" t="s">
        <v>523</v>
      </c>
      <c r="D614" s="12" t="s">
        <v>97</v>
      </c>
      <c r="E614" s="12">
        <v>500</v>
      </c>
      <c r="F614" s="41">
        <v>75</v>
      </c>
      <c r="G614" s="42">
        <f>F614*E614</f>
        <v>37500</v>
      </c>
    </row>
    <row r="615" spans="1:7" ht="30" customHeight="1" x14ac:dyDescent="0.25">
      <c r="A615" s="16" t="s">
        <v>539</v>
      </c>
      <c r="B615" s="70"/>
      <c r="C615" s="27"/>
      <c r="D615" s="27"/>
      <c r="E615" s="27"/>
      <c r="F615" s="27"/>
      <c r="G615" s="22">
        <f>SUM(G613:G614)</f>
        <v>38250</v>
      </c>
    </row>
    <row r="616" spans="1:7" ht="27.4" customHeight="1" x14ac:dyDescent="0.25">
      <c r="A616" s="11" t="s">
        <v>210</v>
      </c>
      <c r="B616" s="12" t="s">
        <v>2</v>
      </c>
      <c r="C616" s="12" t="s">
        <v>3</v>
      </c>
      <c r="D616" s="12" t="s">
        <v>4</v>
      </c>
      <c r="E616" s="12" t="s">
        <v>33</v>
      </c>
      <c r="F616" s="12" t="s">
        <v>6</v>
      </c>
      <c r="G616" s="12" t="s">
        <v>7</v>
      </c>
    </row>
    <row r="617" spans="1:7" ht="30" customHeight="1" x14ac:dyDescent="0.25">
      <c r="A617" s="11">
        <v>1</v>
      </c>
      <c r="B617" s="31" t="s">
        <v>540</v>
      </c>
      <c r="C617" s="11" t="s">
        <v>9</v>
      </c>
      <c r="D617" s="11" t="s">
        <v>97</v>
      </c>
      <c r="E617" s="11">
        <v>200</v>
      </c>
      <c r="F617" s="28">
        <v>19.760000000000002</v>
      </c>
      <c r="G617" s="15">
        <f>F617*E617</f>
        <v>3952.0000000000005</v>
      </c>
    </row>
    <row r="618" spans="1:7" ht="21.4" customHeight="1" x14ac:dyDescent="0.25">
      <c r="A618" s="16" t="s">
        <v>541</v>
      </c>
      <c r="B618" s="70"/>
      <c r="C618" s="27"/>
      <c r="D618" s="27"/>
      <c r="E618" s="27"/>
      <c r="F618" s="27"/>
      <c r="G618" s="22">
        <f>SUM(G617:G617)</f>
        <v>3952.0000000000005</v>
      </c>
    </row>
    <row r="619" spans="1:7" ht="30" customHeight="1" x14ac:dyDescent="0.25">
      <c r="A619" s="11" t="s">
        <v>210</v>
      </c>
      <c r="B619" s="12" t="s">
        <v>2</v>
      </c>
      <c r="C619" s="12" t="s">
        <v>3</v>
      </c>
      <c r="D619" s="12" t="s">
        <v>4</v>
      </c>
      <c r="E619" s="12" t="s">
        <v>33</v>
      </c>
      <c r="F619" s="12" t="s">
        <v>6</v>
      </c>
      <c r="G619" s="12" t="s">
        <v>7</v>
      </c>
    </row>
    <row r="620" spans="1:7" ht="28.35" customHeight="1" x14ac:dyDescent="0.25">
      <c r="A620" s="11">
        <v>1</v>
      </c>
      <c r="B620" s="31" t="s">
        <v>542</v>
      </c>
      <c r="C620" s="11" t="s">
        <v>100</v>
      </c>
      <c r="D620" s="11" t="s">
        <v>246</v>
      </c>
      <c r="E620" s="11">
        <v>8</v>
      </c>
      <c r="F620" s="28">
        <v>1100</v>
      </c>
      <c r="G620" s="15">
        <f>F620*E620</f>
        <v>8800</v>
      </c>
    </row>
    <row r="621" spans="1:7" ht="22.15" customHeight="1" x14ac:dyDescent="0.25">
      <c r="A621" s="16" t="s">
        <v>543</v>
      </c>
      <c r="B621" s="70"/>
      <c r="C621" s="27"/>
      <c r="D621" s="27"/>
      <c r="E621" s="27"/>
      <c r="F621" s="27"/>
      <c r="G621" s="22">
        <f>SUM(G620:G620)</f>
        <v>8800</v>
      </c>
    </row>
    <row r="622" spans="1:7" ht="30" customHeight="1" x14ac:dyDescent="0.25">
      <c r="A622" s="11" t="s">
        <v>210</v>
      </c>
      <c r="B622" s="12" t="s">
        <v>2</v>
      </c>
      <c r="C622" s="12" t="s">
        <v>3</v>
      </c>
      <c r="D622" s="12" t="s">
        <v>4</v>
      </c>
      <c r="E622" s="12" t="s">
        <v>33</v>
      </c>
      <c r="F622" s="12" t="s">
        <v>6</v>
      </c>
      <c r="G622" s="12" t="s">
        <v>7</v>
      </c>
    </row>
    <row r="623" spans="1:7" ht="54" customHeight="1" x14ac:dyDescent="0.25">
      <c r="A623" s="11">
        <v>1</v>
      </c>
      <c r="B623" s="13" t="s">
        <v>544</v>
      </c>
      <c r="C623" s="11" t="s">
        <v>9</v>
      </c>
      <c r="D623" s="11" t="s">
        <v>246</v>
      </c>
      <c r="E623" s="11">
        <v>200</v>
      </c>
      <c r="F623" s="28">
        <v>57.44</v>
      </c>
      <c r="G623" s="15">
        <f>F623*E623</f>
        <v>11488</v>
      </c>
    </row>
    <row r="624" spans="1:7" ht="22.15" customHeight="1" x14ac:dyDescent="0.25">
      <c r="A624" s="16" t="s">
        <v>545</v>
      </c>
      <c r="B624" s="70"/>
      <c r="C624" s="27"/>
      <c r="D624" s="27"/>
      <c r="E624" s="27"/>
      <c r="F624" s="27"/>
      <c r="G624" s="22">
        <f>SUM(G623)</f>
        <v>11488</v>
      </c>
    </row>
    <row r="625" spans="1:7" ht="30" customHeight="1" x14ac:dyDescent="0.25">
      <c r="A625" s="11" t="s">
        <v>210</v>
      </c>
      <c r="B625" s="12" t="s">
        <v>2</v>
      </c>
      <c r="C625" s="12" t="s">
        <v>3</v>
      </c>
      <c r="D625" s="12" t="s">
        <v>4</v>
      </c>
      <c r="E625" s="12" t="s">
        <v>33</v>
      </c>
      <c r="F625" s="12" t="s">
        <v>6</v>
      </c>
      <c r="G625" s="12" t="s">
        <v>7</v>
      </c>
    </row>
    <row r="626" spans="1:7" ht="56.65" customHeight="1" x14ac:dyDescent="0.25">
      <c r="A626" s="11">
        <v>1</v>
      </c>
      <c r="B626" s="13" t="s">
        <v>546</v>
      </c>
      <c r="C626" s="11" t="s">
        <v>100</v>
      </c>
      <c r="D626" s="11" t="s">
        <v>246</v>
      </c>
      <c r="E626" s="11">
        <v>20</v>
      </c>
      <c r="F626" s="28">
        <v>235</v>
      </c>
      <c r="G626" s="15">
        <f>F626*E626</f>
        <v>4700</v>
      </c>
    </row>
    <row r="627" spans="1:7" ht="41.1" customHeight="1" x14ac:dyDescent="0.25">
      <c r="A627" s="11">
        <v>2</v>
      </c>
      <c r="B627" s="13" t="s">
        <v>547</v>
      </c>
      <c r="C627" s="11" t="s">
        <v>9</v>
      </c>
      <c r="D627" s="11" t="s">
        <v>246</v>
      </c>
      <c r="E627" s="11">
        <v>1200</v>
      </c>
      <c r="F627" s="28">
        <v>10.5</v>
      </c>
      <c r="G627" s="15">
        <f>F627*E627</f>
        <v>12600</v>
      </c>
    </row>
    <row r="628" spans="1:7" ht="38.65" customHeight="1" x14ac:dyDescent="0.25">
      <c r="A628" s="11">
        <v>3</v>
      </c>
      <c r="B628" s="13" t="s">
        <v>548</v>
      </c>
      <c r="C628" s="11" t="s">
        <v>9</v>
      </c>
      <c r="D628" s="11" t="s">
        <v>246</v>
      </c>
      <c r="E628" s="11">
        <v>2400</v>
      </c>
      <c r="F628" s="28">
        <v>12</v>
      </c>
      <c r="G628" s="15">
        <f>F628*E628</f>
        <v>28800</v>
      </c>
    </row>
    <row r="629" spans="1:7" ht="59.1" customHeight="1" x14ac:dyDescent="0.25">
      <c r="A629" s="11">
        <v>4</v>
      </c>
      <c r="B629" s="13" t="s">
        <v>549</v>
      </c>
      <c r="C629" s="11" t="s">
        <v>9</v>
      </c>
      <c r="D629" s="11" t="s">
        <v>246</v>
      </c>
      <c r="E629" s="11">
        <v>2000</v>
      </c>
      <c r="F629" s="28">
        <v>13</v>
      </c>
      <c r="G629" s="15">
        <f>F629*E629</f>
        <v>26000</v>
      </c>
    </row>
    <row r="630" spans="1:7" ht="24.6" customHeight="1" x14ac:dyDescent="0.25">
      <c r="A630" s="16" t="s">
        <v>550</v>
      </c>
      <c r="B630" s="70"/>
      <c r="C630" s="27"/>
      <c r="D630" s="27"/>
      <c r="E630" s="27"/>
      <c r="F630" s="27"/>
      <c r="G630" s="22">
        <f>SUM(G626:G629)</f>
        <v>72100</v>
      </c>
    </row>
    <row r="631" spans="1:7" ht="30" customHeight="1" x14ac:dyDescent="0.25">
      <c r="A631" s="11" t="s">
        <v>210</v>
      </c>
      <c r="B631" s="12" t="s">
        <v>2</v>
      </c>
      <c r="C631" s="12" t="s">
        <v>3</v>
      </c>
      <c r="D631" s="12" t="s">
        <v>4</v>
      </c>
      <c r="E631" s="12" t="s">
        <v>33</v>
      </c>
      <c r="F631" s="12" t="s">
        <v>6</v>
      </c>
      <c r="G631" s="12" t="s">
        <v>7</v>
      </c>
    </row>
    <row r="632" spans="1:7" ht="26.65" customHeight="1" x14ac:dyDescent="0.25">
      <c r="A632" s="11">
        <v>1</v>
      </c>
      <c r="B632" s="23" t="s">
        <v>551</v>
      </c>
      <c r="C632" s="11" t="s">
        <v>9</v>
      </c>
      <c r="D632" s="11">
        <v>25</v>
      </c>
      <c r="E632" s="11">
        <v>50</v>
      </c>
      <c r="F632" s="14">
        <v>54</v>
      </c>
      <c r="G632" s="15">
        <f>F632*E632</f>
        <v>2700</v>
      </c>
    </row>
    <row r="633" spans="1:7" ht="24.6" customHeight="1" x14ac:dyDescent="0.25">
      <c r="A633" s="16" t="s">
        <v>552</v>
      </c>
      <c r="B633" s="70"/>
      <c r="C633" s="27"/>
      <c r="D633" s="27"/>
      <c r="E633" s="27"/>
      <c r="F633" s="27"/>
      <c r="G633" s="22">
        <f>SUM(G632:G632)</f>
        <v>2700</v>
      </c>
    </row>
    <row r="634" spans="1:7" ht="30" customHeight="1" x14ac:dyDescent="0.25">
      <c r="A634" s="11" t="s">
        <v>210</v>
      </c>
      <c r="B634" s="12" t="s">
        <v>2</v>
      </c>
      <c r="C634" s="12" t="s">
        <v>3</v>
      </c>
      <c r="D634" s="12" t="s">
        <v>4</v>
      </c>
      <c r="E634" s="12" t="s">
        <v>33</v>
      </c>
      <c r="F634" s="12" t="s">
        <v>6</v>
      </c>
      <c r="G634" s="12" t="s">
        <v>7</v>
      </c>
    </row>
    <row r="635" spans="1:7" ht="43.7" customHeight="1" x14ac:dyDescent="0.25">
      <c r="A635" s="11">
        <v>1</v>
      </c>
      <c r="B635" s="36" t="s">
        <v>553</v>
      </c>
      <c r="C635" s="11" t="s">
        <v>9</v>
      </c>
      <c r="D635" s="11" t="s">
        <v>246</v>
      </c>
      <c r="E635" s="11">
        <v>20</v>
      </c>
      <c r="F635" s="14">
        <v>190</v>
      </c>
      <c r="G635" s="15">
        <f>F635*E635</f>
        <v>3800</v>
      </c>
    </row>
    <row r="636" spans="1:7" ht="27" customHeight="1" x14ac:dyDescent="0.25">
      <c r="A636" s="16" t="s">
        <v>554</v>
      </c>
      <c r="B636" s="70"/>
      <c r="C636" s="27"/>
      <c r="D636" s="27"/>
      <c r="E636" s="27"/>
      <c r="F636" s="27"/>
      <c r="G636" s="22">
        <f>SUM(G635:G635)</f>
        <v>3800</v>
      </c>
    </row>
    <row r="637" spans="1:7" ht="30" customHeight="1" x14ac:dyDescent="0.25">
      <c r="A637" s="11" t="s">
        <v>210</v>
      </c>
      <c r="B637" s="12" t="s">
        <v>2</v>
      </c>
      <c r="C637" s="12" t="s">
        <v>3</v>
      </c>
      <c r="D637" s="12" t="s">
        <v>4</v>
      </c>
      <c r="E637" s="12" t="s">
        <v>33</v>
      </c>
      <c r="F637" s="12" t="s">
        <v>6</v>
      </c>
      <c r="G637" s="12" t="s">
        <v>7</v>
      </c>
    </row>
    <row r="638" spans="1:7" ht="22.9" customHeight="1" x14ac:dyDescent="0.25">
      <c r="A638" s="11">
        <v>1</v>
      </c>
      <c r="B638" s="13" t="s">
        <v>555</v>
      </c>
      <c r="C638" s="11" t="s">
        <v>9</v>
      </c>
      <c r="D638" s="11" t="s">
        <v>246</v>
      </c>
      <c r="E638" s="12">
        <v>150</v>
      </c>
      <c r="F638" s="42">
        <v>34</v>
      </c>
      <c r="G638" s="42">
        <f>E638*F638</f>
        <v>5100</v>
      </c>
    </row>
    <row r="639" spans="1:7" ht="35.25" customHeight="1" x14ac:dyDescent="0.25">
      <c r="A639" s="11">
        <v>2</v>
      </c>
      <c r="B639" s="36" t="s">
        <v>556</v>
      </c>
      <c r="C639" s="11" t="s">
        <v>9</v>
      </c>
      <c r="D639" s="11" t="s">
        <v>246</v>
      </c>
      <c r="E639" s="11">
        <v>150</v>
      </c>
      <c r="F639" s="15">
        <v>62.5</v>
      </c>
      <c r="G639" s="15">
        <f>F639*E639</f>
        <v>9375</v>
      </c>
    </row>
    <row r="640" spans="1:7" ht="23.85" customHeight="1" x14ac:dyDescent="0.25">
      <c r="A640" s="16" t="s">
        <v>557</v>
      </c>
      <c r="B640" s="70"/>
      <c r="C640" s="27"/>
      <c r="D640" s="27"/>
      <c r="E640" s="27"/>
      <c r="F640" s="27"/>
      <c r="G640" s="22">
        <f>SUM(G638:G639)</f>
        <v>14475</v>
      </c>
    </row>
    <row r="641" spans="1:7" ht="30" customHeight="1" x14ac:dyDescent="0.25">
      <c r="A641" s="11" t="s">
        <v>210</v>
      </c>
      <c r="B641" s="12" t="s">
        <v>2</v>
      </c>
      <c r="C641" s="12" t="s">
        <v>3</v>
      </c>
      <c r="D641" s="12" t="s">
        <v>4</v>
      </c>
      <c r="E641" s="12" t="s">
        <v>33</v>
      </c>
      <c r="F641" s="12" t="s">
        <v>6</v>
      </c>
      <c r="G641" s="12" t="s">
        <v>7</v>
      </c>
    </row>
    <row r="642" spans="1:7" ht="108" customHeight="1" x14ac:dyDescent="0.25">
      <c r="A642" s="11">
        <v>1</v>
      </c>
      <c r="B642" s="13" t="s">
        <v>558</v>
      </c>
      <c r="C642" s="11" t="s">
        <v>9</v>
      </c>
      <c r="D642" s="11" t="s">
        <v>246</v>
      </c>
      <c r="E642" s="12">
        <v>10</v>
      </c>
      <c r="F642" s="42">
        <v>5200</v>
      </c>
      <c r="G642" s="42">
        <f>E642*F642</f>
        <v>52000</v>
      </c>
    </row>
    <row r="643" spans="1:7" ht="105" customHeight="1" x14ac:dyDescent="0.25">
      <c r="A643" s="11">
        <v>2</v>
      </c>
      <c r="B643" s="13" t="s">
        <v>559</v>
      </c>
      <c r="C643" s="11" t="s">
        <v>9</v>
      </c>
      <c r="D643" s="11" t="s">
        <v>246</v>
      </c>
      <c r="E643" s="11">
        <v>10</v>
      </c>
      <c r="F643" s="15">
        <v>5200</v>
      </c>
      <c r="G643" s="15">
        <f>F643*E643</f>
        <v>52000</v>
      </c>
    </row>
    <row r="644" spans="1:7" ht="105.75" customHeight="1" x14ac:dyDescent="0.25">
      <c r="A644" s="11">
        <v>3</v>
      </c>
      <c r="B644" s="13" t="s">
        <v>560</v>
      </c>
      <c r="C644" s="11" t="s">
        <v>9</v>
      </c>
      <c r="D644" s="11" t="s">
        <v>246</v>
      </c>
      <c r="E644" s="11">
        <v>10</v>
      </c>
      <c r="F644" s="15">
        <v>5200</v>
      </c>
      <c r="G644" s="15">
        <f>F644*E644</f>
        <v>52000</v>
      </c>
    </row>
    <row r="645" spans="1:7" ht="99.95" customHeight="1" x14ac:dyDescent="0.25">
      <c r="A645" s="11">
        <v>4</v>
      </c>
      <c r="B645" s="13" t="s">
        <v>561</v>
      </c>
      <c r="C645" s="11" t="s">
        <v>9</v>
      </c>
      <c r="D645" s="11" t="s">
        <v>246</v>
      </c>
      <c r="E645" s="11">
        <v>10</v>
      </c>
      <c r="F645" s="15">
        <v>5200</v>
      </c>
      <c r="G645" s="15">
        <f>F645*E645</f>
        <v>52000</v>
      </c>
    </row>
    <row r="646" spans="1:7" ht="30" customHeight="1" x14ac:dyDescent="0.25">
      <c r="A646" s="16" t="s">
        <v>562</v>
      </c>
      <c r="B646" s="18"/>
      <c r="C646" s="18"/>
      <c r="D646" s="18"/>
      <c r="E646" s="18"/>
      <c r="F646" s="18"/>
      <c r="G646" s="22">
        <f>SUM(G642:G645)</f>
        <v>208000</v>
      </c>
    </row>
    <row r="647" spans="1:7" ht="30" customHeight="1" x14ac:dyDescent="0.25">
      <c r="A647" s="11" t="s">
        <v>210</v>
      </c>
      <c r="B647" s="12" t="s">
        <v>2</v>
      </c>
      <c r="C647" s="12" t="s">
        <v>3</v>
      </c>
      <c r="D647" s="12" t="s">
        <v>4</v>
      </c>
      <c r="E647" s="12" t="s">
        <v>33</v>
      </c>
      <c r="F647" s="12" t="s">
        <v>6</v>
      </c>
      <c r="G647" s="12" t="s">
        <v>7</v>
      </c>
    </row>
    <row r="648" spans="1:7" ht="117.2" customHeight="1" x14ac:dyDescent="0.25">
      <c r="A648" s="11">
        <v>1</v>
      </c>
      <c r="B648" s="73" t="s">
        <v>563</v>
      </c>
      <c r="C648" s="11" t="s">
        <v>9</v>
      </c>
      <c r="D648" s="11" t="s">
        <v>246</v>
      </c>
      <c r="E648" s="12">
        <v>20</v>
      </c>
      <c r="F648" s="42">
        <v>2175.5</v>
      </c>
      <c r="G648" s="42">
        <f>E648*F648</f>
        <v>43510</v>
      </c>
    </row>
    <row r="649" spans="1:7" ht="41.1" customHeight="1" x14ac:dyDescent="0.25">
      <c r="A649" s="11">
        <v>2</v>
      </c>
      <c r="B649" s="74" t="s">
        <v>564</v>
      </c>
      <c r="C649" s="11" t="s">
        <v>9</v>
      </c>
      <c r="D649" s="11" t="s">
        <v>246</v>
      </c>
      <c r="E649" s="11">
        <v>100</v>
      </c>
      <c r="F649" s="15">
        <v>116.97</v>
      </c>
      <c r="G649" s="15">
        <f t="shared" ref="G649:G660" si="22">F649*E649</f>
        <v>11697</v>
      </c>
    </row>
    <row r="650" spans="1:7" ht="41.1" customHeight="1" x14ac:dyDescent="0.25">
      <c r="A650" s="11">
        <v>3</v>
      </c>
      <c r="B650" s="74" t="s">
        <v>565</v>
      </c>
      <c r="C650" s="11" t="s">
        <v>9</v>
      </c>
      <c r="D650" s="11" t="s">
        <v>246</v>
      </c>
      <c r="E650" s="11">
        <v>100</v>
      </c>
      <c r="F650" s="15">
        <v>116.97</v>
      </c>
      <c r="G650" s="15">
        <f t="shared" si="22"/>
        <v>11697</v>
      </c>
    </row>
    <row r="651" spans="1:7" ht="41.1" customHeight="1" x14ac:dyDescent="0.25">
      <c r="A651" s="11">
        <v>4</v>
      </c>
      <c r="B651" s="13" t="s">
        <v>566</v>
      </c>
      <c r="C651" s="11" t="s">
        <v>9</v>
      </c>
      <c r="D651" s="11" t="s">
        <v>246</v>
      </c>
      <c r="E651" s="11">
        <v>60</v>
      </c>
      <c r="F651" s="15">
        <v>336.31</v>
      </c>
      <c r="G651" s="15">
        <f t="shared" si="22"/>
        <v>20178.599999999999</v>
      </c>
    </row>
    <row r="652" spans="1:7" ht="41.1" customHeight="1" x14ac:dyDescent="0.25">
      <c r="A652" s="11">
        <v>5</v>
      </c>
      <c r="B652" s="13" t="s">
        <v>567</v>
      </c>
      <c r="C652" s="11" t="s">
        <v>9</v>
      </c>
      <c r="D652" s="11" t="s">
        <v>246</v>
      </c>
      <c r="E652" s="11">
        <v>20</v>
      </c>
      <c r="F652" s="15">
        <v>411.25</v>
      </c>
      <c r="G652" s="15">
        <f t="shared" si="22"/>
        <v>8225</v>
      </c>
    </row>
    <row r="653" spans="1:7" ht="41.1" customHeight="1" x14ac:dyDescent="0.25">
      <c r="A653" s="11">
        <v>6</v>
      </c>
      <c r="B653" s="13" t="s">
        <v>568</v>
      </c>
      <c r="C653" s="11" t="s">
        <v>9</v>
      </c>
      <c r="D653" s="11" t="s">
        <v>246</v>
      </c>
      <c r="E653" s="11">
        <v>20</v>
      </c>
      <c r="F653" s="15">
        <v>411.25</v>
      </c>
      <c r="G653" s="15">
        <f t="shared" si="22"/>
        <v>8225</v>
      </c>
    </row>
    <row r="654" spans="1:7" ht="59.1" customHeight="1" x14ac:dyDescent="0.25">
      <c r="A654" s="11">
        <v>7</v>
      </c>
      <c r="B654" s="13" t="s">
        <v>569</v>
      </c>
      <c r="C654" s="11" t="s">
        <v>9</v>
      </c>
      <c r="D654" s="11" t="s">
        <v>246</v>
      </c>
      <c r="E654" s="11">
        <v>20</v>
      </c>
      <c r="F654" s="15">
        <v>548.96</v>
      </c>
      <c r="G654" s="15">
        <f t="shared" si="22"/>
        <v>10979.2</v>
      </c>
    </row>
    <row r="655" spans="1:7" ht="71.099999999999994" customHeight="1" x14ac:dyDescent="0.25">
      <c r="A655" s="11">
        <v>8</v>
      </c>
      <c r="B655" s="13" t="s">
        <v>570</v>
      </c>
      <c r="C655" s="11" t="s">
        <v>9</v>
      </c>
      <c r="D655" s="11" t="s">
        <v>246</v>
      </c>
      <c r="E655" s="11">
        <v>450</v>
      </c>
      <c r="F655" s="15">
        <v>175.47</v>
      </c>
      <c r="G655" s="15">
        <f t="shared" si="22"/>
        <v>78961.5</v>
      </c>
    </row>
    <row r="656" spans="1:7" ht="24" customHeight="1" x14ac:dyDescent="0.25">
      <c r="A656" s="11">
        <v>9</v>
      </c>
      <c r="B656" s="13" t="s">
        <v>571</v>
      </c>
      <c r="C656" s="11" t="s">
        <v>9</v>
      </c>
      <c r="D656" s="11" t="s">
        <v>246</v>
      </c>
      <c r="E656" s="11">
        <v>100</v>
      </c>
      <c r="F656" s="15">
        <v>1611</v>
      </c>
      <c r="G656" s="15">
        <f t="shared" si="22"/>
        <v>161100</v>
      </c>
    </row>
    <row r="657" spans="1:7" ht="21.4" customHeight="1" x14ac:dyDescent="0.25">
      <c r="A657" s="11">
        <v>10</v>
      </c>
      <c r="B657" s="73" t="s">
        <v>572</v>
      </c>
      <c r="C657" s="11" t="s">
        <v>9</v>
      </c>
      <c r="D657" s="11" t="s">
        <v>246</v>
      </c>
      <c r="E657" s="11">
        <v>100</v>
      </c>
      <c r="F657" s="15">
        <v>1611</v>
      </c>
      <c r="G657" s="15">
        <f t="shared" si="22"/>
        <v>161100</v>
      </c>
    </row>
    <row r="658" spans="1:7" ht="19.7" customHeight="1" x14ac:dyDescent="0.25">
      <c r="A658" s="11">
        <v>11</v>
      </c>
      <c r="B658" s="73" t="s">
        <v>573</v>
      </c>
      <c r="C658" s="11" t="s">
        <v>9</v>
      </c>
      <c r="D658" s="11" t="s">
        <v>246</v>
      </c>
      <c r="E658" s="11">
        <v>100</v>
      </c>
      <c r="F658" s="15">
        <v>1935</v>
      </c>
      <c r="G658" s="15">
        <f t="shared" si="22"/>
        <v>193500</v>
      </c>
    </row>
    <row r="659" spans="1:7" ht="56.65" customHeight="1" x14ac:dyDescent="0.25">
      <c r="A659" s="11">
        <v>12</v>
      </c>
      <c r="B659" s="73" t="s">
        <v>574</v>
      </c>
      <c r="C659" s="11" t="s">
        <v>9</v>
      </c>
      <c r="D659" s="11" t="s">
        <v>246</v>
      </c>
      <c r="E659" s="11">
        <v>450</v>
      </c>
      <c r="F659" s="15">
        <v>225.6</v>
      </c>
      <c r="G659" s="15">
        <f t="shared" si="22"/>
        <v>101520</v>
      </c>
    </row>
    <row r="660" spans="1:7" ht="123.6" customHeight="1" x14ac:dyDescent="0.25">
      <c r="A660" s="11">
        <v>13</v>
      </c>
      <c r="B660" s="73" t="s">
        <v>575</v>
      </c>
      <c r="C660" s="11" t="s">
        <v>9</v>
      </c>
      <c r="D660" s="11" t="s">
        <v>246</v>
      </c>
      <c r="E660" s="11">
        <v>20</v>
      </c>
      <c r="F660" s="15">
        <v>1022.72</v>
      </c>
      <c r="G660" s="15">
        <f t="shared" si="22"/>
        <v>20454.400000000001</v>
      </c>
    </row>
    <row r="661" spans="1:7" ht="22.15" customHeight="1" x14ac:dyDescent="0.25">
      <c r="A661" s="16" t="s">
        <v>576</v>
      </c>
      <c r="B661" s="70"/>
      <c r="C661" s="27"/>
      <c r="D661" s="27"/>
      <c r="E661" s="27"/>
      <c r="F661" s="27"/>
      <c r="G661" s="71">
        <f>SUM(G648:G660)</f>
        <v>831147.70000000007</v>
      </c>
    </row>
    <row r="662" spans="1:7" ht="30" customHeight="1" x14ac:dyDescent="0.25">
      <c r="A662" s="11" t="s">
        <v>210</v>
      </c>
      <c r="B662" s="12" t="s">
        <v>2</v>
      </c>
      <c r="C662" s="12" t="s">
        <v>3</v>
      </c>
      <c r="D662" s="12" t="s">
        <v>4</v>
      </c>
      <c r="E662" s="12" t="s">
        <v>33</v>
      </c>
      <c r="F662" s="12" t="s">
        <v>6</v>
      </c>
      <c r="G662" s="12" t="s">
        <v>7</v>
      </c>
    </row>
    <row r="663" spans="1:7" ht="60.75" customHeight="1" x14ac:dyDescent="0.25">
      <c r="A663" s="11">
        <v>1</v>
      </c>
      <c r="B663" s="13" t="s">
        <v>577</v>
      </c>
      <c r="C663" s="11" t="s">
        <v>9</v>
      </c>
      <c r="D663" s="11" t="s">
        <v>246</v>
      </c>
      <c r="E663" s="11">
        <v>150</v>
      </c>
      <c r="F663" s="28">
        <v>45</v>
      </c>
      <c r="G663" s="15">
        <f>F663*E663</f>
        <v>6750</v>
      </c>
    </row>
    <row r="664" spans="1:7" ht="30" customHeight="1" x14ac:dyDescent="0.25">
      <c r="A664" s="16" t="s">
        <v>578</v>
      </c>
      <c r="B664" s="70"/>
      <c r="C664" s="27"/>
      <c r="D664" s="27"/>
      <c r="E664" s="27"/>
      <c r="F664" s="27"/>
      <c r="G664" s="33">
        <f>SUM(G663)</f>
        <v>6750</v>
      </c>
    </row>
    <row r="665" spans="1:7" ht="30" customHeight="1" x14ac:dyDescent="0.25">
      <c r="A665" s="11" t="s">
        <v>210</v>
      </c>
      <c r="B665" s="12" t="s">
        <v>2</v>
      </c>
      <c r="C665" s="12" t="s">
        <v>3</v>
      </c>
      <c r="D665" s="12" t="s">
        <v>4</v>
      </c>
      <c r="E665" s="12" t="s">
        <v>33</v>
      </c>
      <c r="F665" s="12" t="s">
        <v>6</v>
      </c>
      <c r="G665" s="12" t="s">
        <v>7</v>
      </c>
    </row>
    <row r="666" spans="1:7" ht="30" customHeight="1" x14ac:dyDescent="0.25">
      <c r="A666" s="11">
        <v>1</v>
      </c>
      <c r="B666" s="13" t="s">
        <v>579</v>
      </c>
      <c r="C666" s="11" t="s">
        <v>9</v>
      </c>
      <c r="D666" s="100">
        <v>360</v>
      </c>
      <c r="E666" s="11">
        <v>400</v>
      </c>
      <c r="F666" s="28">
        <v>26</v>
      </c>
      <c r="G666" s="15">
        <f>F666*E666</f>
        <v>10400</v>
      </c>
    </row>
    <row r="667" spans="1:7" ht="30" customHeight="1" x14ac:dyDescent="0.25">
      <c r="A667" s="11">
        <v>2</v>
      </c>
      <c r="B667" s="13" t="s">
        <v>580</v>
      </c>
      <c r="C667" s="11" t="s">
        <v>9</v>
      </c>
      <c r="D667" s="100"/>
      <c r="E667" s="11">
        <v>400</v>
      </c>
      <c r="F667" s="28">
        <v>23.7</v>
      </c>
      <c r="G667" s="15">
        <f>F667*E667</f>
        <v>9480</v>
      </c>
    </row>
    <row r="668" spans="1:7" ht="30" customHeight="1" x14ac:dyDescent="0.25">
      <c r="A668" s="16" t="s">
        <v>581</v>
      </c>
      <c r="B668" s="70"/>
      <c r="C668" s="27"/>
      <c r="D668" s="27"/>
      <c r="E668" s="27"/>
      <c r="F668" s="27"/>
      <c r="G668" s="75">
        <f>SUM(G666:G667)</f>
        <v>19880</v>
      </c>
    </row>
    <row r="669" spans="1:7" ht="30" customHeight="1" x14ac:dyDescent="0.25">
      <c r="A669" s="11" t="s">
        <v>210</v>
      </c>
      <c r="B669" s="12" t="s">
        <v>2</v>
      </c>
      <c r="C669" s="12" t="s">
        <v>3</v>
      </c>
      <c r="D669" s="12" t="s">
        <v>4</v>
      </c>
      <c r="E669" s="12" t="s">
        <v>33</v>
      </c>
      <c r="F669" s="12" t="s">
        <v>6</v>
      </c>
      <c r="G669" s="12" t="s">
        <v>7</v>
      </c>
    </row>
    <row r="670" spans="1:7" ht="51.2" customHeight="1" x14ac:dyDescent="0.2">
      <c r="A670" s="11">
        <v>1</v>
      </c>
      <c r="B670" s="76" t="s">
        <v>582</v>
      </c>
      <c r="C670" s="11" t="s">
        <v>9</v>
      </c>
      <c r="D670" s="11" t="s">
        <v>97</v>
      </c>
      <c r="E670" s="11">
        <v>200</v>
      </c>
      <c r="F670" s="28">
        <v>42</v>
      </c>
      <c r="G670" s="15">
        <f>F670*E670</f>
        <v>8400</v>
      </c>
    </row>
    <row r="671" spans="1:7" ht="99.95" customHeight="1" x14ac:dyDescent="0.2">
      <c r="A671" s="11">
        <v>2</v>
      </c>
      <c r="B671" s="76" t="s">
        <v>583</v>
      </c>
      <c r="C671" s="11" t="s">
        <v>9</v>
      </c>
      <c r="D671" s="11" t="s">
        <v>246</v>
      </c>
      <c r="E671" s="11">
        <v>200</v>
      </c>
      <c r="F671" s="28">
        <v>5.5</v>
      </c>
      <c r="G671" s="15">
        <f>F671*E671</f>
        <v>1100</v>
      </c>
    </row>
    <row r="672" spans="1:7" ht="30" customHeight="1" x14ac:dyDescent="0.25">
      <c r="A672" s="11"/>
      <c r="B672" s="20"/>
      <c r="C672" s="18"/>
      <c r="D672" s="18"/>
      <c r="E672" s="18"/>
      <c r="F672" s="18"/>
      <c r="G672" s="33">
        <f>SUM(G670:G671)</f>
        <v>9500</v>
      </c>
    </row>
  </sheetData>
  <sheetProtection selectLockedCells="1" selectUnlockedCells="1"/>
  <mergeCells count="51">
    <mergeCell ref="D575:D576"/>
    <mergeCell ref="D583:D584"/>
    <mergeCell ref="A611:B611"/>
    <mergeCell ref="D666:D667"/>
    <mergeCell ref="G530:G531"/>
    <mergeCell ref="C561:C567"/>
    <mergeCell ref="D561:D567"/>
    <mergeCell ref="E561:E567"/>
    <mergeCell ref="F561:F567"/>
    <mergeCell ref="G561:G567"/>
    <mergeCell ref="F530:F531"/>
    <mergeCell ref="D470:D474"/>
    <mergeCell ref="A518:B518"/>
    <mergeCell ref="A525:B525"/>
    <mergeCell ref="D530:D531"/>
    <mergeCell ref="E530:E531"/>
    <mergeCell ref="A379:B379"/>
    <mergeCell ref="C464:C466"/>
    <mergeCell ref="D464:D466"/>
    <mergeCell ref="E464:E466"/>
    <mergeCell ref="F464:F466"/>
    <mergeCell ref="G211:G212"/>
    <mergeCell ref="G464:G466"/>
    <mergeCell ref="D351:D352"/>
    <mergeCell ref="C377:C378"/>
    <mergeCell ref="D377:D378"/>
    <mergeCell ref="E377:E378"/>
    <mergeCell ref="F377:F378"/>
    <mergeCell ref="G377:G378"/>
    <mergeCell ref="D322:D323"/>
    <mergeCell ref="F62:F63"/>
    <mergeCell ref="C211:C212"/>
    <mergeCell ref="D211:D212"/>
    <mergeCell ref="E211:E212"/>
    <mergeCell ref="F211:F212"/>
    <mergeCell ref="F15:F18"/>
    <mergeCell ref="G15:G18"/>
    <mergeCell ref="G62:G63"/>
    <mergeCell ref="C191:C192"/>
    <mergeCell ref="D191:D192"/>
    <mergeCell ref="E191:E192"/>
    <mergeCell ref="F191:F192"/>
    <mergeCell ref="G191:G192"/>
    <mergeCell ref="C22:C23"/>
    <mergeCell ref="D22:D23"/>
    <mergeCell ref="C15:C19"/>
    <mergeCell ref="D15:D19"/>
    <mergeCell ref="E15:E18"/>
    <mergeCell ref="C62:C63"/>
    <mergeCell ref="D62:D63"/>
    <mergeCell ref="E62:E63"/>
  </mergeCells>
  <pageMargins left="0.40972222222222221" right="0.11805555555555555" top="0.15763888888888888" bottom="0.20416666666666666"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zoomScale="91" zoomScaleNormal="91" workbookViewId="0">
      <selection activeCell="C9" sqref="C9"/>
    </sheetView>
  </sheetViews>
  <sheetFormatPr defaultRowHeight="15" x14ac:dyDescent="0.25"/>
  <cols>
    <col min="1" max="1" width="3.140625" customWidth="1"/>
    <col min="2" max="2" width="49.140625" customWidth="1"/>
    <col min="3" max="3" width="20.7109375" customWidth="1"/>
    <col min="4" max="4" width="18" customWidth="1"/>
    <col min="5" max="5" width="16" customWidth="1"/>
    <col min="6" max="6" width="14.85546875" customWidth="1"/>
  </cols>
  <sheetData>
    <row r="1" spans="1:9" ht="56.25" customHeight="1" x14ac:dyDescent="0.3">
      <c r="A1" s="79"/>
      <c r="B1" s="80" t="s">
        <v>584</v>
      </c>
      <c r="C1" s="81" t="s">
        <v>585</v>
      </c>
      <c r="D1" s="81" t="s">
        <v>587</v>
      </c>
      <c r="E1" s="85" t="s">
        <v>586</v>
      </c>
      <c r="F1" s="93" t="s">
        <v>588</v>
      </c>
    </row>
    <row r="2" spans="1:9" ht="21.6" customHeight="1" x14ac:dyDescent="0.25">
      <c r="A2" s="79"/>
      <c r="B2" s="82" t="s">
        <v>589</v>
      </c>
      <c r="C2" s="89">
        <v>36260</v>
      </c>
      <c r="D2" s="87">
        <f t="shared" ref="D2:D17" si="0">C2*1.08</f>
        <v>39160.800000000003</v>
      </c>
      <c r="E2" s="88"/>
      <c r="F2" s="86">
        <f t="shared" ref="F2:F16" si="1">D2-E2</f>
        <v>39160.800000000003</v>
      </c>
    </row>
    <row r="3" spans="1:9" ht="21.6" customHeight="1" x14ac:dyDescent="0.25">
      <c r="A3" s="79"/>
      <c r="B3" s="83" t="s">
        <v>590</v>
      </c>
      <c r="C3" s="89">
        <v>1700</v>
      </c>
      <c r="D3" s="87">
        <f t="shared" si="0"/>
        <v>1836.0000000000002</v>
      </c>
      <c r="E3" s="88"/>
      <c r="F3" s="86">
        <f t="shared" si="1"/>
        <v>1836.0000000000002</v>
      </c>
    </row>
    <row r="4" spans="1:9" ht="21.6" customHeight="1" x14ac:dyDescent="0.25">
      <c r="A4" s="79"/>
      <c r="B4" s="83" t="s">
        <v>591</v>
      </c>
      <c r="C4" s="89">
        <v>2350</v>
      </c>
      <c r="D4" s="87">
        <f t="shared" si="0"/>
        <v>2538</v>
      </c>
      <c r="E4" s="88"/>
      <c r="F4" s="86">
        <f t="shared" si="1"/>
        <v>2538</v>
      </c>
    </row>
    <row r="5" spans="1:9" ht="21.6" customHeight="1" x14ac:dyDescent="0.25">
      <c r="A5" s="79"/>
      <c r="B5" s="82" t="s">
        <v>592</v>
      </c>
      <c r="C5" s="89">
        <v>2880</v>
      </c>
      <c r="D5" s="87">
        <f t="shared" si="0"/>
        <v>3110.4</v>
      </c>
      <c r="E5" s="88"/>
      <c r="F5" s="86">
        <f t="shared" si="1"/>
        <v>3110.4</v>
      </c>
      <c r="I5" s="86"/>
    </row>
    <row r="6" spans="1:9" ht="21.6" customHeight="1" x14ac:dyDescent="0.25">
      <c r="A6" s="79"/>
      <c r="B6" s="82" t="s">
        <v>593</v>
      </c>
      <c r="C6" s="89">
        <v>400</v>
      </c>
      <c r="D6" s="87">
        <f t="shared" si="0"/>
        <v>432</v>
      </c>
      <c r="E6" s="88"/>
      <c r="F6" s="86">
        <f t="shared" si="1"/>
        <v>432</v>
      </c>
    </row>
    <row r="7" spans="1:9" ht="21.6" customHeight="1" x14ac:dyDescent="0.25">
      <c r="A7" s="79"/>
      <c r="B7" s="82" t="s">
        <v>594</v>
      </c>
      <c r="C7" s="89">
        <v>4732</v>
      </c>
      <c r="D7" s="87">
        <f t="shared" si="0"/>
        <v>5110.5600000000004</v>
      </c>
      <c r="E7" s="88"/>
      <c r="F7" s="86">
        <f t="shared" si="1"/>
        <v>5110.5600000000004</v>
      </c>
    </row>
    <row r="8" spans="1:9" ht="21.6" customHeight="1" x14ac:dyDescent="0.25">
      <c r="A8" s="79"/>
      <c r="B8" s="82" t="s">
        <v>595</v>
      </c>
      <c r="C8" s="89">
        <v>2400</v>
      </c>
      <c r="D8" s="87">
        <f t="shared" si="0"/>
        <v>2592</v>
      </c>
      <c r="E8" s="88"/>
      <c r="F8" s="86">
        <f t="shared" si="1"/>
        <v>2592</v>
      </c>
    </row>
    <row r="9" spans="1:9" ht="21.6" customHeight="1" x14ac:dyDescent="0.25">
      <c r="A9" s="79"/>
      <c r="B9" s="82" t="s">
        <v>596</v>
      </c>
      <c r="C9" s="89">
        <v>8280</v>
      </c>
      <c r="D9" s="87">
        <f t="shared" si="0"/>
        <v>8942.4000000000015</v>
      </c>
      <c r="E9" s="88"/>
      <c r="F9" s="86">
        <f t="shared" si="1"/>
        <v>8942.4000000000015</v>
      </c>
    </row>
    <row r="10" spans="1:9" ht="21.6" customHeight="1" x14ac:dyDescent="0.25">
      <c r="A10" s="79"/>
      <c r="B10" s="82" t="s">
        <v>597</v>
      </c>
      <c r="C10" s="90">
        <v>65290</v>
      </c>
      <c r="D10" s="87">
        <f t="shared" si="0"/>
        <v>70513.200000000012</v>
      </c>
      <c r="E10" s="88"/>
      <c r="F10" s="86">
        <f t="shared" si="1"/>
        <v>70513.200000000012</v>
      </c>
    </row>
    <row r="11" spans="1:9" ht="21.6" customHeight="1" x14ac:dyDescent="0.25">
      <c r="A11" s="79"/>
      <c r="B11" s="82" t="s">
        <v>598</v>
      </c>
      <c r="C11" s="90">
        <v>3900</v>
      </c>
      <c r="D11" s="87">
        <f t="shared" si="0"/>
        <v>4212</v>
      </c>
      <c r="E11" s="88"/>
      <c r="F11" s="86">
        <f t="shared" si="1"/>
        <v>4212</v>
      </c>
    </row>
    <row r="12" spans="1:9" ht="21.6" customHeight="1" x14ac:dyDescent="0.25">
      <c r="A12" s="79"/>
      <c r="B12" s="82" t="s">
        <v>599</v>
      </c>
      <c r="C12" s="90">
        <v>3300</v>
      </c>
      <c r="D12" s="87">
        <f t="shared" si="0"/>
        <v>3564.0000000000005</v>
      </c>
      <c r="E12" s="88"/>
      <c r="F12" s="86">
        <f t="shared" si="1"/>
        <v>3564.0000000000005</v>
      </c>
    </row>
    <row r="13" spans="1:9" ht="21.6" customHeight="1" x14ac:dyDescent="0.25">
      <c r="A13" s="79"/>
      <c r="B13" s="82" t="s">
        <v>600</v>
      </c>
      <c r="C13" s="90">
        <v>88180</v>
      </c>
      <c r="D13" s="87">
        <f t="shared" si="0"/>
        <v>95234.400000000009</v>
      </c>
      <c r="E13" s="88"/>
      <c r="F13" s="86">
        <f t="shared" si="1"/>
        <v>95234.400000000009</v>
      </c>
    </row>
    <row r="14" spans="1:9" ht="21.6" customHeight="1" x14ac:dyDescent="0.25">
      <c r="A14" s="79"/>
      <c r="B14" s="82" t="s">
        <v>601</v>
      </c>
      <c r="C14" s="90">
        <v>3952</v>
      </c>
      <c r="D14" s="87">
        <f t="shared" si="0"/>
        <v>4268.16</v>
      </c>
      <c r="E14" s="88"/>
      <c r="F14" s="86">
        <f t="shared" si="1"/>
        <v>4268.16</v>
      </c>
    </row>
    <row r="15" spans="1:9" ht="21.6" customHeight="1" x14ac:dyDescent="0.25">
      <c r="A15" s="79"/>
      <c r="B15" s="82" t="s">
        <v>602</v>
      </c>
      <c r="C15" s="90">
        <v>3800</v>
      </c>
      <c r="D15" s="87">
        <f t="shared" si="0"/>
        <v>4104</v>
      </c>
      <c r="E15" s="88"/>
      <c r="F15" s="86">
        <f t="shared" si="1"/>
        <v>4104</v>
      </c>
    </row>
    <row r="16" spans="1:9" ht="21.6" customHeight="1" x14ac:dyDescent="0.25">
      <c r="A16" s="79"/>
      <c r="B16" s="82" t="s">
        <v>603</v>
      </c>
      <c r="C16" s="90">
        <v>1156000</v>
      </c>
      <c r="D16" s="87">
        <f t="shared" si="0"/>
        <v>1248480</v>
      </c>
      <c r="E16" s="88"/>
      <c r="F16" s="86">
        <f t="shared" si="1"/>
        <v>1248480</v>
      </c>
    </row>
    <row r="17" spans="1:6" ht="21.6" customHeight="1" x14ac:dyDescent="0.3">
      <c r="A17" s="79"/>
      <c r="B17" s="79"/>
      <c r="C17" s="91">
        <f>SUM(C2:C16)</f>
        <v>1383424</v>
      </c>
      <c r="D17" s="92">
        <f t="shared" si="0"/>
        <v>1494097.9200000002</v>
      </c>
      <c r="E17" s="88">
        <f>SUM(E2:E16)</f>
        <v>0</v>
      </c>
      <c r="F17" s="86">
        <f>D17-E17</f>
        <v>1494097.9200000002</v>
      </c>
    </row>
    <row r="18" spans="1:6" x14ac:dyDescent="0.25">
      <c r="A18" s="79"/>
      <c r="C18" s="84"/>
      <c r="D18" s="84"/>
      <c r="E18" s="79"/>
    </row>
    <row r="22" spans="1:6" ht="18.75" x14ac:dyDescent="0.3">
      <c r="B22" s="78"/>
    </row>
    <row r="23" spans="1:6" ht="18.75" x14ac:dyDescent="0.3">
      <c r="B23" s="78"/>
    </row>
    <row r="28" spans="1:6" ht="18.75" x14ac:dyDescent="0.3">
      <c r="C28" s="77"/>
      <c r="D28" s="77"/>
    </row>
  </sheetData>
  <sheetProtection selectLockedCells="1" selectUnlockedCells="1"/>
  <pageMargins left="0.11805555555555555" right="0.11805555555555555" top="0.20694444444444443" bottom="0.15763888888888888" header="0.51180555555555551" footer="0.51180555555555551"/>
  <pageSetup paperSize="9" scale="7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zstawienie zbiorcze</vt:lpstr>
      <vt:lpstr>zużycie (2)</vt:lpstr>
      <vt:lpstr>zstawienie pakietów</vt:lpstr>
      <vt:lpstr>'zużycie (2)'!Excel_BuiltIn__FilterDatabase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Lekarz</dc:creator>
  <cp:lastModifiedBy>Lekarz</cp:lastModifiedBy>
  <cp:lastPrinted>2021-04-16T11:50:16Z</cp:lastPrinted>
  <dcterms:created xsi:type="dcterms:W3CDTF">2020-08-04T11:32:01Z</dcterms:created>
  <dcterms:modified xsi:type="dcterms:W3CDTF">2021-04-23T09:23:41Z</dcterms:modified>
</cp:coreProperties>
</file>