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mowienia1\Moje dokumenty1\R O K   2 0 2 0\33 ZP 2020 - NEUROCHIRURGIA_ E_UE\Modyfikacja 1 - zmiana terminu i SIWZ\"/>
    </mc:Choice>
  </mc:AlternateContent>
  <bookViews>
    <workbookView xWindow="0" yWindow="0" windowWidth="16695" windowHeight="11520"/>
  </bookViews>
  <sheets>
    <sheet name="Załącznik cenowy modyfikacja1" sheetId="4" r:id="rId1"/>
  </sheets>
  <definedNames>
    <definedName name="_xlnm.Print_Area" localSheetId="0">'Załącznik cenowy modyfikacja1'!$A$1:$K$572</definedName>
  </definedNames>
  <calcPr calcId="162913"/>
</workbook>
</file>

<file path=xl/calcChain.xml><?xml version="1.0" encoding="utf-8"?>
<calcChain xmlns="http://schemas.openxmlformats.org/spreadsheetml/2006/main">
  <c r="I135" i="4" l="1"/>
  <c r="J135" i="4" s="1"/>
  <c r="G135" i="4"/>
  <c r="I134" i="4"/>
  <c r="J134" i="4" s="1"/>
  <c r="G134" i="4"/>
  <c r="G136" i="4"/>
  <c r="I136" i="4"/>
  <c r="J136" i="4" s="1"/>
  <c r="J559" i="4" l="1"/>
  <c r="I559" i="4"/>
  <c r="G559" i="4"/>
  <c r="I558" i="4"/>
  <c r="J558" i="4" s="1"/>
  <c r="G558" i="4"/>
  <c r="I557" i="4"/>
  <c r="J557" i="4" s="1"/>
  <c r="G557" i="4"/>
  <c r="I556" i="4"/>
  <c r="J556" i="4" s="1"/>
  <c r="G556" i="4"/>
  <c r="J555" i="4"/>
  <c r="I555" i="4"/>
  <c r="G555" i="4"/>
  <c r="J554" i="4"/>
  <c r="I554" i="4"/>
  <c r="G554" i="4"/>
  <c r="I553" i="4"/>
  <c r="J553" i="4" s="1"/>
  <c r="G553" i="4"/>
  <c r="I552" i="4"/>
  <c r="J552" i="4" s="1"/>
  <c r="G552" i="4"/>
  <c r="J551" i="4"/>
  <c r="I551" i="4"/>
  <c r="G551" i="4"/>
  <c r="I550" i="4"/>
  <c r="J550" i="4" s="1"/>
  <c r="G550" i="4"/>
  <c r="J549" i="4"/>
  <c r="I549" i="4"/>
  <c r="G549" i="4"/>
  <c r="I548" i="4"/>
  <c r="J548" i="4" s="1"/>
  <c r="G548" i="4"/>
  <c r="J547" i="4"/>
  <c r="I547" i="4"/>
  <c r="G547" i="4"/>
  <c r="J546" i="4"/>
  <c r="I546" i="4"/>
  <c r="G546" i="4"/>
  <c r="J545" i="4"/>
  <c r="I545" i="4"/>
  <c r="G545" i="4"/>
  <c r="I544" i="4"/>
  <c r="J544" i="4" s="1"/>
  <c r="G544" i="4"/>
  <c r="J543" i="4"/>
  <c r="I543" i="4"/>
  <c r="G543" i="4"/>
  <c r="J542" i="4"/>
  <c r="I542" i="4"/>
  <c r="G542" i="4"/>
  <c r="I541" i="4"/>
  <c r="J541" i="4" s="1"/>
  <c r="G541" i="4"/>
  <c r="I540" i="4"/>
  <c r="J540" i="4" s="1"/>
  <c r="G540" i="4"/>
  <c r="J539" i="4"/>
  <c r="I539" i="4"/>
  <c r="G539" i="4"/>
  <c r="I538" i="4"/>
  <c r="J538" i="4" s="1"/>
  <c r="G538" i="4"/>
  <c r="I537" i="4"/>
  <c r="J537" i="4" s="1"/>
  <c r="G537" i="4"/>
  <c r="I536" i="4"/>
  <c r="J536" i="4" s="1"/>
  <c r="G536" i="4"/>
  <c r="J535" i="4"/>
  <c r="I535" i="4"/>
  <c r="G535" i="4"/>
  <c r="I534" i="4"/>
  <c r="J534" i="4" s="1"/>
  <c r="G534" i="4"/>
  <c r="J533" i="4"/>
  <c r="I533" i="4"/>
  <c r="G533" i="4"/>
  <c r="I532" i="4"/>
  <c r="J532" i="4" s="1"/>
  <c r="G532" i="4"/>
  <c r="J531" i="4"/>
  <c r="I531" i="4"/>
  <c r="G531" i="4"/>
  <c r="J530" i="4"/>
  <c r="I530" i="4"/>
  <c r="G530" i="4"/>
  <c r="J529" i="4"/>
  <c r="I529" i="4"/>
  <c r="G529" i="4"/>
  <c r="I528" i="4"/>
  <c r="J528" i="4" s="1"/>
  <c r="G528" i="4"/>
  <c r="J527" i="4"/>
  <c r="I527" i="4"/>
  <c r="G527" i="4"/>
  <c r="J526" i="4"/>
  <c r="I526" i="4"/>
  <c r="G526" i="4"/>
  <c r="I525" i="4"/>
  <c r="J525" i="4" s="1"/>
  <c r="G525" i="4"/>
  <c r="I524" i="4"/>
  <c r="J524" i="4" s="1"/>
  <c r="G524" i="4"/>
  <c r="J523" i="4"/>
  <c r="I523" i="4"/>
  <c r="G523" i="4"/>
  <c r="I522" i="4"/>
  <c r="J522" i="4" s="1"/>
  <c r="G522" i="4"/>
  <c r="I521" i="4"/>
  <c r="J521" i="4" s="1"/>
  <c r="G521" i="4"/>
  <c r="I520" i="4"/>
  <c r="J520" i="4" s="1"/>
  <c r="G520" i="4"/>
  <c r="J519" i="4"/>
  <c r="I519" i="4"/>
  <c r="G519" i="4"/>
  <c r="I518" i="4"/>
  <c r="J518" i="4" s="1"/>
  <c r="G518" i="4"/>
  <c r="J517" i="4"/>
  <c r="I517" i="4"/>
  <c r="G517" i="4"/>
  <c r="I516" i="4"/>
  <c r="J516" i="4" s="1"/>
  <c r="G516" i="4"/>
  <c r="J515" i="4"/>
  <c r="I515" i="4"/>
  <c r="G515" i="4"/>
  <c r="J514" i="4"/>
  <c r="I514" i="4"/>
  <c r="G514" i="4"/>
  <c r="J513" i="4"/>
  <c r="I513" i="4"/>
  <c r="G513" i="4"/>
  <c r="I512" i="4"/>
  <c r="J512" i="4" s="1"/>
  <c r="G512" i="4"/>
  <c r="J511" i="4"/>
  <c r="I511" i="4"/>
  <c r="G511" i="4"/>
  <c r="J510" i="4"/>
  <c r="I510" i="4"/>
  <c r="G510" i="4"/>
  <c r="I509" i="4"/>
  <c r="J509" i="4" s="1"/>
  <c r="G509" i="4"/>
  <c r="I508" i="4"/>
  <c r="J508" i="4" s="1"/>
  <c r="G508" i="4"/>
  <c r="J507" i="4"/>
  <c r="I507" i="4"/>
  <c r="G507" i="4"/>
  <c r="I506" i="4"/>
  <c r="J506" i="4" s="1"/>
  <c r="G506" i="4"/>
  <c r="I505" i="4"/>
  <c r="I560" i="4" s="1"/>
  <c r="G505" i="4"/>
  <c r="I489" i="4"/>
  <c r="J489" i="4" s="1"/>
  <c r="G489" i="4"/>
  <c r="J488" i="4"/>
  <c r="I488" i="4"/>
  <c r="G488" i="4"/>
  <c r="I487" i="4"/>
  <c r="J487" i="4" s="1"/>
  <c r="G487" i="4"/>
  <c r="J486" i="4"/>
  <c r="I486" i="4"/>
  <c r="G486" i="4"/>
  <c r="J485" i="4"/>
  <c r="I485" i="4"/>
  <c r="G485" i="4"/>
  <c r="J484" i="4"/>
  <c r="I484" i="4"/>
  <c r="G484" i="4"/>
  <c r="I483" i="4"/>
  <c r="J483" i="4" s="1"/>
  <c r="G483" i="4"/>
  <c r="J482" i="4"/>
  <c r="I482" i="4"/>
  <c r="G482" i="4"/>
  <c r="J481" i="4"/>
  <c r="I481" i="4"/>
  <c r="I490" i="4" s="1"/>
  <c r="G481" i="4"/>
  <c r="J465" i="4"/>
  <c r="I465" i="4"/>
  <c r="G465" i="4"/>
  <c r="J464" i="4"/>
  <c r="I464" i="4"/>
  <c r="G464" i="4"/>
  <c r="I463" i="4"/>
  <c r="I466" i="4" s="1"/>
  <c r="G463" i="4"/>
  <c r="I447" i="4"/>
  <c r="I448" i="4" s="1"/>
  <c r="G447" i="4"/>
  <c r="J431" i="4"/>
  <c r="I431" i="4"/>
  <c r="G431" i="4"/>
  <c r="I430" i="4"/>
  <c r="J430" i="4" s="1"/>
  <c r="G430" i="4"/>
  <c r="I429" i="4"/>
  <c r="J429" i="4" s="1"/>
  <c r="G429" i="4"/>
  <c r="I428" i="4"/>
  <c r="J428" i="4" s="1"/>
  <c r="G428" i="4"/>
  <c r="J427" i="4"/>
  <c r="I427" i="4"/>
  <c r="G427" i="4"/>
  <c r="I426" i="4"/>
  <c r="J426" i="4" s="1"/>
  <c r="J432" i="4" s="1"/>
  <c r="G426" i="4"/>
  <c r="J410" i="4"/>
  <c r="I410" i="4"/>
  <c r="G410" i="4"/>
  <c r="I409" i="4"/>
  <c r="J409" i="4" s="1"/>
  <c r="G409" i="4"/>
  <c r="J408" i="4"/>
  <c r="I408" i="4"/>
  <c r="G408" i="4"/>
  <c r="I407" i="4"/>
  <c r="J407" i="4" s="1"/>
  <c r="G407" i="4"/>
  <c r="J406" i="4"/>
  <c r="I406" i="4"/>
  <c r="G406" i="4"/>
  <c r="J405" i="4"/>
  <c r="I405" i="4"/>
  <c r="G405" i="4"/>
  <c r="J404" i="4"/>
  <c r="I404" i="4"/>
  <c r="G404" i="4"/>
  <c r="I403" i="4"/>
  <c r="J403" i="4" s="1"/>
  <c r="G403" i="4"/>
  <c r="J402" i="4"/>
  <c r="I402" i="4"/>
  <c r="G402" i="4"/>
  <c r="J401" i="4"/>
  <c r="I401" i="4"/>
  <c r="G401" i="4"/>
  <c r="I400" i="4"/>
  <c r="J400" i="4" s="1"/>
  <c r="G400" i="4"/>
  <c r="I399" i="4"/>
  <c r="J399" i="4" s="1"/>
  <c r="G399" i="4"/>
  <c r="J398" i="4"/>
  <c r="I398" i="4"/>
  <c r="G398" i="4"/>
  <c r="I397" i="4"/>
  <c r="J397" i="4" s="1"/>
  <c r="J411" i="4" s="1"/>
  <c r="G397" i="4"/>
  <c r="I382" i="4"/>
  <c r="J380" i="4"/>
  <c r="I380" i="4"/>
  <c r="G380" i="4"/>
  <c r="I379" i="4"/>
  <c r="J379" i="4" s="1"/>
  <c r="G379" i="4"/>
  <c r="J378" i="4"/>
  <c r="I378" i="4"/>
  <c r="G378" i="4"/>
  <c r="J377" i="4"/>
  <c r="I377" i="4"/>
  <c r="G377" i="4"/>
  <c r="J376" i="4"/>
  <c r="I376" i="4"/>
  <c r="G376" i="4"/>
  <c r="I375" i="4"/>
  <c r="G375" i="4"/>
  <c r="J373" i="4"/>
  <c r="J382" i="4" s="1"/>
  <c r="I373" i="4"/>
  <c r="G373" i="4"/>
  <c r="I356" i="4"/>
  <c r="J356" i="4" s="1"/>
  <c r="G356" i="4"/>
  <c r="I355" i="4"/>
  <c r="J355" i="4" s="1"/>
  <c r="G355" i="4"/>
  <c r="I354" i="4"/>
  <c r="J354" i="4" s="1"/>
  <c r="G354" i="4"/>
  <c r="J353" i="4"/>
  <c r="I353" i="4"/>
  <c r="G353" i="4"/>
  <c r="I352" i="4"/>
  <c r="J352" i="4" s="1"/>
  <c r="G352" i="4"/>
  <c r="J351" i="4"/>
  <c r="I351" i="4"/>
  <c r="G351" i="4"/>
  <c r="I350" i="4"/>
  <c r="J350" i="4" s="1"/>
  <c r="G350" i="4"/>
  <c r="J349" i="4"/>
  <c r="I349" i="4"/>
  <c r="G349" i="4"/>
  <c r="J348" i="4"/>
  <c r="I348" i="4"/>
  <c r="G348" i="4"/>
  <c r="J347" i="4"/>
  <c r="I347" i="4"/>
  <c r="G347" i="4"/>
  <c r="I346" i="4"/>
  <c r="J346" i="4" s="1"/>
  <c r="G346" i="4"/>
  <c r="J344" i="4"/>
  <c r="I344" i="4"/>
  <c r="G344" i="4"/>
  <c r="I342" i="4"/>
  <c r="J342" i="4" s="1"/>
  <c r="G342" i="4"/>
  <c r="J341" i="4"/>
  <c r="I341" i="4"/>
  <c r="G341" i="4"/>
  <c r="I340" i="4"/>
  <c r="J340" i="4" s="1"/>
  <c r="G340" i="4"/>
  <c r="I339" i="4"/>
  <c r="J339" i="4" s="1"/>
  <c r="G339" i="4"/>
  <c r="I338" i="4"/>
  <c r="J338" i="4" s="1"/>
  <c r="G338" i="4"/>
  <c r="I337" i="4"/>
  <c r="J337" i="4" s="1"/>
  <c r="G337" i="4"/>
  <c r="I336" i="4"/>
  <c r="G336" i="4"/>
  <c r="J335" i="4"/>
  <c r="I335" i="4"/>
  <c r="G335" i="4"/>
  <c r="I333" i="4"/>
  <c r="J333" i="4" s="1"/>
  <c r="J358" i="4" s="1"/>
  <c r="G333" i="4"/>
  <c r="I331" i="4"/>
  <c r="J331" i="4" s="1"/>
  <c r="G331" i="4"/>
  <c r="I330" i="4"/>
  <c r="J330" i="4" s="1"/>
  <c r="G330" i="4"/>
  <c r="I329" i="4"/>
  <c r="J329" i="4" s="1"/>
  <c r="G329" i="4"/>
  <c r="I328" i="4"/>
  <c r="J328" i="4" s="1"/>
  <c r="G328" i="4"/>
  <c r="I327" i="4"/>
  <c r="J327" i="4" s="1"/>
  <c r="G327" i="4"/>
  <c r="I326" i="4"/>
  <c r="J326" i="4" s="1"/>
  <c r="G326" i="4"/>
  <c r="I325" i="4"/>
  <c r="J325" i="4" s="1"/>
  <c r="G325" i="4"/>
  <c r="I324" i="4"/>
  <c r="G324" i="4"/>
  <c r="J322" i="4"/>
  <c r="I322" i="4"/>
  <c r="G322" i="4"/>
  <c r="I305" i="4"/>
  <c r="J305" i="4" s="1"/>
  <c r="G305" i="4"/>
  <c r="J304" i="4"/>
  <c r="I304" i="4"/>
  <c r="G304" i="4"/>
  <c r="J303" i="4"/>
  <c r="J306" i="4" s="1"/>
  <c r="I303" i="4"/>
  <c r="I306" i="4" s="1"/>
  <c r="G303" i="4"/>
  <c r="I301" i="4"/>
  <c r="J301" i="4" s="1"/>
  <c r="J307" i="4" s="1"/>
  <c r="G301" i="4"/>
  <c r="I285" i="4"/>
  <c r="I284" i="4"/>
  <c r="J284" i="4" s="1"/>
  <c r="G284" i="4"/>
  <c r="J283" i="4"/>
  <c r="I283" i="4"/>
  <c r="G283" i="4"/>
  <c r="I282" i="4"/>
  <c r="J282" i="4" s="1"/>
  <c r="J285" i="4" s="1"/>
  <c r="G282" i="4"/>
  <c r="J281" i="4"/>
  <c r="I281" i="4"/>
  <c r="G281" i="4"/>
  <c r="I279" i="4"/>
  <c r="J279" i="4" s="1"/>
  <c r="J286" i="4" s="1"/>
  <c r="G279" i="4"/>
  <c r="J262" i="4"/>
  <c r="I262" i="4"/>
  <c r="G262" i="4"/>
  <c r="J261" i="4"/>
  <c r="I261" i="4"/>
  <c r="G261" i="4"/>
  <c r="I260" i="4"/>
  <c r="I263" i="4" s="1"/>
  <c r="G260" i="4"/>
  <c r="I258" i="4"/>
  <c r="G258" i="4"/>
  <c r="J242" i="4"/>
  <c r="I242" i="4"/>
  <c r="G242" i="4"/>
  <c r="I241" i="4"/>
  <c r="J241" i="4" s="1"/>
  <c r="J243" i="4" s="1"/>
  <c r="G241" i="4"/>
  <c r="J240" i="4"/>
  <c r="I240" i="4"/>
  <c r="G240" i="4"/>
  <c r="I224" i="4"/>
  <c r="J224" i="4" s="1"/>
  <c r="G224" i="4"/>
  <c r="J223" i="4"/>
  <c r="I223" i="4"/>
  <c r="G223" i="4"/>
  <c r="J222" i="4"/>
  <c r="J225" i="4" s="1"/>
  <c r="I222" i="4"/>
  <c r="I225" i="4" s="1"/>
  <c r="G222" i="4"/>
  <c r="J206" i="4"/>
  <c r="I206" i="4"/>
  <c r="G206" i="4"/>
  <c r="J205" i="4"/>
  <c r="I205" i="4"/>
  <c r="G205" i="4"/>
  <c r="I204" i="4"/>
  <c r="I207" i="4" s="1"/>
  <c r="G204" i="4"/>
  <c r="I188" i="4"/>
  <c r="J188" i="4" s="1"/>
  <c r="G188" i="4"/>
  <c r="I187" i="4"/>
  <c r="J187" i="4" s="1"/>
  <c r="G187" i="4"/>
  <c r="I186" i="4"/>
  <c r="J186" i="4" s="1"/>
  <c r="G186" i="4"/>
  <c r="J185" i="4"/>
  <c r="I185" i="4"/>
  <c r="G185" i="4"/>
  <c r="I184" i="4"/>
  <c r="I189" i="4" s="1"/>
  <c r="G184" i="4"/>
  <c r="J168" i="4"/>
  <c r="I168" i="4"/>
  <c r="G168" i="4"/>
  <c r="I167" i="4"/>
  <c r="J167" i="4" s="1"/>
  <c r="G167" i="4"/>
  <c r="J166" i="4"/>
  <c r="I166" i="4"/>
  <c r="G166" i="4"/>
  <c r="I165" i="4"/>
  <c r="J165" i="4" s="1"/>
  <c r="G165" i="4"/>
  <c r="J164" i="4"/>
  <c r="I164" i="4"/>
  <c r="G164" i="4"/>
  <c r="J147" i="4"/>
  <c r="I147" i="4"/>
  <c r="G147" i="4"/>
  <c r="I146" i="4"/>
  <c r="I148" i="4" s="1"/>
  <c r="G146" i="4"/>
  <c r="I144" i="4"/>
  <c r="J144" i="4" s="1"/>
  <c r="G144" i="4"/>
  <c r="J142" i="4"/>
  <c r="I142" i="4"/>
  <c r="G142" i="4"/>
  <c r="I141" i="4"/>
  <c r="G141" i="4"/>
  <c r="J139" i="4"/>
  <c r="I139" i="4"/>
  <c r="G139" i="4"/>
  <c r="I137" i="4"/>
  <c r="J137" i="4" s="1"/>
  <c r="G137" i="4"/>
  <c r="I133" i="4"/>
  <c r="J133" i="4" s="1"/>
  <c r="G133" i="4"/>
  <c r="I132" i="4"/>
  <c r="J132" i="4" s="1"/>
  <c r="G132" i="4"/>
  <c r="I131" i="4"/>
  <c r="J131" i="4" s="1"/>
  <c r="G131" i="4"/>
  <c r="J130" i="4"/>
  <c r="I130" i="4"/>
  <c r="G130" i="4"/>
  <c r="I129" i="4"/>
  <c r="J129" i="4" s="1"/>
  <c r="G129" i="4"/>
  <c r="I128" i="4"/>
  <c r="G128" i="4"/>
  <c r="I126" i="4"/>
  <c r="J126" i="4" s="1"/>
  <c r="G126" i="4"/>
  <c r="I124" i="4"/>
  <c r="J124" i="4" s="1"/>
  <c r="G124" i="4"/>
  <c r="I123" i="4"/>
  <c r="J123" i="4" s="1"/>
  <c r="G123" i="4"/>
  <c r="I122" i="4"/>
  <c r="J122" i="4" s="1"/>
  <c r="G122" i="4"/>
  <c r="I121" i="4"/>
  <c r="J121" i="4" s="1"/>
  <c r="G121" i="4"/>
  <c r="I119" i="4"/>
  <c r="J119" i="4" s="1"/>
  <c r="G119" i="4"/>
  <c r="I117" i="4"/>
  <c r="J117" i="4" s="1"/>
  <c r="G117" i="4"/>
  <c r="I116" i="4"/>
  <c r="J116" i="4" s="1"/>
  <c r="G116" i="4"/>
  <c r="I115" i="4"/>
  <c r="J115" i="4" s="1"/>
  <c r="G115" i="4"/>
  <c r="I114" i="4"/>
  <c r="J114" i="4" s="1"/>
  <c r="G114" i="4"/>
  <c r="I112" i="4"/>
  <c r="J112" i="4" s="1"/>
  <c r="G112" i="4"/>
  <c r="I110" i="4"/>
  <c r="J110" i="4" s="1"/>
  <c r="G110" i="4"/>
  <c r="I109" i="4"/>
  <c r="J109" i="4" s="1"/>
  <c r="G109" i="4"/>
  <c r="I108" i="4"/>
  <c r="J108" i="4" s="1"/>
  <c r="G108" i="4"/>
  <c r="I107" i="4"/>
  <c r="J107" i="4" s="1"/>
  <c r="G107" i="4"/>
  <c r="I106" i="4"/>
  <c r="J106" i="4" s="1"/>
  <c r="G106" i="4"/>
  <c r="J104" i="4"/>
  <c r="I104" i="4"/>
  <c r="G104" i="4"/>
  <c r="J102" i="4"/>
  <c r="I102" i="4"/>
  <c r="G102" i="4"/>
  <c r="I101" i="4"/>
  <c r="J101" i="4" s="1"/>
  <c r="G101" i="4"/>
  <c r="I100" i="4"/>
  <c r="J100" i="4" s="1"/>
  <c r="G100" i="4"/>
  <c r="I99" i="4"/>
  <c r="J99" i="4" s="1"/>
  <c r="G99" i="4"/>
  <c r="J97" i="4"/>
  <c r="I97" i="4"/>
  <c r="G97" i="4"/>
  <c r="I95" i="4"/>
  <c r="J95" i="4" s="1"/>
  <c r="G95" i="4"/>
  <c r="J94" i="4"/>
  <c r="I94" i="4"/>
  <c r="G94" i="4"/>
  <c r="I93" i="4"/>
  <c r="J93" i="4" s="1"/>
  <c r="G93" i="4"/>
  <c r="I92" i="4"/>
  <c r="G92" i="4"/>
  <c r="I90" i="4"/>
  <c r="J90" i="4" s="1"/>
  <c r="G90" i="4"/>
  <c r="I88" i="4"/>
  <c r="I89" i="4" s="1"/>
  <c r="G88" i="4"/>
  <c r="I86" i="4"/>
  <c r="J86" i="4" s="1"/>
  <c r="J149" i="4" s="1"/>
  <c r="G86" i="4"/>
  <c r="J69" i="4"/>
  <c r="I69" i="4"/>
  <c r="G69" i="4"/>
  <c r="I68" i="4"/>
  <c r="J68" i="4" s="1"/>
  <c r="G68" i="4"/>
  <c r="I67" i="4"/>
  <c r="I70" i="4" s="1"/>
  <c r="G67" i="4"/>
  <c r="I66" i="4"/>
  <c r="J66" i="4" s="1"/>
  <c r="G66" i="4"/>
  <c r="J64" i="4"/>
  <c r="I64" i="4"/>
  <c r="G64" i="4"/>
  <c r="I62" i="4"/>
  <c r="J62" i="4" s="1"/>
  <c r="J63" i="4" s="1"/>
  <c r="G62" i="4"/>
  <c r="J60" i="4"/>
  <c r="I60" i="4"/>
  <c r="G60" i="4"/>
  <c r="I58" i="4"/>
  <c r="J58" i="4" s="1"/>
  <c r="G58" i="4"/>
  <c r="J57" i="4"/>
  <c r="I57" i="4"/>
  <c r="G57" i="4"/>
  <c r="J56" i="4"/>
  <c r="J59" i="4" s="1"/>
  <c r="I56" i="4"/>
  <c r="I59" i="4" s="1"/>
  <c r="G56" i="4"/>
  <c r="I54" i="4"/>
  <c r="J54" i="4" s="1"/>
  <c r="G54" i="4"/>
  <c r="I53" i="4"/>
  <c r="J53" i="4" s="1"/>
  <c r="G53" i="4"/>
  <c r="J51" i="4"/>
  <c r="I51" i="4"/>
  <c r="G51" i="4"/>
  <c r="I50" i="4"/>
  <c r="J50" i="4" s="1"/>
  <c r="G50" i="4"/>
  <c r="I49" i="4"/>
  <c r="J49" i="4" s="1"/>
  <c r="G49" i="4"/>
  <c r="I48" i="4"/>
  <c r="J48" i="4" s="1"/>
  <c r="G48" i="4"/>
  <c r="J46" i="4"/>
  <c r="I46" i="4"/>
  <c r="G46" i="4"/>
  <c r="J44" i="4"/>
  <c r="I44" i="4"/>
  <c r="G44" i="4"/>
  <c r="I43" i="4"/>
  <c r="G43" i="4"/>
  <c r="I42" i="4"/>
  <c r="J42" i="4" s="1"/>
  <c r="G42" i="4"/>
  <c r="I41" i="4"/>
  <c r="J41" i="4" s="1"/>
  <c r="G41" i="4"/>
  <c r="I39" i="4"/>
  <c r="J39" i="4" s="1"/>
  <c r="G39" i="4"/>
  <c r="J37" i="4"/>
  <c r="I37" i="4"/>
  <c r="G37" i="4"/>
  <c r="I36" i="4"/>
  <c r="J36" i="4" s="1"/>
  <c r="G36" i="4"/>
  <c r="I35" i="4"/>
  <c r="J35" i="4" s="1"/>
  <c r="G35" i="4"/>
  <c r="I34" i="4"/>
  <c r="J34" i="4" s="1"/>
  <c r="J38" i="4" s="1"/>
  <c r="G34" i="4"/>
  <c r="J32" i="4"/>
  <c r="I32" i="4"/>
  <c r="G32" i="4"/>
  <c r="I30" i="4"/>
  <c r="J30" i="4" s="1"/>
  <c r="G30" i="4"/>
  <c r="I29" i="4"/>
  <c r="J29" i="4" s="1"/>
  <c r="G29" i="4"/>
  <c r="I28" i="4"/>
  <c r="J28" i="4" s="1"/>
  <c r="G28" i="4"/>
  <c r="J26" i="4"/>
  <c r="I26" i="4"/>
  <c r="G26" i="4"/>
  <c r="J24" i="4"/>
  <c r="I24" i="4"/>
  <c r="G24" i="4"/>
  <c r="I23" i="4"/>
  <c r="G23" i="4"/>
  <c r="I22" i="4"/>
  <c r="J22" i="4" s="1"/>
  <c r="G22" i="4"/>
  <c r="J20" i="4"/>
  <c r="I20" i="4"/>
  <c r="G20" i="4"/>
  <c r="I18" i="4"/>
  <c r="J18" i="4" s="1"/>
  <c r="G18" i="4"/>
  <c r="I17" i="4"/>
  <c r="J17" i="4" s="1"/>
  <c r="G17" i="4"/>
  <c r="I16" i="4"/>
  <c r="J16" i="4" s="1"/>
  <c r="G16" i="4"/>
  <c r="J14" i="4"/>
  <c r="I14" i="4"/>
  <c r="G14" i="4"/>
  <c r="I13" i="4"/>
  <c r="J12" i="4"/>
  <c r="J13" i="4" s="1"/>
  <c r="I12" i="4"/>
  <c r="G12" i="4"/>
  <c r="J10" i="4"/>
  <c r="I10" i="4"/>
  <c r="G10" i="4"/>
  <c r="J8" i="4"/>
  <c r="I8" i="4"/>
  <c r="G8" i="4"/>
  <c r="I7" i="4"/>
  <c r="I9" i="4" s="1"/>
  <c r="G7" i="4"/>
  <c r="I5" i="4"/>
  <c r="G5" i="4"/>
  <c r="I138" i="4" l="1"/>
  <c r="I343" i="4"/>
  <c r="J125" i="4"/>
  <c r="J103" i="4"/>
  <c r="I96" i="4"/>
  <c r="J111" i="4"/>
  <c r="J88" i="4"/>
  <c r="J89" i="4" s="1"/>
  <c r="J52" i="4"/>
  <c r="I45" i="4"/>
  <c r="J31" i="4"/>
  <c r="I25" i="4"/>
  <c r="I19" i="4"/>
  <c r="J19" i="4"/>
  <c r="J70" i="4"/>
  <c r="J169" i="4"/>
  <c r="I143" i="4"/>
  <c r="J141" i="4"/>
  <c r="J143" i="4" s="1"/>
  <c r="J490" i="4"/>
  <c r="J23" i="4"/>
  <c r="I31" i="4"/>
  <c r="I38" i="4"/>
  <c r="J43" i="4"/>
  <c r="J45" i="4" s="1"/>
  <c r="J118" i="4"/>
  <c r="J146" i="4"/>
  <c r="J148" i="4" s="1"/>
  <c r="J204" i="4"/>
  <c r="J207" i="4" s="1"/>
  <c r="I243" i="4"/>
  <c r="J260" i="4"/>
  <c r="J263" i="4" s="1"/>
  <c r="I332" i="4"/>
  <c r="J357" i="4"/>
  <c r="I432" i="4"/>
  <c r="J447" i="4"/>
  <c r="J448" i="4" s="1"/>
  <c r="J463" i="4"/>
  <c r="J466" i="4" s="1"/>
  <c r="I71" i="4"/>
  <c r="J5" i="4"/>
  <c r="J71" i="4" s="1"/>
  <c r="J25" i="4"/>
  <c r="I52" i="4"/>
  <c r="J67" i="4"/>
  <c r="J92" i="4"/>
  <c r="J96" i="4" s="1"/>
  <c r="I111" i="4"/>
  <c r="I118" i="4"/>
  <c r="J128" i="4"/>
  <c r="J138" i="4" s="1"/>
  <c r="I149" i="4"/>
  <c r="I169" i="4"/>
  <c r="J184" i="4"/>
  <c r="J189" i="4" s="1"/>
  <c r="I264" i="4"/>
  <c r="J258" i="4"/>
  <c r="J264" i="4" s="1"/>
  <c r="I286" i="4"/>
  <c r="J324" i="4"/>
  <c r="J332" i="4" s="1"/>
  <c r="J336" i="4"/>
  <c r="J343" i="4" s="1"/>
  <c r="I357" i="4"/>
  <c r="I411" i="4"/>
  <c r="J505" i="4"/>
  <c r="J560" i="4" s="1"/>
  <c r="I307" i="4"/>
  <c r="J7" i="4"/>
  <c r="J9" i="4" s="1"/>
  <c r="I63" i="4"/>
  <c r="I381" i="4"/>
  <c r="J375" i="4"/>
  <c r="J381" i="4" s="1"/>
  <c r="I103" i="4"/>
  <c r="I125" i="4"/>
  <c r="I358" i="4"/>
  <c r="J574" i="4" l="1"/>
  <c r="I574" i="4"/>
</calcChain>
</file>

<file path=xl/sharedStrings.xml><?xml version="1.0" encoding="utf-8"?>
<sst xmlns="http://schemas.openxmlformats.org/spreadsheetml/2006/main" count="1231" uniqueCount="256">
  <si>
    <t>Załącznik nr 1A</t>
  </si>
  <si>
    <t>Lp.</t>
  </si>
  <si>
    <t>Nazwa asortymentu</t>
  </si>
  <si>
    <t>Jed.          miary</t>
  </si>
  <si>
    <t>Ilość</t>
  </si>
  <si>
    <t>Producent/  numer katalogowy</t>
  </si>
  <si>
    <t>VAT %</t>
  </si>
  <si>
    <t>Ilość szt. w opakowaniu zbiorczym</t>
  </si>
  <si>
    <t>zestaw</t>
  </si>
  <si>
    <t>Wykaz elementów zestawu z podaniem cen jednostkowych.</t>
  </si>
  <si>
    <t>płytka szyjna</t>
  </si>
  <si>
    <t>szt.</t>
  </si>
  <si>
    <t>śruba kostna</t>
  </si>
  <si>
    <t>Wartość za 1 komplet</t>
  </si>
  <si>
    <t>x</t>
  </si>
  <si>
    <t>dysk szyjny PEEK</t>
  </si>
  <si>
    <t>hak szyjny</t>
  </si>
  <si>
    <t>pręt kręgosłupowy</t>
  </si>
  <si>
    <t>łącznik poprzeczny</t>
  </si>
  <si>
    <t>śruba szyjna</t>
  </si>
  <si>
    <t>kotwica</t>
  </si>
  <si>
    <t>wspornik potyliczno-szyjny</t>
  </si>
  <si>
    <t>RAZEM:</t>
  </si>
  <si>
    <t>Producent /  numer katalogowy</t>
  </si>
  <si>
    <t>czop RPLIF, RPLIF PEEK</t>
  </si>
  <si>
    <t>śruba</t>
  </si>
  <si>
    <t>szt</t>
  </si>
  <si>
    <t>nakętka</t>
  </si>
  <si>
    <t>pręt</t>
  </si>
  <si>
    <t>poprzecza</t>
  </si>
  <si>
    <t>śruba tranpedikularna</t>
  </si>
  <si>
    <t>śruba podciągowa</t>
  </si>
  <si>
    <t>śruba wieloosiowa</t>
  </si>
  <si>
    <t>łacznik poprzeczny</t>
  </si>
  <si>
    <t>poprzeczka</t>
  </si>
  <si>
    <t>śruba sztywna</t>
  </si>
  <si>
    <t>bloker</t>
  </si>
  <si>
    <t>Razem</t>
  </si>
  <si>
    <t>op.</t>
  </si>
  <si>
    <t>Ilośc</t>
  </si>
  <si>
    <t>Dreny komorowe dł.18cm, wew.śred.1,3mm, zew.śred. 3,3mm</t>
  </si>
  <si>
    <t>Dreny komorowe dł.35cm, wew.śred.1,9mm, zew.śred. 3,3mm</t>
  </si>
  <si>
    <t>Dreny lędźwiowe dł. 80cm, wew.śred. 0,7mm, zew.śred. 1,5mm, lub dren o dł. 90cm, wew.śred. 1,2mm, zew.śred. 2,5mm</t>
  </si>
  <si>
    <t>Worki do drenażu komorowego  i lędźwiowego z możliwością opróżnienia worka. Opakowanie 5 szt.</t>
  </si>
  <si>
    <t>Sztuczne opony 6x8cm, 0,45mm lub 7,5x7,5cm; 0,45mm</t>
  </si>
  <si>
    <t>Sztuczne opony 4x5cm, 0,45mm</t>
  </si>
  <si>
    <t>Sztuczne opony 2x10cm, 0,45mm lub 2,5x7,5cm; 0,45mm</t>
  </si>
  <si>
    <t xml:space="preserve">Zastawka komorowo-otrzewnowa, średniciśnieniowa różnicowo- ciśnieniowa z  wewnętrznym mechanizmem antysyfonowym, zestawy z wszelkimi łącznikami z pomką. Kompatybilność z RM </t>
  </si>
  <si>
    <t xml:space="preserve">zestaw </t>
  </si>
  <si>
    <t>zawór REG, poziom 1,5</t>
  </si>
  <si>
    <t>dren komorowy</t>
  </si>
  <si>
    <t>dren otrzewnowy</t>
  </si>
  <si>
    <t>Zastawka lędźwiowo-otrzewnowa</t>
  </si>
  <si>
    <t>reduktor</t>
  </si>
  <si>
    <t>dren lędźwiowy</t>
  </si>
  <si>
    <t xml:space="preserve">Elektroda do głebokich stymulacji mózgu </t>
  </si>
  <si>
    <t xml:space="preserve">Przedłuzacz elastyczny,   przedłużacz niskoprofilowany </t>
  </si>
  <si>
    <t xml:space="preserve">Elektrody do mikrorekordingu </t>
  </si>
  <si>
    <t>Kabel do zapisu i stymulacji z prowadnicą</t>
  </si>
  <si>
    <t xml:space="preserve">Kaniule </t>
  </si>
  <si>
    <t xml:space="preserve">Przedłuzacz elastyczny, </t>
  </si>
  <si>
    <t>Zastawka komorowa,  programowana (kompletne zestawy z drenem komorowym i obwodowym)</t>
  </si>
  <si>
    <t>Zaciski tętniakowe standard tytanowe, czasowe</t>
  </si>
  <si>
    <t>Zaciski tętniakowe standard tytanowe, permanentne</t>
  </si>
  <si>
    <t>Zaciski tętniakowe mini tytanowe, czasowe</t>
  </si>
  <si>
    <t>Zaciski tętniakowe mini tytanowe, permanentne</t>
  </si>
  <si>
    <t>Zacisk wzmacniający, tytanowy  dociskowy</t>
  </si>
  <si>
    <t>Zaciski tętniakowe,tytanowe, ultra krótkie, permanentne</t>
  </si>
  <si>
    <t>Zaciski tętniakowe standard tytanowe, oczkowe 5,0mm z poprzeczką</t>
  </si>
  <si>
    <t>Zaciski specjalne PHYNOX</t>
  </si>
  <si>
    <t>Zaciski extra długie PHYNOX</t>
  </si>
  <si>
    <t>Zaciski do okluzji malformacji tętniczo żylnej AVM, PHYNOX niesterylne</t>
  </si>
  <si>
    <t>Imadła do klipsów mini tytan</t>
  </si>
  <si>
    <t xml:space="preserve">Imadła do klipsów standard </t>
  </si>
  <si>
    <t>Imadło do klipsów AVM</t>
  </si>
  <si>
    <t>Taca do organizacji klipsów z opisami pojemników</t>
  </si>
  <si>
    <t>Protezy ubytków kości czaszki - rozmiar 130-125, wysokość krzywizny 24</t>
  </si>
  <si>
    <t>Protezy ubytków kości czaszki - rozmiar 134-110, wysokość krzywizny 19</t>
  </si>
  <si>
    <t>Protezy ubytków kości czaszki - rozmiar 105-60, wysokość krzywizny 10</t>
  </si>
  <si>
    <t>Protezy ubytków kości czaszki - rozmiar 75-75, wysokość krzywizny 12</t>
  </si>
  <si>
    <t>Protezy ubytków kości czaszki - rozmiar 75-57, wysokość krzywizny 12</t>
  </si>
  <si>
    <t>Protezy ubytków kości czaszki - indywidualne zamówienia metoda CT = 3D</t>
  </si>
  <si>
    <t>Zestaw jednorazowych markerów pasywnych do adapterów lokalizujących systemu neuronawigacji VectorVision</t>
  </si>
  <si>
    <t>op</t>
  </si>
  <si>
    <t xml:space="preserve">Zastawka Novus standard ciśnienie niskie </t>
  </si>
  <si>
    <t>Zbiornik płynu mózgowo-rdzeniowego Rickham</t>
  </si>
  <si>
    <t>Zastawka DUALSWITCH komorowo-otrzewnowa</t>
  </si>
  <si>
    <t>Klipsy podwiąz.med. 30mag.</t>
  </si>
  <si>
    <t>CRANIOPLASIC - masa żywiczna do uzupełeniania ubytków kostnych czaszki</t>
  </si>
  <si>
    <t>Kaniule do wkłuć obwodowych ze skrzydełkami, portem i paskami kontrastującymi w promieniach Rtg, rozmiar może być większy do 10%, z poliuretanu biokompatybilne. (G 17 biały). Rozmiar : 1,4-1,5</t>
  </si>
  <si>
    <t>Kaniule do wkłuć obwodowych ze skrzydełkami, portem i paskami kontrastującymi w promieniach Rtg, rozmiar może być większy do 10%, z poliuretanu biokompatybilne. (G 14 pomarańczowy). Rozmiar : 2-2,1-2,2</t>
  </si>
  <si>
    <t>Jednorazowy z otworem kontrolującym siłę ssania, sterylny ssak stalowy, neurochirurgiczny typu Frazier zagięty 30° z uchwytem plastikowym, długość 90mm, średnica 9 CH/3mm, opakowanie 25 szt.</t>
  </si>
  <si>
    <t>Jednorazowy z otworem kontrolującym siłę ssania, sterylny ssak stalowy, neurochirurgiczny typu Frazier zagięty 30° z uchwytem plastikowym, długość 90mm, średnica 12 CH/4mm, opakowanie 25 szt.</t>
  </si>
  <si>
    <t>Jednorazowy z otworem kontrolującym siłę ssania, sterylny ssak stalowy, neurochirurgiczny typu Frazier zagięty 30° z uchwytem plastikowym, długość 130mm, średnica 6 CH/2mm, opakowanie 25 szt.</t>
  </si>
  <si>
    <t>Jednorazowy z otworem kontrolującym siłę ssania, sterylny ssak stalowy, neurochirurgiczny typu Frazier zagięty 30° z uchwytem plastikowym, długość 130mm, średnica 9 CH/3mm, opakowanie 25 szt.</t>
  </si>
  <si>
    <t>Jednorazowy z otworem kontrolującym siłę ssania, sterylny ssak stalowy, Jneurochirurgiczny typu Frazier zagięty 30° z uchwytem plastikowym, długość130mm, średnica 12 CH/4mm, opakowanie 25 szt.</t>
  </si>
  <si>
    <t>Jednorazowy z otworem kontrolującym siłę ssania, sterylny ssak stalowy, Jneurochirurgiczny typu Frazier zagięty 30° z uchwytem plastikowym, długość 150mm, średnica 9 CH/3mm, opakowanie 25 szt.</t>
  </si>
  <si>
    <t>Jednorazowy, sterylny ssak stalowy, neurochirurgiczny typu Frazier zagięty 30° z uchwytem plastikowym, długość 90mm, średnica 15 CH/5mm, z plastikowym wyciorem. Bez otworu do kontyrli siły ssania,  opakowanie 25 szt.</t>
  </si>
  <si>
    <t>Jednorazowy z otworem kontrolującym siłę ssania, sterylny ssak stalowy, neurochirurgiczny typu Frazier zagięty 30° z uchwytem plastikowym, długość 90mm, średnica 6 CH/2mm, opakowanie 25 szt.</t>
  </si>
  <si>
    <t xml:space="preserve">Stymulator do głebokiej stymulacji mózgu </t>
  </si>
  <si>
    <t xml:space="preserve">Programator pacjenta </t>
  </si>
  <si>
    <t xml:space="preserve">Zatrzask </t>
  </si>
  <si>
    <t xml:space="preserve">Zestaw zawierający: Stymulator dwukanałowy do leczenia epilepsji- możliwość wyboru pracy: stałonapięciowy, przy amplitudzie 0-10,5V lub stałonatężeniowy przy amplitudzie 0-25,5mA, możliwość ustawienia i zapisania w pamięci stymulatora dwóch niezależnych programów dla jednej elektrody wraz z akcesoriami. Zamawiający wymaga, aby zestaw do stymulacji głębokich struktur mózgu, oprócz stymulatora dwukanałowego zawierał: dwie elektrody domózgowe - odstępy pomiędzy złączami 0,5 mm lub 1,5 mm, długość 28 lub 40 cm, dwa łączniki elastyczne o długości do wyboru 40, 60 lub 95cm,  jeden pilot pacjenta, umożliwiający kontrolę stanu baterii pilota i samego neurostymulatora, 
  ekran wyświetlający zaprogramowane parametry, dwa transparentne pierścienie do mocowania elektrod w otworze trepanacyjnym o średnicy 14mm, tunelizator ,  kaniulę insercyjną 1 szt.*
</t>
  </si>
  <si>
    <t>Frez do kraniotomi krótki z zaczepem do do uchwytu uniwersalnego (spiralny), kompatybilny z posiadaną wiertarką MS UNI - Aesculap AG i dopuszczony do użytku przez producenta wiertarki</t>
  </si>
  <si>
    <t>Frez do kraniotomi średni z zaczepem do do uchwytu uniwersalnego (spiralny), kompatybilny z posiadaną wiertarką MS UNI - Aesculap AG i dopuszczony do użytku przez producenta wiertarki</t>
  </si>
  <si>
    <t>Frez do kraniotomi długi z zaczepem do do uchwytu uniwersalnego (spiralny), kompatybilny z posiadaną wiertarką MS UNI - Aesculap AG i dopuszczony do użytku przez producenta wiertarki</t>
  </si>
  <si>
    <t>Frez rozetkowy F 1,4 mm, z zaczepem, do kątnicy/prostnicy krótkiej z jednym pierścieniem, kompatybilny z posiadaną wiertarką MS UNI - Aesculap AG i dopuszczony do użytku przez producenta wiertarki</t>
  </si>
  <si>
    <t>Frez rozetkowy F 1,8 mm, z zaczepem, do kątnicy/prostnicy krótkiej z jednym pierścieniem, kompatybilny z posiadaną wiertarką MS UNI - Aesculap AG i dopuszczony do użytku przez producenta wiertarki</t>
  </si>
  <si>
    <t>Frez rozetkowy F 2,3 mm, z zaczepem, do kątnicy/prostnicy krótkiej z jednym pierścieniem, kompatybilny z posiadaną wiertarką MS UNI - Aesculap AG i dopuszczony do użytku przez producenta wiertarki</t>
  </si>
  <si>
    <t>Frez rozetkowy F 2,7 mm, z zaczepem, do kątnicy/prostnicy krótkiej z jednym pierścieniem, kompatybilny z posiadaną wiertarką MS UNI - Aesculap AG i dopuszczony do użytku przez producenta wiertarki</t>
  </si>
  <si>
    <t>Frez rozetkowy F 3,1 mm, z zaczepem, do kątnicy/prostnicy krótkiej z jednym pierścieniem, kompatybilny z posiadaną wiertarką MS UNI - Aesculap AG i dopuszczony do użytku przez producenta wiertarki</t>
  </si>
  <si>
    <t>Frez rozetkowy F 4,0 mm, z zaczepem, do kątnicy/prostnicy krótkiej z jednym pierścieniem, kompatybilny z posiadaną wiertarką MS UNI - Aesculap AG i dopuszczony do użytku przez producenta wiertarki</t>
  </si>
  <si>
    <t>Frez rozetkowy F 5,0 mm, z zaczepem, do kątnicy/prostnicy krótkiej z jednym pierścieniem, kompatybilny z posiadaną wiertarką MS UNI - Aesculap AG i dopuszczony do użytku przez producenta wiertarki</t>
  </si>
  <si>
    <t>Frez rozetkowy F 6,0 mm, z zaczepem, do kątnicy/prostnicy krótkiej z jednym pierścieniem, kompatybilny z posiadaną wiertarką MS UNI - Aesculap AG i dopuszczony do użytku przez producenta wiertarki</t>
  </si>
  <si>
    <t>Frez diamentowy F 1,0 mm, z zaczepem, do kątnicy/prostnicy krótkiej z jednym pierścieniem, kompatybilny z posiadaną wiertarką MS UNI - Aesculap AG i dopuszczony do użytku przez producenta wiertarki</t>
  </si>
  <si>
    <t>Frez diamentowy F 1,4 mm, z zaczepem, do kątnicy/prostnicy krótkiej z jednym pierścieniem, kompatybilny z posiadaną wiertarką MS UNI - Aesculap AG i dopuszczony do użytku przez producenta wiertarki</t>
  </si>
  <si>
    <t>Frez diamentowy F 1,8 mm, z zaczepem, do kątnicy/prostnicy krótkiej z jednym pierścieniem, kompatybilny z posiadaną wiertarką MS UNI - Aesculap AG i dopuszczony do użytku przez producenta wiertarki</t>
  </si>
  <si>
    <t>Frez diamentowy F 2,3 mm, z zaczepem, do kątnicy/prostnicy krótkiej z jednym pierścieniem, kompatybilny z posiadaną wiertarką MS UNI - Aesculap AG i dopuszczony do użytku przez producenta wiertarki</t>
  </si>
  <si>
    <t>Frez diamentowy F 2,7 mm, z zaczepem, do kątnicy/prostnicy krótkiej z jednym pierścieniem, kompatybilny z posiadaną wiertarką MS UNI - Aesculap AG i dopuszczony do użytku przez producenta wiertarki</t>
  </si>
  <si>
    <t>Frez diamentowy F 3,1 mm, z zaczepem, do kątnicy/prostnicy krótkiej z jednym pierścieniem, kompatybilny z posiadaną wiertarką MS UNI - Aesculap AG i dopuszczony do użytku przez producenta wiertarki</t>
  </si>
  <si>
    <t>Frez diamentowy F 4,0 mm, z zaczepem, do kątnicy/prostnicy krótkiej z jednym pierścieniem, kompatybilny z posiadaną wiertarką MS UNI - Aesculap AG i dopuszczony do użytku przez producenta wiertarki</t>
  </si>
  <si>
    <t>Frez diamentowy F 5,0 mm, z zaczepem, do kątnicy/prostnicy krótkiej z jednym pierścieniem, kompatybilny z posiadaną wiertarką MS UNI - Aesculap AG i dopuszczony do użytku przez producenta wiertarki</t>
  </si>
  <si>
    <t>Frez diamentowy F 6,0 mm, z zaczepem, do kątnicy/prostnicy krótkiej z jednym pierścieniem, kompatybilny z posiadaną wiertarką MS UNI - Aesculap AG i dopuszczony do użytku przez producenta wiertarki</t>
  </si>
  <si>
    <t>Frez rozetkowy F 1,0 mm, z zaczepem, do kątnicy/prostnicy średniej z dwoma pierścieniami, kompatybilny z posiadaną wiertarką MS UNI - Aesculap AG i dopuszczony do użytku przez producenta wiertarki</t>
  </si>
  <si>
    <t>Frez rozetkowy F 1,4 mm, z zaczepem, do kątnicy/prostnicy średniej z dwoma pierścieniami, kompatybilny z posiadaną wiertarką MS UNI - Aesculap AG i dopuszczony do użytku przez producenta wiertarki</t>
  </si>
  <si>
    <t>Frez rozetkowy F 1,8 mm, z zaczepem, do kątnicy/prostnicy średniej z dwoma pierścieniami, kompatybilny z posiadaną wiertarką MS UNI - Aesculap AG i dopuszczony do użytku przez producenta wiertarki</t>
  </si>
  <si>
    <t>Frez rozetkowy F 2,3 mm, z zaczepem, do kątnicy/prostnicy średniej z dwoma pierścieniami, kompatybilny z posiadaną wiertarką MS UNI - Aesculap AG i dopuszczony do użytku przez producenta wiertarki</t>
  </si>
  <si>
    <t>Frez rozetkowy F 2,7 mm, z zaczepem, do kątnicy/prostnicy średniej z dwoma pierścieniami, kompatybilny z posiadaną wiertarką MS UNI - Aesculap AG i dopuszczony do użytku przez producenta wiertarki</t>
  </si>
  <si>
    <t>Frez rozetkowy F 3,1 mm, z zaczepem, do kątnicy/prostnicy średniej z dwoma pierścieniami, kompatybilny z posiadaną wiertarką MS UNI - Aesculap AG i dopuszczony do użytku przez producenta wiertarki</t>
  </si>
  <si>
    <t>Frez rozetkowy F 4,0 mm, z zaczepem, do kątnicy/prostnicy średniej z dwoma pierścieniami, kompatybilny z posiadaną wiertarką MS UNI - Aesculap AG i dopuszczony do użytku przez producenta wiertarki</t>
  </si>
  <si>
    <t>Frez rozetkowy F 5,0 mm, z zaczepem, do kątnicy/prostnicy średniej z dwoma pierścieniami, kompatybilny z posiadaną wiertarką MS UNI - Aesculap AG i dopuszczony do użytku przez producenta wiertarki</t>
  </si>
  <si>
    <t>Frez rozetkowy F 6,0 mm, z zaczepem, do kątnicy/prostnicy średniej z dwoma pierścieniami, kompatybilny z posiadaną wiertarką MS UNI - Aesculap AG i dopuszczony do użytku przez producenta wiertarki</t>
  </si>
  <si>
    <t>Frez diamentowy F 1,0 mm, z zaczepem, do kątnicy/prostnicy średniej z dwoma pierścieniami, kompatybilny z posiadaną wiertarką MS UNI - Aesculap AG i dopuszczony do użytku przez producenta wiertarki</t>
  </si>
  <si>
    <t>Frez diamentowy F 1,4 mm, z zaczepem, do kątnicy/prostnicy średniej z dwoma pierścieniami, kompatybilny z posiadaną wiertarką MS UNI - Aesculap AG i dopuszczony do użytku przez producenta wiertarki</t>
  </si>
  <si>
    <t>Frez diamentowy F 1,8 mm, z zaczepem, do kątnicy/prostnicy średniej z dwoma pierścieniami, kompatybilny z posiadaną wiertarką MS UNI - Aesculap AG i dopuszczony do użytku przez producenta wiertarki</t>
  </si>
  <si>
    <t>Frez diamentowy F 2,3 mm, z zaczepem, do kątnicy/prostnicy średniej z dwoma pierścieniami, kompatybilny z posiadaną wiertarką MS UNI - Aesculap AG i dopuszczony do użytku przez producenta wiertarki</t>
  </si>
  <si>
    <t>Frez diamentowy F 2,7 mm, z zaczepem, do kątnicy/prostnicy średniej z dwoma pierścieniami, kompatybilny z posiadaną wiertarką MS UNI - Aesculap AG i dopuszczony do użytku przez producenta wiertarki</t>
  </si>
  <si>
    <t>Frez diamentowy F 3,1 mm, z zaczepem, do kątnicy/prostnicy średniej z dwoma pierścieniami, kompatybilny z posiadaną wiertarką MS UNI - Aesculap AG i dopuszczony do użytku przez producenta wiertarki</t>
  </si>
  <si>
    <t>Frez diamentowy F 4,0 mm, z zaczepem, do kątnicy/prostnicy średniej z dwoma pierścieniami, kompatybilny z posiadaną wiertarką MS UNI - Aesculap AG i dopuszczony do użytku przez producenta wiertarki</t>
  </si>
  <si>
    <t>Frez diamentowy F 5,0 mm, z zaczepem, do kątnicy/prostnicy średniej z dwoma pierścieniami, kompatybilny z posiadaną wiertarką MS UNI - Aesculap AG i dopuszczony do użytku przez producenta wiertarki</t>
  </si>
  <si>
    <t>Frez diamentowy F 6,0 mm, z zaczepem, do kątnicy/prostnicy średniej z dwoma pierścieniami, kompatybilny z posiadaną wiertarką MS UNI - Aesculap AG i dopuszczony do użytku przez producenta wiertarki</t>
  </si>
  <si>
    <t>Frez rozetkowy F 2,3 mm, z zaczepem, do kątnicy extra długiej z jednym grubym pierścieniem, kompatybilny z posiadaną wiertarką MS UNI - Aesculap AG i dopuszczony do użytku przez producenta wiertarki</t>
  </si>
  <si>
    <t>Frez rozetkowy F 3,1 mm, z zaczepem, do kątnicy extra długiej z jednym grubym pierścieniem, kompatybilny z posiadaną wiertarką MS UNI - Aesculap AG i dopuszczony do użytku przez producenta wiertarki</t>
  </si>
  <si>
    <t>Frez rozetkowy F 4,0 mm, z zaczepem, do kątnicy extra długiej z jednym grubym pierścieniem, kompatybilny z posiadaną wiertarką MS UNI - Aesculap AG i dopuszczony do użytku przez producenta wiertarki</t>
  </si>
  <si>
    <t>Frez rozetkowy F 5,0 mm, z zaczepem, do kątnicy extra długiej z jednym grubym pierścieniem, kompatybilny z posiadaną wiertarką MS UNI - Aesculap AG i dopuszczony do użytku przez producenta wiertarki</t>
  </si>
  <si>
    <t>Frez rozetkowy F 6,0 mm, z zaczepem, do kątnicy extra długiej z jednym grubym pierścieniem, kompatybilny z posiadaną wiertarką MS UNI - Aesculap AG i dopuszczony do użytku przez producenta wiertarki</t>
  </si>
  <si>
    <t>Frez diamentowy F 2,3 mm, z zaczepem, do kątnicy extra długiej z jednym grubym pierścieniem, kompatybilny z posiadaną wiertarką MS UNI - Aesculap AG i dopuszczony do użytku przez producenta wiertarki</t>
  </si>
  <si>
    <t>Frez diamentowy F 3,1 mm, z zaczepem, do kątnicy extra długiej z jednym grubym pierścieniem, kompatybilny z posiadaną wiertarką MS UNI - Aesculap AG i dopuszczony do użytku przez producenta wiertarki</t>
  </si>
  <si>
    <t>Frez diamentowy F 4,0 mm, z zaczepem, do kątnicy extra długiej z jednym grubym pierścieniem, kompatybilny z posiadaną wiertarką MS UNI - Aesculap AG i dopuszczony do użytku przez producenta wiertarki</t>
  </si>
  <si>
    <t>Frez diamentowy F 5,0 mm, z zaczepem, do kątnicy extra długiej z jednym grubym pierścieniem, kompatybilny z posiadaną wiertarką MS UNI - Aesculap AG i dopuszczony do użytku przez producenta wiertarki</t>
  </si>
  <si>
    <t>Frez diamentowy F 6,0 mm, z zaczepem, do kątnicy extra długiej z jednym grubym pierścieniem, kompatybilny z posiadaną wiertarką MS UNI - Aesculap AG i dopuszczony do użytku przez producenta wiertarki</t>
  </si>
  <si>
    <t>Piłki gigli  6 drutowe 400 mm. opakowanie 5 szt.</t>
  </si>
  <si>
    <t>Zestaw do drenażu lędźwiowego z prowadnicą</t>
  </si>
  <si>
    <t>Zestaw do drenażu komorowego zewnętrznego (dren+elementy łączące dren komorowy+worek)</t>
  </si>
  <si>
    <t>zastawki-  rózne ciśnienia</t>
  </si>
  <si>
    <t xml:space="preserve">zastawka </t>
  </si>
  <si>
    <t>implant międzytrzonowy ze stopu tytanu</t>
  </si>
  <si>
    <t>cage typu PLIF/TLIF</t>
  </si>
  <si>
    <t>drut kirshnera</t>
  </si>
  <si>
    <t xml:space="preserve">Elektroda do głębokiej stymulacji mózgu </t>
  </si>
  <si>
    <t xml:space="preserve">Przedłuzacz </t>
  </si>
  <si>
    <t>Zatrzask / fiksator elektrody</t>
  </si>
  <si>
    <t xml:space="preserve">Zestaw zawierający: Stymulator dwukanałowy do leczenia choroby Parkinsona, drżenia samoistnego i dystonii - stałonatężeniowy o  amplitudzie 0 – 12,75 mA, możliwość ustawienia i zapisania w pamięci stymulatora niezależnych programów dla dwóch elektrod.  Zamawiający wymaga, aby zestaw do stymulacji głębokich struktur mózgu, oprócz stymulatora dwukanałowego zawierał:  elektrodę domózgową ośmiokontaktową,  elastyczny łącznik do elektrody,   pilot dla pacjenta, transparentny pierścień do mocowania elektrody w otworze trepanacyjnym, tunelizator,  elektrody do mikrorekordingu – 5 szt. ,  kable do mikrorekordingu, kaniule insercyjne – 5 szt, apapter do systemów czterkontaktowych, kabel śródoperacyjny
</t>
  </si>
  <si>
    <t>Kabel śródoperacyjny</t>
  </si>
  <si>
    <t>Prowadnica</t>
  </si>
  <si>
    <t>Kabel do zapisu i stymulacji</t>
  </si>
  <si>
    <t>Adapter do systemów  czterokontaktowych</t>
  </si>
  <si>
    <t>Elektroda do stymulacji rdzenia kręgowego</t>
  </si>
  <si>
    <t>Stymulator rdzenia</t>
  </si>
  <si>
    <t xml:space="preserve">Zestaw zawierający: 1 stymulator rdzenia, 1 elektrodę,  1 przedłużacz, 1 tunelizator, 1 pilot pacjenta, 1 kabel screeningowy.
</t>
  </si>
  <si>
    <t>Przedłużacz elestyczny</t>
  </si>
  <si>
    <t>Kabel screeningowy</t>
  </si>
  <si>
    <t>Tunelizator</t>
  </si>
  <si>
    <t>klatka trzonowa</t>
  </si>
  <si>
    <t>płytka nośna</t>
  </si>
  <si>
    <t>wkręt stabilizujący dwuczęściowy</t>
  </si>
  <si>
    <t>wkręt stabilizujący jednoczęściowy "awaryjny"</t>
  </si>
  <si>
    <t>proteza trzonu kręgu regulowana</t>
  </si>
  <si>
    <t>proteza trzonu kręgu stała (nieregulowana)</t>
  </si>
  <si>
    <t>wkręty kostne</t>
  </si>
  <si>
    <t>śruba łacząca płytkę z protezą trzonu</t>
  </si>
  <si>
    <t>Pakiet 5 - Dreny komorowe, dreny lędźwiowe</t>
  </si>
  <si>
    <t>Pakiet 6 - Zestawy do drenaży</t>
  </si>
  <si>
    <t>Pakiet 7 - Sztuczne opony</t>
  </si>
  <si>
    <t>Pakiet 8 - Zastawka komorowo - otrzewnowa</t>
  </si>
  <si>
    <t>Pakiet 9 - Zastawka lędźwiowo - otrzewnowa</t>
  </si>
  <si>
    <t>Pakiet 10 - Zastawka komorowa</t>
  </si>
  <si>
    <t>Pakiet 11 - Zestawy do stymulacji struktur głębokich mózgu</t>
  </si>
  <si>
    <t>Pakiet 12 Zestaw do stymulacji rdzenia kręgowego</t>
  </si>
  <si>
    <t>Pakiet 13 -  klipsy zwykłe strerylne i tytanowe sterylne (pakowane sterylnie przez producenat)</t>
  </si>
  <si>
    <t>Pakiet 14 -  Protezy do wypełnienia ubytków kostnych</t>
  </si>
  <si>
    <t>Pakiet 15- CRANIOPLASTIC</t>
  </si>
  <si>
    <t>Pakiet 16 -  Kaniule do wkłuć obwodowych</t>
  </si>
  <si>
    <t>Pakiet 17-  Jednorazowe ssaki neurochirurgiczne</t>
  </si>
  <si>
    <t>Pakiet 18 - Ostrza , Brzeszczoty, frezy</t>
  </si>
  <si>
    <t>znak sprawy 33/ZP/2020</t>
  </si>
  <si>
    <t xml:space="preserve">A.  Zaciski talerzykowe do mocowania płata czaszki po kraniotomii, tytanowe,  mocowane systemem sprężyną płaską na ryflowanym trzpieniu, kształtowa nasadka na końcu trzpienia zapewniająca stabilny uchwyt aplikatora, sterylne, średnica 11mm, zaciskane ze stałą, powtarzalną siłą, aplikatorem z naciągiem dynamometrycznym. Opakowanie 12 sztuk sterylnych zacisków pakowkowanych indywidualnie. </t>
  </si>
  <si>
    <t xml:space="preserve">B.  Zaciski talerzykowe do mocowania płata czaszki po kraniotomii, tytanowe,  mocowane systemem sprężyną płaską na ryflowanym trzpieniu, kształtowa nasadka na końcu trzpienia zapewniająca stabilny uchwyt aplikatora, sterylne, średnica 16mm, z otworami w obu talerzykach na drenaż, zaciskane ze stałą, powtarzalną siłą, aplikatorem z naciągiem dynamometrycznym. Opakowanie 6 sztuk sterylnych zacisków pakowkowanych indywidualnie. </t>
  </si>
  <si>
    <t>Kaniule do wkłuć obwodowych ze skrzydełkami, portem i paskami kontrastującymi w promieniach Rtg, rozmiar może być większy do 10%, z poliuretanu biokompatybilne. (G 16 popielaty). Rozmiar : 1,7-1,8</t>
  </si>
  <si>
    <t xml:space="preserve">Cena jedn. netto </t>
  </si>
  <si>
    <t xml:space="preserve">Cena jedn. brutto </t>
  </si>
  <si>
    <t>Wartość netto</t>
  </si>
  <si>
    <t>Wartość brutto</t>
  </si>
  <si>
    <r>
      <t xml:space="preserve">Pakiet 1 - Stabilizacja szyjna  </t>
    </r>
    <r>
      <rPr>
        <sz val="10"/>
        <color rgb="FFFF0000"/>
        <rFont val="Arial"/>
        <family val="2"/>
        <charset val="238"/>
      </rPr>
      <t>(dopuszcza się składanie ofert na pozycje)</t>
    </r>
  </si>
  <si>
    <r>
      <t>Stabilizacja szyjna przednia nadtrzonowa</t>
    </r>
    <r>
      <rPr>
        <sz val="7"/>
        <rFont val="Arial"/>
        <family val="2"/>
        <charset val="238"/>
      </rPr>
      <t xml:space="preserve">  - (opis szczegółowy załącznik 1C) </t>
    </r>
    <r>
      <rPr>
        <b/>
        <sz val="7"/>
        <rFont val="Arial"/>
        <family val="2"/>
        <charset val="238"/>
      </rPr>
      <t>Wymagany kontener pracujący w systemie otwartym składający się z: wanna kontenera o wymiarach: dopasowanych do wielkości tac z narzędziami i implantami,  aluminowa, wykonana z jednego kawałka materiału, profilowane dno, zewnętrzny test chemiczny, plastikowa plomba, tabliczka informacyjna po obu stronach wanny, wyposażona w uchwyty blokowane pod kątem 90°, pokrywa kontenera wykonana ze sztucznego tworzywa -polimeru, odpornego na uszkodzenia mechaniczne, bez konieczności wymiany filtrów teflonowych w okresie ok. 5 tyś. cykli.</t>
    </r>
  </si>
  <si>
    <r>
      <t xml:space="preserve">Stabilizacja szyjna międzytrzonowa ACIF </t>
    </r>
    <r>
      <rPr>
        <sz val="7"/>
        <rFont val="Arial"/>
        <family val="2"/>
        <charset val="238"/>
      </rPr>
      <t xml:space="preserve"> - (opis szczegółowy załącznik 1C) </t>
    </r>
    <r>
      <rPr>
        <b/>
        <sz val="7"/>
        <rFont val="Arial"/>
        <family val="2"/>
        <charset val="238"/>
      </rPr>
      <t xml:space="preserve">Wymagany  kontener pracujący w systemie otwartym składający się z: wanna kontenera o wymiarach: dopasowanych do wielkości tac z narzędziami i implantami,  aluminowa, wykonana z jednego kawałka materiału, profilowane dno, zewnętrzny test chemiczny, plastikowa plomba, tabliczka informacyjna po obu stronach wanny, wyposażona w uchwyty blokowane pod kątem 90°, pokrywa kontenera wykonana ze sztucznego tworzywa -polimeru, odpornego na uszkodzenia mechaniczne, bez konieczności wymiany filtrów teflonowych w okresie ok. 5 tyś. cykli.                                                                                                     </t>
    </r>
    <r>
      <rPr>
        <sz val="7"/>
        <rFont val="Arial"/>
        <family val="2"/>
        <charset val="238"/>
      </rPr>
      <t xml:space="preserve">   </t>
    </r>
    <r>
      <rPr>
        <b/>
        <i/>
        <sz val="8"/>
        <rFont val="Arial CE"/>
        <charset val="238"/>
      </rPr>
      <t/>
    </r>
  </si>
  <si>
    <r>
      <t xml:space="preserve">Stabilizacja szyjna tylna międzyłukowa </t>
    </r>
    <r>
      <rPr>
        <sz val="7"/>
        <rFont val="Arial"/>
        <family val="2"/>
        <charset val="238"/>
      </rPr>
      <t xml:space="preserve">- (opis szczegółowy załącznik 1C) </t>
    </r>
    <r>
      <rPr>
        <b/>
        <sz val="7"/>
        <rFont val="Arial"/>
        <family val="2"/>
        <charset val="238"/>
      </rPr>
      <t>Wymagany kontener pracujący w systemie otwartym składający się z: wanna kontenera o wymiarach: dopasowanych do wielkości tac z narzędziami i implantami,  aluminowa, wykonana z jednego kawałka materiału, profilowane dno, zewnętrzny test chemiczny, plastikowa plomba, tabliczka informacyjna po obu stronach wanny, wyposażona w uchwyty blokowane pod kątem 90°, pokrywa kontenera wykonana ze sztucznego tworzywa -polimeru, odpornego na uszkodzenia mechaniczne, bez konieczności wymiany filtrów teflonowych w okresie ok. 5 tyś. cykli.</t>
    </r>
  </si>
  <si>
    <r>
      <t>Stabilizacja szyjna tylna przeznasadowa</t>
    </r>
    <r>
      <rPr>
        <sz val="7"/>
        <rFont val="Arial"/>
        <family val="2"/>
        <charset val="238"/>
      </rPr>
      <t xml:space="preserve">  śrubami przeznasadowymi - (opis szczegółowy załącznik 1C) </t>
    </r>
    <r>
      <rPr>
        <b/>
        <sz val="7"/>
        <rFont val="Arial"/>
        <family val="2"/>
        <charset val="238"/>
      </rPr>
      <t>Wymagany  kontener pracujący w systemie otwartym składający się z: wanna kontenera o wymiarach: dopasowanych do wielkości tac z narzędziami i implantami,  aluminowa, wykonana z jednego kawałka materiału, profilowane dno, zewnętrzny test chemiczny, plastikowa plomba, tabliczka informacyjna po obu stronach wanny, wyposażona w uchwyty blokowane pod kątem 90°, pokrywa kontenera wykonana ze sztucznego tworzywa -polimeru, odpornego na uszkodzenia mechaniczne, bez konieczności wymiany filtrów teflonowych w okresie ok. 5 tyś. cykli.</t>
    </r>
  </si>
  <si>
    <r>
      <t>Stabilizacja szyjna tylna przeznasadowa  kotwami przeznasadowymi</t>
    </r>
    <r>
      <rPr>
        <sz val="7"/>
        <rFont val="Arial"/>
        <family val="2"/>
        <charset val="238"/>
      </rPr>
      <t xml:space="preserve"> - (opis szczegółowy załącznik 1C) </t>
    </r>
    <r>
      <rPr>
        <b/>
        <sz val="7"/>
        <rFont val="Arial"/>
        <family val="2"/>
        <charset val="238"/>
      </rPr>
      <t>Wymagany kontener pracujący w systemie otwartym składający się z: wanna kontenera o wymiarach: dopasowanych do wielkości tac z narzędziami i implantami,  aluminowa, wykonana z jednego kawałka materiału, profilowane dno, zewnętrzny test chemiczny, plastikowa plomba, tabliczka informacyjna po obu stronach wanny, wyposażona w uchwyty blokowane pod kątem 90°, pokrywa kontenera wykonana ze sztucznego tworzywa -polimeru, odpornego na uszkodzenia mechaniczne, bez konieczności wymiany filtrów teflonowych w okresie ok. 5 tyś. cykli.</t>
    </r>
  </si>
  <si>
    <r>
      <t>Stabilizacja potyliczno - szyjna międzyłukowa</t>
    </r>
    <r>
      <rPr>
        <sz val="7"/>
        <rFont val="Arial"/>
        <family val="2"/>
        <charset val="238"/>
      </rPr>
      <t xml:space="preserve">  - (opis szczegółowy załącznik 1C) </t>
    </r>
    <r>
      <rPr>
        <b/>
        <sz val="7"/>
        <rFont val="Arial"/>
        <family val="2"/>
        <charset val="238"/>
      </rPr>
      <t>Wymagany kontener pracujący w systemie otwartym składający się z: wanna kontenera o wymiarach: dopasowanych do wielkości tac z narzędziami i implantami,  aluminowa, wykonana z jednego kawałka materiału, profilowane dno, zewnętrzny test chemiczny, plastikowa plomba, tabliczka informacyjna po obu stronach wanny, wyposażona w uchwyty blokowane pod kątem 90°, pokrywa kontenera wykonana ze sztucznego tworzywa -polimeru, odpornego na uszkodzenia mechaniczne, bez konieczności wymiany filtrów teflonowych w okresie ok. 5 tyś. cykli.</t>
    </r>
  </si>
  <si>
    <r>
      <t>Stabilizacja potyliczno - szyjna przeznasadowa śrubami przeznasadowymi</t>
    </r>
    <r>
      <rPr>
        <sz val="7"/>
        <rFont val="Arial"/>
        <family val="2"/>
        <charset val="238"/>
      </rPr>
      <t xml:space="preserve"> - (opis szczegółowy załącznik 1C) </t>
    </r>
    <r>
      <rPr>
        <b/>
        <sz val="7"/>
        <rFont val="Arial"/>
        <family val="2"/>
        <charset val="238"/>
      </rPr>
      <t>Wymagany kontener pracujący w systemie otwartym składający się z: wanna kontenera o wymiarach: dopasowanych do wielkości tac z narzędziami i implantami,  aluminowa, wykonana z jednego kawałka materiału, profilowane dno, zewnętrzny test chemiczny, plastikowa plomba, tabliczka informacyjna po obu stronach wanny, wyposażona w uchwyty blokowane pod kątem 90°, pokrywa kontenera wykonana ze sztucznego tworzywa -polimeru, odpornego na uszkodzenia mechaniczne, bez konieczności wymiany filtrów teflonowych w okresie ok. 5 tyś. cykli.</t>
    </r>
  </si>
  <si>
    <r>
      <t>Stabilizacja potyliczno - szyjna przeznasadowa</t>
    </r>
    <r>
      <rPr>
        <sz val="7"/>
        <rFont val="Arial"/>
        <family val="2"/>
        <charset val="238"/>
      </rPr>
      <t xml:space="preserve"> </t>
    </r>
    <r>
      <rPr>
        <b/>
        <sz val="7"/>
        <rFont val="Arial"/>
        <family val="2"/>
        <charset val="238"/>
      </rPr>
      <t>kotwami przeznasadowymi -</t>
    </r>
    <r>
      <rPr>
        <sz val="7"/>
        <rFont val="Arial"/>
        <family val="2"/>
        <charset val="238"/>
      </rPr>
      <t xml:space="preserve"> (opis szczegółowy załącznik 1C) </t>
    </r>
    <r>
      <rPr>
        <b/>
        <sz val="7"/>
        <rFont val="Arial"/>
        <family val="2"/>
        <charset val="238"/>
      </rPr>
      <t>Wymagany kontener pracujący w systemie otwartym składający się z: wanna kontenera o wymiarach: dopasowanych do wielkości tac z narzędziami i implantami,  aluminowa, wykonana z jednego kawałka materiału, profilowane dno, zewnętrzny test chemiczny, plastikowa plomba, tabliczka informacyjna po obu stronach wanny, wyposażona w uchwyty blokowane pod kątem 90°, pokrywa kontenera wykonana ze sztucznego tworzywa -polimeru, odpornego na uszkodzenia mechaniczne, bez konieczności wymiany filtrów teflonowych w okresie ok. 5 tyś. cykli.</t>
    </r>
  </si>
  <si>
    <r>
      <t>Stabilizacja zęba obrotnika przeztrzonowa</t>
    </r>
    <r>
      <rPr>
        <sz val="7"/>
        <rFont val="Arial"/>
        <family val="2"/>
        <charset val="238"/>
      </rPr>
      <t xml:space="preserve">  - (opis szczegółowy załącznik 1C) </t>
    </r>
    <r>
      <rPr>
        <b/>
        <sz val="7"/>
        <rFont val="Arial"/>
        <family val="2"/>
        <charset val="238"/>
      </rPr>
      <t>Wymagany kontener pracujący w systemie otwartym składający się z: wanna kontenera o wymiarach: dopasowanych do wielkości tac z narzędziami i implantami,  aluminowa, wykonana z jednego kawałka materiału, profilowane dno, zewnętrzny test chemiczny, plastikowa plomba, tabliczka informacyjna po obu stronach wanny, wyposażona w uchwyty blokowane pod kątem 90°, pokrywa kontenera wykonana ze sztucznego tworzywa -polimeru, odpornego na uszkodzenia mechaniczne, bez konieczności wymiany filtrów teflonowych w okresie ok. 5 tyś. cykli.</t>
    </r>
  </si>
  <si>
    <r>
      <t>Stabilizacja szyjna  przednia natrzonowa w połączeniu z regulowaną protezą trzonu kręgowego</t>
    </r>
    <r>
      <rPr>
        <sz val="7"/>
        <rFont val="Arial"/>
        <family val="2"/>
        <charset val="238"/>
      </rPr>
      <t xml:space="preserve"> - (opis szczegółowy załącznik 1C) </t>
    </r>
    <r>
      <rPr>
        <b/>
        <sz val="7"/>
        <rFont val="Arial"/>
        <family val="2"/>
        <charset val="238"/>
      </rPr>
      <t>Wymagany kontener pracujący w systemie otwartym składający się z: wanna kontenera o wymiarach: dopasowanych do wielkości tac z narzędziami i implantami,  aluminowa, wykonana z jednego kawałka materiału, profilowane dno, zewnętrzny test chemiczny, plastikowa plomba, tabliczka informacyjna po obu stronach wanny, wyposażona w uchwyty blokowane pod kątem 90°, pokrywa kontenera wykonana ze sztucznego tworzywa -polimeru, odpornego na uszkodzenia mechaniczne, bez konieczności wymiany filtrów teflonowych w okresie ok. 5 tyś. cykli.</t>
    </r>
  </si>
  <si>
    <r>
      <t>Stabilizacja szyjna międzytrzonowa ACIF  ze stopu tytanu</t>
    </r>
    <r>
      <rPr>
        <sz val="7"/>
        <rFont val="Arial"/>
        <family val="2"/>
        <charset val="238"/>
      </rPr>
      <t xml:space="preserve"> - (opis szczegółowy załącznik 1C) </t>
    </r>
    <r>
      <rPr>
        <b/>
        <sz val="7"/>
        <rFont val="Arial"/>
        <family val="2"/>
        <charset val="238"/>
      </rPr>
      <t xml:space="preserve">Wymagany  kontener pracujący w systemie otwartym składający się z: wanna kontenera o wymiarach: dopasowanych do wielkości tac z narzędziami i implantami,  aluminowa, wykonana z jednego kawałka materiału, profilowane dno, zewnętrzny test chemiczny, plastikowa plomba, tabliczka informacyjna po obu stronach wanny, wyposażona w uchwyty blokowane pod kątem 90°, pokrywa kontenera wykonana ze sztucznego tworzywa -polimeru, odpornego na uszkodzenia mechaniczne, bez konieczności wymiany filtrów teflonowych w okresie ok. 5 tyś. cykli.                                                                                                     </t>
    </r>
    <r>
      <rPr>
        <sz val="7"/>
        <rFont val="Arial"/>
        <family val="2"/>
        <charset val="238"/>
      </rPr>
      <t xml:space="preserve">   </t>
    </r>
  </si>
  <si>
    <r>
      <t>Stabilizacja szyjna  przednia natrzonowa w połączeniu ze stałą (nieregulowaną) protezą trzonu kręgowego</t>
    </r>
    <r>
      <rPr>
        <sz val="7"/>
        <rFont val="Arial"/>
        <family val="2"/>
        <charset val="238"/>
      </rPr>
      <t xml:space="preserve"> - (opis szczegółowy załącznik 1C) </t>
    </r>
    <r>
      <rPr>
        <b/>
        <sz val="7"/>
        <rFont val="Arial"/>
        <family val="2"/>
        <charset val="238"/>
      </rPr>
      <t>Wymagany kontener pracujący w systemie otwartym składający się z: wanna kontenera o wymiarach: dopasowanych do wielkości tac z narzędziami i implantami,  aluminowa, wykonana z jednego kawałka materiału, profilowane dno, zewnętrzny test chemiczny, plastikowa plomba, tabliczka informacyjna po obu stronach wanny, wyposażona w uchwyty blokowane pod kątem 90°, pokrywa kontenera wykonana ze sztucznego tworzywa -polimeru, odpornego na uszkodzenia mechaniczne, bez konieczności wymiany filtrów teflonowych w okresie ok. 5 tyś. cykli.</t>
    </r>
  </si>
  <si>
    <r>
      <t xml:space="preserve">Pakiet 2 - Stabilizacja piersiowo - lędźwiowa </t>
    </r>
    <r>
      <rPr>
        <sz val="10"/>
        <color rgb="FFFF0000"/>
        <rFont val="Arial"/>
        <family val="2"/>
        <charset val="238"/>
      </rPr>
      <t>(dopuszcza się składanie ofert na pozycje)</t>
    </r>
  </si>
  <si>
    <r>
      <t>Stabilizacja lędźwiowa międzytrzonowa PLIF</t>
    </r>
    <r>
      <rPr>
        <sz val="7"/>
        <rFont val="Arial"/>
        <family val="2"/>
        <charset val="238"/>
      </rPr>
      <t xml:space="preserve">  - (opis szczegółowy załżcznik 1C) Wymagany kontener pracujący w systemie otwartym składający się z: wanna kontenera o wymiarach: dopasowanych do wielkości tac z narzędziami i implantami,  aluminowa, wykonana z jednego kawałka materiału, profilowane dno, zewnętrzny test chemiczny, plastikowa plomba, tabliczka informacyjna po obu stronach wanny, wyposażona w uchwyty blokowane pod kątem 90°, pokrywa kontenera wykonana ze sztucznego tworzywa -polimeru, odpornego na uszkodzenia mechaniczne, bez konieczności wymiany filtrów teflonowych w okresie ok. 5 tyś. cykli</t>
    </r>
    <r>
      <rPr>
        <b/>
        <sz val="7"/>
        <rFont val="Arial"/>
        <family val="2"/>
        <charset val="238"/>
      </rPr>
      <t>.</t>
    </r>
  </si>
  <si>
    <r>
      <t>Stabilizacja krótkoodcinkowa przeznasadowa na ruchomych przegubach</t>
    </r>
    <r>
      <rPr>
        <sz val="7"/>
        <rFont val="Arial"/>
        <family val="2"/>
        <charset val="238"/>
      </rPr>
      <t xml:space="preserve">  - (opis szczegółowy załącznik 1C).   Wymagany  kontener pracujący w systemie otwartym składający się z: wanna kontenera o wymiarach: dopasowanych do wielkości tac z narzędziami i implantami,  aluminowa, wykonana z jednego kawałka materiału, profilowane dno, zewnętrzny test chemiczny, plastikowa plomba, tabliczka informacyjna po obu stronach wanny, wyposażona w uchwyty blokowane pod kątem 90°, pokrywa kontenera wykonana ze sztucznego tworzywa -polimeru, odpornego na uszkodzenia mechaniczne, bez konieczności wymiany filtrów teflonowych w okresie ok. 5 tyś. cykli.                                                          </t>
    </r>
  </si>
  <si>
    <r>
      <t>Stabilizacja krótkoodcinkowa przeznasadowa na sztywnych przegubach</t>
    </r>
    <r>
      <rPr>
        <sz val="7"/>
        <rFont val="Arial"/>
        <family val="2"/>
        <charset val="238"/>
      </rPr>
      <t xml:space="preserve">   - (opis szczegółowy załącznik 1C). Wymagany kontener pracujący w systemie otwartym składający się z: wanna kontenera o wymiarach: dopasowanych do wielkości tac z narzędziami i implantami,  aluminowa, wykonana z jednego kawałka materiału, profilowane dno, zewnętrzny test chemiczny, plastikowa plomba, tabliczka informacyjna po obu stronach wanny, wyposażona w uchwyty blokowane pod kątem 90°, pokrywa kontenera wykonana ze sztucznego tworzywa -polimeru, odpornego na uszkodzenia mechaniczne, bez konieczności wymiany filtrów teflonowych w okresie ok. 5 tyś. cykli.</t>
    </r>
  </si>
  <si>
    <r>
      <t xml:space="preserve">Stabilizacja podciągowa </t>
    </r>
    <r>
      <rPr>
        <sz val="7"/>
        <rFont val="Arial"/>
        <family val="2"/>
        <charset val="238"/>
      </rPr>
      <t xml:space="preserve"> - (opis szczegółowy załącznik 1C) </t>
    </r>
    <r>
      <rPr>
        <b/>
        <sz val="7"/>
        <rFont val="Arial"/>
        <family val="2"/>
        <charset val="238"/>
      </rPr>
      <t>Wymagany kontener pracujący w systemie otwartym składający się z: wanna kontenera o wymiarach: dopasowanych do wielkości tac z narzędziami i implantami,  aluminowa, wykonana z jednego kawałka materiału, profilowane dno, zewnętrzny test chemiczny, plastikowa plomba, tabliczka informacyjna po obu stronach wanny, wyposażona w uchwyty blokowane pod kątem 90°, pokrywa kontenera wykonana ze sztucznego tworzywa -polimeru, odpornego na uszkodzenia mechaniczne, bez konieczności wymiany filtrów teflonowych w okresie ok. 5 tyś. cykli.</t>
    </r>
  </si>
  <si>
    <r>
      <t xml:space="preserve">Stabilizacja długoodcinkowa </t>
    </r>
    <r>
      <rPr>
        <sz val="7"/>
        <rFont val="Arial"/>
        <family val="2"/>
        <charset val="238"/>
      </rPr>
      <t xml:space="preserve"> - (opis szczegółowy załącznik 1C) Wymagany kontener pracujący w systemie otwartym składający się z: wanna kontenera o wymiarach: dopasowanych do wielkości tac z narzędziami i implantami,  aluminowa, wykonana z jednego kawałka materiału, profilowane dno, zewnętrzny test chemiczny, plastikowa plomba, tabliczka informacyjna po obu stronach wanny, wyposażona w uchwyty blokowane pod kątem 90°, pokrywa kontenera wykonana ze sztucznego tworzywa -polimeru, odpornego na uszkodzenia mechaniczne, bez konieczności wymiany filtrów teflonowych w okresie ok. 5 tyś. cykli.</t>
    </r>
  </si>
  <si>
    <r>
      <t xml:space="preserve">Stabilizacja repozycyjna </t>
    </r>
    <r>
      <rPr>
        <sz val="7"/>
        <rFont val="Arial"/>
        <family val="2"/>
        <charset val="238"/>
      </rPr>
      <t xml:space="preserve"> - (opis szczegółowy załacznik 1C) Wymagany kompletny wykaz elementów zestawu z podaniem cen jednostkowych.Kontener pracujący w systemie otwartym składający się z: wanna kontenera o wymiarach: dopasowanych do wielkości tac z narzędziami i implantami,  aluminowa, wykonana z jednego kawałka materiału, profilowane dno, zewnętrzny test chemiczny, plastikowa plomba, tabliczka informacyjna po obu stronach wanny, wyposażona w uchwyty blokowane pod kątem 90°, pokrywa kontenera wykonana ze sztucznego tworzywa -polimeru, odpornego na uszkodzenia mechaniczne, bez konieczności wymiany filtrów teflonowych w okresie ok. 5 tyś. cykli.</t>
    </r>
  </si>
  <si>
    <r>
      <t xml:space="preserve">Stała proteza trzonu kręgowego kręgosłupa w odcinku piersiowo-lędźwiowym </t>
    </r>
    <r>
      <rPr>
        <sz val="7"/>
        <rFont val="Arial"/>
        <family val="2"/>
        <charset val="238"/>
      </rPr>
      <t xml:space="preserve"> - (opis szczegółowy załącznik 1C). Wymagany kontener pracujący w systemie otwartym składający się z: wanna kontenera o wymiarach: dopasowanych do wielkości tac z narzędziami i implantami,  aluminowa, wykonana z jednego kawałka materiału, profilowane dno, zewnętrzny test chemiczny, plastikowa plomba, tabliczka informacyjna po obu stronach wanny, wyposażona w uchwyty blokowane pod kątem 90°, pokrywa kontenera wykonana ze sztucznego tworzywa -polimeru, odpornego na uszkodzenia mechaniczne, bez konieczności wymiany filtrów teflonowych w okresie ok. 5 tyś. cykli.</t>
    </r>
  </si>
  <si>
    <r>
      <t xml:space="preserve">Stabilizacja stawu krzyżowo – biodrowego </t>
    </r>
    <r>
      <rPr>
        <sz val="7"/>
        <rFont val="Arial"/>
        <family val="2"/>
        <charset val="238"/>
      </rPr>
      <t xml:space="preserve"> - (opis szczegółowy załącznik 1C). Wymagany kontener pracujący w systemie otwartym składający się z: wanna kontenera o wymiarach: dopasowanych do wielkości tac z narzędziami i implantami,  aluminowa, wykonana z jednego kawałka materiału, profilowane dno, zewnętrzny test chemiczny, plastikowa plomba, tabliczka informacyjna po obu stronach wanny, wyposażona w uchwyty blokowane pod kątem 90°, pokrywa kontenera wykonana ze sztucznego tworzywa -polimeru, odpornego na uszkodzenia mechaniczne, bez konieczności wymiany filtrów teflonowych w okresie ok. 5 tyś. cykli.</t>
    </r>
  </si>
  <si>
    <r>
      <t xml:space="preserve">Pakiet 3 - Różne </t>
    </r>
    <r>
      <rPr>
        <sz val="10"/>
        <color rgb="FFFF0000"/>
        <rFont val="Arial"/>
        <family val="2"/>
        <charset val="238"/>
      </rPr>
      <t>(dopuszcza się składanie ofert na pozycje)</t>
    </r>
  </si>
  <si>
    <r>
      <t>Pakiet 4 -  narzędzia neurochirurgiczne</t>
    </r>
    <r>
      <rPr>
        <b/>
        <sz val="10"/>
        <color rgb="FFFF0000"/>
        <rFont val="Arial"/>
        <family val="2"/>
        <charset val="238"/>
      </rPr>
      <t xml:space="preserve"> (dopuszcza się składanie ofert na pozycje)</t>
    </r>
  </si>
  <si>
    <r>
      <t xml:space="preserve">Wiertło spiralne </t>
    </r>
    <r>
      <rPr>
        <sz val="8"/>
        <color indexed="8"/>
        <rFont val="Arial"/>
        <family val="2"/>
        <charset val="238"/>
      </rPr>
      <t>Ø 1,2 mm, z zaczepem, do uchwytu kraniotomu, kompatybilne z posiadaną wiertarką MS UNI - Aesculap AG i dopuszczone do użytku przez producenta wiertarki</t>
    </r>
  </si>
  <si>
    <r>
      <t xml:space="preserve">Wiertło spiralne </t>
    </r>
    <r>
      <rPr>
        <sz val="8"/>
        <color indexed="8"/>
        <rFont val="Arial"/>
        <family val="2"/>
        <charset val="238"/>
      </rPr>
      <t>Ø 1,5 mm, z zaczepem, do uchwytu kraniotomu, kompatybilne z posiadaną wiertarką MS UNI - Aesculap AG i dopuszczone do użytku przez producenta wiertarki</t>
    </r>
  </si>
  <si>
    <r>
      <t xml:space="preserve">Wiertło spiralne </t>
    </r>
    <r>
      <rPr>
        <sz val="8"/>
        <color indexed="8"/>
        <rFont val="Arial"/>
        <family val="2"/>
        <charset val="238"/>
      </rPr>
      <t>Ø 1,5 mm, z zaczepem, do kątnicy/prostnicy krótkiej z jednym pierścieniem, kompatybilne z posiadaną wiertarką MS UNI - Aesculap AG i dopuszczone do użytku przez producenta wiertarki</t>
    </r>
  </si>
  <si>
    <r>
      <t xml:space="preserve">Wiertło spiralne </t>
    </r>
    <r>
      <rPr>
        <sz val="8"/>
        <color indexed="8"/>
        <rFont val="Arial"/>
        <family val="2"/>
        <charset val="238"/>
      </rPr>
      <t>Ø 2,0 mm, z zaczepem, do kątnicy/prostnicy krótkiej z jednym pierścieniem, kompatybilne z posiadaną wiertarką MS UNI - Aesculap AG i dopuszczone do użytku przez producenta wiertarki</t>
    </r>
  </si>
  <si>
    <r>
      <t xml:space="preserve">Wiertło spiralne </t>
    </r>
    <r>
      <rPr>
        <sz val="8"/>
        <color indexed="8"/>
        <rFont val="Arial"/>
        <family val="2"/>
        <charset val="238"/>
      </rPr>
      <t>Ø 1,5 mm, z zaczepem, do kątnicy/prostnicy średniej z dwoma pierścieniami, kompatybilne z posiadaną wiertarką MS UNI - Aesculap AG i dopuszczone do użytku przez producenta wiertarki</t>
    </r>
  </si>
  <si>
    <r>
      <t xml:space="preserve">Wiertło spiralne </t>
    </r>
    <r>
      <rPr>
        <sz val="8"/>
        <color indexed="8"/>
        <rFont val="Arial"/>
        <family val="2"/>
        <charset val="238"/>
      </rPr>
      <t>Ø 2,0 mm, z zaczepem, do kątnicy/prostnicy średniej z dwoma pierścieniami, kompatybilne z posiadaną wiertarką MS UNI - Aesculap AG i dopuszczone do użytku przez producenta wiertarki</t>
    </r>
  </si>
  <si>
    <r>
      <t xml:space="preserve">Wiertło spiralne </t>
    </r>
    <r>
      <rPr>
        <sz val="8"/>
        <color indexed="8"/>
        <rFont val="Arial"/>
        <family val="2"/>
        <charset val="238"/>
      </rPr>
      <t>Ø 1,5 mm, z zaczepem, do kątnicy extra długiej z jednym grubym pierścieniem, kompatybilne z posiadaną wiertarką MS UNI - Aesculap AG i dopuszczone do użytku przez producenta wiertarki</t>
    </r>
  </si>
  <si>
    <t>Zestaw zawierający: Stymulator jednokanałowy do leczenia choroby Parkinsona, drżenia samoistnego i dystonii - możliwość wyboru pracy: stałonapięciowy, przy amplitudzie 0-25,5V lub stałonatężeniowy przy amplitudzie 0-25,5mA, możliwość ustawienia i zapisania w pamięci stymulatora dwóch niezależnych programów dla jednej elektrody wraz z akcesoriami.  Zamawiający wymaga, aby zestaw do stymulacji głębokich struktur mózgu, oprócz stymulatora jednokanałowego zawierał:  elektrodę domózgową - odstępy pomiędzy złączami 0,5 mm lub 1,5 mm, długość 25, 28, 30, 35 lub 40 cm,  elastyczny łącznik do elektrody, rozciągliwość do 16%,o długościach w stanie spoczynku do wyboru:
  40, 50, 60, 90 lub 95 cm lub łącznik nieelastyczny, o długościach do wyboru 51,  pilot dla pacjenta – umożliwiający kontrolę stanu baterii pilota i samego neurostymulatora, 
  ekran   wyświetlający stan parametrów z możliwością ich regulacji, w granicy limitów zaprogramowanych  
  przez lekarza, transparentny pierścień do mocowania elektrody w otworze trepanacyjnym o średnicy 14mm, tunelizator,  elektrody do mikrorekordingu – 5 szt. w opakowaniu,  kable do mikrorekordingu – 5 szt. w opakowaniu, kaniule insercyjne – 5 szt. w opakowaniu 165mm.*</t>
  </si>
  <si>
    <t>A. Substytut kostny 0,5 cm3</t>
  </si>
  <si>
    <t>B. Substytut kostny 1 cm3</t>
  </si>
  <si>
    <r>
      <rPr>
        <b/>
        <sz val="7"/>
        <rFont val="Arial CE"/>
        <charset val="238"/>
      </rPr>
      <t>Stabilizacja przeznasadowa techniką łączoną MIS (małoinwazyjna) i OPEN (tradycyjna) odcinka piersiowo-lędźwiowego kręgosłupa</t>
    </r>
    <r>
      <rPr>
        <sz val="7"/>
        <rFont val="Arial CE"/>
        <charset val="238"/>
      </rPr>
      <t xml:space="preserve"> </t>
    </r>
    <r>
      <rPr>
        <sz val="7"/>
        <rFont val="Arial CE"/>
        <family val="2"/>
        <charset val="238"/>
      </rPr>
      <t xml:space="preserve"> - (opis szczegółowy załącznik 1C). Wymagany kontener pracujący w systemie otwartym składający się z: wanna kontenera o wymiarach: dopasowanych do wielkości tac z narzędziami i implantami,  aluminowa, wykonana z jednego kawałka materiału, profilowane dno, zewnętrzny test chemiczny, plastikowa plomba, tabliczka informacyjna po obu stronach wanny, wyposażona w uchwyty blokowane pod kątem 90°, pokrywa kontenera wykonana ze sztucznego tworzywa -polimeru, odpornego na uszkodzenia mechaniczne, bez konieczności wymiany filtrów teflonowych w okresie ok. 5 tyś. cykli.</t>
    </r>
  </si>
  <si>
    <t>►</t>
  </si>
  <si>
    <t>DEKLAROWANE TERMINY:</t>
  </si>
  <si>
    <t>Deklarowany termin dostawy (od 1 do max. 3 dni w dni robocze (pon. – pt.) od złożenia zapotrzebowania):</t>
  </si>
  <si>
    <t>Deklarowany termin dostawy w przypadku zagrożenia życia pacjentów ( max. 1 dzień w dni robocze (pon. – pt.) od złożenia zapotrzebowania):</t>
  </si>
  <si>
    <t>Deklarowany termin płatności (min. 30 dni - max 60 dni, licząc od daty otrzymania przez Zamawiającego faktury VAT):</t>
  </si>
  <si>
    <t>Deklarowany termin wykonania reklamacji (min. 1 dni - max. 3 dni w dni robocze (pon. – pt.) od dnia złożenia reklamacji):</t>
  </si>
  <si>
    <t>WYMAGANIA:</t>
  </si>
  <si>
    <t>Spełnienie wszystkich wymagań w SIWZ i załącznikach do SIWZ</t>
  </si>
  <si>
    <t xml:space="preserve">Uwaga: formuły są podane pomocniczo, wykonawca winien je zweryfikować. Wykonawca odpowiada za wlasne przeliczenia. </t>
  </si>
  <si>
    <t>Kwalifikowany podpis elektroniczny osoby uprawnionej do reprezentowania wykonawcy</t>
  </si>
  <si>
    <t>Wartości i liczby w kolumnach f), g), i), j) należy wpisać z dokładnością do dwóch miejsc po przecinku.</t>
  </si>
  <si>
    <r>
      <t xml:space="preserve">Formularz zawiera formuły ułatwiajace sporządzenie oferty. Wystarczy wprowadzić dane do kolumny f) cena jedn. netto i </t>
    </r>
    <r>
      <rPr>
        <b/>
        <sz val="7.5"/>
        <rFont val="Arial"/>
        <family val="2"/>
        <charset val="238"/>
      </rPr>
      <t>zaakceptować bądź zmienić  stawkę VAT</t>
    </r>
    <r>
      <rPr>
        <sz val="7.5"/>
        <rFont val="Arial"/>
        <family val="2"/>
        <charset val="238"/>
      </rPr>
      <t xml:space="preserve">, aby uzyskać cenę oferty. </t>
    </r>
  </si>
  <si>
    <t>kotwica/hak/śruba</t>
  </si>
  <si>
    <t>śruba przeskórna</t>
  </si>
  <si>
    <t>śruba transpedikularna</t>
  </si>
  <si>
    <t>śruba perforowana</t>
  </si>
  <si>
    <t>jednostka doprowadzająca cement</t>
  </si>
  <si>
    <t>igła naprowadzająca przeznasadowa ( 1opakowanie-6szt)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</si>
</sst>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164" formatCode="_-* #,##0\ _z_ł_-;\-* #,##0\ _z_ł_-;_-* &quot;-&quot;\ _z_ł_-;_-@_-"/>
    <numFmt numFmtId="165" formatCode="_-* #,##0.00\ _z_ł_-;\-* #,##0.00\ _z_ł_-;_-* &quot;-&quot;??\ _z_ł_-;_-@_-"/>
    <numFmt numFmtId="166" formatCode="#,##0.00\ &quot;zł&quot;"/>
    <numFmt numFmtId="167" formatCode="_-* #,##0.00\ _z_ł_-;\-* #,##0.00\ _z_ł_-;_-* &quot;-&quot;\ _z_ł_-;_-@_-"/>
    <numFmt numFmtId="168" formatCode="&quot; &quot;#,##0.00&quot;    &quot;;&quot;-&quot;#,##0.00&quot;    &quot;;&quot; -&quot;00&quot;    &quot;;&quot; &quot;@&quot; &quot;"/>
  </numFmts>
  <fonts count="38" x14ac:knownFonts="1">
    <font>
      <sz val="11"/>
      <color theme="1"/>
      <name val="Calibri"/>
      <family val="2"/>
      <charset val="238"/>
      <scheme val="minor"/>
    </font>
    <font>
      <sz val="11"/>
      <color theme="1"/>
      <name val="Calibri"/>
      <family val="2"/>
      <charset val="238"/>
      <scheme val="minor"/>
    </font>
    <font>
      <b/>
      <sz val="10"/>
      <name val="Arial"/>
      <family val="2"/>
      <charset val="238"/>
    </font>
    <font>
      <sz val="8"/>
      <name val="Tahoma"/>
      <family val="2"/>
      <charset val="238"/>
    </font>
    <font>
      <sz val="8"/>
      <name val="Arial CE"/>
      <family val="2"/>
      <charset val="238"/>
    </font>
    <font>
      <b/>
      <sz val="7"/>
      <name val="Arial CE"/>
      <charset val="238"/>
    </font>
    <font>
      <sz val="7"/>
      <name val="Arial CE"/>
      <charset val="238"/>
    </font>
    <font>
      <b/>
      <i/>
      <sz val="8"/>
      <name val="Arial CE"/>
      <charset val="238"/>
    </font>
    <font>
      <b/>
      <sz val="8"/>
      <color rgb="FFFF0000"/>
      <name val="Arial"/>
      <family val="2"/>
      <charset val="238"/>
    </font>
    <font>
      <sz val="7"/>
      <name val="Arial CE"/>
      <family val="2"/>
      <charset val="238"/>
    </font>
    <font>
      <sz val="7"/>
      <name val="Arial"/>
      <family val="2"/>
      <charset val="238"/>
    </font>
    <font>
      <sz val="8"/>
      <name val="Arial"/>
      <family val="2"/>
      <charset val="238"/>
    </font>
    <font>
      <sz val="9"/>
      <name val="Arial"/>
      <family val="2"/>
      <charset val="238"/>
    </font>
    <font>
      <sz val="10"/>
      <name val="Arial"/>
      <family val="2"/>
      <charset val="238"/>
    </font>
    <font>
      <sz val="11"/>
      <color rgb="FF000000"/>
      <name val="Calibri"/>
      <family val="2"/>
      <charset val="238"/>
    </font>
    <font>
      <sz val="9"/>
      <color theme="1"/>
      <name val="Calibri"/>
      <family val="2"/>
      <charset val="238"/>
      <scheme val="minor"/>
    </font>
    <font>
      <sz val="11"/>
      <color rgb="FFFF0000"/>
      <name val="Calibri"/>
      <family val="2"/>
      <charset val="238"/>
      <scheme val="minor"/>
    </font>
    <font>
      <sz val="11"/>
      <color rgb="FF00B050"/>
      <name val="Calibri"/>
      <family val="2"/>
      <charset val="238"/>
      <scheme val="minor"/>
    </font>
    <font>
      <sz val="11"/>
      <name val="Tahoma"/>
      <family val="2"/>
      <charset val="238"/>
    </font>
    <font>
      <sz val="10"/>
      <color theme="1"/>
      <name val="Calibri"/>
      <family val="2"/>
      <charset val="238"/>
      <scheme val="minor"/>
    </font>
    <font>
      <sz val="8"/>
      <color theme="1"/>
      <name val="Arial"/>
      <family val="2"/>
      <charset val="238"/>
    </font>
    <font>
      <sz val="8"/>
      <color rgb="FF000000"/>
      <name val="Arial"/>
      <family val="2"/>
      <charset val="238"/>
    </font>
    <font>
      <b/>
      <sz val="8"/>
      <name val="Arial"/>
      <family val="2"/>
      <charset val="238"/>
    </font>
    <font>
      <b/>
      <sz val="7"/>
      <name val="Arial"/>
      <family val="2"/>
      <charset val="238"/>
    </font>
    <font>
      <sz val="11"/>
      <color theme="1"/>
      <name val="Arial"/>
      <family val="2"/>
      <charset val="238"/>
    </font>
    <font>
      <sz val="10"/>
      <color rgb="FFFF0000"/>
      <name val="Arial"/>
      <family val="2"/>
      <charset val="238"/>
    </font>
    <font>
      <b/>
      <sz val="10"/>
      <color rgb="FFFF0000"/>
      <name val="Arial"/>
      <family val="2"/>
      <charset val="238"/>
    </font>
    <font>
      <sz val="9"/>
      <color theme="1"/>
      <name val="Arial"/>
      <family val="2"/>
      <charset val="238"/>
    </font>
    <font>
      <sz val="11"/>
      <name val="Arial"/>
      <family val="2"/>
      <charset val="238"/>
    </font>
    <font>
      <sz val="8"/>
      <color rgb="FFFF0000"/>
      <name val="Arial"/>
      <family val="2"/>
      <charset val="238"/>
    </font>
    <font>
      <i/>
      <sz val="9"/>
      <name val="Arial"/>
      <family val="2"/>
      <charset val="238"/>
    </font>
    <font>
      <b/>
      <sz val="9"/>
      <color rgb="FF000000"/>
      <name val="Arial"/>
      <family val="2"/>
      <charset val="238"/>
    </font>
    <font>
      <sz val="9"/>
      <color rgb="FF000000"/>
      <name val="Arial"/>
      <family val="2"/>
      <charset val="238"/>
    </font>
    <font>
      <b/>
      <sz val="8"/>
      <color rgb="FF000000"/>
      <name val="Arial"/>
      <family val="2"/>
      <charset val="238"/>
    </font>
    <font>
      <sz val="8"/>
      <color indexed="8"/>
      <name val="Arial"/>
      <family val="2"/>
      <charset val="238"/>
    </font>
    <font>
      <sz val="11"/>
      <color indexed="8"/>
      <name val="Calibri"/>
      <family val="2"/>
      <charset val="238"/>
    </font>
    <font>
      <sz val="7.5"/>
      <name val="Arial"/>
      <family val="2"/>
      <charset val="238"/>
    </font>
    <font>
      <b/>
      <sz val="7.5"/>
      <name val="Arial"/>
      <family val="2"/>
      <charset val="238"/>
    </font>
  </fonts>
  <fills count="11">
    <fill>
      <patternFill patternType="none"/>
    </fill>
    <fill>
      <patternFill patternType="gray125"/>
    </fill>
    <fill>
      <patternFill patternType="solid">
        <fgColor rgb="FFFFFFFF"/>
        <bgColor rgb="FF000000"/>
      </patternFill>
    </fill>
    <fill>
      <patternFill patternType="solid">
        <fgColor theme="0"/>
        <bgColor rgb="FF000000"/>
      </patternFill>
    </fill>
    <fill>
      <patternFill patternType="solid">
        <fgColor theme="0"/>
        <bgColor indexed="64"/>
      </patternFill>
    </fill>
    <fill>
      <patternFill patternType="solid">
        <fgColor rgb="FFFFFFFF"/>
        <bgColor rgb="FFFFFFFF"/>
      </patternFill>
    </fill>
    <fill>
      <patternFill patternType="solid">
        <fgColor theme="7" tint="0.79998168889431442"/>
        <bgColor indexed="64"/>
      </patternFill>
    </fill>
    <fill>
      <patternFill patternType="solid">
        <fgColor rgb="FFFFFF99"/>
        <bgColor rgb="FF000000"/>
      </patternFill>
    </fill>
    <fill>
      <patternFill patternType="solid">
        <fgColor rgb="FFFFFF99"/>
        <bgColor indexed="64"/>
      </patternFill>
    </fill>
    <fill>
      <patternFill patternType="solid">
        <fgColor rgb="FF00B050"/>
        <bgColor rgb="FF000000"/>
      </patternFill>
    </fill>
    <fill>
      <patternFill patternType="solid">
        <fgColor rgb="FF00B050"/>
        <bgColor indexed="64"/>
      </patternFill>
    </fill>
  </fills>
  <borders count="5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top/>
      <bottom style="thin">
        <color indexed="64"/>
      </bottom>
      <diagonal/>
    </border>
  </borders>
  <cellStyleXfs count="7">
    <xf numFmtId="0" fontId="0" fillId="0" borderId="0"/>
    <xf numFmtId="9" fontId="1" fillId="0" borderId="0" applyFont="0" applyFill="0" applyBorder="0" applyAlignment="0" applyProtection="0"/>
    <xf numFmtId="0" fontId="13" fillId="0" borderId="0"/>
    <xf numFmtId="168" fontId="14" fillId="0" borderId="0" applyFont="0" applyFill="0" applyBorder="0" applyAlignment="0" applyProtection="0"/>
    <xf numFmtId="165"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cellStyleXfs>
  <cellXfs count="553">
    <xf numFmtId="0" fontId="0" fillId="0" borderId="0" xfId="0"/>
    <xf numFmtId="0" fontId="2" fillId="0" borderId="0" xfId="0" applyFont="1" applyFill="1" applyBorder="1"/>
    <xf numFmtId="0" fontId="2" fillId="4" borderId="0" xfId="0" applyFont="1" applyFill="1" applyBorder="1"/>
    <xf numFmtId="0" fontId="10" fillId="3" borderId="7" xfId="0" applyFont="1" applyFill="1" applyBorder="1" applyAlignment="1">
      <alignment vertical="center" wrapText="1"/>
    </xf>
    <xf numFmtId="0" fontId="10" fillId="3" borderId="23" xfId="0" applyFont="1" applyFill="1" applyBorder="1" applyAlignment="1">
      <alignment vertical="center" wrapText="1"/>
    </xf>
    <xf numFmtId="0" fontId="10" fillId="3" borderId="19" xfId="0" applyFont="1" applyFill="1" applyBorder="1" applyAlignment="1">
      <alignment vertical="center" wrapText="1"/>
    </xf>
    <xf numFmtId="0" fontId="11" fillId="3" borderId="0" xfId="0" applyFont="1" applyFill="1" applyBorder="1"/>
    <xf numFmtId="0" fontId="11" fillId="4" borderId="0" xfId="0" applyFont="1" applyFill="1" applyBorder="1"/>
    <xf numFmtId="165" fontId="0" fillId="0" borderId="0" xfId="0" applyNumberFormat="1"/>
    <xf numFmtId="0" fontId="16" fillId="0" borderId="0" xfId="0" applyFont="1"/>
    <xf numFmtId="165" fontId="16" fillId="0" borderId="0" xfId="0" applyNumberFormat="1" applyFont="1"/>
    <xf numFmtId="0" fontId="17" fillId="0" borderId="0" xfId="0" applyFont="1"/>
    <xf numFmtId="0" fontId="10" fillId="2" borderId="42" xfId="0" applyFont="1" applyFill="1" applyBorder="1" applyAlignment="1">
      <alignment vertical="center" wrapText="1"/>
    </xf>
    <xf numFmtId="0" fontId="18" fillId="0" borderId="46" xfId="0" applyFont="1" applyFill="1" applyBorder="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center" vertical="center" wrapText="1"/>
    </xf>
    <xf numFmtId="0" fontId="17" fillId="0" borderId="0" xfId="0" applyFont="1" applyAlignment="1">
      <alignment horizontal="center" vertical="center" wrapText="1"/>
    </xf>
    <xf numFmtId="0" fontId="10" fillId="2" borderId="14" xfId="0" applyNumberFormat="1" applyFont="1" applyFill="1" applyBorder="1" applyAlignment="1">
      <alignment vertical="center" wrapText="1"/>
    </xf>
    <xf numFmtId="0" fontId="11" fillId="3" borderId="14"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11" fillId="3" borderId="23" xfId="0" applyFont="1" applyFill="1" applyBorder="1" applyAlignment="1">
      <alignment horizontal="center" vertical="center" wrapText="1"/>
    </xf>
    <xf numFmtId="165" fontId="11" fillId="3" borderId="23" xfId="0" applyNumberFormat="1" applyFont="1" applyFill="1" applyBorder="1" applyAlignment="1">
      <alignment horizontal="center" vertical="center" wrapText="1"/>
    </xf>
    <xf numFmtId="9" fontId="11" fillId="3" borderId="23" xfId="0" applyNumberFormat="1" applyFont="1" applyFill="1" applyBorder="1" applyAlignment="1">
      <alignment horizontal="center" vertical="center" wrapText="1"/>
    </xf>
    <xf numFmtId="0" fontId="23" fillId="3" borderId="24" xfId="0" applyFont="1" applyFill="1" applyBorder="1" applyAlignment="1">
      <alignment horizontal="center" vertical="center" wrapText="1"/>
    </xf>
    <xf numFmtId="0" fontId="11" fillId="3" borderId="19" xfId="0" applyFont="1" applyFill="1" applyBorder="1" applyAlignment="1">
      <alignment horizontal="center" vertical="center"/>
    </xf>
    <xf numFmtId="165" fontId="11" fillId="3" borderId="19" xfId="0" applyNumberFormat="1" applyFont="1" applyFill="1" applyBorder="1" applyAlignment="1">
      <alignment horizontal="center" vertical="center" wrapText="1"/>
    </xf>
    <xf numFmtId="9" fontId="11" fillId="3" borderId="19" xfId="0" applyNumberFormat="1" applyFont="1" applyFill="1" applyBorder="1" applyAlignment="1">
      <alignment horizontal="center" vertical="center" wrapText="1"/>
    </xf>
    <xf numFmtId="165" fontId="23" fillId="3" borderId="25" xfId="0" applyNumberFormat="1" applyFont="1" applyFill="1" applyBorder="1" applyAlignment="1">
      <alignment horizontal="center" vertical="center" wrapText="1"/>
    </xf>
    <xf numFmtId="0" fontId="24" fillId="3" borderId="0" xfId="0" applyFont="1" applyFill="1" applyBorder="1"/>
    <xf numFmtId="0" fontId="0" fillId="0" borderId="0" xfId="0" applyFill="1"/>
    <xf numFmtId="165" fontId="15" fillId="0" borderId="23" xfId="0" applyNumberFormat="1" applyFont="1" applyBorder="1"/>
    <xf numFmtId="0" fontId="24" fillId="0" borderId="0" xfId="0" applyFont="1" applyFill="1" applyBorder="1"/>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166" fontId="11" fillId="0" borderId="2"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3" fillId="2" borderId="7" xfId="0" applyFont="1" applyFill="1" applyBorder="1" applyAlignment="1">
      <alignment vertical="center" wrapText="1"/>
    </xf>
    <xf numFmtId="0" fontId="11" fillId="2" borderId="7" xfId="0" applyFont="1" applyFill="1" applyBorder="1" applyAlignment="1">
      <alignment horizontal="center" vertical="center" wrapText="1"/>
    </xf>
    <xf numFmtId="0" fontId="11" fillId="3" borderId="7" xfId="0" applyFont="1" applyFill="1" applyBorder="1" applyAlignment="1">
      <alignment horizontal="center" vertical="center" wrapText="1"/>
    </xf>
    <xf numFmtId="165" fontId="11" fillId="2" borderId="7" xfId="0" applyNumberFormat="1" applyFont="1" applyFill="1" applyBorder="1" applyAlignment="1">
      <alignment horizontal="center" vertical="center" wrapText="1"/>
    </xf>
    <xf numFmtId="9" fontId="11" fillId="2" borderId="7" xfId="0" applyNumberFormat="1" applyFont="1" applyFill="1" applyBorder="1" applyAlignment="1">
      <alignment horizontal="center" vertical="center" wrapText="1"/>
    </xf>
    <xf numFmtId="165" fontId="22" fillId="2" borderId="9" xfId="0" applyNumberFormat="1" applyFont="1" applyFill="1" applyBorder="1" applyAlignment="1">
      <alignment horizontal="center" vertical="center" wrapText="1"/>
    </xf>
    <xf numFmtId="0" fontId="23" fillId="2" borderId="14" xfId="0" applyFont="1" applyFill="1" applyBorder="1" applyAlignment="1">
      <alignment vertical="center" wrapText="1"/>
    </xf>
    <xf numFmtId="0" fontId="11" fillId="2" borderId="14" xfId="0" applyFont="1" applyFill="1" applyBorder="1" applyAlignment="1">
      <alignment horizontal="center" vertical="center" wrapText="1"/>
    </xf>
    <xf numFmtId="165" fontId="11" fillId="0" borderId="14" xfId="0" applyNumberFormat="1" applyFont="1" applyFill="1" applyBorder="1" applyAlignment="1">
      <alignment horizontal="center" vertical="center" wrapText="1"/>
    </xf>
    <xf numFmtId="165" fontId="11" fillId="2" borderId="14"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165" fontId="11" fillId="2" borderId="23" xfId="0" applyNumberFormat="1" applyFont="1" applyFill="1" applyBorder="1" applyAlignment="1">
      <alignment horizontal="center" vertical="center" wrapText="1"/>
    </xf>
    <xf numFmtId="165" fontId="11" fillId="2" borderId="16" xfId="0" applyNumberFormat="1" applyFont="1" applyFill="1" applyBorder="1" applyAlignment="1">
      <alignment horizontal="center" vertical="center" wrapText="1"/>
    </xf>
    <xf numFmtId="0" fontId="23" fillId="2" borderId="19" xfId="0" applyFont="1" applyFill="1" applyBorder="1" applyAlignment="1">
      <alignment vertical="center" wrapText="1"/>
    </xf>
    <xf numFmtId="0" fontId="23" fillId="2" borderId="19" xfId="0" applyFont="1" applyFill="1" applyBorder="1" applyAlignment="1">
      <alignment horizontal="center" vertical="center" wrapText="1"/>
    </xf>
    <xf numFmtId="165" fontId="11" fillId="2" borderId="20" xfId="0" applyNumberFormat="1" applyFont="1" applyFill="1" applyBorder="1" applyAlignment="1">
      <alignment horizontal="center" vertical="center" wrapText="1"/>
    </xf>
    <xf numFmtId="165" fontId="11" fillId="2" borderId="21" xfId="0" applyNumberFormat="1" applyFont="1" applyFill="1" applyBorder="1" applyAlignment="1">
      <alignment horizontal="center" vertical="center" wrapText="1"/>
    </xf>
    <xf numFmtId="165" fontId="11" fillId="2" borderId="22" xfId="0" applyNumberFormat="1" applyFont="1" applyFill="1" applyBorder="1" applyAlignment="1">
      <alignment horizontal="center" vertical="center" wrapText="1"/>
    </xf>
    <xf numFmtId="0" fontId="23" fillId="2" borderId="23" xfId="0" applyFont="1" applyFill="1" applyBorder="1" applyAlignment="1">
      <alignment vertical="center" wrapText="1"/>
    </xf>
    <xf numFmtId="0" fontId="11" fillId="2" borderId="23" xfId="0" applyNumberFormat="1" applyFont="1" applyFill="1" applyBorder="1" applyAlignment="1">
      <alignment horizontal="center" vertical="center" wrapText="1"/>
    </xf>
    <xf numFmtId="165" fontId="11" fillId="0" borderId="23" xfId="0" applyNumberFormat="1" applyFont="1" applyFill="1" applyBorder="1" applyAlignment="1">
      <alignment horizontal="center" vertical="center" wrapText="1"/>
    </xf>
    <xf numFmtId="9" fontId="11" fillId="2" borderId="23" xfId="0" applyNumberFormat="1" applyFont="1" applyFill="1" applyBorder="1" applyAlignment="1">
      <alignment horizontal="center" vertical="center" wrapText="1"/>
    </xf>
    <xf numFmtId="165" fontId="11" fillId="2" borderId="24" xfId="0" applyNumberFormat="1" applyFont="1" applyFill="1" applyBorder="1" applyAlignment="1">
      <alignment horizontal="center" vertical="center" wrapText="1"/>
    </xf>
    <xf numFmtId="0" fontId="23" fillId="2" borderId="25" xfId="0" applyFont="1" applyFill="1" applyBorder="1" applyAlignment="1">
      <alignment vertical="center" wrapText="1"/>
    </xf>
    <xf numFmtId="0" fontId="11" fillId="2" borderId="23" xfId="0" applyFont="1" applyFill="1" applyBorder="1" applyAlignment="1">
      <alignment horizontal="center" vertical="center" wrapText="1"/>
    </xf>
    <xf numFmtId="165" fontId="11" fillId="2" borderId="19" xfId="0" applyNumberFormat="1" applyFont="1" applyFill="1" applyBorder="1" applyAlignment="1">
      <alignment horizontal="center" vertical="center" wrapText="1"/>
    </xf>
    <xf numFmtId="165" fontId="11" fillId="2" borderId="27" xfId="0" applyNumberFormat="1" applyFont="1" applyFill="1" applyBorder="1" applyAlignment="1">
      <alignment horizontal="center" vertical="center" wrapText="1"/>
    </xf>
    <xf numFmtId="165" fontId="11" fillId="2" borderId="25" xfId="0" applyNumberFormat="1" applyFont="1" applyFill="1" applyBorder="1" applyAlignment="1">
      <alignment horizontal="center" vertical="center" wrapText="1"/>
    </xf>
    <xf numFmtId="165" fontId="11" fillId="2" borderId="26" xfId="0" applyNumberFormat="1" applyFont="1" applyFill="1" applyBorder="1" applyAlignment="1">
      <alignment horizontal="center" vertical="center" wrapText="1"/>
    </xf>
    <xf numFmtId="165" fontId="11" fillId="2" borderId="8"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23" fillId="2" borderId="2" xfId="0" applyFont="1" applyFill="1" applyBorder="1" applyAlignment="1">
      <alignment vertical="center" wrapText="1"/>
    </xf>
    <xf numFmtId="0" fontId="11" fillId="2"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165" fontId="11" fillId="2" borderId="2" xfId="0"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165" fontId="11" fillId="2" borderId="4" xfId="0" applyNumberFormat="1" applyFont="1" applyFill="1" applyBorder="1" applyAlignment="1">
      <alignment horizontal="center" vertical="center" wrapText="1"/>
    </xf>
    <xf numFmtId="165" fontId="22" fillId="2" borderId="5"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165" fontId="11" fillId="0" borderId="7" xfId="0" applyNumberFormat="1" applyFont="1" applyFill="1" applyBorder="1" applyAlignment="1">
      <alignment horizontal="center" vertical="center" wrapText="1"/>
    </xf>
    <xf numFmtId="165" fontId="8" fillId="2" borderId="9" xfId="0" applyNumberFormat="1" applyFont="1" applyFill="1" applyBorder="1" applyAlignment="1">
      <alignment horizontal="center" vertical="center" wrapText="1"/>
    </xf>
    <xf numFmtId="165" fontId="11" fillId="2" borderId="15" xfId="0" applyNumberFormat="1" applyFont="1" applyFill="1" applyBorder="1" applyAlignment="1">
      <alignment horizontal="center" vertical="center" wrapText="1"/>
    </xf>
    <xf numFmtId="0" fontId="23" fillId="0" borderId="7" xfId="0" applyFont="1" applyFill="1" applyBorder="1" applyAlignment="1">
      <alignment vertical="center" wrapText="1"/>
    </xf>
    <xf numFmtId="0" fontId="11" fillId="0" borderId="7" xfId="0" applyFont="1" applyFill="1" applyBorder="1" applyAlignment="1">
      <alignment horizontal="center" vertical="center" wrapText="1"/>
    </xf>
    <xf numFmtId="9" fontId="11" fillId="0" borderId="7" xfId="0" applyNumberFormat="1" applyFont="1" applyFill="1" applyBorder="1" applyAlignment="1">
      <alignment horizontal="center" vertical="center" wrapText="1"/>
    </xf>
    <xf numFmtId="165" fontId="11" fillId="0" borderId="8" xfId="0" applyNumberFormat="1" applyFont="1" applyFill="1" applyBorder="1" applyAlignment="1">
      <alignment horizontal="center" vertical="center" wrapText="1"/>
    </xf>
    <xf numFmtId="165" fontId="22" fillId="0" borderId="9" xfId="0" applyNumberFormat="1" applyFont="1" applyFill="1" applyBorder="1" applyAlignment="1">
      <alignment horizontal="center" vertical="center" wrapText="1"/>
    </xf>
    <xf numFmtId="0" fontId="23" fillId="0" borderId="23" xfId="0" applyFont="1" applyFill="1" applyBorder="1" applyAlignment="1">
      <alignment vertical="center" wrapText="1"/>
    </xf>
    <xf numFmtId="0" fontId="11" fillId="0" borderId="23" xfId="0" applyNumberFormat="1" applyFont="1" applyFill="1" applyBorder="1" applyAlignment="1">
      <alignment horizontal="center" vertical="center" wrapText="1"/>
    </xf>
    <xf numFmtId="9" fontId="11" fillId="0" borderId="23" xfId="0" applyNumberFormat="1" applyFont="1" applyFill="1" applyBorder="1" applyAlignment="1">
      <alignment horizontal="center" vertical="center" wrapText="1"/>
    </xf>
    <xf numFmtId="165" fontId="11" fillId="0" borderId="24" xfId="0" applyNumberFormat="1" applyFont="1" applyFill="1" applyBorder="1" applyAlignment="1">
      <alignment horizontal="center" vertical="center" wrapText="1"/>
    </xf>
    <xf numFmtId="0" fontId="23" fillId="0" borderId="19" xfId="0" applyFont="1" applyFill="1" applyBorder="1" applyAlignment="1">
      <alignment vertical="center" wrapText="1"/>
    </xf>
    <xf numFmtId="0" fontId="23" fillId="0" borderId="19" xfId="0" applyFont="1" applyFill="1" applyBorder="1" applyAlignment="1">
      <alignment horizontal="center" vertical="center" wrapText="1"/>
    </xf>
    <xf numFmtId="165" fontId="22" fillId="0" borderId="19" xfId="0" applyNumberFormat="1" applyFont="1" applyFill="1" applyBorder="1" applyAlignment="1">
      <alignment horizontal="center" vertical="center" wrapText="1"/>
    </xf>
    <xf numFmtId="0" fontId="23" fillId="0" borderId="25" xfId="0" applyFont="1" applyFill="1" applyBorder="1" applyAlignment="1">
      <alignment vertical="center" wrapText="1"/>
    </xf>
    <xf numFmtId="0" fontId="24" fillId="0" borderId="0" xfId="0" applyFont="1" applyFill="1" applyBorder="1" applyAlignment="1">
      <alignment vertical="center"/>
    </xf>
    <xf numFmtId="0" fontId="22" fillId="0" borderId="28" xfId="0" applyFont="1" applyFill="1" applyBorder="1"/>
    <xf numFmtId="165" fontId="22" fillId="0" borderId="29" xfId="0" applyNumberFormat="1" applyFont="1" applyFill="1" applyBorder="1" applyAlignment="1">
      <alignment vertical="center"/>
    </xf>
    <xf numFmtId="165" fontId="11" fillId="2" borderId="0" xfId="0" applyNumberFormat="1" applyFont="1" applyFill="1" applyBorder="1" applyAlignment="1">
      <alignment horizontal="center" vertical="center" wrapText="1"/>
    </xf>
    <xf numFmtId="0" fontId="11" fillId="3" borderId="7" xfId="0" applyNumberFormat="1" applyFont="1" applyFill="1" applyBorder="1" applyAlignment="1">
      <alignment horizontal="center" vertical="center" wrapText="1"/>
    </xf>
    <xf numFmtId="165" fontId="11" fillId="2" borderId="24" xfId="0" applyNumberFormat="1" applyFont="1" applyFill="1" applyBorder="1" applyAlignment="1">
      <alignment horizontal="left" vertical="center" wrapText="1"/>
    </xf>
    <xf numFmtId="0" fontId="11" fillId="2" borderId="7" xfId="0" applyNumberFormat="1" applyFont="1" applyFill="1" applyBorder="1" applyAlignment="1">
      <alignment horizontal="center" vertical="center" wrapText="1"/>
    </xf>
    <xf numFmtId="0" fontId="23" fillId="2" borderId="30" xfId="0" applyFont="1" applyFill="1" applyBorder="1" applyAlignment="1">
      <alignment vertical="center" wrapText="1"/>
    </xf>
    <xf numFmtId="165" fontId="11" fillId="2" borderId="30" xfId="0" applyNumberFormat="1" applyFont="1" applyFill="1" applyBorder="1" applyAlignment="1">
      <alignment horizontal="center" vertical="center" wrapText="1"/>
    </xf>
    <xf numFmtId="0" fontId="11" fillId="2" borderId="30" xfId="0" applyNumberFormat="1" applyFont="1" applyFill="1" applyBorder="1" applyAlignment="1">
      <alignment horizontal="center" vertical="center" wrapText="1"/>
    </xf>
    <xf numFmtId="9" fontId="11" fillId="2" borderId="30" xfId="0" applyNumberFormat="1" applyFont="1" applyFill="1" applyBorder="1" applyAlignment="1">
      <alignment horizontal="center" vertical="center" wrapText="1"/>
    </xf>
    <xf numFmtId="165" fontId="11" fillId="2" borderId="31" xfId="0" applyNumberFormat="1" applyFont="1" applyFill="1" applyBorder="1" applyAlignment="1">
      <alignment horizontal="center" vertical="center" wrapText="1"/>
    </xf>
    <xf numFmtId="0" fontId="22" fillId="0" borderId="40" xfId="0" applyFont="1" applyFill="1" applyBorder="1"/>
    <xf numFmtId="165" fontId="11" fillId="0" borderId="0" xfId="0" applyNumberFormat="1" applyFont="1" applyFill="1" applyBorder="1"/>
    <xf numFmtId="0" fontId="11" fillId="2" borderId="39" xfId="0" applyFont="1" applyFill="1" applyBorder="1" applyAlignment="1">
      <alignment horizontal="center" vertical="center" wrapText="1"/>
    </xf>
    <xf numFmtId="0" fontId="11" fillId="2" borderId="3" xfId="0" applyFont="1" applyFill="1" applyBorder="1" applyAlignment="1">
      <alignment horizontal="center" vertical="center" wrapText="1"/>
    </xf>
    <xf numFmtId="166" fontId="11" fillId="2" borderId="2" xfId="0"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0" fillId="2" borderId="14" xfId="0" applyFont="1" applyFill="1" applyBorder="1" applyAlignment="1">
      <alignment vertical="center" wrapText="1"/>
    </xf>
    <xf numFmtId="165" fontId="22" fillId="2" borderId="16" xfId="0" applyNumberFormat="1"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3" borderId="30" xfId="0" applyFont="1" applyFill="1" applyBorder="1" applyAlignment="1">
      <alignment horizontal="center" vertical="center" wrapText="1"/>
    </xf>
    <xf numFmtId="165" fontId="11" fillId="0" borderId="30" xfId="0" applyNumberFormat="1" applyFont="1" applyFill="1" applyBorder="1" applyAlignment="1">
      <alignment horizontal="center" vertical="center" wrapText="1"/>
    </xf>
    <xf numFmtId="165" fontId="22" fillId="2" borderId="44" xfId="0" applyNumberFormat="1"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3" borderId="48" xfId="0" applyFont="1" applyFill="1" applyBorder="1" applyAlignment="1">
      <alignment horizontal="center" vertical="center" wrapText="1"/>
    </xf>
    <xf numFmtId="165" fontId="11" fillId="2" borderId="48" xfId="0" applyNumberFormat="1" applyFont="1" applyFill="1" applyBorder="1" applyAlignment="1">
      <alignment horizontal="center" vertical="center" wrapText="1"/>
    </xf>
    <xf numFmtId="9" fontId="11" fillId="2" borderId="48" xfId="0" applyNumberFormat="1" applyFont="1" applyFill="1" applyBorder="1" applyAlignment="1">
      <alignment horizontal="center" vertical="center" wrapText="1"/>
    </xf>
    <xf numFmtId="165" fontId="22" fillId="2" borderId="49" xfId="0" applyNumberFormat="1" applyFont="1" applyFill="1" applyBorder="1" applyAlignment="1">
      <alignment horizontal="center" vertical="center" wrapText="1"/>
    </xf>
    <xf numFmtId="9" fontId="11" fillId="2" borderId="20" xfId="0" applyNumberFormat="1" applyFont="1" applyFill="1" applyBorder="1" applyAlignment="1">
      <alignment horizontal="center" vertical="center" wrapText="1"/>
    </xf>
    <xf numFmtId="165" fontId="8" fillId="2" borderId="22" xfId="0" applyNumberFormat="1" applyFont="1" applyFill="1" applyBorder="1" applyAlignment="1">
      <alignment horizontal="center" vertical="center" wrapText="1"/>
    </xf>
    <xf numFmtId="0" fontId="24" fillId="2" borderId="0" xfId="0" applyFont="1" applyFill="1" applyBorder="1"/>
    <xf numFmtId="0" fontId="22" fillId="2" borderId="29" xfId="0" applyFont="1" applyFill="1" applyBorder="1"/>
    <xf numFmtId="165" fontId="22" fillId="2" borderId="0" xfId="0" applyNumberFormat="1" applyFont="1" applyFill="1" applyBorder="1"/>
    <xf numFmtId="0" fontId="24" fillId="4" borderId="0" xfId="0" applyFont="1" applyFill="1" applyBorder="1"/>
    <xf numFmtId="166" fontId="12" fillId="4" borderId="0" xfId="0" applyNumberFormat="1" applyFont="1" applyFill="1" applyBorder="1"/>
    <xf numFmtId="0" fontId="12" fillId="4" borderId="0" xfId="0" applyFont="1" applyFill="1" applyBorder="1"/>
    <xf numFmtId="0" fontId="11" fillId="3" borderId="32"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4" xfId="0" applyFont="1" applyFill="1" applyBorder="1" applyAlignment="1">
      <alignment horizontal="center" vertical="center" wrapText="1"/>
    </xf>
    <xf numFmtId="166" fontId="11" fillId="3" borderId="33" xfId="0" applyNumberFormat="1"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27" fillId="3" borderId="6" xfId="0" applyFont="1" applyFill="1" applyBorder="1" applyAlignment="1">
      <alignment horizontal="center" vertical="center"/>
    </xf>
    <xf numFmtId="165" fontId="11" fillId="3" borderId="7" xfId="0" applyNumberFormat="1" applyFont="1" applyFill="1" applyBorder="1" applyAlignment="1">
      <alignment horizontal="center" vertical="center" wrapText="1"/>
    </xf>
    <xf numFmtId="9" fontId="11" fillId="3" borderId="7" xfId="0" applyNumberFormat="1" applyFont="1" applyFill="1" applyBorder="1" applyAlignment="1">
      <alignment horizontal="center" vertical="center" wrapText="1"/>
    </xf>
    <xf numFmtId="165" fontId="22" fillId="3" borderId="9" xfId="0" applyNumberFormat="1" applyFont="1" applyFill="1" applyBorder="1" applyAlignment="1">
      <alignment horizontal="center" vertical="center" wrapText="1"/>
    </xf>
    <xf numFmtId="0" fontId="27" fillId="3" borderId="37" xfId="0" applyFont="1" applyFill="1" applyBorder="1" applyAlignment="1">
      <alignment horizontal="center" vertical="center"/>
    </xf>
    <xf numFmtId="165" fontId="22" fillId="3" borderId="24" xfId="0" applyNumberFormat="1" applyFont="1" applyFill="1" applyBorder="1" applyAlignment="1">
      <alignment horizontal="center" vertical="center" wrapText="1"/>
    </xf>
    <xf numFmtId="0" fontId="27" fillId="3" borderId="38" xfId="0" applyFont="1" applyFill="1" applyBorder="1" applyAlignment="1">
      <alignment horizontal="center" vertical="center"/>
    </xf>
    <xf numFmtId="0" fontId="11" fillId="3" borderId="19" xfId="0" applyFont="1" applyFill="1" applyBorder="1" applyAlignment="1">
      <alignment horizontal="center" vertical="center" wrapText="1"/>
    </xf>
    <xf numFmtId="165" fontId="11" fillId="0" borderId="19" xfId="0" applyNumberFormat="1" applyFont="1" applyFill="1" applyBorder="1" applyAlignment="1">
      <alignment horizontal="center" vertical="center" wrapText="1"/>
    </xf>
    <xf numFmtId="165" fontId="22" fillId="3" borderId="25" xfId="0" applyNumberFormat="1" applyFont="1" applyFill="1" applyBorder="1" applyAlignment="1">
      <alignment horizontal="center" vertical="center" wrapText="1"/>
    </xf>
    <xf numFmtId="166" fontId="22" fillId="4" borderId="18" xfId="0" applyNumberFormat="1" applyFont="1" applyFill="1" applyBorder="1"/>
    <xf numFmtId="0" fontId="2" fillId="2" borderId="0" xfId="0" applyFont="1" applyFill="1" applyBorder="1"/>
    <xf numFmtId="0" fontId="11" fillId="2" borderId="0" xfId="0" applyFont="1" applyFill="1" applyBorder="1"/>
    <xf numFmtId="0" fontId="11" fillId="2"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166" fontId="11" fillId="2" borderId="33" xfId="0" applyNumberFormat="1"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0" fillId="2" borderId="7" xfId="0" applyFont="1" applyFill="1" applyBorder="1" applyAlignment="1">
      <alignment vertical="center" wrapText="1"/>
    </xf>
    <xf numFmtId="165" fontId="11" fillId="2" borderId="7" xfId="4" applyFont="1" applyFill="1" applyBorder="1" applyAlignment="1">
      <alignment horizontal="center" vertical="center" wrapText="1"/>
    </xf>
    <xf numFmtId="0" fontId="10" fillId="2" borderId="23" xfId="0" applyFont="1" applyFill="1" applyBorder="1" applyAlignment="1">
      <alignment vertical="center" wrapText="1"/>
    </xf>
    <xf numFmtId="165" fontId="11" fillId="2" borderId="23" xfId="4" applyFont="1" applyFill="1" applyBorder="1" applyAlignment="1">
      <alignment horizontal="center" vertical="center" wrapText="1"/>
    </xf>
    <xf numFmtId="165" fontId="22" fillId="2" borderId="24" xfId="0" applyNumberFormat="1" applyFont="1" applyFill="1" applyBorder="1" applyAlignment="1">
      <alignment horizontal="center" vertical="center" wrapText="1"/>
    </xf>
    <xf numFmtId="0" fontId="11" fillId="2" borderId="38" xfId="0" applyFont="1" applyFill="1" applyBorder="1" applyAlignment="1">
      <alignment horizontal="center" vertical="center"/>
    </xf>
    <xf numFmtId="0" fontId="10" fillId="2" borderId="19" xfId="0" applyFont="1" applyFill="1" applyBorder="1" applyAlignment="1">
      <alignment vertical="center" wrapText="1"/>
    </xf>
    <xf numFmtId="0" fontId="11" fillId="2" borderId="19" xfId="0" applyFont="1" applyFill="1" applyBorder="1" applyAlignment="1">
      <alignment horizontal="center" vertical="center" wrapText="1"/>
    </xf>
    <xf numFmtId="9" fontId="11" fillId="2" borderId="19" xfId="0" applyNumberFormat="1" applyFont="1" applyFill="1" applyBorder="1" applyAlignment="1">
      <alignment horizontal="center" vertical="center" wrapText="1"/>
    </xf>
    <xf numFmtId="165" fontId="11" fillId="2" borderId="19" xfId="4" applyFont="1" applyFill="1" applyBorder="1" applyAlignment="1">
      <alignment horizontal="center" vertical="center" wrapText="1"/>
    </xf>
    <xf numFmtId="165" fontId="22" fillId="2" borderId="25" xfId="0" applyNumberFormat="1" applyFont="1" applyFill="1" applyBorder="1" applyAlignment="1">
      <alignment horizontal="center" vertical="center" wrapText="1"/>
    </xf>
    <xf numFmtId="0" fontId="22" fillId="2" borderId="18" xfId="0" applyFont="1" applyFill="1" applyBorder="1"/>
    <xf numFmtId="0" fontId="11" fillId="2" borderId="6" xfId="0" applyFont="1" applyFill="1" applyBorder="1" applyAlignment="1">
      <alignment horizontal="center" vertical="center"/>
    </xf>
    <xf numFmtId="165" fontId="11" fillId="2" borderId="7" xfId="4" applyFont="1" applyFill="1" applyBorder="1" applyAlignment="1">
      <alignment horizontal="center" vertical="center"/>
    </xf>
    <xf numFmtId="165" fontId="11" fillId="2" borderId="7" xfId="0" applyNumberFormat="1" applyFont="1" applyFill="1" applyBorder="1" applyAlignment="1">
      <alignment horizontal="center" vertical="center"/>
    </xf>
    <xf numFmtId="9" fontId="11" fillId="2" borderId="7" xfId="0" applyNumberFormat="1" applyFont="1" applyFill="1" applyBorder="1" applyAlignment="1">
      <alignment horizontal="center" vertical="center"/>
    </xf>
    <xf numFmtId="0" fontId="11" fillId="2" borderId="37" xfId="0" applyFont="1" applyFill="1" applyBorder="1" applyAlignment="1">
      <alignment horizontal="center" vertical="center"/>
    </xf>
    <xf numFmtId="165" fontId="11" fillId="2" borderId="23" xfId="4" applyFont="1" applyFill="1" applyBorder="1" applyAlignment="1">
      <alignment horizontal="center" vertical="center"/>
    </xf>
    <xf numFmtId="165" fontId="11" fillId="2" borderId="23" xfId="0" applyNumberFormat="1" applyFont="1" applyFill="1" applyBorder="1" applyAlignment="1">
      <alignment horizontal="center" vertical="center"/>
    </xf>
    <xf numFmtId="9" fontId="11" fillId="2" borderId="23" xfId="0" applyNumberFormat="1" applyFont="1" applyFill="1" applyBorder="1" applyAlignment="1">
      <alignment horizontal="center" vertical="center"/>
    </xf>
    <xf numFmtId="165" fontId="11" fillId="2" borderId="19" xfId="4" applyFont="1" applyFill="1" applyBorder="1" applyAlignment="1">
      <alignment horizontal="center" vertical="center"/>
    </xf>
    <xf numFmtId="165" fontId="11" fillId="2" borderId="19" xfId="0" applyNumberFormat="1" applyFont="1" applyFill="1" applyBorder="1" applyAlignment="1">
      <alignment horizontal="center" vertical="center"/>
    </xf>
    <xf numFmtId="9" fontId="11" fillId="2" borderId="19" xfId="0" applyNumberFormat="1" applyFont="1" applyFill="1" applyBorder="1" applyAlignment="1">
      <alignment horizontal="center" vertical="center"/>
    </xf>
    <xf numFmtId="0" fontId="22" fillId="2" borderId="28" xfId="0" applyFont="1" applyFill="1" applyBorder="1"/>
    <xf numFmtId="0" fontId="11" fillId="3" borderId="7" xfId="0" applyFont="1" applyFill="1" applyBorder="1" applyAlignment="1">
      <alignment horizontal="center" vertical="center"/>
    </xf>
    <xf numFmtId="165" fontId="11" fillId="0" borderId="7" xfId="4" applyFont="1" applyFill="1" applyBorder="1" applyAlignment="1">
      <alignment horizontal="center" vertical="center"/>
    </xf>
    <xf numFmtId="0" fontId="11" fillId="3" borderId="23" xfId="0" applyFont="1" applyFill="1" applyBorder="1" applyAlignment="1">
      <alignment horizontal="center" vertical="center"/>
    </xf>
    <xf numFmtId="165" fontId="11" fillId="0" borderId="23" xfId="4" applyFont="1" applyFill="1" applyBorder="1" applyAlignment="1">
      <alignment horizontal="center" vertical="center"/>
    </xf>
    <xf numFmtId="165" fontId="11" fillId="0" borderId="19" xfId="4" applyFont="1" applyFill="1" applyBorder="1" applyAlignment="1">
      <alignment horizontal="center" vertical="center"/>
    </xf>
    <xf numFmtId="0" fontId="11" fillId="0" borderId="0" xfId="0" applyFont="1" applyFill="1" applyBorder="1"/>
    <xf numFmtId="167" fontId="11" fillId="2" borderId="7" xfId="0" applyNumberFormat="1" applyFont="1" applyFill="1" applyBorder="1" applyAlignment="1">
      <alignment horizontal="center" vertical="center"/>
    </xf>
    <xf numFmtId="0" fontId="11" fillId="2" borderId="23" xfId="0" applyFont="1" applyFill="1" applyBorder="1" applyAlignment="1">
      <alignment horizontal="center" vertical="center"/>
    </xf>
    <xf numFmtId="167" fontId="11" fillId="2" borderId="23" xfId="0" applyNumberFormat="1" applyFont="1" applyFill="1" applyBorder="1" applyAlignment="1">
      <alignment horizontal="center" vertical="center"/>
    </xf>
    <xf numFmtId="0" fontId="11" fillId="2" borderId="24" xfId="0" applyFont="1" applyFill="1" applyBorder="1" applyAlignment="1">
      <alignment horizontal="center" vertical="center" wrapText="1"/>
    </xf>
    <xf numFmtId="167" fontId="11" fillId="2" borderId="19" xfId="0" applyNumberFormat="1" applyFont="1" applyFill="1" applyBorder="1" applyAlignment="1">
      <alignment horizontal="center" vertical="center" wrapText="1"/>
    </xf>
    <xf numFmtId="0" fontId="11" fillId="2" borderId="25" xfId="0" applyFont="1" applyFill="1" applyBorder="1" applyAlignment="1">
      <alignment horizontal="center" vertical="center" wrapText="1"/>
    </xf>
    <xf numFmtId="167" fontId="11" fillId="2" borderId="29" xfId="0" applyNumberFormat="1" applyFont="1" applyFill="1" applyBorder="1" applyAlignment="1">
      <alignment horizontal="center" vertical="center"/>
    </xf>
    <xf numFmtId="167" fontId="11" fillId="2" borderId="0" xfId="0" applyNumberFormat="1" applyFont="1" applyFill="1" applyBorder="1" applyAlignment="1">
      <alignment horizontal="center" vertical="center"/>
    </xf>
    <xf numFmtId="0" fontId="11" fillId="2" borderId="7" xfId="0" applyFont="1" applyFill="1" applyBorder="1" applyAlignment="1">
      <alignment horizontal="left" vertical="center" wrapText="1"/>
    </xf>
    <xf numFmtId="165" fontId="11" fillId="2" borderId="7" xfId="0" applyNumberFormat="1" applyFont="1" applyFill="1" applyBorder="1"/>
    <xf numFmtId="165" fontId="11" fillId="2" borderId="7" xfId="4" applyFont="1" applyFill="1" applyBorder="1" applyAlignment="1">
      <alignment vertical="center"/>
    </xf>
    <xf numFmtId="0" fontId="24" fillId="2" borderId="25" xfId="0" applyFont="1" applyFill="1" applyBorder="1"/>
    <xf numFmtId="0" fontId="11" fillId="2" borderId="39" xfId="0" applyFont="1" applyFill="1" applyBorder="1"/>
    <xf numFmtId="0" fontId="11"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166" fontId="11" fillId="3" borderId="2" xfId="0" applyNumberFormat="1"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xf>
    <xf numFmtId="165" fontId="11" fillId="3" borderId="7" xfId="0" applyNumberFormat="1" applyFont="1" applyFill="1" applyBorder="1" applyAlignment="1">
      <alignment vertical="center" wrapText="1"/>
    </xf>
    <xf numFmtId="9" fontId="11" fillId="3" borderId="7" xfId="0" applyNumberFormat="1" applyFont="1" applyFill="1" applyBorder="1" applyAlignment="1">
      <alignment horizontal="center" vertical="center"/>
    </xf>
    <xf numFmtId="165" fontId="11" fillId="3" borderId="23" xfId="0" applyNumberFormat="1" applyFont="1" applyFill="1" applyBorder="1" applyAlignment="1">
      <alignment vertical="center" wrapText="1"/>
    </xf>
    <xf numFmtId="9" fontId="11" fillId="3" borderId="23" xfId="0" applyNumberFormat="1" applyFont="1" applyFill="1" applyBorder="1" applyAlignment="1">
      <alignment horizontal="center" vertical="center"/>
    </xf>
    <xf numFmtId="0" fontId="11" fillId="3" borderId="24" xfId="0" applyFont="1" applyFill="1" applyBorder="1" applyAlignment="1">
      <alignment horizontal="center" vertical="center" wrapText="1"/>
    </xf>
    <xf numFmtId="0" fontId="23" fillId="3" borderId="19" xfId="0" applyFont="1" applyFill="1" applyBorder="1" applyAlignment="1">
      <alignment vertical="center" wrapText="1"/>
    </xf>
    <xf numFmtId="0" fontId="23" fillId="3" borderId="19" xfId="0" applyFont="1" applyFill="1" applyBorder="1" applyAlignment="1">
      <alignment horizontal="center" vertical="center" wrapText="1"/>
    </xf>
    <xf numFmtId="165" fontId="11" fillId="3" borderId="19" xfId="0" applyNumberFormat="1" applyFont="1" applyFill="1" applyBorder="1" applyAlignment="1">
      <alignment vertical="center" wrapText="1"/>
    </xf>
    <xf numFmtId="165" fontId="11" fillId="3" borderId="30" xfId="0" applyNumberFormat="1" applyFont="1" applyFill="1" applyBorder="1" applyAlignment="1">
      <alignment vertical="center" wrapText="1"/>
    </xf>
    <xf numFmtId="0" fontId="11" fillId="3" borderId="25" xfId="0" applyFont="1" applyFill="1" applyBorder="1" applyAlignment="1">
      <alignment horizontal="center" vertical="center" wrapText="1"/>
    </xf>
    <xf numFmtId="0" fontId="11" fillId="3" borderId="0" xfId="0" applyFont="1" applyFill="1" applyBorder="1" applyAlignment="1">
      <alignment horizontal="center" vertical="center"/>
    </xf>
    <xf numFmtId="0" fontId="11"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164" fontId="11" fillId="3" borderId="0" xfId="0" applyNumberFormat="1" applyFont="1" applyFill="1" applyBorder="1" applyAlignment="1">
      <alignment horizontal="center" vertical="center"/>
    </xf>
    <xf numFmtId="165" fontId="11" fillId="3" borderId="0" xfId="4" applyFont="1" applyFill="1" applyBorder="1"/>
    <xf numFmtId="0" fontId="22" fillId="3" borderId="28" xfId="0" applyFont="1" applyFill="1" applyBorder="1"/>
    <xf numFmtId="165" fontId="10" fillId="3" borderId="7" xfId="0" applyNumberFormat="1" applyFont="1" applyFill="1" applyBorder="1" applyAlignment="1">
      <alignment vertical="center" wrapText="1"/>
    </xf>
    <xf numFmtId="9" fontId="10" fillId="3" borderId="7" xfId="0" applyNumberFormat="1" applyFont="1" applyFill="1" applyBorder="1" applyAlignment="1">
      <alignment horizontal="center" vertical="center" wrapText="1"/>
    </xf>
    <xf numFmtId="165" fontId="10" fillId="3" borderId="7" xfId="4" applyFont="1" applyFill="1" applyBorder="1" applyAlignment="1">
      <alignment horizontal="center" vertical="center" wrapText="1"/>
    </xf>
    <xf numFmtId="165" fontId="11" fillId="3" borderId="24" xfId="0" applyNumberFormat="1" applyFont="1" applyFill="1" applyBorder="1" applyAlignment="1">
      <alignment horizontal="center" vertical="center" wrapText="1"/>
    </xf>
    <xf numFmtId="0" fontId="23" fillId="3" borderId="23" xfId="0" applyFont="1" applyFill="1" applyBorder="1" applyAlignment="1">
      <alignment horizontal="center" vertical="center" wrapText="1"/>
    </xf>
    <xf numFmtId="165" fontId="10" fillId="3" borderId="23" xfId="4" applyFont="1" applyFill="1" applyBorder="1" applyAlignment="1">
      <alignment vertical="center" wrapText="1"/>
    </xf>
    <xf numFmtId="165" fontId="10" fillId="3" borderId="19" xfId="4" applyFont="1" applyFill="1" applyBorder="1" applyAlignment="1">
      <alignment vertical="center" wrapText="1"/>
    </xf>
    <xf numFmtId="165" fontId="11" fillId="3" borderId="25" xfId="0" applyNumberFormat="1" applyFont="1" applyFill="1" applyBorder="1" applyAlignment="1">
      <alignment horizontal="center" vertical="center" wrapText="1"/>
    </xf>
    <xf numFmtId="0" fontId="11" fillId="3" borderId="47" xfId="0" applyFont="1" applyFill="1" applyBorder="1" applyAlignment="1">
      <alignment horizontal="center" vertical="center"/>
    </xf>
    <xf numFmtId="0" fontId="11" fillId="3" borderId="14" xfId="0" applyFont="1" applyFill="1" applyBorder="1" applyAlignment="1">
      <alignment horizontal="center" vertical="center"/>
    </xf>
    <xf numFmtId="165" fontId="10" fillId="3" borderId="14" xfId="0" applyNumberFormat="1" applyFont="1" applyFill="1" applyBorder="1" applyAlignment="1">
      <alignment vertical="center" wrapText="1"/>
    </xf>
    <xf numFmtId="9" fontId="10" fillId="3" borderId="14" xfId="0" applyNumberFormat="1" applyFont="1" applyFill="1" applyBorder="1" applyAlignment="1">
      <alignment horizontal="center" vertical="center" wrapText="1"/>
    </xf>
    <xf numFmtId="165" fontId="10" fillId="3" borderId="14" xfId="4" applyFont="1" applyFill="1" applyBorder="1" applyAlignment="1">
      <alignment horizontal="center" vertical="center" wrapText="1"/>
    </xf>
    <xf numFmtId="165" fontId="22" fillId="3" borderId="16" xfId="0" applyNumberFormat="1" applyFont="1" applyFill="1" applyBorder="1" applyAlignment="1">
      <alignment horizontal="center" vertical="center" wrapText="1"/>
    </xf>
    <xf numFmtId="165" fontId="29" fillId="3" borderId="24" xfId="0" applyNumberFormat="1" applyFont="1" applyFill="1" applyBorder="1" applyAlignment="1">
      <alignment horizontal="center" vertical="center" wrapText="1"/>
    </xf>
    <xf numFmtId="165" fontId="8" fillId="3" borderId="9" xfId="0" applyNumberFormat="1" applyFont="1" applyFill="1" applyBorder="1" applyAlignment="1">
      <alignment horizontal="center" vertical="center" wrapText="1"/>
    </xf>
    <xf numFmtId="165" fontId="29" fillId="3" borderId="25" xfId="0" applyNumberFormat="1" applyFont="1" applyFill="1" applyBorder="1" applyAlignment="1">
      <alignment horizontal="center" vertical="center" wrapText="1"/>
    </xf>
    <xf numFmtId="0" fontId="28" fillId="0" borderId="0" xfId="0" applyFont="1" applyFill="1" applyBorder="1"/>
    <xf numFmtId="0" fontId="13" fillId="3" borderId="0" xfId="0" applyFont="1" applyFill="1" applyBorder="1"/>
    <xf numFmtId="165" fontId="22" fillId="3" borderId="22" xfId="0" applyNumberFormat="1" applyFont="1" applyFill="1" applyBorder="1" applyAlignment="1">
      <alignment horizontal="center" vertical="center" wrapText="1"/>
    </xf>
    <xf numFmtId="0" fontId="11" fillId="4" borderId="5" xfId="0" applyFont="1" applyFill="1" applyBorder="1" applyAlignment="1">
      <alignment horizontal="center" vertical="center" wrapText="1"/>
    </xf>
    <xf numFmtId="0" fontId="24" fillId="4" borderId="0" xfId="0" applyFont="1" applyFill="1"/>
    <xf numFmtId="0" fontId="11" fillId="4" borderId="36" xfId="0" applyFont="1" applyFill="1" applyBorder="1" applyAlignment="1">
      <alignment horizontal="center" vertical="center" wrapText="1"/>
    </xf>
    <xf numFmtId="165" fontId="11" fillId="4" borderId="0" xfId="4" applyFont="1" applyFill="1" applyBorder="1" applyAlignment="1">
      <alignment vertical="center"/>
    </xf>
    <xf numFmtId="0" fontId="31" fillId="0" borderId="0" xfId="0" applyFont="1" applyFill="1"/>
    <xf numFmtId="0" fontId="32" fillId="0" borderId="0" xfId="0" applyFont="1" applyFill="1"/>
    <xf numFmtId="0" fontId="32" fillId="0" borderId="0" xfId="0" applyFont="1" applyFill="1" applyAlignment="1">
      <alignment vertical="center"/>
    </xf>
    <xf numFmtId="0" fontId="21" fillId="0" borderId="14" xfId="0" applyFont="1" applyFill="1" applyBorder="1" applyAlignment="1">
      <alignment horizontal="center" vertical="center"/>
    </xf>
    <xf numFmtId="165" fontId="21" fillId="0" borderId="14" xfId="0" applyNumberFormat="1" applyFont="1" applyFill="1" applyBorder="1" applyAlignment="1">
      <alignment vertical="center"/>
    </xf>
    <xf numFmtId="0" fontId="33" fillId="0" borderId="16" xfId="0" applyFont="1" applyBorder="1" applyAlignment="1">
      <alignment vertical="top" wrapText="1"/>
    </xf>
    <xf numFmtId="0" fontId="21" fillId="0" borderId="23" xfId="0" applyFont="1" applyFill="1" applyBorder="1" applyAlignment="1">
      <alignment horizontal="center" vertical="center"/>
    </xf>
    <xf numFmtId="165" fontId="21" fillId="0" borderId="23" xfId="0" applyNumberFormat="1" applyFont="1" applyFill="1" applyBorder="1" applyAlignment="1">
      <alignment vertical="center"/>
    </xf>
    <xf numFmtId="0" fontId="33" fillId="0" borderId="24" xfId="0" applyFont="1" applyBorder="1" applyAlignment="1">
      <alignment vertical="top" wrapText="1"/>
    </xf>
    <xf numFmtId="165" fontId="21" fillId="0" borderId="19" xfId="0" applyNumberFormat="1" applyFont="1" applyFill="1" applyBorder="1" applyAlignment="1">
      <alignment vertical="center"/>
    </xf>
    <xf numFmtId="0" fontId="33" fillId="0" borderId="25" xfId="0" applyFont="1" applyBorder="1" applyAlignment="1">
      <alignment vertical="top" wrapText="1"/>
    </xf>
    <xf numFmtId="0" fontId="21" fillId="0" borderId="0" xfId="0" applyFont="1" applyFill="1" applyAlignment="1">
      <alignment vertical="center"/>
    </xf>
    <xf numFmtId="165" fontId="33" fillId="5" borderId="0" xfId="0" applyNumberFormat="1" applyFont="1" applyFill="1" applyBorder="1" applyAlignment="1">
      <alignment vertical="center"/>
    </xf>
    <xf numFmtId="0" fontId="11" fillId="0" borderId="7" xfId="0" applyNumberFormat="1" applyFont="1" applyFill="1" applyBorder="1" applyAlignment="1">
      <alignment horizontal="center" vertical="center" wrapText="1"/>
    </xf>
    <xf numFmtId="0" fontId="23" fillId="0" borderId="30" xfId="0" applyFont="1" applyFill="1" applyBorder="1" applyAlignment="1">
      <alignment vertical="center" wrapText="1"/>
    </xf>
    <xf numFmtId="0" fontId="11" fillId="0" borderId="30" xfId="0" applyNumberFormat="1" applyFont="1" applyFill="1" applyBorder="1" applyAlignment="1">
      <alignment horizontal="center" vertical="center" wrapText="1"/>
    </xf>
    <xf numFmtId="9" fontId="11" fillId="0" borderId="30" xfId="0" applyNumberFormat="1" applyFont="1" applyFill="1" applyBorder="1" applyAlignment="1">
      <alignment horizontal="center" vertical="center" wrapText="1"/>
    </xf>
    <xf numFmtId="165" fontId="11" fillId="0" borderId="31" xfId="0" applyNumberFormat="1" applyFont="1" applyFill="1" applyBorder="1" applyAlignment="1">
      <alignment horizontal="center" vertical="center" wrapText="1"/>
    </xf>
    <xf numFmtId="0" fontId="10" fillId="0" borderId="20" xfId="0" applyFont="1" applyFill="1" applyBorder="1" applyAlignment="1">
      <alignment vertical="center" wrapText="1"/>
    </xf>
    <xf numFmtId="0" fontId="11" fillId="0" borderId="20" xfId="0" applyFont="1" applyFill="1" applyBorder="1" applyAlignment="1">
      <alignment horizontal="center" vertical="center" wrapText="1"/>
    </xf>
    <xf numFmtId="0" fontId="23" fillId="0" borderId="23" xfId="0" applyFont="1" applyFill="1" applyBorder="1" applyAlignment="1">
      <alignment horizontal="center" vertical="center" wrapText="1"/>
    </xf>
    <xf numFmtId="165" fontId="10" fillId="0" borderId="23" xfId="4" applyFont="1" applyFill="1" applyBorder="1" applyAlignment="1">
      <alignment vertical="center" wrapText="1"/>
    </xf>
    <xf numFmtId="165" fontId="10" fillId="0" borderId="23" xfId="0" applyNumberFormat="1" applyFont="1" applyFill="1" applyBorder="1" applyAlignment="1">
      <alignment vertical="center" wrapText="1"/>
    </xf>
    <xf numFmtId="9" fontId="10" fillId="0" borderId="23" xfId="0" applyNumberFormat="1" applyFont="1" applyFill="1" applyBorder="1" applyAlignment="1">
      <alignment horizontal="center" vertical="center" wrapText="1"/>
    </xf>
    <xf numFmtId="165" fontId="10" fillId="0" borderId="19" xfId="4" applyFont="1" applyFill="1" applyBorder="1" applyAlignment="1">
      <alignment vertical="center" wrapText="1"/>
    </xf>
    <xf numFmtId="0" fontId="11" fillId="0" borderId="6" xfId="0" applyFont="1" applyFill="1" applyBorder="1" applyAlignment="1">
      <alignment horizontal="center" vertical="center"/>
    </xf>
    <xf numFmtId="0" fontId="10" fillId="0" borderId="7" xfId="0" applyFont="1" applyFill="1" applyBorder="1" applyAlignment="1">
      <alignment vertical="center" wrapText="1"/>
    </xf>
    <xf numFmtId="0" fontId="11" fillId="0" borderId="7" xfId="0" applyFont="1" applyFill="1" applyBorder="1" applyAlignment="1">
      <alignment horizontal="center" vertical="center"/>
    </xf>
    <xf numFmtId="165" fontId="10" fillId="0" borderId="7" xfId="0" applyNumberFormat="1" applyFont="1" applyFill="1" applyBorder="1" applyAlignment="1">
      <alignment vertical="center" wrapText="1"/>
    </xf>
    <xf numFmtId="9" fontId="10" fillId="0" borderId="7" xfId="0" applyNumberFormat="1" applyFont="1" applyFill="1" applyBorder="1" applyAlignment="1">
      <alignment horizontal="center" vertical="center" wrapText="1"/>
    </xf>
    <xf numFmtId="165" fontId="10" fillId="0" borderId="7" xfId="4" applyFont="1" applyFill="1" applyBorder="1" applyAlignment="1">
      <alignment horizontal="center" vertical="center" wrapText="1"/>
    </xf>
    <xf numFmtId="165" fontId="23" fillId="0" borderId="29" xfId="0" applyNumberFormat="1" applyFont="1" applyFill="1" applyBorder="1"/>
    <xf numFmtId="0" fontId="24" fillId="0" borderId="0" xfId="0" applyFont="1" applyFill="1"/>
    <xf numFmtId="0" fontId="11" fillId="0" borderId="32"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4" xfId="0" applyFont="1" applyFill="1" applyBorder="1" applyAlignment="1">
      <alignment horizontal="center" vertical="center" wrapText="1"/>
    </xf>
    <xf numFmtId="166" fontId="11" fillId="0" borderId="33" xfId="0" applyNumberFormat="1" applyFont="1" applyFill="1" applyBorder="1" applyAlignment="1">
      <alignment horizontal="center" vertical="center" wrapText="1"/>
    </xf>
    <xf numFmtId="0" fontId="11" fillId="0" borderId="35" xfId="0" applyFont="1" applyFill="1" applyBorder="1" applyAlignment="1">
      <alignment horizontal="center" vertical="center" wrapText="1"/>
    </xf>
    <xf numFmtId="166" fontId="12" fillId="0" borderId="0" xfId="0" applyNumberFormat="1" applyFont="1" applyFill="1" applyBorder="1"/>
    <xf numFmtId="0" fontId="12" fillId="0" borderId="0" xfId="0" applyFont="1" applyFill="1" applyBorder="1"/>
    <xf numFmtId="0" fontId="20" fillId="0" borderId="6" xfId="0" applyFont="1" applyFill="1" applyBorder="1" applyAlignment="1">
      <alignment horizontal="center" vertical="center"/>
    </xf>
    <xf numFmtId="165" fontId="21" fillId="0" borderId="7" xfId="0" applyNumberFormat="1" applyFont="1" applyFill="1" applyBorder="1" applyAlignment="1">
      <alignment horizontal="center" vertical="center" wrapText="1"/>
    </xf>
    <xf numFmtId="9" fontId="21" fillId="0" borderId="7" xfId="0" applyNumberFormat="1" applyFont="1" applyFill="1" applyBorder="1" applyAlignment="1">
      <alignment horizontal="center" vertical="center" wrapText="1"/>
    </xf>
    <xf numFmtId="0" fontId="20" fillId="0" borderId="37" xfId="0" applyFont="1" applyFill="1" applyBorder="1" applyAlignment="1">
      <alignment horizontal="center" vertical="center"/>
    </xf>
    <xf numFmtId="0" fontId="10" fillId="0" borderId="23" xfId="0" applyFont="1" applyFill="1" applyBorder="1" applyAlignment="1">
      <alignment vertical="center" wrapText="1"/>
    </xf>
    <xf numFmtId="0" fontId="11" fillId="0" borderId="23" xfId="0" applyFont="1" applyFill="1" applyBorder="1" applyAlignment="1">
      <alignment horizontal="center" vertical="center" wrapText="1"/>
    </xf>
    <xf numFmtId="165" fontId="21" fillId="0" borderId="23" xfId="0" applyNumberFormat="1" applyFont="1" applyFill="1" applyBorder="1" applyAlignment="1">
      <alignment horizontal="center" vertical="center" wrapText="1"/>
    </xf>
    <xf numFmtId="9" fontId="21" fillId="0" borderId="23" xfId="0" applyNumberFormat="1" applyFont="1" applyFill="1" applyBorder="1" applyAlignment="1">
      <alignment horizontal="center" vertical="center" wrapText="1"/>
    </xf>
    <xf numFmtId="0" fontId="20" fillId="0" borderId="38" xfId="0" applyFont="1" applyFill="1" applyBorder="1" applyAlignment="1">
      <alignment horizontal="center" vertical="center"/>
    </xf>
    <xf numFmtId="0" fontId="10" fillId="0" borderId="19" xfId="0" applyFont="1" applyFill="1" applyBorder="1" applyAlignment="1">
      <alignment vertical="center" wrapText="1"/>
    </xf>
    <xf numFmtId="0" fontId="11" fillId="0" borderId="19" xfId="0" applyFont="1" applyFill="1" applyBorder="1" applyAlignment="1">
      <alignment horizontal="center" vertical="center" wrapText="1"/>
    </xf>
    <xf numFmtId="165" fontId="21" fillId="0" borderId="19" xfId="0" applyNumberFormat="1" applyFont="1" applyFill="1" applyBorder="1" applyAlignment="1">
      <alignment horizontal="center" vertical="center" wrapText="1"/>
    </xf>
    <xf numFmtId="9" fontId="21" fillId="0" borderId="19" xfId="0" applyNumberFormat="1" applyFont="1" applyFill="1" applyBorder="1" applyAlignment="1">
      <alignment horizontal="center" vertical="center" wrapText="1"/>
    </xf>
    <xf numFmtId="166" fontId="22" fillId="0" borderId="18" xfId="0" applyNumberFormat="1" applyFont="1" applyFill="1" applyBorder="1"/>
    <xf numFmtId="165" fontId="22" fillId="0" borderId="29" xfId="0" applyNumberFormat="1" applyFont="1" applyFill="1" applyBorder="1"/>
    <xf numFmtId="0" fontId="20" fillId="0" borderId="47" xfId="0" applyFont="1" applyFill="1" applyBorder="1" applyAlignment="1">
      <alignment horizontal="center" vertical="center"/>
    </xf>
    <xf numFmtId="0" fontId="10" fillId="0" borderId="14" xfId="0" applyFont="1" applyFill="1" applyBorder="1" applyAlignment="1">
      <alignment vertical="center" wrapText="1"/>
    </xf>
    <xf numFmtId="0" fontId="11" fillId="0" borderId="14" xfId="0" applyFont="1" applyFill="1" applyBorder="1" applyAlignment="1">
      <alignment horizontal="center" vertical="center" wrapText="1"/>
    </xf>
    <xf numFmtId="9" fontId="11" fillId="0" borderId="14" xfId="0" applyNumberFormat="1" applyFont="1" applyFill="1" applyBorder="1" applyAlignment="1">
      <alignment horizontal="center" vertical="center" wrapText="1"/>
    </xf>
    <xf numFmtId="0" fontId="11" fillId="0" borderId="19" xfId="0" applyFont="1" applyFill="1" applyBorder="1" applyAlignment="1">
      <alignment horizontal="center" vertical="center"/>
    </xf>
    <xf numFmtId="164" fontId="11" fillId="0" borderId="19" xfId="0" applyNumberFormat="1" applyFont="1" applyFill="1" applyBorder="1" applyAlignment="1">
      <alignment vertical="center" wrapText="1"/>
    </xf>
    <xf numFmtId="9" fontId="11" fillId="0" borderId="19" xfId="0" applyNumberFormat="1" applyFont="1" applyFill="1" applyBorder="1" applyAlignment="1">
      <alignment horizontal="center" vertical="center" wrapText="1"/>
    </xf>
    <xf numFmtId="166" fontId="22" fillId="0" borderId="29" xfId="0" applyNumberFormat="1" applyFont="1" applyFill="1" applyBorder="1"/>
    <xf numFmtId="0" fontId="13" fillId="0" borderId="0" xfId="0" applyFont="1" applyFill="1" applyBorder="1" applyAlignment="1">
      <alignment horizontal="center"/>
    </xf>
    <xf numFmtId="0" fontId="13" fillId="0" borderId="0" xfId="0" applyFont="1" applyFill="1" applyBorder="1"/>
    <xf numFmtId="0" fontId="11" fillId="0" borderId="18" xfId="0" applyFont="1" applyFill="1" applyBorder="1" applyAlignment="1">
      <alignment horizontal="center" vertical="center"/>
    </xf>
    <xf numFmtId="0" fontId="11" fillId="0" borderId="20" xfId="0" applyFont="1" applyFill="1" applyBorder="1" applyAlignment="1">
      <alignment horizontal="center" vertical="center"/>
    </xf>
    <xf numFmtId="165" fontId="11" fillId="0" borderId="20" xfId="0" applyNumberFormat="1" applyFont="1" applyFill="1" applyBorder="1" applyAlignment="1">
      <alignment horizontal="center" vertical="center"/>
    </xf>
    <xf numFmtId="9" fontId="11" fillId="0" borderId="20" xfId="1" applyFont="1" applyFill="1" applyBorder="1" applyAlignment="1">
      <alignment horizontal="center" vertical="center"/>
    </xf>
    <xf numFmtId="0" fontId="30" fillId="0" borderId="0" xfId="0" applyFont="1" applyFill="1" applyBorder="1" applyAlignment="1">
      <alignment horizontal="center"/>
    </xf>
    <xf numFmtId="165" fontId="22" fillId="0" borderId="18" xfId="4" applyFont="1" applyFill="1" applyBorder="1" applyAlignment="1">
      <alignment horizontal="center" vertical="center" wrapText="1"/>
    </xf>
    <xf numFmtId="165" fontId="11" fillId="0" borderId="22" xfId="0" applyNumberFormat="1" applyFont="1" applyFill="1" applyBorder="1" applyAlignment="1">
      <alignment horizontal="center" vertical="center" wrapText="1"/>
    </xf>
    <xf numFmtId="0" fontId="11" fillId="0" borderId="47" xfId="0" applyFont="1" applyFill="1" applyBorder="1" applyAlignment="1">
      <alignment horizontal="center" vertical="center"/>
    </xf>
    <xf numFmtId="0" fontId="11" fillId="0" borderId="14" xfId="0" applyFont="1" applyFill="1" applyBorder="1" applyAlignment="1">
      <alignment vertical="center" wrapText="1"/>
    </xf>
    <xf numFmtId="164" fontId="11" fillId="0" borderId="14" xfId="0" applyNumberFormat="1" applyFont="1" applyFill="1" applyBorder="1" applyAlignment="1">
      <alignment horizontal="center" vertical="center" wrapText="1"/>
    </xf>
    <xf numFmtId="165" fontId="11" fillId="0" borderId="14" xfId="4" applyFont="1" applyFill="1" applyBorder="1" applyAlignment="1">
      <alignment horizontal="center" vertical="center"/>
    </xf>
    <xf numFmtId="0" fontId="11" fillId="0" borderId="23" xfId="0" applyFont="1" applyFill="1" applyBorder="1" applyAlignment="1">
      <alignment vertical="center" wrapText="1"/>
    </xf>
    <xf numFmtId="164" fontId="11" fillId="0" borderId="23" xfId="0" applyNumberFormat="1" applyFont="1" applyFill="1" applyBorder="1" applyAlignment="1">
      <alignment horizontal="center" vertical="center" wrapText="1"/>
    </xf>
    <xf numFmtId="0" fontId="11" fillId="0" borderId="19" xfId="0" applyFont="1" applyFill="1" applyBorder="1" applyAlignment="1">
      <alignment vertical="center" wrapText="1"/>
    </xf>
    <xf numFmtId="164" fontId="11" fillId="0" borderId="19" xfId="0" applyNumberFormat="1" applyFont="1" applyFill="1" applyBorder="1" applyAlignment="1">
      <alignment horizontal="center" vertical="center" wrapText="1"/>
    </xf>
    <xf numFmtId="0" fontId="11" fillId="0" borderId="0" xfId="0" applyFont="1" applyFill="1" applyBorder="1" applyAlignment="1">
      <alignment vertical="center"/>
    </xf>
    <xf numFmtId="0" fontId="22" fillId="0" borderId="18" xfId="0" applyFont="1" applyFill="1" applyBorder="1" applyAlignment="1">
      <alignment vertical="center"/>
    </xf>
    <xf numFmtId="165" fontId="22" fillId="0" borderId="20" xfId="0" applyNumberFormat="1" applyFont="1" applyFill="1" applyBorder="1" applyAlignment="1">
      <alignment vertical="center"/>
    </xf>
    <xf numFmtId="165" fontId="22" fillId="0" borderId="22" xfId="4" applyFont="1" applyFill="1" applyBorder="1" applyAlignment="1">
      <alignment vertical="center"/>
    </xf>
    <xf numFmtId="0" fontId="2" fillId="0" borderId="0" xfId="0" applyFont="1" applyFill="1"/>
    <xf numFmtId="0" fontId="11" fillId="0" borderId="7" xfId="0" applyFont="1" applyFill="1" applyBorder="1" applyAlignment="1">
      <alignment vertical="center" wrapText="1"/>
    </xf>
    <xf numFmtId="165" fontId="11" fillId="0" borderId="7" xfId="0" applyNumberFormat="1" applyFont="1" applyFill="1" applyBorder="1" applyAlignment="1">
      <alignment horizontal="center" vertical="center"/>
    </xf>
    <xf numFmtId="165" fontId="11" fillId="0" borderId="7" xfId="4" applyNumberFormat="1" applyFont="1" applyFill="1" applyBorder="1" applyAlignment="1">
      <alignment horizontal="center" vertical="center"/>
    </xf>
    <xf numFmtId="165" fontId="11" fillId="0" borderId="23" xfId="0" applyNumberFormat="1" applyFont="1" applyFill="1" applyBorder="1" applyAlignment="1">
      <alignment horizontal="center" vertical="center"/>
    </xf>
    <xf numFmtId="165" fontId="11" fillId="0" borderId="23" xfId="4" applyNumberFormat="1" applyFont="1" applyFill="1" applyBorder="1" applyAlignment="1">
      <alignment horizontal="center" vertical="center"/>
    </xf>
    <xf numFmtId="0" fontId="11" fillId="0" borderId="19" xfId="0" applyNumberFormat="1" applyFont="1" applyFill="1" applyBorder="1" applyAlignment="1">
      <alignment horizontal="center" vertical="center" wrapText="1"/>
    </xf>
    <xf numFmtId="165" fontId="11" fillId="0" borderId="19" xfId="0" applyNumberFormat="1" applyFont="1" applyFill="1" applyBorder="1" applyAlignment="1">
      <alignment horizontal="center" vertical="center"/>
    </xf>
    <xf numFmtId="165" fontId="11" fillId="0" borderId="19" xfId="4" applyNumberFormat="1" applyFont="1" applyFill="1" applyBorder="1" applyAlignment="1">
      <alignment horizontal="center" vertical="center"/>
    </xf>
    <xf numFmtId="0" fontId="11" fillId="0" borderId="0" xfId="0" applyFont="1" applyFill="1" applyAlignment="1">
      <alignment vertical="center"/>
    </xf>
    <xf numFmtId="0" fontId="22" fillId="0" borderId="0" xfId="0" applyFont="1" applyFill="1" applyAlignment="1">
      <alignment vertical="center"/>
    </xf>
    <xf numFmtId="0" fontId="32" fillId="0" borderId="47" xfId="0" applyFont="1" applyFill="1" applyBorder="1" applyAlignment="1">
      <alignment horizontal="center" vertical="center" wrapText="1"/>
    </xf>
    <xf numFmtId="0" fontId="21" fillId="0" borderId="14" xfId="0" applyFont="1" applyFill="1" applyBorder="1" applyAlignment="1">
      <alignment vertical="top" wrapText="1"/>
    </xf>
    <xf numFmtId="165" fontId="21" fillId="0" borderId="14" xfId="0" applyNumberFormat="1" applyFont="1" applyFill="1" applyBorder="1" applyAlignment="1">
      <alignment horizontal="center" vertical="center"/>
    </xf>
    <xf numFmtId="0" fontId="32" fillId="0" borderId="37" xfId="0" applyFont="1" applyFill="1" applyBorder="1" applyAlignment="1">
      <alignment horizontal="center" vertical="center" wrapText="1"/>
    </xf>
    <xf numFmtId="0" fontId="21" fillId="0" borderId="23" xfId="0" applyFont="1" applyFill="1" applyBorder="1" applyAlignment="1">
      <alignment vertical="top" wrapText="1"/>
    </xf>
    <xf numFmtId="165" fontId="21" fillId="0" borderId="23" xfId="0" applyNumberFormat="1" applyFont="1" applyFill="1" applyBorder="1" applyAlignment="1">
      <alignment horizontal="center" vertical="center"/>
    </xf>
    <xf numFmtId="0" fontId="21" fillId="0" borderId="23"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21" fillId="0" borderId="19" xfId="0" applyFont="1" applyFill="1" applyBorder="1" applyAlignment="1">
      <alignment vertical="top" wrapText="1"/>
    </xf>
    <xf numFmtId="0" fontId="21" fillId="0" borderId="19" xfId="0" applyFont="1" applyFill="1" applyBorder="1" applyAlignment="1">
      <alignment horizontal="center" vertical="center"/>
    </xf>
    <xf numFmtId="165" fontId="21" fillId="0" borderId="19" xfId="0" applyNumberFormat="1" applyFont="1" applyFill="1" applyBorder="1" applyAlignment="1">
      <alignment horizontal="center" vertical="center"/>
    </xf>
    <xf numFmtId="0" fontId="32" fillId="0" borderId="0" xfId="0" applyFont="1" applyFill="1" applyAlignment="1">
      <alignment vertical="top" wrapText="1"/>
    </xf>
    <xf numFmtId="165" fontId="22" fillId="0" borderId="29" xfId="0" applyNumberFormat="1" applyFont="1" applyFill="1" applyBorder="1" applyAlignment="1">
      <alignment horizontal="center" vertical="center"/>
    </xf>
    <xf numFmtId="165" fontId="23" fillId="0" borderId="29" xfId="0" applyNumberFormat="1" applyFont="1" applyFill="1" applyBorder="1" applyAlignment="1">
      <alignment horizontal="center" vertical="center"/>
    </xf>
    <xf numFmtId="165" fontId="22" fillId="3" borderId="29" xfId="0" applyNumberFormat="1" applyFont="1" applyFill="1" applyBorder="1" applyAlignment="1">
      <alignment vertical="center"/>
    </xf>
    <xf numFmtId="165" fontId="11" fillId="3" borderId="40" xfId="4" applyFont="1" applyFill="1" applyBorder="1" applyAlignment="1">
      <alignment vertical="center"/>
    </xf>
    <xf numFmtId="165" fontId="11" fillId="2" borderId="40" xfId="0" applyNumberFormat="1" applyFont="1" applyFill="1" applyBorder="1" applyAlignment="1">
      <alignment vertical="center"/>
    </xf>
    <xf numFmtId="165" fontId="11" fillId="2" borderId="5" xfId="4" applyFont="1" applyFill="1" applyBorder="1" applyAlignment="1">
      <alignment vertical="center"/>
    </xf>
    <xf numFmtId="165" fontId="22" fillId="2" borderId="29" xfId="0" applyNumberFormat="1" applyFont="1" applyFill="1" applyBorder="1" applyAlignment="1">
      <alignment vertical="center"/>
    </xf>
    <xf numFmtId="165" fontId="11" fillId="2" borderId="29" xfId="4" applyFont="1" applyFill="1" applyBorder="1" applyAlignment="1">
      <alignment vertical="center"/>
    </xf>
    <xf numFmtId="165" fontId="22" fillId="2" borderId="20" xfId="0" applyNumberFormat="1" applyFont="1" applyFill="1" applyBorder="1" applyAlignment="1">
      <alignment vertical="center"/>
    </xf>
    <xf numFmtId="165" fontId="11" fillId="2" borderId="22" xfId="0" applyNumberFormat="1" applyFont="1" applyFill="1" applyBorder="1" applyAlignment="1">
      <alignment vertical="center"/>
    </xf>
    <xf numFmtId="165" fontId="22" fillId="4" borderId="29" xfId="0" applyNumberFormat="1" applyFont="1" applyFill="1" applyBorder="1" applyAlignment="1">
      <alignment vertical="center"/>
    </xf>
    <xf numFmtId="165" fontId="22" fillId="0" borderId="40" xfId="0" applyNumberFormat="1" applyFont="1" applyFill="1" applyBorder="1" applyAlignment="1">
      <alignment vertical="center"/>
    </xf>
    <xf numFmtId="0" fontId="11" fillId="2" borderId="42" xfId="0" applyFont="1" applyFill="1" applyBorder="1" applyAlignment="1">
      <alignment horizontal="center" vertical="center" wrapText="1"/>
    </xf>
    <xf numFmtId="0" fontId="11" fillId="3" borderId="42" xfId="0" applyFont="1" applyFill="1" applyBorder="1" applyAlignment="1">
      <alignment horizontal="center" vertical="center" wrapText="1"/>
    </xf>
    <xf numFmtId="165" fontId="11" fillId="2" borderId="42" xfId="0" applyNumberFormat="1" applyFont="1" applyFill="1" applyBorder="1" applyAlignment="1">
      <alignment horizontal="center" vertical="center" wrapText="1"/>
    </xf>
    <xf numFmtId="9" fontId="11" fillId="2" borderId="42" xfId="0" applyNumberFormat="1" applyFont="1" applyFill="1" applyBorder="1" applyAlignment="1">
      <alignment horizontal="center" vertical="center" wrapText="1"/>
    </xf>
    <xf numFmtId="165" fontId="22" fillId="2" borderId="50" xfId="0" applyNumberFormat="1" applyFont="1" applyFill="1" applyBorder="1" applyAlignment="1">
      <alignment horizontal="center" vertical="center" wrapText="1"/>
    </xf>
    <xf numFmtId="0" fontId="4" fillId="0" borderId="42" xfId="0" applyFont="1" applyFill="1" applyBorder="1" applyAlignment="1">
      <alignment vertical="center" wrapText="1"/>
    </xf>
    <xf numFmtId="0" fontId="4" fillId="0" borderId="43" xfId="0" applyFont="1" applyFill="1" applyBorder="1" applyAlignment="1">
      <alignment vertical="center" wrapText="1"/>
    </xf>
    <xf numFmtId="0" fontId="11" fillId="2" borderId="14" xfId="0" applyFont="1" applyFill="1" applyBorder="1" applyAlignment="1">
      <alignment vertical="center" wrapText="1"/>
    </xf>
    <xf numFmtId="0" fontId="6" fillId="2" borderId="7" xfId="0" applyFont="1" applyFill="1" applyBorder="1" applyAlignment="1">
      <alignment vertical="center" wrapText="1"/>
    </xf>
    <xf numFmtId="0" fontId="3" fillId="0" borderId="0" xfId="0" applyFont="1" applyAlignment="1">
      <alignment vertical="center"/>
    </xf>
    <xf numFmtId="0" fontId="22" fillId="0" borderId="0" xfId="0" applyFont="1" applyFill="1"/>
    <xf numFmtId="0" fontId="3" fillId="0" borderId="0" xfId="0" applyFont="1" applyAlignment="1"/>
    <xf numFmtId="0" fontId="3" fillId="0" borderId="0" xfId="0" applyFont="1" applyFill="1" applyAlignment="1"/>
    <xf numFmtId="0" fontId="8" fillId="7" borderId="7" xfId="0" applyFont="1" applyFill="1" applyBorder="1" applyAlignment="1">
      <alignment horizontal="center" vertical="center" wrapText="1"/>
    </xf>
    <xf numFmtId="165" fontId="11" fillId="7" borderId="7" xfId="0" applyNumberFormat="1" applyFont="1" applyFill="1" applyBorder="1" applyAlignment="1">
      <alignment horizontal="center" vertical="center" wrapText="1"/>
    </xf>
    <xf numFmtId="0" fontId="22" fillId="7" borderId="14" xfId="0" applyFont="1" applyFill="1" applyBorder="1" applyAlignment="1">
      <alignment horizontal="center" vertical="center" wrapText="1"/>
    </xf>
    <xf numFmtId="165" fontId="11" fillId="8" borderId="14" xfId="0" applyNumberFormat="1" applyFont="1" applyFill="1" applyBorder="1" applyAlignment="1">
      <alignment horizontal="center" vertical="center" wrapText="1"/>
    </xf>
    <xf numFmtId="165" fontId="22" fillId="7" borderId="23" xfId="0" applyNumberFormat="1" applyFont="1" applyFill="1" applyBorder="1" applyAlignment="1">
      <alignment horizontal="center" vertical="center" wrapText="1"/>
    </xf>
    <xf numFmtId="165" fontId="11" fillId="8" borderId="23" xfId="0" applyNumberFormat="1" applyFont="1" applyFill="1" applyBorder="1" applyAlignment="1">
      <alignment horizontal="center" vertical="center" wrapText="1"/>
    </xf>
    <xf numFmtId="0" fontId="22" fillId="7" borderId="23" xfId="0" applyFont="1" applyFill="1" applyBorder="1" applyAlignment="1">
      <alignment horizontal="center" vertical="center" wrapText="1"/>
    </xf>
    <xf numFmtId="165" fontId="11" fillId="7" borderId="23" xfId="0" applyNumberFormat="1" applyFont="1" applyFill="1" applyBorder="1" applyAlignment="1">
      <alignment horizontal="center" vertical="center" wrapText="1"/>
    </xf>
    <xf numFmtId="0" fontId="23" fillId="7" borderId="23" xfId="0" applyFont="1" applyFill="1" applyBorder="1" applyAlignment="1">
      <alignment horizontal="left" vertical="center" wrapText="1"/>
    </xf>
    <xf numFmtId="0" fontId="8" fillId="7" borderId="2" xfId="0" applyFont="1" applyFill="1" applyBorder="1" applyAlignment="1">
      <alignment horizontal="center" vertical="center" wrapText="1"/>
    </xf>
    <xf numFmtId="165" fontId="11" fillId="8" borderId="2" xfId="0" applyNumberFormat="1" applyFont="1" applyFill="1" applyBorder="1" applyAlignment="1">
      <alignment horizontal="center" vertical="center" wrapText="1"/>
    </xf>
    <xf numFmtId="0" fontId="22" fillId="7" borderId="7" xfId="0" applyFont="1" applyFill="1" applyBorder="1" applyAlignment="1">
      <alignment horizontal="center" vertical="center" wrapText="1"/>
    </xf>
    <xf numFmtId="165" fontId="11" fillId="8" borderId="7" xfId="0" applyNumberFormat="1" applyFont="1" applyFill="1" applyBorder="1" applyAlignment="1">
      <alignment horizontal="center" vertical="center" wrapText="1"/>
    </xf>
    <xf numFmtId="165" fontId="11" fillId="7" borderId="14" xfId="0" applyNumberFormat="1" applyFont="1" applyFill="1" applyBorder="1" applyAlignment="1">
      <alignment horizontal="center" vertical="center" wrapText="1"/>
    </xf>
    <xf numFmtId="0" fontId="22" fillId="8" borderId="7" xfId="0" applyFont="1" applyFill="1" applyBorder="1" applyAlignment="1">
      <alignment horizontal="center" vertical="center" wrapText="1"/>
    </xf>
    <xf numFmtId="165" fontId="22" fillId="8" borderId="23" xfId="0" applyNumberFormat="1" applyFont="1" applyFill="1" applyBorder="1" applyAlignment="1">
      <alignment horizontal="center" vertical="center" wrapText="1"/>
    </xf>
    <xf numFmtId="0" fontId="11" fillId="0" borderId="0" xfId="0" applyFont="1" applyFill="1" applyBorder="1" applyAlignment="1">
      <alignment horizontal="right" vertical="center"/>
    </xf>
    <xf numFmtId="0" fontId="22" fillId="0" borderId="51" xfId="0" applyFont="1" applyFill="1" applyBorder="1" applyAlignment="1">
      <alignment vertical="center" wrapText="1"/>
    </xf>
    <xf numFmtId="0" fontId="22" fillId="0" borderId="0" xfId="0" applyFont="1" applyFill="1" applyBorder="1" applyAlignment="1">
      <alignment vertical="center" wrapText="1"/>
    </xf>
    <xf numFmtId="166" fontId="22" fillId="0" borderId="0" xfId="0" applyNumberFormat="1" applyFont="1" applyFill="1" applyBorder="1" applyAlignment="1">
      <alignment horizontal="right" vertical="center" wrapText="1"/>
    </xf>
    <xf numFmtId="0" fontId="22" fillId="0" borderId="0" xfId="0" applyFont="1" applyFill="1" applyAlignment="1">
      <alignment vertical="center" wrapText="1"/>
    </xf>
    <xf numFmtId="44" fontId="22" fillId="0" borderId="0" xfId="0" applyNumberFormat="1" applyFont="1" applyFill="1" applyBorder="1" applyAlignment="1">
      <alignment vertical="center" wrapText="1"/>
    </xf>
    <xf numFmtId="166" fontId="22" fillId="0" borderId="0" xfId="0" applyNumberFormat="1" applyFont="1" applyFill="1" applyBorder="1" applyAlignment="1">
      <alignment horizontal="center" vertical="center" wrapText="1"/>
    </xf>
    <xf numFmtId="0" fontId="11" fillId="8" borderId="23" xfId="0" applyFont="1" applyFill="1" applyBorder="1" applyAlignment="1">
      <alignment vertical="center" wrapText="1"/>
    </xf>
    <xf numFmtId="0" fontId="11" fillId="0" borderId="0" xfId="0" applyFont="1" applyAlignment="1">
      <alignment horizontal="right" vertical="center"/>
    </xf>
    <xf numFmtId="0" fontId="22" fillId="0" borderId="0" xfId="0" applyFont="1" applyFill="1" applyBorder="1" applyAlignment="1">
      <alignment horizontal="left" vertical="center" wrapText="1"/>
    </xf>
    <xf numFmtId="0" fontId="22" fillId="0" borderId="0" xfId="5" applyNumberFormat="1"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0" fontId="11" fillId="0" borderId="0" xfId="0" applyFont="1" applyAlignment="1"/>
    <xf numFmtId="0" fontId="36" fillId="6" borderId="0" xfId="0" applyFont="1" applyFill="1" applyAlignment="1">
      <alignment horizontal="left" vertical="center"/>
    </xf>
    <xf numFmtId="0" fontId="11" fillId="6" borderId="0" xfId="0" applyFont="1" applyFill="1" applyAlignment="1">
      <alignment horizontal="left" vertical="center"/>
    </xf>
    <xf numFmtId="0" fontId="11" fillId="6" borderId="0" xfId="0" applyFont="1" applyFill="1" applyAlignment="1">
      <alignment horizontal="left" vertical="center" wrapText="1"/>
    </xf>
    <xf numFmtId="0" fontId="11" fillId="6" borderId="0" xfId="0" applyFont="1" applyFill="1" applyAlignment="1"/>
    <xf numFmtId="0" fontId="37" fillId="6" borderId="0" xfId="0" applyFont="1" applyFill="1" applyAlignment="1">
      <alignment vertical="center"/>
    </xf>
    <xf numFmtId="0" fontId="22" fillId="6" borderId="0" xfId="0" applyFont="1" applyFill="1" applyAlignment="1">
      <alignment vertical="center"/>
    </xf>
    <xf numFmtId="0" fontId="11" fillId="0" borderId="0" xfId="0" applyFont="1" applyFill="1" applyAlignment="1"/>
    <xf numFmtId="164" fontId="8" fillId="7" borderId="7" xfId="0" applyNumberFormat="1" applyFont="1" applyFill="1" applyBorder="1" applyAlignment="1">
      <alignment horizontal="center" vertical="center" wrapText="1"/>
    </xf>
    <xf numFmtId="165" fontId="22" fillId="7" borderId="14" xfId="0" applyNumberFormat="1" applyFont="1" applyFill="1" applyBorder="1" applyAlignment="1">
      <alignment horizontal="center" vertical="center" wrapText="1"/>
    </xf>
    <xf numFmtId="165" fontId="22" fillId="7" borderId="23" xfId="0" applyNumberFormat="1" applyFont="1" applyFill="1" applyBorder="1" applyAlignment="1">
      <alignment horizontal="left" vertical="center" wrapText="1"/>
    </xf>
    <xf numFmtId="164" fontId="22" fillId="7" borderId="7" xfId="0" applyNumberFormat="1" applyFont="1" applyFill="1" applyBorder="1" applyAlignment="1">
      <alignment horizontal="center" vertical="center" wrapText="1"/>
    </xf>
    <xf numFmtId="165" fontId="22" fillId="7" borderId="30" xfId="0" applyNumberFormat="1" applyFont="1" applyFill="1" applyBorder="1" applyAlignment="1">
      <alignment horizontal="center" vertical="center" wrapText="1"/>
    </xf>
    <xf numFmtId="165" fontId="11" fillId="7" borderId="30" xfId="0" applyNumberFormat="1" applyFont="1" applyFill="1" applyBorder="1" applyAlignment="1">
      <alignment horizontal="center" vertical="center" wrapText="1"/>
    </xf>
    <xf numFmtId="164" fontId="22" fillId="8" borderId="7" xfId="0" applyNumberFormat="1" applyFont="1" applyFill="1" applyBorder="1" applyAlignment="1">
      <alignment horizontal="center" vertical="center" wrapText="1"/>
    </xf>
    <xf numFmtId="165" fontId="22" fillId="8" borderId="30" xfId="0" applyNumberFormat="1"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30" xfId="0" applyFont="1" applyFill="1" applyBorder="1" applyAlignment="1">
      <alignment horizontal="center" vertical="center" wrapText="1"/>
    </xf>
    <xf numFmtId="165" fontId="11" fillId="8" borderId="30" xfId="0" applyNumberFormat="1" applyFont="1" applyFill="1" applyBorder="1" applyAlignment="1">
      <alignment horizontal="center" vertical="center" wrapText="1"/>
    </xf>
    <xf numFmtId="0" fontId="10" fillId="7" borderId="48" xfId="0" applyNumberFormat="1" applyFont="1" applyFill="1" applyBorder="1" applyAlignment="1">
      <alignment vertical="center" wrapText="1"/>
    </xf>
    <xf numFmtId="165" fontId="11" fillId="8" borderId="48" xfId="0" applyNumberFormat="1" applyFont="1" applyFill="1" applyBorder="1" applyAlignment="1">
      <alignment horizontal="center" vertical="center" wrapText="1"/>
    </xf>
    <xf numFmtId="0" fontId="10" fillId="7" borderId="42" xfId="0" applyNumberFormat="1" applyFont="1" applyFill="1" applyBorder="1" applyAlignment="1">
      <alignment vertical="center" wrapText="1"/>
    </xf>
    <xf numFmtId="165" fontId="11" fillId="8" borderId="42" xfId="0" applyNumberFormat="1" applyFont="1" applyFill="1" applyBorder="1" applyAlignment="1">
      <alignment horizontal="center" vertical="center" wrapText="1"/>
    </xf>
    <xf numFmtId="0" fontId="22" fillId="8" borderId="20" xfId="0" applyFont="1" applyFill="1" applyBorder="1" applyAlignment="1">
      <alignment horizontal="center" vertical="center" wrapText="1"/>
    </xf>
    <xf numFmtId="165" fontId="11" fillId="8" borderId="20" xfId="0" applyNumberFormat="1"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19" xfId="0" applyFont="1" applyFill="1" applyBorder="1" applyAlignment="1">
      <alignment horizontal="center" vertical="center" wrapText="1"/>
    </xf>
    <xf numFmtId="165" fontId="11" fillId="8" borderId="19" xfId="0" applyNumberFormat="1" applyFont="1" applyFill="1" applyBorder="1" applyAlignment="1">
      <alignment horizontal="center" vertical="center" wrapText="1"/>
    </xf>
    <xf numFmtId="165" fontId="11" fillId="7" borderId="7" xfId="4" applyFont="1" applyFill="1" applyBorder="1" applyAlignment="1">
      <alignment vertical="center" wrapText="1"/>
    </xf>
    <xf numFmtId="165" fontId="11" fillId="7" borderId="23" xfId="4" applyFont="1" applyFill="1" applyBorder="1" applyAlignment="1">
      <alignment vertical="center" wrapText="1"/>
    </xf>
    <xf numFmtId="165" fontId="11" fillId="7" borderId="19" xfId="4" applyFont="1" applyFill="1" applyBorder="1" applyAlignment="1">
      <alignment vertical="center" wrapText="1"/>
    </xf>
    <xf numFmtId="164" fontId="8" fillId="7" borderId="7" xfId="0" applyNumberFormat="1" applyFont="1" applyFill="1" applyBorder="1" applyAlignment="1">
      <alignment vertical="center"/>
    </xf>
    <xf numFmtId="165" fontId="11" fillId="7" borderId="7" xfId="4" applyFont="1" applyFill="1" applyBorder="1" applyAlignment="1">
      <alignment horizontal="center" vertical="center"/>
    </xf>
    <xf numFmtId="164" fontId="8" fillId="7" borderId="23" xfId="0" applyNumberFormat="1" applyFont="1" applyFill="1" applyBorder="1" applyAlignment="1">
      <alignment vertical="center"/>
    </xf>
    <xf numFmtId="165" fontId="11" fillId="7" borderId="23" xfId="4" applyFont="1" applyFill="1" applyBorder="1" applyAlignment="1">
      <alignment horizontal="center" vertical="center"/>
    </xf>
    <xf numFmtId="164" fontId="8" fillId="7" borderId="19" xfId="0" applyNumberFormat="1" applyFont="1" applyFill="1" applyBorder="1" applyAlignment="1">
      <alignment vertical="center"/>
    </xf>
    <xf numFmtId="165" fontId="11" fillId="7" borderId="19" xfId="4" applyFont="1" applyFill="1" applyBorder="1" applyAlignment="1">
      <alignment horizontal="center" vertical="center"/>
    </xf>
    <xf numFmtId="164" fontId="8" fillId="7" borderId="7" xfId="0" applyNumberFormat="1" applyFont="1" applyFill="1" applyBorder="1" applyAlignment="1">
      <alignment horizontal="center" vertical="center"/>
    </xf>
    <xf numFmtId="165" fontId="11" fillId="8" borderId="7" xfId="4" applyFont="1" applyFill="1" applyBorder="1" applyAlignment="1">
      <alignment horizontal="center" vertical="center"/>
    </xf>
    <xf numFmtId="164" fontId="8" fillId="7" borderId="23" xfId="0" applyNumberFormat="1" applyFont="1" applyFill="1" applyBorder="1" applyAlignment="1">
      <alignment horizontal="center" vertical="center"/>
    </xf>
    <xf numFmtId="165" fontId="11" fillId="8" borderId="23" xfId="4" applyFont="1" applyFill="1" applyBorder="1" applyAlignment="1">
      <alignment horizontal="center" vertical="center"/>
    </xf>
    <xf numFmtId="164" fontId="8" fillId="7" borderId="19" xfId="0" applyNumberFormat="1" applyFont="1" applyFill="1" applyBorder="1" applyAlignment="1">
      <alignment horizontal="center" vertical="center"/>
    </xf>
    <xf numFmtId="165" fontId="11" fillId="8" borderId="19" xfId="4" applyFont="1" applyFill="1" applyBorder="1" applyAlignment="1">
      <alignment horizontal="center" vertical="center"/>
    </xf>
    <xf numFmtId="167" fontId="11" fillId="8" borderId="7" xfId="0" applyNumberFormat="1" applyFont="1" applyFill="1" applyBorder="1" applyAlignment="1">
      <alignment horizontal="center" vertical="center"/>
    </xf>
    <xf numFmtId="164" fontId="22" fillId="7" borderId="23" xfId="0" applyNumberFormat="1" applyFont="1" applyFill="1" applyBorder="1" applyAlignment="1">
      <alignment horizontal="center" vertical="center"/>
    </xf>
    <xf numFmtId="167" fontId="11" fillId="7" borderId="23" xfId="0" applyNumberFormat="1" applyFont="1" applyFill="1" applyBorder="1" applyAlignment="1">
      <alignment horizontal="center" vertical="center"/>
    </xf>
    <xf numFmtId="0" fontId="11" fillId="7" borderId="23" xfId="0" applyFont="1" applyFill="1" applyBorder="1" applyAlignment="1">
      <alignment horizontal="center" vertical="center" wrapText="1"/>
    </xf>
    <xf numFmtId="165" fontId="11" fillId="8" borderId="7" xfId="4" applyFont="1" applyFill="1" applyBorder="1"/>
    <xf numFmtId="165" fontId="11" fillId="7" borderId="23" xfId="4" applyFont="1" applyFill="1" applyBorder="1"/>
    <xf numFmtId="165" fontId="11" fillId="8" borderId="7" xfId="0" applyNumberFormat="1" applyFont="1" applyFill="1" applyBorder="1" applyAlignment="1">
      <alignment vertical="center" wrapText="1"/>
    </xf>
    <xf numFmtId="0" fontId="11" fillId="7" borderId="23" xfId="0" applyFont="1" applyFill="1" applyBorder="1" applyAlignment="1">
      <alignment vertical="center" wrapText="1"/>
    </xf>
    <xf numFmtId="165" fontId="11" fillId="7" borderId="23" xfId="0" applyNumberFormat="1" applyFont="1" applyFill="1" applyBorder="1" applyAlignment="1">
      <alignment vertical="center" wrapText="1"/>
    </xf>
    <xf numFmtId="165" fontId="10" fillId="8" borderId="7" xfId="4" applyFont="1" applyFill="1" applyBorder="1" applyAlignment="1">
      <alignment vertical="center" wrapText="1"/>
    </xf>
    <xf numFmtId="0" fontId="24" fillId="7" borderId="23" xfId="0" applyFont="1" applyFill="1" applyBorder="1"/>
    <xf numFmtId="165" fontId="10" fillId="7" borderId="23" xfId="4" applyFont="1" applyFill="1" applyBorder="1" applyAlignment="1">
      <alignment vertical="center" wrapText="1"/>
    </xf>
    <xf numFmtId="164" fontId="8" fillId="7" borderId="14" xfId="0" applyNumberFormat="1" applyFont="1" applyFill="1" applyBorder="1" applyAlignment="1">
      <alignment horizontal="center" vertical="center"/>
    </xf>
    <xf numFmtId="165" fontId="10" fillId="8" borderId="14" xfId="4" applyFont="1" applyFill="1" applyBorder="1" applyAlignment="1">
      <alignment vertical="center" wrapText="1"/>
    </xf>
    <xf numFmtId="164" fontId="22" fillId="8" borderId="23" xfId="0" applyNumberFormat="1" applyFont="1" applyFill="1" applyBorder="1" applyAlignment="1">
      <alignment horizontal="center" vertical="center"/>
    </xf>
    <xf numFmtId="165" fontId="10" fillId="8" borderId="23" xfId="4" applyFont="1" applyFill="1" applyBorder="1" applyAlignment="1">
      <alignment vertical="center" wrapText="1"/>
    </xf>
    <xf numFmtId="0" fontId="28" fillId="8" borderId="23" xfId="0" applyFont="1" applyFill="1" applyBorder="1"/>
    <xf numFmtId="164" fontId="22" fillId="8" borderId="7" xfId="0" applyNumberFormat="1" applyFont="1" applyFill="1" applyBorder="1" applyAlignment="1">
      <alignment horizontal="center" vertical="center"/>
    </xf>
    <xf numFmtId="0" fontId="8" fillId="8" borderId="7" xfId="0" applyFont="1" applyFill="1" applyBorder="1" applyAlignment="1">
      <alignment horizontal="center"/>
    </xf>
    <xf numFmtId="4" fontId="21" fillId="8" borderId="33" xfId="0" applyNumberFormat="1" applyFont="1" applyFill="1" applyBorder="1" applyAlignment="1">
      <alignment horizontal="center" vertical="center" wrapText="1"/>
    </xf>
    <xf numFmtId="0" fontId="8" fillId="8" borderId="23" xfId="0" applyFont="1" applyFill="1" applyBorder="1" applyAlignment="1">
      <alignment horizontal="center"/>
    </xf>
    <xf numFmtId="4" fontId="21" fillId="8" borderId="23" xfId="0" applyNumberFormat="1" applyFont="1" applyFill="1" applyBorder="1" applyAlignment="1">
      <alignment horizontal="center" vertical="center" wrapText="1"/>
    </xf>
    <xf numFmtId="4" fontId="11" fillId="8" borderId="23" xfId="0" applyNumberFormat="1" applyFont="1" applyFill="1" applyBorder="1" applyAlignment="1">
      <alignment horizontal="center" vertical="center"/>
    </xf>
    <xf numFmtId="0" fontId="8" fillId="8" borderId="19" xfId="0" applyFont="1" applyFill="1" applyBorder="1" applyAlignment="1">
      <alignment horizontal="center"/>
    </xf>
    <xf numFmtId="4" fontId="21" fillId="8" borderId="19" xfId="0" applyNumberFormat="1" applyFont="1" applyFill="1" applyBorder="1" applyAlignment="1">
      <alignment horizontal="center" vertical="center" wrapText="1"/>
    </xf>
    <xf numFmtId="0" fontId="8" fillId="8" borderId="14" xfId="0" applyFont="1" applyFill="1" applyBorder="1" applyAlignment="1">
      <alignment horizontal="center" vertical="center" wrapText="1"/>
    </xf>
    <xf numFmtId="165" fontId="12" fillId="8" borderId="14" xfId="0" applyNumberFormat="1" applyFont="1" applyFill="1" applyBorder="1" applyAlignment="1">
      <alignment horizontal="center" vertical="center" shrinkToFit="1"/>
    </xf>
    <xf numFmtId="0" fontId="8" fillId="8" borderId="23" xfId="0" applyFont="1" applyFill="1" applyBorder="1" applyAlignment="1">
      <alignment horizontal="center" vertical="center" wrapText="1"/>
    </xf>
    <xf numFmtId="165" fontId="12" fillId="8" borderId="23" xfId="0" applyNumberFormat="1" applyFont="1" applyFill="1" applyBorder="1" applyAlignment="1">
      <alignment horizontal="center" vertical="center" shrinkToFit="1"/>
    </xf>
    <xf numFmtId="0" fontId="8" fillId="8" borderId="19" xfId="0" applyFont="1" applyFill="1" applyBorder="1" applyAlignment="1">
      <alignment horizontal="center" vertical="center" wrapText="1"/>
    </xf>
    <xf numFmtId="165" fontId="12" fillId="8" borderId="19" xfId="0" applyNumberFormat="1" applyFont="1" applyFill="1" applyBorder="1" applyAlignment="1">
      <alignment horizontal="center" vertical="center" shrinkToFit="1"/>
    </xf>
    <xf numFmtId="0" fontId="8" fillId="8" borderId="20" xfId="0" applyFont="1" applyFill="1" applyBorder="1" applyAlignment="1">
      <alignment horizontal="center" vertical="center" wrapText="1"/>
    </xf>
    <xf numFmtId="4" fontId="11" fillId="8" borderId="20" xfId="0" applyNumberFormat="1" applyFont="1" applyFill="1" applyBorder="1" applyAlignment="1">
      <alignment horizontal="center" vertical="center"/>
    </xf>
    <xf numFmtId="164" fontId="8" fillId="8" borderId="14" xfId="0" applyNumberFormat="1" applyFont="1" applyFill="1" applyBorder="1" applyAlignment="1">
      <alignment horizontal="center" vertical="center" wrapText="1"/>
    </xf>
    <xf numFmtId="164" fontId="8" fillId="8" borderId="23" xfId="0" applyNumberFormat="1" applyFont="1" applyFill="1" applyBorder="1" applyAlignment="1">
      <alignment horizontal="center" vertical="center" wrapText="1"/>
    </xf>
    <xf numFmtId="164" fontId="8" fillId="8" borderId="19" xfId="0" applyNumberFormat="1" applyFont="1" applyFill="1" applyBorder="1" applyAlignment="1">
      <alignment horizontal="center" vertical="center" wrapText="1"/>
    </xf>
    <xf numFmtId="164" fontId="8" fillId="8" borderId="7" xfId="0" applyNumberFormat="1" applyFont="1" applyFill="1" applyBorder="1" applyAlignment="1">
      <alignment horizontal="center" vertical="center" wrapText="1"/>
    </xf>
    <xf numFmtId="0" fontId="8" fillId="8" borderId="14" xfId="0" applyFont="1" applyFill="1" applyBorder="1" applyAlignment="1">
      <alignment horizontal="center" vertical="center"/>
    </xf>
    <xf numFmtId="0" fontId="8" fillId="8" borderId="23" xfId="0" applyFont="1" applyFill="1" applyBorder="1" applyAlignment="1">
      <alignment horizontal="center" vertical="center"/>
    </xf>
    <xf numFmtId="0" fontId="8" fillId="8" borderId="19" xfId="0" applyFont="1" applyFill="1" applyBorder="1" applyAlignment="1">
      <alignment horizontal="center" vertical="center"/>
    </xf>
    <xf numFmtId="0" fontId="13" fillId="0" borderId="0" xfId="0" applyFont="1" applyAlignment="1">
      <alignment wrapText="1"/>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2" borderId="37" xfId="0" applyFont="1" applyFill="1" applyBorder="1" applyAlignment="1">
      <alignment horizontal="center" vertical="center" wrapText="1"/>
    </xf>
    <xf numFmtId="0" fontId="23" fillId="2" borderId="23" xfId="0" applyFont="1" applyFill="1" applyBorder="1" applyAlignment="1">
      <alignment horizontal="left" vertical="center" wrapText="1"/>
    </xf>
    <xf numFmtId="0" fontId="23" fillId="2" borderId="24" xfId="0" applyFont="1" applyFill="1" applyBorder="1" applyAlignment="1">
      <alignment horizontal="left" vertical="center" wrapText="1"/>
    </xf>
    <xf numFmtId="0" fontId="11" fillId="9" borderId="23" xfId="0" applyNumberFormat="1" applyFont="1" applyFill="1" applyBorder="1" applyAlignment="1">
      <alignment horizontal="center" vertical="center" wrapText="1"/>
    </xf>
    <xf numFmtId="0" fontId="11" fillId="9" borderId="23" xfId="0" applyFont="1" applyFill="1" applyBorder="1" applyAlignment="1">
      <alignment horizontal="center" vertical="center" wrapText="1"/>
    </xf>
    <xf numFmtId="0" fontId="23" fillId="9" borderId="23" xfId="0" applyFont="1" applyFill="1" applyBorder="1" applyAlignment="1">
      <alignment vertical="center" wrapText="1"/>
    </xf>
    <xf numFmtId="0" fontId="23" fillId="9" borderId="23" xfId="0" applyFont="1" applyFill="1" applyBorder="1" applyAlignment="1">
      <alignment horizontal="left" vertical="center" wrapText="1"/>
    </xf>
    <xf numFmtId="0" fontId="11" fillId="9" borderId="14" xfId="0" applyFont="1" applyFill="1" applyBorder="1" applyAlignment="1">
      <alignment horizontal="center" vertical="center" wrapText="1"/>
    </xf>
    <xf numFmtId="0" fontId="11" fillId="9" borderId="14" xfId="0" applyNumberFormat="1" applyFont="1" applyFill="1" applyBorder="1" applyAlignment="1">
      <alignment horizontal="center" vertical="center" wrapText="1"/>
    </xf>
    <xf numFmtId="0" fontId="23" fillId="9" borderId="23" xfId="0" applyFont="1" applyFill="1" applyBorder="1" applyAlignment="1">
      <alignment horizontal="center" vertical="center" wrapText="1"/>
    </xf>
    <xf numFmtId="0" fontId="23" fillId="10" borderId="23" xfId="0" applyFont="1" applyFill="1" applyBorder="1" applyAlignment="1">
      <alignment horizontal="center" vertical="center" wrapText="1"/>
    </xf>
    <xf numFmtId="0" fontId="23" fillId="9" borderId="30" xfId="0" applyFont="1" applyFill="1" applyBorder="1" applyAlignment="1">
      <alignment vertical="center" wrapText="1"/>
    </xf>
    <xf numFmtId="0" fontId="11" fillId="9" borderId="30" xfId="0" applyNumberFormat="1"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23" fillId="2" borderId="10" xfId="0" applyFont="1" applyFill="1" applyBorder="1" applyAlignment="1">
      <alignment horizontal="left" vertical="center" wrapText="1"/>
    </xf>
    <xf numFmtId="0" fontId="23" fillId="2" borderId="11"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37" fillId="0" borderId="26" xfId="0" applyFont="1" applyFill="1" applyBorder="1" applyAlignment="1">
      <alignment horizontal="left" vertical="center" wrapText="1"/>
    </xf>
    <xf numFmtId="0" fontId="37" fillId="0" borderId="11" xfId="0" applyFont="1" applyFill="1" applyBorder="1" applyAlignment="1">
      <alignment horizontal="left" vertical="center" wrapText="1"/>
    </xf>
    <xf numFmtId="0" fontId="37" fillId="0" borderId="26" xfId="0" applyFont="1" applyFill="1" applyBorder="1" applyAlignment="1">
      <alignment horizontal="left" vertical="center"/>
    </xf>
    <xf numFmtId="0" fontId="37" fillId="0" borderId="11" xfId="0" applyFont="1" applyFill="1" applyBorder="1" applyAlignment="1">
      <alignment horizontal="left" vertical="center"/>
    </xf>
    <xf numFmtId="0" fontId="23" fillId="2" borderId="37"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45" xfId="0" applyFont="1" applyFill="1" applyBorder="1" applyAlignment="1">
      <alignment horizontal="left" vertical="center" wrapText="1"/>
    </xf>
    <xf numFmtId="0" fontId="23" fillId="2" borderId="37"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24"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1" fillId="0" borderId="18" xfId="0" applyFont="1" applyFill="1" applyBorder="1" applyAlignment="1">
      <alignment horizontal="center" vertical="center" wrapText="1"/>
    </xf>
    <xf numFmtId="1" fontId="11" fillId="0" borderId="0" xfId="0" applyNumberFormat="1" applyFont="1" applyFill="1" applyAlignment="1">
      <alignment horizontal="center" vertical="center" wrapText="1"/>
    </xf>
    <xf numFmtId="0" fontId="22" fillId="3" borderId="10" xfId="0" applyFont="1" applyFill="1" applyBorder="1" applyAlignment="1">
      <alignment horizontal="left" vertical="center"/>
    </xf>
    <xf numFmtId="0" fontId="22" fillId="3" borderId="11" xfId="0" applyFont="1" applyFill="1" applyBorder="1" applyAlignment="1">
      <alignment horizontal="left" vertical="center"/>
    </xf>
    <xf numFmtId="0" fontId="22" fillId="3" borderId="41"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22" fillId="3" borderId="12" xfId="0" applyFont="1" applyFill="1" applyBorder="1" applyAlignment="1">
      <alignment horizontal="left" vertical="center"/>
    </xf>
    <xf numFmtId="0" fontId="11" fillId="3" borderId="13"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3" fillId="0" borderId="0" xfId="0" applyFont="1" applyAlignment="1">
      <alignment wrapText="1"/>
    </xf>
    <xf numFmtId="0" fontId="23" fillId="2" borderId="13"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38" xfId="0" applyFont="1" applyFill="1" applyBorder="1" applyAlignment="1">
      <alignment horizontal="center" vertical="center"/>
    </xf>
    <xf numFmtId="0" fontId="22" fillId="0" borderId="10" xfId="0" applyFont="1" applyFill="1" applyBorder="1" applyAlignment="1">
      <alignment horizontal="left" vertical="center"/>
    </xf>
    <xf numFmtId="0" fontId="22" fillId="0" borderId="11" xfId="0" applyFont="1" applyFill="1" applyBorder="1" applyAlignment="1">
      <alignment horizontal="left" vertical="center"/>
    </xf>
    <xf numFmtId="0" fontId="22" fillId="0" borderId="41" xfId="0" applyFont="1" applyFill="1" applyBorder="1" applyAlignment="1">
      <alignment horizontal="left" vertical="center"/>
    </xf>
  </cellXfs>
  <cellStyles count="7">
    <cellStyle name="Dziesiętny 2" xfId="3"/>
    <cellStyle name="Dziesiętny 3" xfId="4"/>
    <cellStyle name="Normalny" xfId="0" builtinId="0"/>
    <cellStyle name="Normalny 2" xfId="2"/>
    <cellStyle name="Procentowy" xfId="1" builtinId="5"/>
    <cellStyle name="Walutowy 2 2" xfId="5"/>
    <cellStyle name="Walutowy 2 2 2" xfId="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4"/>
  <sheetViews>
    <sheetView tabSelected="1" topLeftCell="A98" zoomScaleNormal="100" workbookViewId="0">
      <selection activeCell="D115" sqref="D115"/>
    </sheetView>
  </sheetViews>
  <sheetFormatPr defaultRowHeight="15" x14ac:dyDescent="0.25"/>
  <cols>
    <col min="1" max="1" width="4" customWidth="1"/>
    <col min="2" max="2" width="41.85546875" customWidth="1"/>
    <col min="3" max="3" width="6.28515625" customWidth="1"/>
    <col min="4" max="4" width="7" customWidth="1"/>
    <col min="5" max="5" width="10.42578125" customWidth="1"/>
    <col min="6" max="6" width="10" customWidth="1"/>
    <col min="7" max="7" width="10.7109375" customWidth="1"/>
    <col min="8" max="8" width="6.28515625" customWidth="1"/>
    <col min="9" max="9" width="13.7109375" customWidth="1"/>
    <col min="10" max="10" width="13.5703125" customWidth="1"/>
    <col min="11" max="11" width="10.7109375" customWidth="1"/>
    <col min="12" max="12" width="11.7109375" customWidth="1"/>
    <col min="13" max="13" width="13.42578125" bestFit="1" customWidth="1"/>
  </cols>
  <sheetData>
    <row r="1" spans="1:12" x14ac:dyDescent="0.25">
      <c r="A1" s="1" t="s">
        <v>0</v>
      </c>
      <c r="B1" s="31"/>
      <c r="C1" s="31"/>
      <c r="D1" s="31"/>
      <c r="E1" s="31"/>
      <c r="F1" s="31"/>
      <c r="G1" s="31"/>
      <c r="H1" s="1" t="s">
        <v>195</v>
      </c>
      <c r="I1" s="31"/>
      <c r="J1" s="31"/>
      <c r="K1" s="31"/>
    </row>
    <row r="2" spans="1:12" x14ac:dyDescent="0.25">
      <c r="A2" s="1"/>
      <c r="B2" s="31"/>
      <c r="C2" s="31"/>
      <c r="D2" s="31"/>
      <c r="E2" s="31"/>
      <c r="F2" s="31"/>
      <c r="G2" s="31"/>
      <c r="H2" s="31"/>
      <c r="I2" s="31"/>
      <c r="J2" s="31"/>
      <c r="K2" s="31"/>
    </row>
    <row r="3" spans="1:12" ht="15.75" thickBot="1" x14ac:dyDescent="0.3">
      <c r="A3" s="1" t="s">
        <v>203</v>
      </c>
      <c r="B3" s="31"/>
      <c r="C3" s="31"/>
      <c r="D3" s="31"/>
      <c r="E3" s="31"/>
      <c r="F3" s="31"/>
      <c r="G3" s="31"/>
      <c r="H3" s="31"/>
      <c r="I3" s="31"/>
      <c r="J3" s="31"/>
      <c r="K3" s="31"/>
    </row>
    <row r="4" spans="1:12" ht="34.5" thickBot="1" x14ac:dyDescent="0.3">
      <c r="A4" s="32" t="s">
        <v>1</v>
      </c>
      <c r="B4" s="33" t="s">
        <v>2</v>
      </c>
      <c r="C4" s="34" t="s">
        <v>3</v>
      </c>
      <c r="D4" s="33" t="s">
        <v>4</v>
      </c>
      <c r="E4" s="33" t="s">
        <v>5</v>
      </c>
      <c r="F4" s="33" t="s">
        <v>199</v>
      </c>
      <c r="G4" s="33" t="s">
        <v>200</v>
      </c>
      <c r="H4" s="33" t="s">
        <v>6</v>
      </c>
      <c r="I4" s="35" t="s">
        <v>201</v>
      </c>
      <c r="J4" s="36" t="s">
        <v>202</v>
      </c>
      <c r="K4" s="37" t="s">
        <v>7</v>
      </c>
      <c r="L4" s="13"/>
    </row>
    <row r="5" spans="1:12" ht="100.5" x14ac:dyDescent="0.25">
      <c r="A5" s="38">
        <v>1</v>
      </c>
      <c r="B5" s="39" t="s">
        <v>204</v>
      </c>
      <c r="C5" s="40" t="s">
        <v>8</v>
      </c>
      <c r="D5" s="41">
        <v>30</v>
      </c>
      <c r="E5" s="379"/>
      <c r="F5" s="380"/>
      <c r="G5" s="42">
        <f>F5*H5+F5</f>
        <v>0</v>
      </c>
      <c r="H5" s="43">
        <v>0.08</v>
      </c>
      <c r="I5" s="42">
        <f>ROUND(D5*F5,2)</f>
        <v>0</v>
      </c>
      <c r="J5" s="42">
        <f>ROUND(I5*H5+I5,2)</f>
        <v>0</v>
      </c>
      <c r="K5" s="44"/>
      <c r="L5" s="14"/>
    </row>
    <row r="6" spans="1:12" x14ac:dyDescent="0.25">
      <c r="A6" s="511" t="s">
        <v>9</v>
      </c>
      <c r="B6" s="512"/>
      <c r="C6" s="512"/>
      <c r="D6" s="512"/>
      <c r="E6" s="512"/>
      <c r="F6" s="512"/>
      <c r="G6" s="512"/>
      <c r="H6" s="512"/>
      <c r="I6" s="520"/>
      <c r="J6" s="520"/>
      <c r="K6" s="513"/>
    </row>
    <row r="7" spans="1:12" x14ac:dyDescent="0.25">
      <c r="A7" s="508"/>
      <c r="B7" s="45" t="s">
        <v>10</v>
      </c>
      <c r="C7" s="46" t="s">
        <v>11</v>
      </c>
      <c r="D7" s="502">
        <v>1</v>
      </c>
      <c r="E7" s="381"/>
      <c r="F7" s="382"/>
      <c r="G7" s="48">
        <f>F7*H7+F7</f>
        <v>0</v>
      </c>
      <c r="H7" s="49">
        <v>0.08</v>
      </c>
      <c r="I7" s="50">
        <f t="shared" ref="I7:I8" si="0">ROUND(D7*F7,2)</f>
        <v>0</v>
      </c>
      <c r="J7" s="50">
        <f t="shared" ref="J7:J8" si="1">ROUND(I7*H7+I7,2)</f>
        <v>0</v>
      </c>
      <c r="K7" s="51"/>
    </row>
    <row r="8" spans="1:12" x14ac:dyDescent="0.25">
      <c r="A8" s="509"/>
      <c r="B8" s="45" t="s">
        <v>12</v>
      </c>
      <c r="C8" s="46" t="s">
        <v>11</v>
      </c>
      <c r="D8" s="502">
        <v>4</v>
      </c>
      <c r="E8" s="381"/>
      <c r="F8" s="382"/>
      <c r="G8" s="48">
        <f>F8*H8+F8</f>
        <v>0</v>
      </c>
      <c r="H8" s="49">
        <v>0.08</v>
      </c>
      <c r="I8" s="50">
        <f t="shared" si="0"/>
        <v>0</v>
      </c>
      <c r="J8" s="50">
        <f t="shared" si="1"/>
        <v>0</v>
      </c>
      <c r="K8" s="51"/>
    </row>
    <row r="9" spans="1:12" ht="15.75" thickBot="1" x14ac:dyDescent="0.3">
      <c r="A9" s="510"/>
      <c r="B9" s="52" t="s">
        <v>13</v>
      </c>
      <c r="C9" s="53" t="s">
        <v>14</v>
      </c>
      <c r="D9" s="53" t="s">
        <v>14</v>
      </c>
      <c r="E9" s="53" t="s">
        <v>14</v>
      </c>
      <c r="F9" s="53" t="s">
        <v>14</v>
      </c>
      <c r="G9" s="53" t="s">
        <v>14</v>
      </c>
      <c r="H9" s="53" t="s">
        <v>14</v>
      </c>
      <c r="I9" s="54">
        <f>SUM(I7:I8)</f>
        <v>0</v>
      </c>
      <c r="J9" s="55">
        <f>SUM(J7:J8)</f>
        <v>0</v>
      </c>
      <c r="K9" s="56"/>
    </row>
    <row r="10" spans="1:12" ht="100.5" x14ac:dyDescent="0.25">
      <c r="A10" s="38">
        <v>2</v>
      </c>
      <c r="B10" s="39" t="s">
        <v>205</v>
      </c>
      <c r="C10" s="40" t="s">
        <v>8</v>
      </c>
      <c r="D10" s="41">
        <v>200</v>
      </c>
      <c r="E10" s="379"/>
      <c r="F10" s="380"/>
      <c r="G10" s="42">
        <f>F10*H10+F10</f>
        <v>0</v>
      </c>
      <c r="H10" s="43">
        <v>0.08</v>
      </c>
      <c r="I10" s="42">
        <f>ROUND(D10*F10,2)</f>
        <v>0</v>
      </c>
      <c r="J10" s="42">
        <f>ROUND(I10*H10+I10,2)</f>
        <v>0</v>
      </c>
      <c r="K10" s="44"/>
      <c r="L10" s="15"/>
    </row>
    <row r="11" spans="1:12" x14ac:dyDescent="0.25">
      <c r="A11" s="511" t="s">
        <v>9</v>
      </c>
      <c r="B11" s="512"/>
      <c r="C11" s="512"/>
      <c r="D11" s="512"/>
      <c r="E11" s="512"/>
      <c r="F11" s="512"/>
      <c r="G11" s="520"/>
      <c r="H11" s="520"/>
      <c r="I11" s="520"/>
      <c r="J11" s="520"/>
      <c r="K11" s="513"/>
    </row>
    <row r="12" spans="1:12" x14ac:dyDescent="0.25">
      <c r="A12" s="508"/>
      <c r="B12" s="57" t="s">
        <v>15</v>
      </c>
      <c r="C12" s="50" t="s">
        <v>11</v>
      </c>
      <c r="D12" s="498">
        <v>1</v>
      </c>
      <c r="E12" s="383"/>
      <c r="F12" s="384"/>
      <c r="G12" s="50">
        <f>F12*H12+F12</f>
        <v>0</v>
      </c>
      <c r="H12" s="60">
        <v>0.08</v>
      </c>
      <c r="I12" s="50">
        <f>ROUND(D12*F12,2)</f>
        <v>0</v>
      </c>
      <c r="J12" s="50">
        <f>ROUND(I12*H12+I12,2)</f>
        <v>0</v>
      </c>
      <c r="K12" s="61"/>
    </row>
    <row r="13" spans="1:12" ht="15.75" thickBot="1" x14ac:dyDescent="0.3">
      <c r="A13" s="510"/>
      <c r="B13" s="52" t="s">
        <v>13</v>
      </c>
      <c r="C13" s="53" t="s">
        <v>14</v>
      </c>
      <c r="D13" s="53" t="s">
        <v>14</v>
      </c>
      <c r="E13" s="53" t="s">
        <v>14</v>
      </c>
      <c r="F13" s="53" t="s">
        <v>14</v>
      </c>
      <c r="G13" s="53" t="s">
        <v>14</v>
      </c>
      <c r="H13" s="53" t="s">
        <v>14</v>
      </c>
      <c r="I13" s="54">
        <f>SUM(I12)</f>
        <v>0</v>
      </c>
      <c r="J13" s="54">
        <f>SUM(J12)</f>
        <v>0</v>
      </c>
      <c r="K13" s="62"/>
    </row>
    <row r="14" spans="1:12" ht="100.5" x14ac:dyDescent="0.25">
      <c r="A14" s="38">
        <v>3</v>
      </c>
      <c r="B14" s="39" t="s">
        <v>206</v>
      </c>
      <c r="C14" s="40" t="s">
        <v>8</v>
      </c>
      <c r="D14" s="41">
        <v>10</v>
      </c>
      <c r="E14" s="379"/>
      <c r="F14" s="380"/>
      <c r="G14" s="42">
        <f>F14*H14+F14</f>
        <v>0</v>
      </c>
      <c r="H14" s="43">
        <v>0.08</v>
      </c>
      <c r="I14" s="42">
        <f>ROUND(D14*F14,2)</f>
        <v>0</v>
      </c>
      <c r="J14" s="42">
        <f>ROUND(I14*H14+I14,2)</f>
        <v>0</v>
      </c>
      <c r="K14" s="44"/>
      <c r="L14" s="15"/>
    </row>
    <row r="15" spans="1:12" x14ac:dyDescent="0.25">
      <c r="A15" s="511" t="s">
        <v>9</v>
      </c>
      <c r="B15" s="512"/>
      <c r="C15" s="512"/>
      <c r="D15" s="512"/>
      <c r="E15" s="512"/>
      <c r="F15" s="512"/>
      <c r="G15" s="512"/>
      <c r="H15" s="512"/>
      <c r="I15" s="520"/>
      <c r="J15" s="520"/>
      <c r="K15" s="513"/>
    </row>
    <row r="16" spans="1:12" x14ac:dyDescent="0.25">
      <c r="A16" s="508"/>
      <c r="B16" s="57" t="s">
        <v>16</v>
      </c>
      <c r="C16" s="63" t="s">
        <v>11</v>
      </c>
      <c r="D16" s="499">
        <v>6</v>
      </c>
      <c r="E16" s="385"/>
      <c r="F16" s="386"/>
      <c r="G16" s="50">
        <f>F16*H16+F16</f>
        <v>0</v>
      </c>
      <c r="H16" s="60">
        <v>0.08</v>
      </c>
      <c r="I16" s="50">
        <f t="shared" ref="I16:I18" si="2">ROUND(D16*F16,2)</f>
        <v>0</v>
      </c>
      <c r="J16" s="50">
        <f t="shared" ref="J16:J18" si="3">ROUND(I16*H16+I16,2)</f>
        <v>0</v>
      </c>
      <c r="K16" s="61"/>
    </row>
    <row r="17" spans="1:12" x14ac:dyDescent="0.25">
      <c r="A17" s="509"/>
      <c r="B17" s="57" t="s">
        <v>17</v>
      </c>
      <c r="C17" s="63" t="s">
        <v>11</v>
      </c>
      <c r="D17" s="499">
        <v>2</v>
      </c>
      <c r="E17" s="385"/>
      <c r="F17" s="386"/>
      <c r="G17" s="50">
        <f>F17*H17+F17</f>
        <v>0</v>
      </c>
      <c r="H17" s="60">
        <v>0.08</v>
      </c>
      <c r="I17" s="50">
        <f t="shared" si="2"/>
        <v>0</v>
      </c>
      <c r="J17" s="50">
        <f t="shared" si="3"/>
        <v>0</v>
      </c>
      <c r="K17" s="61"/>
    </row>
    <row r="18" spans="1:12" x14ac:dyDescent="0.25">
      <c r="A18" s="509"/>
      <c r="B18" s="57" t="s">
        <v>18</v>
      </c>
      <c r="C18" s="63" t="s">
        <v>11</v>
      </c>
      <c r="D18" s="499">
        <v>1</v>
      </c>
      <c r="E18" s="385"/>
      <c r="F18" s="386"/>
      <c r="G18" s="50">
        <f>F18*H18+F18</f>
        <v>0</v>
      </c>
      <c r="H18" s="60">
        <v>0.08</v>
      </c>
      <c r="I18" s="50">
        <f t="shared" si="2"/>
        <v>0</v>
      </c>
      <c r="J18" s="50">
        <f t="shared" si="3"/>
        <v>0</v>
      </c>
      <c r="K18" s="61"/>
    </row>
    <row r="19" spans="1:12" ht="15.75" thickBot="1" x14ac:dyDescent="0.3">
      <c r="A19" s="510"/>
      <c r="B19" s="52" t="s">
        <v>13</v>
      </c>
      <c r="C19" s="53" t="s">
        <v>14</v>
      </c>
      <c r="D19" s="53" t="s">
        <v>14</v>
      </c>
      <c r="E19" s="53" t="s">
        <v>14</v>
      </c>
      <c r="F19" s="53" t="s">
        <v>14</v>
      </c>
      <c r="G19" s="53" t="s">
        <v>14</v>
      </c>
      <c r="H19" s="53" t="s">
        <v>14</v>
      </c>
      <c r="I19" s="64">
        <f>SUM(I16:I18)</f>
        <v>0</v>
      </c>
      <c r="J19" s="65">
        <f>SUM(J16:J18)</f>
        <v>0</v>
      </c>
      <c r="K19" s="66"/>
    </row>
    <row r="20" spans="1:12" ht="109.5" x14ac:dyDescent="0.25">
      <c r="A20" s="38">
        <v>4</v>
      </c>
      <c r="B20" s="39" t="s">
        <v>207</v>
      </c>
      <c r="C20" s="40" t="s">
        <v>8</v>
      </c>
      <c r="D20" s="41">
        <v>1</v>
      </c>
      <c r="E20" s="379"/>
      <c r="F20" s="380"/>
      <c r="G20" s="42">
        <f>F20*H20+F20</f>
        <v>0</v>
      </c>
      <c r="H20" s="43">
        <v>0.08</v>
      </c>
      <c r="I20" s="42">
        <f>ROUND(D20*F20,2)</f>
        <v>0</v>
      </c>
      <c r="J20" s="42">
        <f>ROUND(I20*H20+I20,2)</f>
        <v>0</v>
      </c>
      <c r="K20" s="44"/>
      <c r="L20" s="15"/>
    </row>
    <row r="21" spans="1:12" x14ac:dyDescent="0.25">
      <c r="A21" s="511" t="s">
        <v>9</v>
      </c>
      <c r="B21" s="512"/>
      <c r="C21" s="512"/>
      <c r="D21" s="512"/>
      <c r="E21" s="512"/>
      <c r="F21" s="512"/>
      <c r="G21" s="512"/>
      <c r="H21" s="512"/>
      <c r="I21" s="512"/>
      <c r="J21" s="512"/>
      <c r="K21" s="513"/>
    </row>
    <row r="22" spans="1:12" x14ac:dyDescent="0.25">
      <c r="A22" s="508"/>
      <c r="B22" s="57" t="s">
        <v>19</v>
      </c>
      <c r="C22" s="63" t="s">
        <v>11</v>
      </c>
      <c r="D22" s="499">
        <v>6</v>
      </c>
      <c r="E22" s="385"/>
      <c r="F22" s="386"/>
      <c r="G22" s="50">
        <f>F22*H22+F22</f>
        <v>0</v>
      </c>
      <c r="H22" s="60">
        <v>0.08</v>
      </c>
      <c r="I22" s="50">
        <f t="shared" ref="I22:I24" si="4">ROUND(D22*F22,2)</f>
        <v>0</v>
      </c>
      <c r="J22" s="67">
        <f t="shared" ref="J22:J24" si="5">ROUND(I22*H22+I22,2)</f>
        <v>0</v>
      </c>
      <c r="K22" s="61"/>
    </row>
    <row r="23" spans="1:12" x14ac:dyDescent="0.25">
      <c r="A23" s="509"/>
      <c r="B23" s="57" t="s">
        <v>17</v>
      </c>
      <c r="C23" s="63" t="s">
        <v>11</v>
      </c>
      <c r="D23" s="63">
        <v>2</v>
      </c>
      <c r="E23" s="385"/>
      <c r="F23" s="386"/>
      <c r="G23" s="50">
        <f>F23*H23+F23</f>
        <v>0</v>
      </c>
      <c r="H23" s="60">
        <v>0.08</v>
      </c>
      <c r="I23" s="50">
        <f t="shared" si="4"/>
        <v>0</v>
      </c>
      <c r="J23" s="67">
        <f t="shared" si="5"/>
        <v>0</v>
      </c>
      <c r="K23" s="61"/>
    </row>
    <row r="24" spans="1:12" x14ac:dyDescent="0.25">
      <c r="A24" s="509"/>
      <c r="B24" s="57" t="s">
        <v>18</v>
      </c>
      <c r="C24" s="63" t="s">
        <v>11</v>
      </c>
      <c r="D24" s="63">
        <v>1</v>
      </c>
      <c r="E24" s="385"/>
      <c r="F24" s="386"/>
      <c r="G24" s="50">
        <f>F24*H24+F24</f>
        <v>0</v>
      </c>
      <c r="H24" s="60">
        <v>0.08</v>
      </c>
      <c r="I24" s="50">
        <f t="shared" si="4"/>
        <v>0</v>
      </c>
      <c r="J24" s="67">
        <f t="shared" si="5"/>
        <v>0</v>
      </c>
      <c r="K24" s="61"/>
    </row>
    <row r="25" spans="1:12" ht="15.75" thickBot="1" x14ac:dyDescent="0.3">
      <c r="A25" s="510"/>
      <c r="B25" s="52" t="s">
        <v>13</v>
      </c>
      <c r="C25" s="53" t="s">
        <v>14</v>
      </c>
      <c r="D25" s="53" t="s">
        <v>14</v>
      </c>
      <c r="E25" s="53" t="s">
        <v>14</v>
      </c>
      <c r="F25" s="53" t="s">
        <v>14</v>
      </c>
      <c r="G25" s="53" t="s">
        <v>14</v>
      </c>
      <c r="H25" s="53" t="s">
        <v>14</v>
      </c>
      <c r="I25" s="64">
        <f>SUM(I22:I24)</f>
        <v>0</v>
      </c>
      <c r="J25" s="65">
        <f>SUM(J22:J24)</f>
        <v>0</v>
      </c>
      <c r="K25" s="66"/>
    </row>
    <row r="26" spans="1:12" ht="108.75" x14ac:dyDescent="0.25">
      <c r="A26" s="38">
        <v>5</v>
      </c>
      <c r="B26" s="39" t="s">
        <v>208</v>
      </c>
      <c r="C26" s="40" t="s">
        <v>8</v>
      </c>
      <c r="D26" s="41">
        <v>2</v>
      </c>
      <c r="E26" s="379"/>
      <c r="F26" s="380"/>
      <c r="G26" s="42">
        <f>F26*H26+F26</f>
        <v>0</v>
      </c>
      <c r="H26" s="43">
        <v>0.08</v>
      </c>
      <c r="I26" s="42">
        <f>ROUND(D26*F26,2)</f>
        <v>0</v>
      </c>
      <c r="J26" s="68">
        <f>ROUND(I26*H26+I26,2)</f>
        <v>0</v>
      </c>
      <c r="K26" s="44"/>
      <c r="L26" s="15"/>
    </row>
    <row r="27" spans="1:12" x14ac:dyDescent="0.25">
      <c r="A27" s="511" t="s">
        <v>9</v>
      </c>
      <c r="B27" s="512"/>
      <c r="C27" s="512"/>
      <c r="D27" s="512"/>
      <c r="E27" s="512"/>
      <c r="F27" s="512"/>
      <c r="G27" s="512"/>
      <c r="H27" s="512"/>
      <c r="I27" s="512"/>
      <c r="J27" s="512"/>
      <c r="K27" s="513"/>
    </row>
    <row r="28" spans="1:12" x14ac:dyDescent="0.25">
      <c r="A28" s="508"/>
      <c r="B28" s="57" t="s">
        <v>20</v>
      </c>
      <c r="C28" s="63" t="s">
        <v>11</v>
      </c>
      <c r="D28" s="499">
        <v>6</v>
      </c>
      <c r="E28" s="385"/>
      <c r="F28" s="386"/>
      <c r="G28" s="50">
        <f>F28*H28+F28</f>
        <v>0</v>
      </c>
      <c r="H28" s="60">
        <v>0.08</v>
      </c>
      <c r="I28" s="50">
        <f t="shared" ref="I28:I30" si="6">ROUND(D28*F28,2)</f>
        <v>0</v>
      </c>
      <c r="J28" s="67">
        <f t="shared" ref="J28:J30" si="7">ROUND(I28*H28+I28,2)</f>
        <v>0</v>
      </c>
      <c r="K28" s="61"/>
    </row>
    <row r="29" spans="1:12" x14ac:dyDescent="0.25">
      <c r="A29" s="509"/>
      <c r="B29" s="57" t="s">
        <v>17</v>
      </c>
      <c r="C29" s="63" t="s">
        <v>11</v>
      </c>
      <c r="D29" s="499">
        <v>2</v>
      </c>
      <c r="E29" s="385"/>
      <c r="F29" s="386"/>
      <c r="G29" s="50">
        <f>F29*H29+F29</f>
        <v>0</v>
      </c>
      <c r="H29" s="60">
        <v>0.08</v>
      </c>
      <c r="I29" s="50">
        <f t="shared" si="6"/>
        <v>0</v>
      </c>
      <c r="J29" s="67">
        <f t="shared" si="7"/>
        <v>0</v>
      </c>
      <c r="K29" s="61"/>
    </row>
    <row r="30" spans="1:12" x14ac:dyDescent="0.25">
      <c r="A30" s="509"/>
      <c r="B30" s="57" t="s">
        <v>18</v>
      </c>
      <c r="C30" s="63" t="s">
        <v>11</v>
      </c>
      <c r="D30" s="499">
        <v>1</v>
      </c>
      <c r="E30" s="385"/>
      <c r="F30" s="386"/>
      <c r="G30" s="50">
        <f>F30*H30+F30</f>
        <v>0</v>
      </c>
      <c r="H30" s="60">
        <v>0.08</v>
      </c>
      <c r="I30" s="50">
        <f t="shared" si="6"/>
        <v>0</v>
      </c>
      <c r="J30" s="67">
        <f t="shared" si="7"/>
        <v>0</v>
      </c>
      <c r="K30" s="61"/>
    </row>
    <row r="31" spans="1:12" ht="15.75" thickBot="1" x14ac:dyDescent="0.3">
      <c r="A31" s="510"/>
      <c r="B31" s="52" t="s">
        <v>13</v>
      </c>
      <c r="C31" s="53" t="s">
        <v>14</v>
      </c>
      <c r="D31" s="53" t="s">
        <v>14</v>
      </c>
      <c r="E31" s="53" t="s">
        <v>14</v>
      </c>
      <c r="F31" s="53" t="s">
        <v>14</v>
      </c>
      <c r="G31" s="53" t="s">
        <v>14</v>
      </c>
      <c r="H31" s="53" t="s">
        <v>14</v>
      </c>
      <c r="I31" s="64">
        <f>SUM(I28:I30)</f>
        <v>0</v>
      </c>
      <c r="J31" s="65">
        <f>SUM(J28:J30)</f>
        <v>0</v>
      </c>
      <c r="K31" s="66"/>
    </row>
    <row r="32" spans="1:12" ht="109.5" x14ac:dyDescent="0.25">
      <c r="A32" s="38">
        <v>6</v>
      </c>
      <c r="B32" s="39" t="s">
        <v>209</v>
      </c>
      <c r="C32" s="40" t="s">
        <v>8</v>
      </c>
      <c r="D32" s="41">
        <v>1</v>
      </c>
      <c r="E32" s="379"/>
      <c r="F32" s="380"/>
      <c r="G32" s="42">
        <f>F32*H32+F32</f>
        <v>0</v>
      </c>
      <c r="H32" s="43">
        <v>0.08</v>
      </c>
      <c r="I32" s="42">
        <f t="shared" ref="I32" si="8">ROUND(D32*F32,2)</f>
        <v>0</v>
      </c>
      <c r="J32" s="42">
        <f t="shared" ref="J32" si="9">ROUND(I32*H32+I32,2)</f>
        <v>0</v>
      </c>
      <c r="K32" s="44"/>
      <c r="L32" s="15"/>
    </row>
    <row r="33" spans="1:12" x14ac:dyDescent="0.25">
      <c r="A33" s="521" t="s">
        <v>9</v>
      </c>
      <c r="B33" s="522"/>
      <c r="C33" s="522"/>
      <c r="D33" s="522"/>
      <c r="E33" s="522"/>
      <c r="F33" s="522"/>
      <c r="G33" s="522"/>
      <c r="H33" s="522"/>
      <c r="I33" s="522"/>
      <c r="J33" s="522"/>
      <c r="K33" s="523"/>
    </row>
    <row r="34" spans="1:12" x14ac:dyDescent="0.25">
      <c r="A34" s="518"/>
      <c r="B34" s="501" t="s">
        <v>250</v>
      </c>
      <c r="C34" s="63" t="s">
        <v>11</v>
      </c>
      <c r="D34" s="499">
        <v>2</v>
      </c>
      <c r="E34" s="387"/>
      <c r="F34" s="386"/>
      <c r="G34" s="50">
        <f>F34*H34+F34</f>
        <v>0</v>
      </c>
      <c r="H34" s="60">
        <v>0.08</v>
      </c>
      <c r="I34" s="50">
        <f t="shared" ref="I34:I37" si="10">ROUND(D34*F34,2)</f>
        <v>0</v>
      </c>
      <c r="J34" s="67">
        <f t="shared" ref="J34:J37" si="11">ROUND(I34*H34+I34,2)</f>
        <v>0</v>
      </c>
      <c r="K34" s="497"/>
    </row>
    <row r="35" spans="1:12" x14ac:dyDescent="0.25">
      <c r="A35" s="518"/>
      <c r="B35" s="500" t="s">
        <v>16</v>
      </c>
      <c r="C35" s="63" t="s">
        <v>11</v>
      </c>
      <c r="D35" s="499">
        <v>8</v>
      </c>
      <c r="E35" s="385"/>
      <c r="F35" s="386"/>
      <c r="G35" s="50">
        <f>F35*H35+F35</f>
        <v>0</v>
      </c>
      <c r="H35" s="60">
        <v>0.08</v>
      </c>
      <c r="I35" s="50">
        <f t="shared" si="10"/>
        <v>0</v>
      </c>
      <c r="J35" s="67">
        <f t="shared" si="11"/>
        <v>0</v>
      </c>
      <c r="K35" s="61"/>
    </row>
    <row r="36" spans="1:12" x14ac:dyDescent="0.25">
      <c r="A36" s="518"/>
      <c r="B36" s="57" t="s">
        <v>17</v>
      </c>
      <c r="C36" s="63" t="s">
        <v>11</v>
      </c>
      <c r="D36" s="499">
        <v>2</v>
      </c>
      <c r="E36" s="385"/>
      <c r="F36" s="386"/>
      <c r="G36" s="50">
        <f>F36*H36+F36</f>
        <v>0</v>
      </c>
      <c r="H36" s="60">
        <v>0.08</v>
      </c>
      <c r="I36" s="50">
        <f t="shared" si="10"/>
        <v>0</v>
      </c>
      <c r="J36" s="67">
        <f t="shared" si="11"/>
        <v>0</v>
      </c>
      <c r="K36" s="61"/>
    </row>
    <row r="37" spans="1:12" x14ac:dyDescent="0.25">
      <c r="A37" s="518"/>
      <c r="B37" s="57" t="s">
        <v>18</v>
      </c>
      <c r="C37" s="63" t="s">
        <v>11</v>
      </c>
      <c r="D37" s="63">
        <v>1</v>
      </c>
      <c r="E37" s="385"/>
      <c r="F37" s="386"/>
      <c r="G37" s="50">
        <f>F37*H37+F37</f>
        <v>0</v>
      </c>
      <c r="H37" s="60">
        <v>0.08</v>
      </c>
      <c r="I37" s="50">
        <f t="shared" si="10"/>
        <v>0</v>
      </c>
      <c r="J37" s="67">
        <f t="shared" si="11"/>
        <v>0</v>
      </c>
      <c r="K37" s="61"/>
    </row>
    <row r="38" spans="1:12" ht="15.75" thickBot="1" x14ac:dyDescent="0.3">
      <c r="A38" s="519"/>
      <c r="B38" s="52" t="s">
        <v>13</v>
      </c>
      <c r="C38" s="53" t="s">
        <v>14</v>
      </c>
      <c r="D38" s="53" t="s">
        <v>14</v>
      </c>
      <c r="E38" s="53" t="s">
        <v>14</v>
      </c>
      <c r="F38" s="53" t="s">
        <v>14</v>
      </c>
      <c r="G38" s="53" t="s">
        <v>14</v>
      </c>
      <c r="H38" s="53" t="s">
        <v>14</v>
      </c>
      <c r="I38" s="64">
        <f>SUM(I34:I37)</f>
        <v>0</v>
      </c>
      <c r="J38" s="64">
        <f>SUM(J34:J37)</f>
        <v>0</v>
      </c>
      <c r="K38" s="66"/>
    </row>
    <row r="39" spans="1:12" ht="108.75" x14ac:dyDescent="0.25">
      <c r="A39" s="38">
        <v>7</v>
      </c>
      <c r="B39" s="39" t="s">
        <v>210</v>
      </c>
      <c r="C39" s="40" t="s">
        <v>8</v>
      </c>
      <c r="D39" s="41">
        <v>2</v>
      </c>
      <c r="E39" s="379"/>
      <c r="F39" s="380"/>
      <c r="G39" s="42">
        <f>F39*H39+F39</f>
        <v>0</v>
      </c>
      <c r="H39" s="43">
        <v>0.08</v>
      </c>
      <c r="I39" s="42">
        <f t="shared" ref="I39" si="12">ROUND(D39*F39,2)</f>
        <v>0</v>
      </c>
      <c r="J39" s="68">
        <f t="shared" ref="J39" si="13">ROUND(I39*H39+I39,2)</f>
        <v>0</v>
      </c>
      <c r="K39" s="44"/>
      <c r="L39" s="15"/>
    </row>
    <row r="40" spans="1:12" x14ac:dyDescent="0.25">
      <c r="A40" s="511" t="s">
        <v>9</v>
      </c>
      <c r="B40" s="512"/>
      <c r="C40" s="512"/>
      <c r="D40" s="512"/>
      <c r="E40" s="512"/>
      <c r="F40" s="512"/>
      <c r="G40" s="512"/>
      <c r="H40" s="512"/>
      <c r="I40" s="512"/>
      <c r="J40" s="512"/>
      <c r="K40" s="513"/>
    </row>
    <row r="41" spans="1:12" x14ac:dyDescent="0.25">
      <c r="A41" s="508"/>
      <c r="B41" s="496" t="s">
        <v>20</v>
      </c>
      <c r="C41" s="63" t="s">
        <v>11</v>
      </c>
      <c r="D41" s="499">
        <v>2</v>
      </c>
      <c r="E41" s="387"/>
      <c r="F41" s="386"/>
      <c r="G41" s="50">
        <f>F41*H41+F41</f>
        <v>0</v>
      </c>
      <c r="H41" s="60">
        <v>0.08</v>
      </c>
      <c r="I41" s="50">
        <f t="shared" ref="I41:I44" si="14">ROUND(D41*F41,2)</f>
        <v>0</v>
      </c>
      <c r="J41" s="50">
        <f t="shared" ref="J41:J44" si="15">ROUND(I41*H41+I41,2)</f>
        <v>0</v>
      </c>
      <c r="K41" s="497"/>
    </row>
    <row r="42" spans="1:12" x14ac:dyDescent="0.25">
      <c r="A42" s="509"/>
      <c r="B42" s="57" t="s">
        <v>19</v>
      </c>
      <c r="C42" s="63" t="s">
        <v>11</v>
      </c>
      <c r="D42" s="499">
        <v>8</v>
      </c>
      <c r="E42" s="385"/>
      <c r="F42" s="386"/>
      <c r="G42" s="50">
        <f>F42*H42+F42</f>
        <v>0</v>
      </c>
      <c r="H42" s="60">
        <v>0.08</v>
      </c>
      <c r="I42" s="50">
        <f t="shared" si="14"/>
        <v>0</v>
      </c>
      <c r="J42" s="67">
        <f t="shared" si="15"/>
        <v>0</v>
      </c>
      <c r="K42" s="61"/>
    </row>
    <row r="43" spans="1:12" x14ac:dyDescent="0.25">
      <c r="A43" s="509"/>
      <c r="B43" s="57" t="s">
        <v>21</v>
      </c>
      <c r="C43" s="63" t="s">
        <v>11</v>
      </c>
      <c r="D43" s="499">
        <v>2</v>
      </c>
      <c r="E43" s="385"/>
      <c r="F43" s="386"/>
      <c r="G43" s="50">
        <f>F43*H43+F43</f>
        <v>0</v>
      </c>
      <c r="H43" s="60">
        <v>0.08</v>
      </c>
      <c r="I43" s="50">
        <f t="shared" si="14"/>
        <v>0</v>
      </c>
      <c r="J43" s="67">
        <f t="shared" si="15"/>
        <v>0</v>
      </c>
      <c r="K43" s="61"/>
    </row>
    <row r="44" spans="1:12" x14ac:dyDescent="0.25">
      <c r="A44" s="509"/>
      <c r="B44" s="57" t="s">
        <v>18</v>
      </c>
      <c r="C44" s="63" t="s">
        <v>11</v>
      </c>
      <c r="D44" s="63">
        <v>1</v>
      </c>
      <c r="E44" s="385"/>
      <c r="F44" s="386"/>
      <c r="G44" s="50">
        <f>F44*H44+F44</f>
        <v>0</v>
      </c>
      <c r="H44" s="60">
        <v>0.08</v>
      </c>
      <c r="I44" s="50">
        <f t="shared" si="14"/>
        <v>0</v>
      </c>
      <c r="J44" s="67">
        <f t="shared" si="15"/>
        <v>0</v>
      </c>
      <c r="K44" s="61"/>
    </row>
    <row r="45" spans="1:12" ht="15.75" thickBot="1" x14ac:dyDescent="0.3">
      <c r="A45" s="510"/>
      <c r="B45" s="52" t="s">
        <v>13</v>
      </c>
      <c r="C45" s="53" t="s">
        <v>14</v>
      </c>
      <c r="D45" s="53" t="s">
        <v>14</v>
      </c>
      <c r="E45" s="53" t="s">
        <v>14</v>
      </c>
      <c r="F45" s="53" t="s">
        <v>14</v>
      </c>
      <c r="G45" s="53" t="s">
        <v>14</v>
      </c>
      <c r="H45" s="53" t="s">
        <v>14</v>
      </c>
      <c r="I45" s="64">
        <f>SUM(I41:I44)</f>
        <v>0</v>
      </c>
      <c r="J45" s="65">
        <f>SUM(J41:J44)</f>
        <v>0</v>
      </c>
      <c r="K45" s="66"/>
    </row>
    <row r="46" spans="1:12" ht="109.5" x14ac:dyDescent="0.25">
      <c r="A46" s="38">
        <v>8</v>
      </c>
      <c r="B46" s="39" t="s">
        <v>211</v>
      </c>
      <c r="C46" s="40" t="s">
        <v>8</v>
      </c>
      <c r="D46" s="41">
        <v>2</v>
      </c>
      <c r="E46" s="379"/>
      <c r="F46" s="380"/>
      <c r="G46" s="42">
        <f>F46*H46+F46</f>
        <v>0</v>
      </c>
      <c r="H46" s="43">
        <v>0.08</v>
      </c>
      <c r="I46" s="42">
        <f t="shared" ref="I46" si="16">ROUND(D46*F46,2)</f>
        <v>0</v>
      </c>
      <c r="J46" s="68">
        <f t="shared" ref="J46" si="17">ROUND(I46*H46+I46,2)</f>
        <v>0</v>
      </c>
      <c r="K46" s="44"/>
      <c r="L46" s="15"/>
    </row>
    <row r="47" spans="1:12" ht="15" customHeight="1" x14ac:dyDescent="0.25">
      <c r="A47" s="511" t="s">
        <v>9</v>
      </c>
      <c r="B47" s="512"/>
      <c r="C47" s="512"/>
      <c r="D47" s="512"/>
      <c r="E47" s="512"/>
      <c r="F47" s="512"/>
      <c r="G47" s="512"/>
      <c r="H47" s="512"/>
      <c r="I47" s="512"/>
      <c r="J47" s="512"/>
      <c r="K47" s="513"/>
    </row>
    <row r="48" spans="1:12" x14ac:dyDescent="0.25">
      <c r="A48" s="508"/>
      <c r="B48" s="496" t="s">
        <v>20</v>
      </c>
      <c r="C48" s="63" t="s">
        <v>11</v>
      </c>
      <c r="D48" s="499">
        <v>8</v>
      </c>
      <c r="E48" s="387"/>
      <c r="F48" s="386"/>
      <c r="G48" s="50">
        <f>F48*H48+F48</f>
        <v>0</v>
      </c>
      <c r="H48" s="60">
        <v>0.08</v>
      </c>
      <c r="I48" s="50">
        <f t="shared" ref="I48:I51" si="18">ROUND(D48*F48,2)</f>
        <v>0</v>
      </c>
      <c r="J48" s="50">
        <f t="shared" ref="J48:J51" si="19">ROUND(I48*H48+I48,2)</f>
        <v>0</v>
      </c>
      <c r="K48" s="497"/>
    </row>
    <row r="49" spans="1:13" x14ac:dyDescent="0.25">
      <c r="A49" s="509"/>
      <c r="B49" s="57" t="s">
        <v>20</v>
      </c>
      <c r="C49" s="63" t="s">
        <v>11</v>
      </c>
      <c r="D49" s="499">
        <v>2</v>
      </c>
      <c r="E49" s="385"/>
      <c r="F49" s="386"/>
      <c r="G49" s="50">
        <f>F49*H49+F49</f>
        <v>0</v>
      </c>
      <c r="H49" s="60">
        <v>0.08</v>
      </c>
      <c r="I49" s="50">
        <f t="shared" si="18"/>
        <v>0</v>
      </c>
      <c r="J49" s="67">
        <f t="shared" si="19"/>
        <v>0</v>
      </c>
      <c r="K49" s="61"/>
    </row>
    <row r="50" spans="1:13" x14ac:dyDescent="0.25">
      <c r="A50" s="509"/>
      <c r="B50" s="57" t="s">
        <v>21</v>
      </c>
      <c r="C50" s="63" t="s">
        <v>11</v>
      </c>
      <c r="D50" s="63">
        <v>2</v>
      </c>
      <c r="E50" s="385"/>
      <c r="F50" s="386"/>
      <c r="G50" s="50">
        <f>F50*H50+F50</f>
        <v>0</v>
      </c>
      <c r="H50" s="60">
        <v>0.08</v>
      </c>
      <c r="I50" s="50">
        <f t="shared" si="18"/>
        <v>0</v>
      </c>
      <c r="J50" s="67">
        <f t="shared" si="19"/>
        <v>0</v>
      </c>
      <c r="K50" s="61"/>
    </row>
    <row r="51" spans="1:13" x14ac:dyDescent="0.25">
      <c r="A51" s="509"/>
      <c r="B51" s="57" t="s">
        <v>18</v>
      </c>
      <c r="C51" s="63" t="s">
        <v>11</v>
      </c>
      <c r="D51" s="63">
        <v>1</v>
      </c>
      <c r="E51" s="385"/>
      <c r="F51" s="386"/>
      <c r="G51" s="50">
        <f>F51*H51+F51</f>
        <v>0</v>
      </c>
      <c r="H51" s="60">
        <v>0.08</v>
      </c>
      <c r="I51" s="50">
        <f t="shared" si="18"/>
        <v>0</v>
      </c>
      <c r="J51" s="67">
        <f t="shared" si="19"/>
        <v>0</v>
      </c>
      <c r="K51" s="61"/>
    </row>
    <row r="52" spans="1:13" ht="15.75" thickBot="1" x14ac:dyDescent="0.3">
      <c r="A52" s="510"/>
      <c r="B52" s="52" t="s">
        <v>13</v>
      </c>
      <c r="C52" s="53" t="s">
        <v>14</v>
      </c>
      <c r="D52" s="53" t="s">
        <v>14</v>
      </c>
      <c r="E52" s="53" t="s">
        <v>14</v>
      </c>
      <c r="F52" s="53" t="s">
        <v>14</v>
      </c>
      <c r="G52" s="53" t="s">
        <v>14</v>
      </c>
      <c r="H52" s="53" t="s">
        <v>14</v>
      </c>
      <c r="I52" s="64">
        <f>SUM(I48:I51)</f>
        <v>0</v>
      </c>
      <c r="J52" s="65">
        <f>SUM(J48:J51)</f>
        <v>0</v>
      </c>
      <c r="K52" s="66"/>
    </row>
    <row r="53" spans="1:13" ht="110.25" thickBot="1" x14ac:dyDescent="0.3">
      <c r="A53" s="69">
        <v>9</v>
      </c>
      <c r="B53" s="70" t="s">
        <v>212</v>
      </c>
      <c r="C53" s="71" t="s">
        <v>8</v>
      </c>
      <c r="D53" s="72">
        <v>15</v>
      </c>
      <c r="E53" s="388"/>
      <c r="F53" s="389"/>
      <c r="G53" s="73">
        <f>F53*H53+F53</f>
        <v>0</v>
      </c>
      <c r="H53" s="74">
        <v>0.08</v>
      </c>
      <c r="I53" s="73">
        <f t="shared" ref="I53:I54" si="20">ROUND(D53*F53,2)</f>
        <v>0</v>
      </c>
      <c r="J53" s="75">
        <f t="shared" ref="J53:J54" si="21">ROUND(I53*H53+I53,2)</f>
        <v>0</v>
      </c>
      <c r="K53" s="76"/>
      <c r="L53" s="15"/>
    </row>
    <row r="54" spans="1:13" ht="109.5" x14ac:dyDescent="0.25">
      <c r="A54" s="77">
        <v>10</v>
      </c>
      <c r="B54" s="39" t="s">
        <v>213</v>
      </c>
      <c r="C54" s="40" t="s">
        <v>8</v>
      </c>
      <c r="D54" s="41">
        <v>10</v>
      </c>
      <c r="E54" s="390"/>
      <c r="F54" s="391"/>
      <c r="G54" s="42">
        <f>F54*H54+F54</f>
        <v>0</v>
      </c>
      <c r="H54" s="43">
        <v>0.08</v>
      </c>
      <c r="I54" s="42">
        <f t="shared" si="20"/>
        <v>0</v>
      </c>
      <c r="J54" s="68">
        <f t="shared" si="21"/>
        <v>0</v>
      </c>
      <c r="K54" s="79"/>
      <c r="L54" s="16"/>
      <c r="M54" s="8"/>
    </row>
    <row r="55" spans="1:13" x14ac:dyDescent="0.25">
      <c r="A55" s="511" t="s">
        <v>9</v>
      </c>
      <c r="B55" s="512"/>
      <c r="C55" s="512"/>
      <c r="D55" s="512"/>
      <c r="E55" s="512"/>
      <c r="F55" s="512"/>
      <c r="G55" s="512"/>
      <c r="H55" s="512"/>
      <c r="I55" s="512"/>
      <c r="J55" s="512"/>
      <c r="K55" s="513"/>
    </row>
    <row r="56" spans="1:13" x14ac:dyDescent="0.25">
      <c r="A56" s="508"/>
      <c r="B56" s="45" t="s">
        <v>10</v>
      </c>
      <c r="C56" s="46" t="s">
        <v>11</v>
      </c>
      <c r="D56" s="46">
        <v>1</v>
      </c>
      <c r="E56" s="381"/>
      <c r="F56" s="392"/>
      <c r="G56" s="48">
        <f>F56*H56+F56</f>
        <v>0</v>
      </c>
      <c r="H56" s="49">
        <v>0.08</v>
      </c>
      <c r="I56" s="48">
        <f t="shared" ref="I56:I58" si="22">ROUND(D56*F56,2)</f>
        <v>0</v>
      </c>
      <c r="J56" s="80">
        <f t="shared" ref="J56:J58" si="23">ROUND(I56*H56+I56,2)</f>
        <v>0</v>
      </c>
      <c r="K56" s="51"/>
    </row>
    <row r="57" spans="1:13" x14ac:dyDescent="0.25">
      <c r="A57" s="509"/>
      <c r="B57" s="45" t="s">
        <v>177</v>
      </c>
      <c r="C57" s="46" t="s">
        <v>11</v>
      </c>
      <c r="D57" s="46">
        <v>1</v>
      </c>
      <c r="E57" s="381"/>
      <c r="F57" s="392"/>
      <c r="G57" s="48">
        <f t="shared" ref="G57:G58" si="24">F57*H57+F57</f>
        <v>0</v>
      </c>
      <c r="H57" s="49">
        <v>0.08</v>
      </c>
      <c r="I57" s="48">
        <f t="shared" si="22"/>
        <v>0</v>
      </c>
      <c r="J57" s="80">
        <f t="shared" si="23"/>
        <v>0</v>
      </c>
      <c r="K57" s="51"/>
    </row>
    <row r="58" spans="1:13" x14ac:dyDescent="0.25">
      <c r="A58" s="509"/>
      <c r="B58" s="45" t="s">
        <v>12</v>
      </c>
      <c r="C58" s="46" t="s">
        <v>11</v>
      </c>
      <c r="D58" s="46">
        <v>4</v>
      </c>
      <c r="E58" s="381"/>
      <c r="F58" s="392"/>
      <c r="G58" s="48">
        <f t="shared" si="24"/>
        <v>0</v>
      </c>
      <c r="H58" s="49">
        <v>0.08</v>
      </c>
      <c r="I58" s="48">
        <f t="shared" si="22"/>
        <v>0</v>
      </c>
      <c r="J58" s="80">
        <f t="shared" si="23"/>
        <v>0</v>
      </c>
      <c r="K58" s="51"/>
    </row>
    <row r="59" spans="1:13" ht="15.75" thickBot="1" x14ac:dyDescent="0.3">
      <c r="A59" s="510"/>
      <c r="B59" s="52" t="s">
        <v>13</v>
      </c>
      <c r="C59" s="53" t="s">
        <v>14</v>
      </c>
      <c r="D59" s="53" t="s">
        <v>14</v>
      </c>
      <c r="E59" s="53" t="s">
        <v>14</v>
      </c>
      <c r="F59" s="53" t="s">
        <v>14</v>
      </c>
      <c r="G59" s="53" t="s">
        <v>14</v>
      </c>
      <c r="H59" s="53" t="s">
        <v>14</v>
      </c>
      <c r="I59" s="54">
        <f>SUM(I56:I58)</f>
        <v>0</v>
      </c>
      <c r="J59" s="55">
        <f>SUM(J56:J58)</f>
        <v>0</v>
      </c>
      <c r="K59" s="56"/>
    </row>
    <row r="60" spans="1:13" ht="109.5" x14ac:dyDescent="0.25">
      <c r="A60" s="77">
        <v>11</v>
      </c>
      <c r="B60" s="81" t="s">
        <v>214</v>
      </c>
      <c r="C60" s="82" t="s">
        <v>8</v>
      </c>
      <c r="D60" s="82">
        <v>10</v>
      </c>
      <c r="E60" s="393"/>
      <c r="F60" s="391"/>
      <c r="G60" s="78">
        <f>F60*H60+F60</f>
        <v>0</v>
      </c>
      <c r="H60" s="83">
        <v>0.08</v>
      </c>
      <c r="I60" s="78">
        <f t="shared" ref="I60" si="25">ROUND(D60*F60,2)</f>
        <v>0</v>
      </c>
      <c r="J60" s="84">
        <f t="shared" ref="J60" si="26">ROUND(I60*H60+I60,2)</f>
        <v>0</v>
      </c>
      <c r="K60" s="85"/>
      <c r="L60" s="16"/>
    </row>
    <row r="61" spans="1:13" x14ac:dyDescent="0.25">
      <c r="A61" s="524" t="s">
        <v>9</v>
      </c>
      <c r="B61" s="525"/>
      <c r="C61" s="525"/>
      <c r="D61" s="525"/>
      <c r="E61" s="525"/>
      <c r="F61" s="525"/>
      <c r="G61" s="525"/>
      <c r="H61" s="525"/>
      <c r="I61" s="525"/>
      <c r="J61" s="525"/>
      <c r="K61" s="526"/>
    </row>
    <row r="62" spans="1:13" x14ac:dyDescent="0.25">
      <c r="A62" s="527"/>
      <c r="B62" s="86" t="s">
        <v>156</v>
      </c>
      <c r="C62" s="59" t="s">
        <v>11</v>
      </c>
      <c r="D62" s="87">
        <v>1</v>
      </c>
      <c r="E62" s="394"/>
      <c r="F62" s="384"/>
      <c r="G62" s="59">
        <f>F62*H62+F62</f>
        <v>0</v>
      </c>
      <c r="H62" s="88">
        <v>0.08</v>
      </c>
      <c r="I62" s="59">
        <f t="shared" ref="I62" si="27">ROUND(D62*F62,2)</f>
        <v>0</v>
      </c>
      <c r="J62" s="59">
        <f t="shared" ref="J62" si="28">ROUND(I62*H62+I62,2)</f>
        <v>0</v>
      </c>
      <c r="K62" s="89"/>
    </row>
    <row r="63" spans="1:13" ht="15.75" thickBot="1" x14ac:dyDescent="0.3">
      <c r="A63" s="528"/>
      <c r="B63" s="90" t="s">
        <v>13</v>
      </c>
      <c r="C63" s="91" t="s">
        <v>14</v>
      </c>
      <c r="D63" s="91" t="s">
        <v>14</v>
      </c>
      <c r="E63" s="91" t="s">
        <v>14</v>
      </c>
      <c r="F63" s="91" t="s">
        <v>14</v>
      </c>
      <c r="G63" s="91" t="s">
        <v>14</v>
      </c>
      <c r="H63" s="91" t="s">
        <v>14</v>
      </c>
      <c r="I63" s="92">
        <f>SUM(I62:I62)</f>
        <v>0</v>
      </c>
      <c r="J63" s="92">
        <f>SUM(J62:J62)</f>
        <v>0</v>
      </c>
      <c r="K63" s="93"/>
    </row>
    <row r="64" spans="1:13" ht="118.5" x14ac:dyDescent="0.25">
      <c r="A64" s="77">
        <v>12</v>
      </c>
      <c r="B64" s="81" t="s">
        <v>215</v>
      </c>
      <c r="C64" s="82" t="s">
        <v>8</v>
      </c>
      <c r="D64" s="82">
        <v>10</v>
      </c>
      <c r="E64" s="393"/>
      <c r="F64" s="391"/>
      <c r="G64" s="78">
        <f>F64*H64+F64</f>
        <v>0</v>
      </c>
      <c r="H64" s="83">
        <v>0.08</v>
      </c>
      <c r="I64" s="78">
        <f t="shared" ref="I64" si="29">ROUND(D64*F64,2)</f>
        <v>0</v>
      </c>
      <c r="J64" s="84">
        <f t="shared" ref="J64" si="30">ROUND(I64*H64+I64,2)</f>
        <v>0</v>
      </c>
      <c r="K64" s="85"/>
      <c r="L64" s="16"/>
    </row>
    <row r="65" spans="1:11" x14ac:dyDescent="0.25">
      <c r="A65" s="511" t="s">
        <v>9</v>
      </c>
      <c r="B65" s="512"/>
      <c r="C65" s="512"/>
      <c r="D65" s="512"/>
      <c r="E65" s="512"/>
      <c r="F65" s="512"/>
      <c r="G65" s="512"/>
      <c r="H65" s="512"/>
      <c r="I65" s="512"/>
      <c r="J65" s="512"/>
      <c r="K65" s="513"/>
    </row>
    <row r="66" spans="1:11" x14ac:dyDescent="0.25">
      <c r="A66" s="508"/>
      <c r="B66" s="45" t="s">
        <v>10</v>
      </c>
      <c r="C66" s="46" t="s">
        <v>11</v>
      </c>
      <c r="D66" s="46">
        <v>1</v>
      </c>
      <c r="E66" s="381"/>
      <c r="F66" s="392"/>
      <c r="G66" s="48">
        <f>F66*H66+F66</f>
        <v>0</v>
      </c>
      <c r="H66" s="49">
        <v>0.08</v>
      </c>
      <c r="I66" s="48">
        <f t="shared" ref="I66:I69" si="31">ROUND(D66*F66,2)</f>
        <v>0</v>
      </c>
      <c r="J66" s="80">
        <f t="shared" ref="J66:J69" si="32">ROUND(I66*H66+I66,2)</f>
        <v>0</v>
      </c>
      <c r="K66" s="51"/>
    </row>
    <row r="67" spans="1:11" x14ac:dyDescent="0.25">
      <c r="A67" s="509"/>
      <c r="B67" s="45" t="s">
        <v>178</v>
      </c>
      <c r="C67" s="46" t="s">
        <v>11</v>
      </c>
      <c r="D67" s="46">
        <v>1</v>
      </c>
      <c r="E67" s="381"/>
      <c r="F67" s="392"/>
      <c r="G67" s="48">
        <f t="shared" ref="G67:G68" si="33">F67*H67+F67</f>
        <v>0</v>
      </c>
      <c r="H67" s="49">
        <v>0.08</v>
      </c>
      <c r="I67" s="48">
        <f t="shared" si="31"/>
        <v>0</v>
      </c>
      <c r="J67" s="80">
        <f t="shared" si="32"/>
        <v>0</v>
      </c>
      <c r="K67" s="51"/>
    </row>
    <row r="68" spans="1:11" x14ac:dyDescent="0.25">
      <c r="A68" s="509"/>
      <c r="B68" s="45" t="s">
        <v>179</v>
      </c>
      <c r="C68" s="46" t="s">
        <v>11</v>
      </c>
      <c r="D68" s="46">
        <v>4</v>
      </c>
      <c r="E68" s="381"/>
      <c r="F68" s="392"/>
      <c r="G68" s="48">
        <f t="shared" si="33"/>
        <v>0</v>
      </c>
      <c r="H68" s="49">
        <v>0.08</v>
      </c>
      <c r="I68" s="48">
        <f t="shared" si="31"/>
        <v>0</v>
      </c>
      <c r="J68" s="80">
        <f t="shared" si="32"/>
        <v>0</v>
      </c>
      <c r="K68" s="51"/>
    </row>
    <row r="69" spans="1:11" x14ac:dyDescent="0.25">
      <c r="A69" s="509"/>
      <c r="B69" s="45" t="s">
        <v>180</v>
      </c>
      <c r="C69" s="46" t="s">
        <v>11</v>
      </c>
      <c r="D69" s="46">
        <v>1</v>
      </c>
      <c r="E69" s="381"/>
      <c r="F69" s="392"/>
      <c r="G69" s="48">
        <f>F69*H69+F69</f>
        <v>0</v>
      </c>
      <c r="H69" s="49">
        <v>0.08</v>
      </c>
      <c r="I69" s="48">
        <f t="shared" si="31"/>
        <v>0</v>
      </c>
      <c r="J69" s="80">
        <f t="shared" si="32"/>
        <v>0</v>
      </c>
      <c r="K69" s="51"/>
    </row>
    <row r="70" spans="1:11" ht="15.75" thickBot="1" x14ac:dyDescent="0.3">
      <c r="A70" s="510"/>
      <c r="B70" s="52" t="s">
        <v>13</v>
      </c>
      <c r="C70" s="53" t="s">
        <v>14</v>
      </c>
      <c r="D70" s="53" t="s">
        <v>14</v>
      </c>
      <c r="E70" s="53" t="s">
        <v>14</v>
      </c>
      <c r="F70" s="53" t="s">
        <v>14</v>
      </c>
      <c r="G70" s="53" t="s">
        <v>14</v>
      </c>
      <c r="H70" s="53" t="s">
        <v>14</v>
      </c>
      <c r="I70" s="54">
        <f>SUM(I66:I69)</f>
        <v>0</v>
      </c>
      <c r="J70" s="55">
        <f>SUM(J66:J69)</f>
        <v>0</v>
      </c>
      <c r="K70" s="56"/>
    </row>
    <row r="71" spans="1:11" ht="13.5" customHeight="1" thickBot="1" x14ac:dyDescent="0.3">
      <c r="A71" s="1"/>
      <c r="B71" s="94"/>
      <c r="C71" s="94"/>
      <c r="D71" s="94"/>
      <c r="E71" s="94"/>
      <c r="F71" s="94"/>
      <c r="G71" s="94"/>
      <c r="H71" s="95" t="s">
        <v>22</v>
      </c>
      <c r="I71" s="96">
        <f>I5+I10+I14+I20+I26+I32+I39+I46+I53+I54+I60+I64</f>
        <v>0</v>
      </c>
      <c r="J71" s="96">
        <f>J5+J10+J14+J20+J26+J32+J39+J46+J53+J54+J60+J64</f>
        <v>0</v>
      </c>
      <c r="K71" s="97"/>
    </row>
    <row r="72" spans="1:11" s="375" customFormat="1" ht="15" customHeight="1" x14ac:dyDescent="0.25">
      <c r="A72" s="395" t="s">
        <v>238</v>
      </c>
      <c r="B72" s="396" t="s">
        <v>239</v>
      </c>
      <c r="C72" s="397"/>
      <c r="D72" s="398"/>
      <c r="E72" s="399"/>
      <c r="F72" s="340"/>
      <c r="G72" s="340"/>
      <c r="H72" s="398"/>
      <c r="I72" s="400"/>
      <c r="J72" s="401"/>
    </row>
    <row r="73" spans="1:11" s="375" customFormat="1" ht="15" customHeight="1" x14ac:dyDescent="0.25">
      <c r="A73" s="514" t="s">
        <v>240</v>
      </c>
      <c r="B73" s="515"/>
      <c r="C73" s="515"/>
      <c r="D73" s="515"/>
      <c r="E73" s="515"/>
      <c r="F73" s="515"/>
      <c r="G73" s="515"/>
      <c r="H73" s="515"/>
      <c r="I73" s="515"/>
      <c r="J73" s="402"/>
    </row>
    <row r="74" spans="1:11" s="375" customFormat="1" ht="21" customHeight="1" x14ac:dyDescent="0.25">
      <c r="A74" s="514" t="s">
        <v>241</v>
      </c>
      <c r="B74" s="515"/>
      <c r="C74" s="515"/>
      <c r="D74" s="515"/>
      <c r="E74" s="515"/>
      <c r="F74" s="515"/>
      <c r="G74" s="515"/>
      <c r="H74" s="515"/>
      <c r="I74" s="515"/>
      <c r="J74" s="402"/>
    </row>
    <row r="75" spans="1:11" s="375" customFormat="1" ht="15" customHeight="1" x14ac:dyDescent="0.25">
      <c r="A75" s="516" t="s">
        <v>242</v>
      </c>
      <c r="B75" s="517"/>
      <c r="C75" s="517"/>
      <c r="D75" s="517"/>
      <c r="E75" s="517"/>
      <c r="F75" s="517"/>
      <c r="G75" s="517"/>
      <c r="H75" s="517"/>
      <c r="I75" s="517"/>
      <c r="J75" s="402"/>
    </row>
    <row r="76" spans="1:11" s="375" customFormat="1" ht="15" customHeight="1" x14ac:dyDescent="0.25">
      <c r="A76" s="514" t="s">
        <v>243</v>
      </c>
      <c r="B76" s="515"/>
      <c r="C76" s="515"/>
      <c r="D76" s="515"/>
      <c r="E76" s="515"/>
      <c r="F76" s="515"/>
      <c r="G76" s="515"/>
      <c r="H76" s="515"/>
      <c r="I76" s="515"/>
      <c r="J76" s="402"/>
    </row>
    <row r="77" spans="1:11" s="375" customFormat="1" ht="15" customHeight="1" x14ac:dyDescent="0.2">
      <c r="A77" s="403" t="s">
        <v>238</v>
      </c>
      <c r="B77" s="376" t="s">
        <v>244</v>
      </c>
      <c r="C77" s="376"/>
      <c r="D77" s="404"/>
      <c r="E77" s="404"/>
      <c r="F77" s="404"/>
      <c r="G77" s="404"/>
      <c r="H77" s="404"/>
      <c r="I77" s="404"/>
      <c r="J77" s="405"/>
    </row>
    <row r="78" spans="1:11" s="377" customFormat="1" ht="15" customHeight="1" x14ac:dyDescent="0.2">
      <c r="A78" s="403" t="s">
        <v>238</v>
      </c>
      <c r="B78" s="406" t="s">
        <v>245</v>
      </c>
      <c r="C78" s="406"/>
      <c r="D78" s="407"/>
      <c r="E78" s="407"/>
      <c r="F78" s="408"/>
      <c r="G78" s="408"/>
      <c r="H78" s="409"/>
      <c r="I78" s="409"/>
      <c r="J78" s="409"/>
    </row>
    <row r="79" spans="1:11" s="377" customFormat="1" ht="15" customHeight="1" x14ac:dyDescent="0.2">
      <c r="A79" s="403" t="s">
        <v>238</v>
      </c>
      <c r="B79" s="407" t="s">
        <v>248</v>
      </c>
      <c r="C79" s="407"/>
      <c r="D79" s="407"/>
      <c r="E79" s="407"/>
      <c r="F79" s="408"/>
      <c r="G79" s="408"/>
      <c r="H79" s="409"/>
      <c r="I79" s="409"/>
      <c r="J79" s="409"/>
    </row>
    <row r="80" spans="1:11" s="377" customFormat="1" ht="15" customHeight="1" x14ac:dyDescent="0.2">
      <c r="A80" s="403" t="s">
        <v>238</v>
      </c>
      <c r="B80" s="410" t="s">
        <v>249</v>
      </c>
      <c r="C80" s="411"/>
      <c r="D80" s="412"/>
      <c r="E80" s="412"/>
      <c r="F80" s="412"/>
      <c r="G80" s="412"/>
      <c r="H80" s="413"/>
      <c r="I80" s="413"/>
      <c r="J80" s="413"/>
    </row>
    <row r="81" spans="1:12" s="377" customFormat="1" ht="15" customHeight="1" x14ac:dyDescent="0.2">
      <c r="A81" s="409"/>
      <c r="B81" s="414" t="s">
        <v>246</v>
      </c>
      <c r="C81" s="415"/>
      <c r="D81" s="413"/>
      <c r="E81" s="413"/>
      <c r="F81" s="413"/>
      <c r="G81" s="413"/>
      <c r="H81" s="413"/>
      <c r="I81" s="413"/>
      <c r="J81" s="413"/>
    </row>
    <row r="82" spans="1:12" s="378" customFormat="1" ht="7.5" customHeight="1" x14ac:dyDescent="0.2">
      <c r="A82" s="416"/>
      <c r="B82" s="341"/>
      <c r="C82" s="341"/>
      <c r="D82" s="416"/>
      <c r="E82" s="416"/>
      <c r="F82" s="416"/>
      <c r="G82" s="416"/>
      <c r="H82" s="416"/>
      <c r="I82" s="416"/>
      <c r="J82" s="416"/>
    </row>
    <row r="83" spans="1:12" s="377" customFormat="1" ht="15" customHeight="1" x14ac:dyDescent="0.2">
      <c r="A83" s="542"/>
      <c r="B83" s="542"/>
      <c r="C83" s="492"/>
      <c r="D83" s="529" t="s">
        <v>247</v>
      </c>
      <c r="E83" s="529"/>
      <c r="F83" s="529"/>
      <c r="G83" s="529"/>
      <c r="H83" s="529"/>
      <c r="I83" s="529"/>
      <c r="J83" s="529"/>
    </row>
    <row r="84" spans="1:12" ht="15.75" thickBot="1" x14ac:dyDescent="0.3">
      <c r="A84" s="1" t="s">
        <v>216</v>
      </c>
      <c r="B84" s="31"/>
      <c r="C84" s="31"/>
      <c r="D84" s="31"/>
      <c r="E84" s="31"/>
      <c r="F84" s="31"/>
      <c r="G84" s="31"/>
      <c r="H84" s="31"/>
      <c r="I84" s="31"/>
      <c r="J84" s="31"/>
      <c r="K84" s="31"/>
    </row>
    <row r="85" spans="1:12" ht="37.5" customHeight="1" thickBot="1" x14ac:dyDescent="0.3">
      <c r="A85" s="32" t="s">
        <v>1</v>
      </c>
      <c r="B85" s="33" t="s">
        <v>2</v>
      </c>
      <c r="C85" s="34" t="s">
        <v>3</v>
      </c>
      <c r="D85" s="33" t="s">
        <v>4</v>
      </c>
      <c r="E85" s="33" t="s">
        <v>23</v>
      </c>
      <c r="F85" s="33" t="s">
        <v>199</v>
      </c>
      <c r="G85" s="33" t="s">
        <v>200</v>
      </c>
      <c r="H85" s="33" t="s">
        <v>6</v>
      </c>
      <c r="I85" s="35" t="s">
        <v>201</v>
      </c>
      <c r="J85" s="36" t="s">
        <v>202</v>
      </c>
      <c r="K85" s="37" t="s">
        <v>7</v>
      </c>
    </row>
    <row r="86" spans="1:12" ht="107.25" x14ac:dyDescent="0.25">
      <c r="A86" s="38">
        <v>1</v>
      </c>
      <c r="B86" s="39" t="s">
        <v>217</v>
      </c>
      <c r="C86" s="42" t="s">
        <v>8</v>
      </c>
      <c r="D86" s="98">
        <v>12</v>
      </c>
      <c r="E86" s="417"/>
      <c r="F86" s="380"/>
      <c r="G86" s="42">
        <f>F86*H86+F86</f>
        <v>0</v>
      </c>
      <c r="H86" s="43">
        <v>0.08</v>
      </c>
      <c r="I86" s="42">
        <f t="shared" ref="I86" si="34">ROUND(D86*F86,2)</f>
        <v>0</v>
      </c>
      <c r="J86" s="68">
        <f t="shared" ref="J86" si="35">ROUND(I86*H86+I86,2)</f>
        <v>0</v>
      </c>
      <c r="K86" s="44"/>
      <c r="L86" s="15"/>
    </row>
    <row r="87" spans="1:12" x14ac:dyDescent="0.25">
      <c r="A87" s="511" t="s">
        <v>9</v>
      </c>
      <c r="B87" s="512"/>
      <c r="C87" s="512"/>
      <c r="D87" s="512"/>
      <c r="E87" s="512"/>
      <c r="F87" s="512"/>
      <c r="G87" s="512"/>
      <c r="H87" s="512"/>
      <c r="I87" s="512"/>
      <c r="J87" s="512"/>
      <c r="K87" s="513"/>
    </row>
    <row r="88" spans="1:12" x14ac:dyDescent="0.25">
      <c r="A88" s="508"/>
      <c r="B88" s="45" t="s">
        <v>24</v>
      </c>
      <c r="C88" s="48" t="s">
        <v>11</v>
      </c>
      <c r="D88" s="503">
        <v>2</v>
      </c>
      <c r="E88" s="418"/>
      <c r="F88" s="392"/>
      <c r="G88" s="48">
        <f>F88*H88+F88</f>
        <v>0</v>
      </c>
      <c r="H88" s="49">
        <v>0.08</v>
      </c>
      <c r="I88" s="48">
        <f t="shared" ref="I88" si="36">ROUND(D88*F88,2)</f>
        <v>0</v>
      </c>
      <c r="J88" s="80">
        <f t="shared" ref="J88" si="37">ROUND(I88*H88+I88,2)</f>
        <v>0</v>
      </c>
      <c r="K88" s="51"/>
    </row>
    <row r="89" spans="1:12" ht="15.75" thickBot="1" x14ac:dyDescent="0.3">
      <c r="A89" s="510"/>
      <c r="B89" s="52" t="s">
        <v>13</v>
      </c>
      <c r="C89" s="53" t="s">
        <v>14</v>
      </c>
      <c r="D89" s="53" t="s">
        <v>14</v>
      </c>
      <c r="E89" s="53" t="s">
        <v>14</v>
      </c>
      <c r="F89" s="53" t="s">
        <v>14</v>
      </c>
      <c r="G89" s="53" t="s">
        <v>14</v>
      </c>
      <c r="H89" s="53" t="s">
        <v>14</v>
      </c>
      <c r="I89" s="54">
        <f>SUM(I88:I88)</f>
        <v>0</v>
      </c>
      <c r="J89" s="54">
        <f>SUM(J88:J88)</f>
        <v>0</v>
      </c>
      <c r="K89" s="56"/>
    </row>
    <row r="90" spans="1:12" ht="106.5" x14ac:dyDescent="0.25">
      <c r="A90" s="38">
        <v>2</v>
      </c>
      <c r="B90" s="39" t="s">
        <v>218</v>
      </c>
      <c r="C90" s="42" t="s">
        <v>8</v>
      </c>
      <c r="D90" s="98">
        <v>5</v>
      </c>
      <c r="E90" s="417"/>
      <c r="F90" s="391"/>
      <c r="G90" s="42">
        <f>F90*H90+F90</f>
        <v>0</v>
      </c>
      <c r="H90" s="43">
        <v>0.08</v>
      </c>
      <c r="I90" s="42">
        <f t="shared" ref="I90" si="38">ROUND(D90*F90,2)</f>
        <v>0</v>
      </c>
      <c r="J90" s="42">
        <f t="shared" ref="J90" si="39">ROUND(I90*H90+I90,2)</f>
        <v>0</v>
      </c>
      <c r="K90" s="44"/>
      <c r="L90" s="15"/>
    </row>
    <row r="91" spans="1:12" x14ac:dyDescent="0.25">
      <c r="A91" s="511" t="s">
        <v>9</v>
      </c>
      <c r="B91" s="512"/>
      <c r="C91" s="512"/>
      <c r="D91" s="512"/>
      <c r="E91" s="512"/>
      <c r="F91" s="512"/>
      <c r="G91" s="512"/>
      <c r="H91" s="512"/>
      <c r="I91" s="512"/>
      <c r="J91" s="512"/>
      <c r="K91" s="513"/>
    </row>
    <row r="92" spans="1:12" ht="14.65" customHeight="1" x14ac:dyDescent="0.25">
      <c r="A92" s="508"/>
      <c r="B92" s="496" t="s">
        <v>25</v>
      </c>
      <c r="C92" s="50" t="s">
        <v>26</v>
      </c>
      <c r="D92" s="58">
        <v>4</v>
      </c>
      <c r="E92" s="419"/>
      <c r="F92" s="386"/>
      <c r="G92" s="50">
        <f>F92*H92+F92</f>
        <v>0</v>
      </c>
      <c r="H92" s="60">
        <v>0.08</v>
      </c>
      <c r="I92" s="50">
        <f t="shared" ref="I92:I95" si="40">ROUND(D92*F92,2)</f>
        <v>0</v>
      </c>
      <c r="J92" s="50">
        <f t="shared" ref="J92:J95" si="41">ROUND(I92*H92+I92,2)</f>
        <v>0</v>
      </c>
      <c r="K92" s="99"/>
    </row>
    <row r="93" spans="1:12" x14ac:dyDescent="0.25">
      <c r="A93" s="509"/>
      <c r="B93" s="57" t="s">
        <v>27</v>
      </c>
      <c r="C93" s="50" t="s">
        <v>26</v>
      </c>
      <c r="D93" s="498">
        <v>4</v>
      </c>
      <c r="E93" s="383"/>
      <c r="F93" s="386"/>
      <c r="G93" s="50">
        <f>F93*H93+F93</f>
        <v>0</v>
      </c>
      <c r="H93" s="60">
        <v>0.08</v>
      </c>
      <c r="I93" s="50">
        <f t="shared" si="40"/>
        <v>0</v>
      </c>
      <c r="J93" s="50">
        <f t="shared" si="41"/>
        <v>0</v>
      </c>
      <c r="K93" s="61"/>
    </row>
    <row r="94" spans="1:12" x14ac:dyDescent="0.25">
      <c r="A94" s="509"/>
      <c r="B94" s="57" t="s">
        <v>28</v>
      </c>
      <c r="C94" s="50" t="s">
        <v>26</v>
      </c>
      <c r="D94" s="498">
        <v>2</v>
      </c>
      <c r="E94" s="383"/>
      <c r="F94" s="386"/>
      <c r="G94" s="50">
        <f>F94*H94+F94</f>
        <v>0</v>
      </c>
      <c r="H94" s="60">
        <v>0.08</v>
      </c>
      <c r="I94" s="50">
        <f t="shared" si="40"/>
        <v>0</v>
      </c>
      <c r="J94" s="50">
        <f t="shared" si="41"/>
        <v>0</v>
      </c>
      <c r="K94" s="61"/>
    </row>
    <row r="95" spans="1:12" x14ac:dyDescent="0.25">
      <c r="A95" s="509"/>
      <c r="B95" s="57" t="s">
        <v>34</v>
      </c>
      <c r="C95" s="50" t="s">
        <v>11</v>
      </c>
      <c r="D95" s="58">
        <v>1</v>
      </c>
      <c r="E95" s="383"/>
      <c r="F95" s="386"/>
      <c r="G95" s="50">
        <f>F95*H95+F95</f>
        <v>0</v>
      </c>
      <c r="H95" s="60">
        <v>0.08</v>
      </c>
      <c r="I95" s="50">
        <f t="shared" si="40"/>
        <v>0</v>
      </c>
      <c r="J95" s="50">
        <f t="shared" si="41"/>
        <v>0</v>
      </c>
      <c r="K95" s="61"/>
    </row>
    <row r="96" spans="1:12" ht="15.75" thickBot="1" x14ac:dyDescent="0.3">
      <c r="A96" s="510"/>
      <c r="B96" s="52" t="s">
        <v>13</v>
      </c>
      <c r="C96" s="53" t="s">
        <v>14</v>
      </c>
      <c r="D96" s="53" t="s">
        <v>14</v>
      </c>
      <c r="E96" s="53" t="s">
        <v>14</v>
      </c>
      <c r="F96" s="53" t="s">
        <v>14</v>
      </c>
      <c r="G96" s="53" t="s">
        <v>14</v>
      </c>
      <c r="H96" s="53" t="s">
        <v>14</v>
      </c>
      <c r="I96" s="64">
        <f>SUM(I92:I95)</f>
        <v>0</v>
      </c>
      <c r="J96" s="64">
        <f>SUM(J92:J95)</f>
        <v>0</v>
      </c>
      <c r="K96" s="62"/>
    </row>
    <row r="97" spans="1:12" ht="106.5" x14ac:dyDescent="0.25">
      <c r="A97" s="38">
        <v>3</v>
      </c>
      <c r="B97" s="39" t="s">
        <v>219</v>
      </c>
      <c r="C97" s="42" t="s">
        <v>8</v>
      </c>
      <c r="D97" s="98">
        <v>11</v>
      </c>
      <c r="E97" s="417"/>
      <c r="F97" s="391"/>
      <c r="G97" s="42">
        <f>F97*H97+F97</f>
        <v>0</v>
      </c>
      <c r="H97" s="43">
        <v>0.08</v>
      </c>
      <c r="I97" s="42">
        <f t="shared" ref="I97" si="42">ROUND(D97*F97,2)</f>
        <v>0</v>
      </c>
      <c r="J97" s="68">
        <f t="shared" ref="J97" si="43">ROUND(I97*H97+I97,2)</f>
        <v>0</v>
      </c>
      <c r="K97" s="44"/>
      <c r="L97" s="15"/>
    </row>
    <row r="98" spans="1:12" x14ac:dyDescent="0.25">
      <c r="A98" s="511" t="s">
        <v>9</v>
      </c>
      <c r="B98" s="512"/>
      <c r="C98" s="512"/>
      <c r="D98" s="512"/>
      <c r="E98" s="512"/>
      <c r="F98" s="512"/>
      <c r="G98" s="512"/>
      <c r="H98" s="512"/>
      <c r="I98" s="512"/>
      <c r="J98" s="512"/>
      <c r="K98" s="513"/>
    </row>
    <row r="99" spans="1:12" ht="14.65" customHeight="1" x14ac:dyDescent="0.25">
      <c r="A99" s="543"/>
      <c r="B99" s="496" t="s">
        <v>25</v>
      </c>
      <c r="C99" s="50" t="s">
        <v>26</v>
      </c>
      <c r="D99" s="498">
        <v>4</v>
      </c>
      <c r="E99" s="387"/>
      <c r="F99" s="386"/>
      <c r="G99" s="50">
        <f>F99*H99+F99</f>
        <v>0</v>
      </c>
      <c r="H99" s="60">
        <v>0.08</v>
      </c>
      <c r="I99" s="50">
        <f t="shared" ref="I99:I102" si="44">ROUND(D99*F99,2)</f>
        <v>0</v>
      </c>
      <c r="J99" s="50">
        <f t="shared" ref="J99:J102" si="45">ROUND(I99*H99+I99,2)</f>
        <v>0</v>
      </c>
      <c r="K99" s="497"/>
    </row>
    <row r="100" spans="1:12" x14ac:dyDescent="0.25">
      <c r="A100" s="544"/>
      <c r="B100" s="57" t="s">
        <v>27</v>
      </c>
      <c r="C100" s="50" t="s">
        <v>26</v>
      </c>
      <c r="D100" s="498">
        <v>4</v>
      </c>
      <c r="E100" s="387"/>
      <c r="F100" s="386"/>
      <c r="G100" s="50">
        <f>F100*H100+F100</f>
        <v>0</v>
      </c>
      <c r="H100" s="60">
        <v>0.08</v>
      </c>
      <c r="I100" s="50">
        <f t="shared" si="44"/>
        <v>0</v>
      </c>
      <c r="J100" s="50">
        <f t="shared" si="45"/>
        <v>0</v>
      </c>
      <c r="K100" s="497"/>
    </row>
    <row r="101" spans="1:12" x14ac:dyDescent="0.25">
      <c r="A101" s="544"/>
      <c r="B101" s="57" t="s">
        <v>28</v>
      </c>
      <c r="C101" s="50" t="s">
        <v>26</v>
      </c>
      <c r="D101" s="498">
        <v>2</v>
      </c>
      <c r="E101" s="383"/>
      <c r="F101" s="386"/>
      <c r="G101" s="50">
        <f>F101*H101+F101</f>
        <v>0</v>
      </c>
      <c r="H101" s="60">
        <v>0.08</v>
      </c>
      <c r="I101" s="50">
        <f t="shared" si="44"/>
        <v>0</v>
      </c>
      <c r="J101" s="50">
        <f t="shared" si="45"/>
        <v>0</v>
      </c>
      <c r="K101" s="61"/>
    </row>
    <row r="102" spans="1:12" x14ac:dyDescent="0.25">
      <c r="A102" s="544"/>
      <c r="B102" s="57" t="s">
        <v>29</v>
      </c>
      <c r="C102" s="50" t="s">
        <v>11</v>
      </c>
      <c r="D102" s="58">
        <v>1</v>
      </c>
      <c r="E102" s="383"/>
      <c r="F102" s="386"/>
      <c r="G102" s="50">
        <f>F102*H102+F102</f>
        <v>0</v>
      </c>
      <c r="H102" s="60">
        <v>0.08</v>
      </c>
      <c r="I102" s="50">
        <f t="shared" si="44"/>
        <v>0</v>
      </c>
      <c r="J102" s="50">
        <f t="shared" si="45"/>
        <v>0</v>
      </c>
      <c r="K102" s="61"/>
    </row>
    <row r="103" spans="1:12" ht="15.75" thickBot="1" x14ac:dyDescent="0.3">
      <c r="A103" s="545"/>
      <c r="B103" s="52" t="s">
        <v>13</v>
      </c>
      <c r="C103" s="53" t="s">
        <v>14</v>
      </c>
      <c r="D103" s="53" t="s">
        <v>14</v>
      </c>
      <c r="E103" s="53" t="s">
        <v>14</v>
      </c>
      <c r="F103" s="53" t="s">
        <v>14</v>
      </c>
      <c r="G103" s="53" t="s">
        <v>14</v>
      </c>
      <c r="H103" s="53" t="s">
        <v>14</v>
      </c>
      <c r="I103" s="64">
        <f>SUM(I99:I102)</f>
        <v>0</v>
      </c>
      <c r="J103" s="64">
        <f>SUM(J99:J102)</f>
        <v>0</v>
      </c>
      <c r="K103" s="62"/>
    </row>
    <row r="104" spans="1:12" ht="99.75" x14ac:dyDescent="0.25">
      <c r="A104" s="38">
        <v>4</v>
      </c>
      <c r="B104" s="39" t="s">
        <v>220</v>
      </c>
      <c r="C104" s="42" t="s">
        <v>8</v>
      </c>
      <c r="D104" s="98">
        <v>15</v>
      </c>
      <c r="E104" s="417"/>
      <c r="F104" s="380"/>
      <c r="G104" s="42">
        <f>F104*H104+F104</f>
        <v>0</v>
      </c>
      <c r="H104" s="43">
        <v>0.08</v>
      </c>
      <c r="I104" s="42">
        <f t="shared" ref="I104" si="46">ROUND(D104*F104,2)</f>
        <v>0</v>
      </c>
      <c r="J104" s="68">
        <f t="shared" ref="J104" si="47">ROUND(I104*H104+I104,2)</f>
        <v>0</v>
      </c>
      <c r="K104" s="44"/>
      <c r="L104" s="15"/>
    </row>
    <row r="105" spans="1:12" x14ac:dyDescent="0.25">
      <c r="A105" s="511" t="s">
        <v>9</v>
      </c>
      <c r="B105" s="512"/>
      <c r="C105" s="512"/>
      <c r="D105" s="512"/>
      <c r="E105" s="512"/>
      <c r="F105" s="512"/>
      <c r="G105" s="512"/>
      <c r="H105" s="512"/>
      <c r="I105" s="512"/>
      <c r="J105" s="512"/>
      <c r="K105" s="513"/>
    </row>
    <row r="106" spans="1:12" x14ac:dyDescent="0.25">
      <c r="A106" s="543"/>
      <c r="B106" s="496" t="s">
        <v>30</v>
      </c>
      <c r="C106" s="50" t="s">
        <v>11</v>
      </c>
      <c r="D106" s="498">
        <v>2</v>
      </c>
      <c r="E106" s="387"/>
      <c r="F106" s="386"/>
      <c r="G106" s="50">
        <f>F106*H106+F106</f>
        <v>0</v>
      </c>
      <c r="H106" s="60">
        <v>0.08</v>
      </c>
      <c r="I106" s="50">
        <f t="shared" ref="I106:I110" si="48">ROUND(D106*F106,2)</f>
        <v>0</v>
      </c>
      <c r="J106" s="50">
        <f t="shared" ref="J106:J110" si="49">ROUND(I106*H106+I106,2)</f>
        <v>0</v>
      </c>
      <c r="K106" s="497"/>
    </row>
    <row r="107" spans="1:12" ht="14.65" customHeight="1" x14ac:dyDescent="0.25">
      <c r="A107" s="544"/>
      <c r="B107" s="496" t="s">
        <v>31</v>
      </c>
      <c r="C107" s="50" t="s">
        <v>11</v>
      </c>
      <c r="D107" s="498">
        <v>2</v>
      </c>
      <c r="E107" s="387"/>
      <c r="F107" s="386"/>
      <c r="G107" s="50">
        <f>F107*H107+F107</f>
        <v>0</v>
      </c>
      <c r="H107" s="60">
        <v>0.08</v>
      </c>
      <c r="I107" s="50">
        <f t="shared" si="48"/>
        <v>0</v>
      </c>
      <c r="J107" s="50">
        <f t="shared" si="49"/>
        <v>0</v>
      </c>
      <c r="K107" s="497"/>
    </row>
    <row r="108" spans="1:12" x14ac:dyDescent="0.25">
      <c r="A108" s="544"/>
      <c r="B108" s="496" t="s">
        <v>32</v>
      </c>
      <c r="C108" s="50" t="s">
        <v>11</v>
      </c>
      <c r="D108" s="498">
        <v>2</v>
      </c>
      <c r="E108" s="387"/>
      <c r="F108" s="386"/>
      <c r="G108" s="50">
        <f>F108*H108+F108</f>
        <v>0</v>
      </c>
      <c r="H108" s="60">
        <v>0.08</v>
      </c>
      <c r="I108" s="50">
        <f t="shared" si="48"/>
        <v>0</v>
      </c>
      <c r="J108" s="50">
        <f t="shared" si="49"/>
        <v>0</v>
      </c>
      <c r="K108" s="497"/>
    </row>
    <row r="109" spans="1:12" x14ac:dyDescent="0.25">
      <c r="A109" s="544"/>
      <c r="B109" s="57" t="s">
        <v>17</v>
      </c>
      <c r="C109" s="50" t="s">
        <v>11</v>
      </c>
      <c r="D109" s="498">
        <v>2</v>
      </c>
      <c r="E109" s="383"/>
      <c r="F109" s="386"/>
      <c r="G109" s="50">
        <f>F109*H109+F109</f>
        <v>0</v>
      </c>
      <c r="H109" s="60">
        <v>0.08</v>
      </c>
      <c r="I109" s="50">
        <f t="shared" si="48"/>
        <v>0</v>
      </c>
      <c r="J109" s="50">
        <f t="shared" si="49"/>
        <v>0</v>
      </c>
      <c r="K109" s="61"/>
    </row>
    <row r="110" spans="1:12" x14ac:dyDescent="0.25">
      <c r="A110" s="544"/>
      <c r="B110" s="57" t="s">
        <v>33</v>
      </c>
      <c r="C110" s="50" t="s">
        <v>11</v>
      </c>
      <c r="D110" s="498">
        <v>1</v>
      </c>
      <c r="E110" s="383"/>
      <c r="F110" s="386"/>
      <c r="G110" s="50">
        <f>F110*H110+F110</f>
        <v>0</v>
      </c>
      <c r="H110" s="60">
        <v>0.08</v>
      </c>
      <c r="I110" s="50">
        <f t="shared" si="48"/>
        <v>0</v>
      </c>
      <c r="J110" s="50">
        <f t="shared" si="49"/>
        <v>0</v>
      </c>
      <c r="K110" s="61"/>
    </row>
    <row r="111" spans="1:12" ht="15.75" thickBot="1" x14ac:dyDescent="0.3">
      <c r="A111" s="545"/>
      <c r="B111" s="52" t="s">
        <v>13</v>
      </c>
      <c r="C111" s="53" t="s">
        <v>14</v>
      </c>
      <c r="D111" s="53" t="s">
        <v>14</v>
      </c>
      <c r="E111" s="53" t="s">
        <v>14</v>
      </c>
      <c r="F111" s="53" t="s">
        <v>14</v>
      </c>
      <c r="G111" s="53" t="s">
        <v>14</v>
      </c>
      <c r="H111" s="53" t="s">
        <v>14</v>
      </c>
      <c r="I111" s="64">
        <f>SUM(I106:I110)</f>
        <v>0</v>
      </c>
      <c r="J111" s="65">
        <f>SUM(J106:J110)</f>
        <v>0</v>
      </c>
      <c r="K111" s="66"/>
    </row>
    <row r="112" spans="1:12" ht="97.5" x14ac:dyDescent="0.25">
      <c r="A112" s="38">
        <v>5</v>
      </c>
      <c r="B112" s="39" t="s">
        <v>221</v>
      </c>
      <c r="C112" s="42" t="s">
        <v>8</v>
      </c>
      <c r="D112" s="98">
        <v>40</v>
      </c>
      <c r="E112" s="417"/>
      <c r="F112" s="391"/>
      <c r="G112" s="42">
        <f>F112*H112+F112</f>
        <v>0</v>
      </c>
      <c r="H112" s="43">
        <v>0.08</v>
      </c>
      <c r="I112" s="42">
        <f t="shared" ref="I112" si="50">ROUND(D112*F112,2)</f>
        <v>0</v>
      </c>
      <c r="J112" s="68">
        <f t="shared" ref="J112" si="51">ROUND(I112*H112+I112,2)</f>
        <v>0</v>
      </c>
      <c r="K112" s="44"/>
      <c r="L112" s="15"/>
    </row>
    <row r="113" spans="1:13" x14ac:dyDescent="0.25">
      <c r="A113" s="511" t="s">
        <v>9</v>
      </c>
      <c r="B113" s="512"/>
      <c r="C113" s="512"/>
      <c r="D113" s="512"/>
      <c r="E113" s="512"/>
      <c r="F113" s="512"/>
      <c r="G113" s="512"/>
      <c r="H113" s="512"/>
      <c r="I113" s="512"/>
      <c r="J113" s="512"/>
      <c r="K113" s="513"/>
    </row>
    <row r="114" spans="1:13" ht="14.65" customHeight="1" x14ac:dyDescent="0.25">
      <c r="A114" s="508"/>
      <c r="B114" s="57" t="s">
        <v>25</v>
      </c>
      <c r="C114" s="50" t="s">
        <v>11</v>
      </c>
      <c r="D114" s="498">
        <v>4</v>
      </c>
      <c r="E114" s="383"/>
      <c r="F114" s="386"/>
      <c r="G114" s="50">
        <f>F114*H114+F114</f>
        <v>0</v>
      </c>
      <c r="H114" s="60">
        <v>0.08</v>
      </c>
      <c r="I114" s="50">
        <f t="shared" ref="I114:I117" si="52">ROUND(D114*F114,2)</f>
        <v>0</v>
      </c>
      <c r="J114" s="67">
        <f t="shared" ref="J114:J117" si="53">ROUND(I114*H114+I114,2)</f>
        <v>0</v>
      </c>
      <c r="K114" s="61"/>
    </row>
    <row r="115" spans="1:13" x14ac:dyDescent="0.25">
      <c r="A115" s="509"/>
      <c r="B115" s="57" t="s">
        <v>25</v>
      </c>
      <c r="C115" s="50" t="s">
        <v>11</v>
      </c>
      <c r="D115" s="498">
        <v>4</v>
      </c>
      <c r="E115" s="383"/>
      <c r="F115" s="386"/>
      <c r="G115" s="50">
        <f t="shared" ref="G115:G117" si="54">F115*H115+F115</f>
        <v>0</v>
      </c>
      <c r="H115" s="60">
        <v>0.08</v>
      </c>
      <c r="I115" s="50">
        <f t="shared" si="52"/>
        <v>0</v>
      </c>
      <c r="J115" s="67">
        <f t="shared" si="53"/>
        <v>0</v>
      </c>
      <c r="K115" s="61"/>
    </row>
    <row r="116" spans="1:13" x14ac:dyDescent="0.25">
      <c r="A116" s="509"/>
      <c r="B116" s="57" t="s">
        <v>28</v>
      </c>
      <c r="C116" s="50" t="s">
        <v>11</v>
      </c>
      <c r="D116" s="498">
        <v>2</v>
      </c>
      <c r="E116" s="383"/>
      <c r="F116" s="386"/>
      <c r="G116" s="50">
        <f t="shared" si="54"/>
        <v>0</v>
      </c>
      <c r="H116" s="60">
        <v>0.08</v>
      </c>
      <c r="I116" s="50">
        <f t="shared" si="52"/>
        <v>0</v>
      </c>
      <c r="J116" s="67">
        <f t="shared" si="53"/>
        <v>0</v>
      </c>
      <c r="K116" s="61"/>
    </row>
    <row r="117" spans="1:13" x14ac:dyDescent="0.25">
      <c r="A117" s="509"/>
      <c r="B117" s="57" t="s">
        <v>34</v>
      </c>
      <c r="C117" s="50" t="s">
        <v>11</v>
      </c>
      <c r="D117" s="498">
        <v>2</v>
      </c>
      <c r="E117" s="383"/>
      <c r="F117" s="386"/>
      <c r="G117" s="50">
        <f t="shared" si="54"/>
        <v>0</v>
      </c>
      <c r="H117" s="60">
        <v>0.08</v>
      </c>
      <c r="I117" s="50">
        <f t="shared" si="52"/>
        <v>0</v>
      </c>
      <c r="J117" s="67">
        <f t="shared" si="53"/>
        <v>0</v>
      </c>
      <c r="K117" s="61"/>
    </row>
    <row r="118" spans="1:13" ht="15.75" thickBot="1" x14ac:dyDescent="0.3">
      <c r="A118" s="510"/>
      <c r="B118" s="52" t="s">
        <v>13</v>
      </c>
      <c r="C118" s="53" t="s">
        <v>14</v>
      </c>
      <c r="D118" s="53" t="s">
        <v>14</v>
      </c>
      <c r="E118" s="53" t="s">
        <v>14</v>
      </c>
      <c r="F118" s="53" t="s">
        <v>14</v>
      </c>
      <c r="G118" s="53" t="s">
        <v>14</v>
      </c>
      <c r="H118" s="53" t="s">
        <v>14</v>
      </c>
      <c r="I118" s="64">
        <f>SUM(I114:I117)</f>
        <v>0</v>
      </c>
      <c r="J118" s="65">
        <f>SUM(J114:J117)</f>
        <v>0</v>
      </c>
      <c r="K118" s="66"/>
    </row>
    <row r="119" spans="1:13" ht="117" x14ac:dyDescent="0.25">
      <c r="A119" s="38">
        <v>6</v>
      </c>
      <c r="B119" s="39" t="s">
        <v>222</v>
      </c>
      <c r="C119" s="42" t="s">
        <v>8</v>
      </c>
      <c r="D119" s="100">
        <v>1</v>
      </c>
      <c r="E119" s="417"/>
      <c r="F119" s="391"/>
      <c r="G119" s="42">
        <f>F119*H119+F119</f>
        <v>0</v>
      </c>
      <c r="H119" s="43">
        <v>0.08</v>
      </c>
      <c r="I119" s="42">
        <f t="shared" ref="I119" si="55">ROUND(D119*F119,2)</f>
        <v>0</v>
      </c>
      <c r="J119" s="68">
        <f t="shared" ref="J119" si="56">ROUND(I119*H119+I119,2)</f>
        <v>0</v>
      </c>
      <c r="K119" s="44"/>
      <c r="L119" s="15"/>
    </row>
    <row r="120" spans="1:13" x14ac:dyDescent="0.25">
      <c r="A120" s="511" t="s">
        <v>9</v>
      </c>
      <c r="B120" s="512"/>
      <c r="C120" s="512"/>
      <c r="D120" s="512"/>
      <c r="E120" s="512"/>
      <c r="F120" s="512"/>
      <c r="G120" s="512"/>
      <c r="H120" s="512"/>
      <c r="I120" s="512"/>
      <c r="J120" s="512"/>
      <c r="K120" s="513"/>
    </row>
    <row r="121" spans="1:13" ht="14.65" customHeight="1" x14ac:dyDescent="0.25">
      <c r="A121" s="508"/>
      <c r="B121" s="57" t="s">
        <v>35</v>
      </c>
      <c r="C121" s="50" t="s">
        <v>26</v>
      </c>
      <c r="D121" s="498">
        <v>2</v>
      </c>
      <c r="E121" s="386"/>
      <c r="F121" s="386"/>
      <c r="G121" s="50">
        <f>F121*H121+F121</f>
        <v>0</v>
      </c>
      <c r="H121" s="60">
        <v>0.08</v>
      </c>
      <c r="I121" s="50">
        <f t="shared" ref="I121:I124" si="57">ROUND(D121*F121,2)</f>
        <v>0</v>
      </c>
      <c r="J121" s="67">
        <f t="shared" ref="J121:J124" si="58">ROUND(I121*H121+I121,2)</f>
        <v>0</v>
      </c>
      <c r="K121" s="61"/>
    </row>
    <row r="122" spans="1:13" x14ac:dyDescent="0.25">
      <c r="A122" s="509"/>
      <c r="B122" s="57" t="s">
        <v>36</v>
      </c>
      <c r="C122" s="50" t="s">
        <v>11</v>
      </c>
      <c r="D122" s="498">
        <v>2</v>
      </c>
      <c r="E122" s="386"/>
      <c r="F122" s="386"/>
      <c r="G122" s="50">
        <f t="shared" ref="G122:G124" si="59">F122*H122+F122</f>
        <v>0</v>
      </c>
      <c r="H122" s="60">
        <v>0.08</v>
      </c>
      <c r="I122" s="50">
        <f t="shared" si="57"/>
        <v>0</v>
      </c>
      <c r="J122" s="67">
        <f t="shared" si="58"/>
        <v>0</v>
      </c>
      <c r="K122" s="61"/>
    </row>
    <row r="123" spans="1:13" x14ac:dyDescent="0.25">
      <c r="A123" s="509"/>
      <c r="B123" s="57" t="s">
        <v>28</v>
      </c>
      <c r="C123" s="50" t="s">
        <v>11</v>
      </c>
      <c r="D123" s="498">
        <v>2</v>
      </c>
      <c r="E123" s="386"/>
      <c r="F123" s="386"/>
      <c r="G123" s="50">
        <f t="shared" si="59"/>
        <v>0</v>
      </c>
      <c r="H123" s="60">
        <v>0.08</v>
      </c>
      <c r="I123" s="50">
        <f t="shared" si="57"/>
        <v>0</v>
      </c>
      <c r="J123" s="67">
        <f t="shared" si="58"/>
        <v>0</v>
      </c>
      <c r="K123" s="61"/>
    </row>
    <row r="124" spans="1:13" x14ac:dyDescent="0.25">
      <c r="A124" s="509"/>
      <c r="B124" s="57" t="s">
        <v>34</v>
      </c>
      <c r="C124" s="50" t="s">
        <v>11</v>
      </c>
      <c r="D124" s="498">
        <v>2</v>
      </c>
      <c r="E124" s="386"/>
      <c r="F124" s="386"/>
      <c r="G124" s="50">
        <f t="shared" si="59"/>
        <v>0</v>
      </c>
      <c r="H124" s="60">
        <v>0.08</v>
      </c>
      <c r="I124" s="50">
        <f t="shared" si="57"/>
        <v>0</v>
      </c>
      <c r="J124" s="67">
        <f t="shared" si="58"/>
        <v>0</v>
      </c>
      <c r="K124" s="61"/>
    </row>
    <row r="125" spans="1:13" ht="15.75" thickBot="1" x14ac:dyDescent="0.3">
      <c r="A125" s="510"/>
      <c r="B125" s="52" t="s">
        <v>13</v>
      </c>
      <c r="C125" s="53" t="s">
        <v>14</v>
      </c>
      <c r="D125" s="53" t="s">
        <v>14</v>
      </c>
      <c r="E125" s="53" t="s">
        <v>14</v>
      </c>
      <c r="F125" s="53" t="s">
        <v>14</v>
      </c>
      <c r="G125" s="53" t="s">
        <v>14</v>
      </c>
      <c r="H125" s="53" t="s">
        <v>14</v>
      </c>
      <c r="I125" s="64">
        <f>SUM(I121:I124)</f>
        <v>0</v>
      </c>
      <c r="J125" s="65">
        <f>SUM(J121:J124)</f>
        <v>0</v>
      </c>
      <c r="K125" s="66"/>
      <c r="M125" s="8"/>
    </row>
    <row r="126" spans="1:13" s="9" customFormat="1" ht="115.5" x14ac:dyDescent="0.25">
      <c r="A126" s="77">
        <v>7</v>
      </c>
      <c r="B126" s="374" t="s">
        <v>237</v>
      </c>
      <c r="C126" s="42" t="s">
        <v>8</v>
      </c>
      <c r="D126" s="98">
        <v>20</v>
      </c>
      <c r="E126" s="420"/>
      <c r="F126" s="380"/>
      <c r="G126" s="42">
        <f>F126*H126+F126</f>
        <v>0</v>
      </c>
      <c r="H126" s="43">
        <v>0.08</v>
      </c>
      <c r="I126" s="42">
        <f t="shared" ref="I126" si="60">ROUND(D126*F126,2)</f>
        <v>0</v>
      </c>
      <c r="J126" s="68">
        <f t="shared" ref="J126" si="61">ROUND(I126*H126+I126,2)</f>
        <v>0</v>
      </c>
      <c r="K126" s="44"/>
      <c r="L126" s="16"/>
    </row>
    <row r="127" spans="1:13" s="9" customFormat="1" x14ac:dyDescent="0.25">
      <c r="A127" s="511" t="s">
        <v>9</v>
      </c>
      <c r="B127" s="512"/>
      <c r="C127" s="512"/>
      <c r="D127" s="512"/>
      <c r="E127" s="512"/>
      <c r="F127" s="512"/>
      <c r="G127" s="512"/>
      <c r="H127" s="512"/>
      <c r="I127" s="512"/>
      <c r="J127" s="512"/>
      <c r="K127" s="513"/>
    </row>
    <row r="128" spans="1:13" s="9" customFormat="1" x14ac:dyDescent="0.25">
      <c r="A128" s="508"/>
      <c r="B128" s="506" t="s">
        <v>251</v>
      </c>
      <c r="C128" s="102" t="s">
        <v>11</v>
      </c>
      <c r="D128" s="507">
        <v>4</v>
      </c>
      <c r="E128" s="421"/>
      <c r="F128" s="386"/>
      <c r="G128" s="102">
        <f>F128*H128+F128</f>
        <v>0</v>
      </c>
      <c r="H128" s="104">
        <v>0.08</v>
      </c>
      <c r="I128" s="102">
        <f t="shared" ref="I128:I137" si="62">ROUND(D128*F128,2)</f>
        <v>0</v>
      </c>
      <c r="J128" s="105">
        <f t="shared" ref="J128:J137" si="63">ROUND(I128*H128+I128,2)</f>
        <v>0</v>
      </c>
      <c r="K128" s="61"/>
    </row>
    <row r="129" spans="1:13" s="9" customFormat="1" x14ac:dyDescent="0.25">
      <c r="A129" s="509"/>
      <c r="B129" s="506" t="s">
        <v>252</v>
      </c>
      <c r="C129" s="102" t="s">
        <v>11</v>
      </c>
      <c r="D129" s="507">
        <v>4</v>
      </c>
      <c r="E129" s="421"/>
      <c r="F129" s="386"/>
      <c r="G129" s="102">
        <f t="shared" ref="G129:G137" si="64">F129*H129+F129</f>
        <v>0</v>
      </c>
      <c r="H129" s="104">
        <v>0.08</v>
      </c>
      <c r="I129" s="102">
        <f t="shared" si="62"/>
        <v>0</v>
      </c>
      <c r="J129" s="105">
        <f t="shared" si="63"/>
        <v>0</v>
      </c>
      <c r="K129" s="61"/>
    </row>
    <row r="130" spans="1:13" s="9" customFormat="1" x14ac:dyDescent="0.25">
      <c r="A130" s="509"/>
      <c r="B130" s="506" t="s">
        <v>253</v>
      </c>
      <c r="C130" s="102" t="s">
        <v>26</v>
      </c>
      <c r="D130" s="507">
        <v>2</v>
      </c>
      <c r="E130" s="421"/>
      <c r="F130" s="422"/>
      <c r="G130" s="102">
        <f t="shared" si="64"/>
        <v>0</v>
      </c>
      <c r="H130" s="104">
        <v>0.08</v>
      </c>
      <c r="I130" s="102">
        <f t="shared" si="62"/>
        <v>0</v>
      </c>
      <c r="J130" s="105">
        <f t="shared" si="63"/>
        <v>0</v>
      </c>
      <c r="K130" s="61"/>
      <c r="M130" s="10"/>
    </row>
    <row r="131" spans="1:13" s="9" customFormat="1" x14ac:dyDescent="0.25">
      <c r="A131" s="509"/>
      <c r="B131" s="506" t="s">
        <v>254</v>
      </c>
      <c r="C131" s="102" t="s">
        <v>26</v>
      </c>
      <c r="D131" s="507">
        <v>2</v>
      </c>
      <c r="E131" s="421"/>
      <c r="F131" s="422"/>
      <c r="G131" s="102">
        <f t="shared" si="64"/>
        <v>0</v>
      </c>
      <c r="H131" s="104">
        <v>0.08</v>
      </c>
      <c r="I131" s="102">
        <f t="shared" si="62"/>
        <v>0</v>
      </c>
      <c r="J131" s="105">
        <f t="shared" si="63"/>
        <v>0</v>
      </c>
      <c r="K131" s="61"/>
      <c r="M131" s="10"/>
    </row>
    <row r="132" spans="1:13" ht="14.45" customHeight="1" x14ac:dyDescent="0.25">
      <c r="A132" s="509"/>
      <c r="B132" s="506" t="s">
        <v>36</v>
      </c>
      <c r="C132" s="102" t="s">
        <v>26</v>
      </c>
      <c r="D132" s="507">
        <v>10</v>
      </c>
      <c r="E132" s="421"/>
      <c r="F132" s="422"/>
      <c r="G132" s="102">
        <f t="shared" si="64"/>
        <v>0</v>
      </c>
      <c r="H132" s="104">
        <v>0.08</v>
      </c>
      <c r="I132" s="102">
        <f t="shared" si="62"/>
        <v>0</v>
      </c>
      <c r="J132" s="105">
        <f t="shared" si="63"/>
        <v>0</v>
      </c>
      <c r="K132" s="61"/>
    </row>
    <row r="133" spans="1:13" x14ac:dyDescent="0.25">
      <c r="A133" s="509"/>
      <c r="B133" s="506" t="s">
        <v>28</v>
      </c>
      <c r="C133" s="102" t="s">
        <v>26</v>
      </c>
      <c r="D133" s="507">
        <v>2</v>
      </c>
      <c r="E133" s="421"/>
      <c r="F133" s="422"/>
      <c r="G133" s="102">
        <f t="shared" si="64"/>
        <v>0</v>
      </c>
      <c r="H133" s="104">
        <v>0.08</v>
      </c>
      <c r="I133" s="102">
        <f t="shared" si="62"/>
        <v>0</v>
      </c>
      <c r="J133" s="105">
        <f t="shared" si="63"/>
        <v>0</v>
      </c>
      <c r="K133" s="61"/>
    </row>
    <row r="134" spans="1:13" x14ac:dyDescent="0.25">
      <c r="A134" s="509"/>
      <c r="B134" s="506" t="s">
        <v>34</v>
      </c>
      <c r="C134" s="102" t="s">
        <v>11</v>
      </c>
      <c r="D134" s="507">
        <v>1</v>
      </c>
      <c r="E134" s="421"/>
      <c r="F134" s="422"/>
      <c r="G134" s="102">
        <f t="shared" ref="G134:G135" si="65">F134*H134+F134</f>
        <v>0</v>
      </c>
      <c r="H134" s="104">
        <v>0.08</v>
      </c>
      <c r="I134" s="102">
        <f t="shared" ref="I134:I135" si="66">ROUND(D134*F134,2)</f>
        <v>0</v>
      </c>
      <c r="J134" s="105">
        <f t="shared" ref="J134:J135" si="67">ROUND(I134*H134+I134,2)</f>
        <v>0</v>
      </c>
      <c r="K134" s="61"/>
    </row>
    <row r="135" spans="1:13" x14ac:dyDescent="0.25">
      <c r="A135" s="509"/>
      <c r="B135" s="506" t="s">
        <v>255</v>
      </c>
      <c r="C135" s="102" t="s">
        <v>26</v>
      </c>
      <c r="D135" s="507">
        <v>1</v>
      </c>
      <c r="E135" s="421"/>
      <c r="F135" s="422"/>
      <c r="G135" s="102">
        <f t="shared" si="65"/>
        <v>0</v>
      </c>
      <c r="H135" s="104">
        <v>0.08</v>
      </c>
      <c r="I135" s="102">
        <f t="shared" si="66"/>
        <v>0</v>
      </c>
      <c r="J135" s="105">
        <f t="shared" si="67"/>
        <v>0</v>
      </c>
      <c r="K135" s="61"/>
    </row>
    <row r="136" spans="1:13" x14ac:dyDescent="0.25">
      <c r="A136" s="509"/>
      <c r="B136" s="506" t="s">
        <v>158</v>
      </c>
      <c r="C136" s="102" t="s">
        <v>26</v>
      </c>
      <c r="D136" s="507">
        <v>1</v>
      </c>
      <c r="E136" s="421"/>
      <c r="F136" s="422"/>
      <c r="G136" s="102">
        <f t="shared" si="64"/>
        <v>0</v>
      </c>
      <c r="H136" s="104">
        <v>0.08</v>
      </c>
      <c r="I136" s="102">
        <f t="shared" si="62"/>
        <v>0</v>
      </c>
      <c r="J136" s="105">
        <f t="shared" si="63"/>
        <v>0</v>
      </c>
      <c r="K136" s="61"/>
    </row>
    <row r="137" spans="1:13" x14ac:dyDescent="0.25">
      <c r="A137" s="509"/>
      <c r="B137" s="506" t="s">
        <v>157</v>
      </c>
      <c r="C137" s="102" t="s">
        <v>11</v>
      </c>
      <c r="D137" s="507">
        <v>1</v>
      </c>
      <c r="E137" s="421"/>
      <c r="F137" s="422"/>
      <c r="G137" s="102">
        <f t="shared" si="64"/>
        <v>0</v>
      </c>
      <c r="H137" s="104">
        <v>0.08</v>
      </c>
      <c r="I137" s="102">
        <f t="shared" si="62"/>
        <v>0</v>
      </c>
      <c r="J137" s="105">
        <f t="shared" si="63"/>
        <v>0</v>
      </c>
      <c r="K137" s="61"/>
    </row>
    <row r="138" spans="1:13" ht="15.75" thickBot="1" x14ac:dyDescent="0.3">
      <c r="A138" s="510"/>
      <c r="B138" s="52" t="s">
        <v>13</v>
      </c>
      <c r="C138" s="53" t="s">
        <v>14</v>
      </c>
      <c r="D138" s="53" t="s">
        <v>14</v>
      </c>
      <c r="E138" s="53" t="s">
        <v>14</v>
      </c>
      <c r="F138" s="53" t="s">
        <v>14</v>
      </c>
      <c r="G138" s="53" t="s">
        <v>14</v>
      </c>
      <c r="H138" s="53" t="s">
        <v>14</v>
      </c>
      <c r="I138" s="64">
        <f>SUM(I128:I137)</f>
        <v>0</v>
      </c>
      <c r="J138" s="64">
        <f>SUM(J128:J137)</f>
        <v>0</v>
      </c>
      <c r="K138" s="62"/>
    </row>
    <row r="139" spans="1:13" ht="97.15" customHeight="1" x14ac:dyDescent="0.25">
      <c r="A139" s="77">
        <v>8</v>
      </c>
      <c r="B139" s="81" t="s">
        <v>223</v>
      </c>
      <c r="C139" s="78" t="s">
        <v>8</v>
      </c>
      <c r="D139" s="260">
        <v>10</v>
      </c>
      <c r="E139" s="423"/>
      <c r="F139" s="391"/>
      <c r="G139" s="78">
        <f>F139*H139+F139</f>
        <v>0</v>
      </c>
      <c r="H139" s="83">
        <v>0.08</v>
      </c>
      <c r="I139" s="78">
        <f t="shared" ref="I139" si="68">ROUND(D139*F139,2)</f>
        <v>0</v>
      </c>
      <c r="J139" s="84">
        <f t="shared" ref="J139" si="69">ROUND(I139*H139+I139,2)</f>
        <v>0</v>
      </c>
      <c r="K139" s="85"/>
      <c r="L139" s="16"/>
    </row>
    <row r="140" spans="1:13" ht="18.600000000000001" customHeight="1" x14ac:dyDescent="0.25">
      <c r="A140" s="524" t="s">
        <v>9</v>
      </c>
      <c r="B140" s="525"/>
      <c r="C140" s="525"/>
      <c r="D140" s="525"/>
      <c r="E140" s="525"/>
      <c r="F140" s="525"/>
      <c r="G140" s="525"/>
      <c r="H140" s="525"/>
      <c r="I140" s="525"/>
      <c r="J140" s="525"/>
      <c r="K140" s="526"/>
    </row>
    <row r="141" spans="1:13" x14ac:dyDescent="0.25">
      <c r="A141" s="527"/>
      <c r="B141" s="261" t="s">
        <v>173</v>
      </c>
      <c r="C141" s="118" t="s">
        <v>11</v>
      </c>
      <c r="D141" s="262">
        <v>1</v>
      </c>
      <c r="E141" s="424"/>
      <c r="F141" s="384"/>
      <c r="G141" s="118">
        <f>F141*H141+F141</f>
        <v>0</v>
      </c>
      <c r="H141" s="263">
        <v>0.08</v>
      </c>
      <c r="I141" s="118">
        <f t="shared" ref="I141:I142" si="70">ROUND(D141*F141,2)</f>
        <v>0</v>
      </c>
      <c r="J141" s="264">
        <f t="shared" ref="J141:J142" si="71">ROUND(I141*H141+I141,2)</f>
        <v>0</v>
      </c>
      <c r="K141" s="89"/>
    </row>
    <row r="142" spans="1:13" x14ac:dyDescent="0.25">
      <c r="A142" s="533"/>
      <c r="B142" s="261" t="s">
        <v>174</v>
      </c>
      <c r="C142" s="118" t="s">
        <v>11</v>
      </c>
      <c r="D142" s="262">
        <v>2</v>
      </c>
      <c r="E142" s="424"/>
      <c r="F142" s="384"/>
      <c r="G142" s="118">
        <f>F142*H142+F142</f>
        <v>0</v>
      </c>
      <c r="H142" s="263">
        <v>0.08</v>
      </c>
      <c r="I142" s="118">
        <f t="shared" si="70"/>
        <v>0</v>
      </c>
      <c r="J142" s="264">
        <f t="shared" si="71"/>
        <v>0</v>
      </c>
      <c r="K142" s="89"/>
    </row>
    <row r="143" spans="1:13" ht="15.75" thickBot="1" x14ac:dyDescent="0.3">
      <c r="A143" s="528"/>
      <c r="B143" s="90" t="s">
        <v>13</v>
      </c>
      <c r="C143" s="91" t="s">
        <v>14</v>
      </c>
      <c r="D143" s="91" t="s">
        <v>14</v>
      </c>
      <c r="E143" s="91" t="s">
        <v>14</v>
      </c>
      <c r="F143" s="91" t="s">
        <v>14</v>
      </c>
      <c r="G143" s="91" t="s">
        <v>14</v>
      </c>
      <c r="H143" s="91" t="s">
        <v>14</v>
      </c>
      <c r="I143" s="147">
        <f>SUM(I141:I142)</f>
        <v>0</v>
      </c>
      <c r="J143" s="147">
        <f>SUM(J141:J142)</f>
        <v>0</v>
      </c>
      <c r="K143" s="93"/>
    </row>
    <row r="144" spans="1:13" ht="107.25" x14ac:dyDescent="0.25">
      <c r="A144" s="77">
        <v>9</v>
      </c>
      <c r="B144" s="81" t="s">
        <v>224</v>
      </c>
      <c r="C144" s="78" t="s">
        <v>8</v>
      </c>
      <c r="D144" s="260">
        <v>10</v>
      </c>
      <c r="E144" s="423"/>
      <c r="F144" s="391"/>
      <c r="G144" s="78">
        <f>F144*H144+F144</f>
        <v>0</v>
      </c>
      <c r="H144" s="83">
        <v>0.08</v>
      </c>
      <c r="I144" s="78">
        <f t="shared" ref="I144" si="72">ROUND(D144*F144,2)</f>
        <v>0</v>
      </c>
      <c r="J144" s="84">
        <f t="shared" ref="J144" si="73">ROUND(I144*H144+I144,2)</f>
        <v>0</v>
      </c>
      <c r="K144" s="85"/>
      <c r="L144" s="16"/>
    </row>
    <row r="145" spans="1:11" x14ac:dyDescent="0.25">
      <c r="A145" s="511" t="s">
        <v>9</v>
      </c>
      <c r="B145" s="512"/>
      <c r="C145" s="512"/>
      <c r="D145" s="512"/>
      <c r="E145" s="512"/>
      <c r="F145" s="512"/>
      <c r="G145" s="512"/>
      <c r="H145" s="512"/>
      <c r="I145" s="512"/>
      <c r="J145" s="512"/>
      <c r="K145" s="513"/>
    </row>
    <row r="146" spans="1:11" x14ac:dyDescent="0.25">
      <c r="A146" s="508"/>
      <c r="B146" s="101" t="s">
        <v>175</v>
      </c>
      <c r="C146" s="102" t="s">
        <v>11</v>
      </c>
      <c r="D146" s="103">
        <v>2</v>
      </c>
      <c r="E146" s="421"/>
      <c r="F146" s="386"/>
      <c r="G146" s="102">
        <f>F146*H146+F146</f>
        <v>0</v>
      </c>
      <c r="H146" s="104">
        <v>0.08</v>
      </c>
      <c r="I146" s="102">
        <f t="shared" ref="I146:I147" si="74">ROUND(D146*F146,2)</f>
        <v>0</v>
      </c>
      <c r="J146" s="105">
        <f t="shared" ref="J146:J147" si="75">ROUND(I146*H146+I146,2)</f>
        <v>0</v>
      </c>
      <c r="K146" s="61"/>
    </row>
    <row r="147" spans="1:11" ht="17.25" customHeight="1" x14ac:dyDescent="0.25">
      <c r="A147" s="509"/>
      <c r="B147" s="101" t="s">
        <v>176</v>
      </c>
      <c r="C147" s="102" t="s">
        <v>11</v>
      </c>
      <c r="D147" s="103">
        <v>1</v>
      </c>
      <c r="E147" s="421"/>
      <c r="F147" s="386"/>
      <c r="G147" s="102">
        <f>F147*H147+F147</f>
        <v>0</v>
      </c>
      <c r="H147" s="104">
        <v>0.08</v>
      </c>
      <c r="I147" s="102">
        <f t="shared" si="74"/>
        <v>0</v>
      </c>
      <c r="J147" s="105">
        <f t="shared" si="75"/>
        <v>0</v>
      </c>
      <c r="K147" s="61"/>
    </row>
    <row r="148" spans="1:11" ht="17.25" customHeight="1" thickBot="1" x14ac:dyDescent="0.3">
      <c r="A148" s="510"/>
      <c r="B148" s="52" t="s">
        <v>13</v>
      </c>
      <c r="C148" s="53" t="s">
        <v>14</v>
      </c>
      <c r="D148" s="53" t="s">
        <v>14</v>
      </c>
      <c r="E148" s="53" t="s">
        <v>14</v>
      </c>
      <c r="F148" s="53" t="s">
        <v>14</v>
      </c>
      <c r="G148" s="53" t="s">
        <v>14</v>
      </c>
      <c r="H148" s="53" t="s">
        <v>14</v>
      </c>
      <c r="I148" s="64">
        <f>SUM(I146:I147)</f>
        <v>0</v>
      </c>
      <c r="J148" s="64">
        <f>SUM(J146:J147)</f>
        <v>0</v>
      </c>
      <c r="K148" s="62"/>
    </row>
    <row r="149" spans="1:11" ht="15.75" thickBot="1" x14ac:dyDescent="0.3">
      <c r="A149" s="31"/>
      <c r="B149" s="31"/>
      <c r="C149" s="31"/>
      <c r="D149" s="31"/>
      <c r="E149" s="31"/>
      <c r="F149" s="31"/>
      <c r="G149" s="31"/>
      <c r="H149" s="106" t="s">
        <v>37</v>
      </c>
      <c r="I149" s="365">
        <f>I86+I90+I97+I104+I112+I119+I126+I139+I144</f>
        <v>0</v>
      </c>
      <c r="J149" s="365">
        <f>J86+J90+J97+J104+J112+J119+J126+J139+J144</f>
        <v>0</v>
      </c>
      <c r="K149" s="107"/>
    </row>
    <row r="150" spans="1:11" s="375" customFormat="1" ht="15" customHeight="1" x14ac:dyDescent="0.25">
      <c r="A150" s="395" t="s">
        <v>238</v>
      </c>
      <c r="B150" s="396" t="s">
        <v>239</v>
      </c>
      <c r="C150" s="397"/>
      <c r="D150" s="398"/>
      <c r="E150" s="399"/>
      <c r="F150" s="340"/>
      <c r="G150" s="340"/>
      <c r="H150" s="398"/>
      <c r="I150" s="400"/>
      <c r="J150" s="401"/>
    </row>
    <row r="151" spans="1:11" s="375" customFormat="1" ht="15" customHeight="1" x14ac:dyDescent="0.25">
      <c r="A151" s="514" t="s">
        <v>240</v>
      </c>
      <c r="B151" s="515"/>
      <c r="C151" s="515"/>
      <c r="D151" s="515"/>
      <c r="E151" s="515"/>
      <c r="F151" s="515"/>
      <c r="G151" s="515"/>
      <c r="H151" s="515"/>
      <c r="I151" s="515"/>
      <c r="J151" s="402"/>
    </row>
    <row r="152" spans="1:11" s="375" customFormat="1" ht="21" customHeight="1" x14ac:dyDescent="0.25">
      <c r="A152" s="514" t="s">
        <v>241</v>
      </c>
      <c r="B152" s="515"/>
      <c r="C152" s="515"/>
      <c r="D152" s="515"/>
      <c r="E152" s="515"/>
      <c r="F152" s="515"/>
      <c r="G152" s="515"/>
      <c r="H152" s="515"/>
      <c r="I152" s="515"/>
      <c r="J152" s="402"/>
    </row>
    <row r="153" spans="1:11" s="375" customFormat="1" ht="15" customHeight="1" x14ac:dyDescent="0.25">
      <c r="A153" s="516" t="s">
        <v>242</v>
      </c>
      <c r="B153" s="517"/>
      <c r="C153" s="517"/>
      <c r="D153" s="517"/>
      <c r="E153" s="517"/>
      <c r="F153" s="517"/>
      <c r="G153" s="517"/>
      <c r="H153" s="517"/>
      <c r="I153" s="517"/>
      <c r="J153" s="402"/>
    </row>
    <row r="154" spans="1:11" s="375" customFormat="1" ht="15" customHeight="1" x14ac:dyDescent="0.25">
      <c r="A154" s="514" t="s">
        <v>243</v>
      </c>
      <c r="B154" s="515"/>
      <c r="C154" s="515"/>
      <c r="D154" s="515"/>
      <c r="E154" s="515"/>
      <c r="F154" s="515"/>
      <c r="G154" s="515"/>
      <c r="H154" s="515"/>
      <c r="I154" s="515"/>
      <c r="J154" s="402"/>
    </row>
    <row r="155" spans="1:11" s="375" customFormat="1" ht="15" customHeight="1" x14ac:dyDescent="0.2">
      <c r="A155" s="403" t="s">
        <v>238</v>
      </c>
      <c r="B155" s="376" t="s">
        <v>244</v>
      </c>
      <c r="C155" s="376"/>
      <c r="D155" s="404"/>
      <c r="E155" s="404"/>
      <c r="F155" s="404"/>
      <c r="G155" s="404"/>
      <c r="H155" s="404"/>
      <c r="I155" s="404"/>
      <c r="J155" s="405"/>
    </row>
    <row r="156" spans="1:11" s="377" customFormat="1" ht="15" customHeight="1" x14ac:dyDescent="0.2">
      <c r="A156" s="403" t="s">
        <v>238</v>
      </c>
      <c r="B156" s="406" t="s">
        <v>245</v>
      </c>
      <c r="C156" s="406"/>
      <c r="D156" s="407"/>
      <c r="E156" s="407"/>
      <c r="F156" s="408"/>
      <c r="G156" s="408"/>
      <c r="H156" s="409"/>
      <c r="I156" s="409"/>
      <c r="J156" s="409"/>
    </row>
    <row r="157" spans="1:11" s="377" customFormat="1" ht="15" customHeight="1" x14ac:dyDescent="0.2">
      <c r="A157" s="403" t="s">
        <v>238</v>
      </c>
      <c r="B157" s="407" t="s">
        <v>248</v>
      </c>
      <c r="C157" s="407"/>
      <c r="D157" s="407"/>
      <c r="E157" s="407"/>
      <c r="F157" s="408"/>
      <c r="G157" s="408"/>
      <c r="H157" s="409"/>
      <c r="I157" s="409"/>
      <c r="J157" s="409"/>
    </row>
    <row r="158" spans="1:11" s="377" customFormat="1" ht="15" customHeight="1" x14ac:dyDescent="0.2">
      <c r="A158" s="403" t="s">
        <v>238</v>
      </c>
      <c r="B158" s="410" t="s">
        <v>249</v>
      </c>
      <c r="C158" s="411"/>
      <c r="D158" s="412"/>
      <c r="E158" s="412"/>
      <c r="F158" s="412"/>
      <c r="G158" s="412"/>
      <c r="H158" s="413"/>
      <c r="I158" s="413"/>
      <c r="J158" s="413"/>
    </row>
    <row r="159" spans="1:11" s="377" customFormat="1" ht="15" customHeight="1" x14ac:dyDescent="0.2">
      <c r="A159" s="409"/>
      <c r="B159" s="414" t="s">
        <v>246</v>
      </c>
      <c r="C159" s="415"/>
      <c r="D159" s="413"/>
      <c r="E159" s="413"/>
      <c r="F159" s="413"/>
      <c r="G159" s="413"/>
      <c r="H159" s="413"/>
      <c r="I159" s="413"/>
      <c r="J159" s="413"/>
    </row>
    <row r="160" spans="1:11" s="378" customFormat="1" ht="7.5" customHeight="1" x14ac:dyDescent="0.2">
      <c r="A160" s="416"/>
      <c r="B160" s="341"/>
      <c r="C160" s="341"/>
      <c r="D160" s="416"/>
      <c r="E160" s="416"/>
      <c r="F160" s="416"/>
      <c r="G160" s="416"/>
      <c r="H160" s="416"/>
      <c r="I160" s="416"/>
      <c r="J160" s="416"/>
    </row>
    <row r="161" spans="1:12" s="377" customFormat="1" ht="15" customHeight="1" x14ac:dyDescent="0.2">
      <c r="A161" s="542"/>
      <c r="B161" s="542"/>
      <c r="C161" s="492"/>
      <c r="D161" s="529" t="s">
        <v>247</v>
      </c>
      <c r="E161" s="529"/>
      <c r="F161" s="529"/>
      <c r="G161" s="529"/>
      <c r="H161" s="529"/>
      <c r="I161" s="529"/>
      <c r="J161" s="529"/>
    </row>
    <row r="162" spans="1:12" ht="15.75" thickBot="1" x14ac:dyDescent="0.3">
      <c r="A162" s="1" t="s">
        <v>225</v>
      </c>
      <c r="B162" s="31"/>
      <c r="C162" s="31"/>
      <c r="D162" s="31"/>
      <c r="E162" s="31"/>
      <c r="F162" s="31"/>
      <c r="G162" s="31"/>
      <c r="H162" s="31"/>
      <c r="I162" s="31"/>
      <c r="J162" s="31"/>
      <c r="K162" s="31"/>
    </row>
    <row r="163" spans="1:12" ht="34.5" thickBot="1" x14ac:dyDescent="0.3">
      <c r="A163" s="108" t="s">
        <v>1</v>
      </c>
      <c r="B163" s="71" t="s">
        <v>2</v>
      </c>
      <c r="C163" s="109" t="s">
        <v>3</v>
      </c>
      <c r="D163" s="71" t="s">
        <v>4</v>
      </c>
      <c r="E163" s="71" t="s">
        <v>23</v>
      </c>
      <c r="F163" s="71" t="s">
        <v>199</v>
      </c>
      <c r="G163" s="71" t="s">
        <v>200</v>
      </c>
      <c r="H163" s="71" t="s">
        <v>6</v>
      </c>
      <c r="I163" s="110" t="s">
        <v>201</v>
      </c>
      <c r="J163" s="111" t="s">
        <v>202</v>
      </c>
      <c r="K163" s="112" t="s">
        <v>7</v>
      </c>
    </row>
    <row r="164" spans="1:12" ht="17.25" customHeight="1" x14ac:dyDescent="0.25">
      <c r="A164" s="113">
        <v>1</v>
      </c>
      <c r="B164" s="373" t="s">
        <v>151</v>
      </c>
      <c r="C164" s="46" t="s">
        <v>38</v>
      </c>
      <c r="D164" s="18">
        <v>5</v>
      </c>
      <c r="E164" s="425"/>
      <c r="F164" s="382"/>
      <c r="G164" s="48">
        <f>F164*H164+F164</f>
        <v>0</v>
      </c>
      <c r="H164" s="49">
        <v>0.08</v>
      </c>
      <c r="I164" s="48">
        <f t="shared" ref="I164:I168" si="76">ROUND(D164*F164,2)</f>
        <v>0</v>
      </c>
      <c r="J164" s="48">
        <f t="shared" ref="J164:J168" si="77">ROUND(I164*H164+I164,2)</f>
        <v>0</v>
      </c>
      <c r="K164" s="115"/>
      <c r="L164" s="15"/>
    </row>
    <row r="165" spans="1:12" ht="58.5" customHeight="1" x14ac:dyDescent="0.25">
      <c r="A165" s="534">
        <v>2</v>
      </c>
      <c r="B165" s="12" t="s">
        <v>196</v>
      </c>
      <c r="C165" s="116" t="s">
        <v>38</v>
      </c>
      <c r="D165" s="117">
        <v>63</v>
      </c>
      <c r="E165" s="426"/>
      <c r="F165" s="427"/>
      <c r="G165" s="102">
        <f t="shared" ref="G165:G166" si="78">F165*H165+F165</f>
        <v>0</v>
      </c>
      <c r="H165" s="104">
        <v>0.08</v>
      </c>
      <c r="I165" s="102">
        <f t="shared" si="76"/>
        <v>0</v>
      </c>
      <c r="J165" s="102">
        <f t="shared" si="77"/>
        <v>0</v>
      </c>
      <c r="K165" s="119"/>
      <c r="L165" s="15"/>
    </row>
    <row r="166" spans="1:12" ht="69" customHeight="1" x14ac:dyDescent="0.25">
      <c r="A166" s="534"/>
      <c r="B166" s="17" t="s">
        <v>197</v>
      </c>
      <c r="C166" s="120" t="s">
        <v>38</v>
      </c>
      <c r="D166" s="121">
        <v>54</v>
      </c>
      <c r="E166" s="428"/>
      <c r="F166" s="429"/>
      <c r="G166" s="122">
        <f t="shared" si="78"/>
        <v>0</v>
      </c>
      <c r="H166" s="123">
        <v>0.08</v>
      </c>
      <c r="I166" s="122">
        <f t="shared" si="76"/>
        <v>0</v>
      </c>
      <c r="J166" s="122">
        <f t="shared" si="77"/>
        <v>0</v>
      </c>
      <c r="K166" s="124"/>
      <c r="L166" s="15"/>
    </row>
    <row r="167" spans="1:12" x14ac:dyDescent="0.25">
      <c r="A167" s="527">
        <v>3</v>
      </c>
      <c r="B167" s="371" t="s">
        <v>235</v>
      </c>
      <c r="C167" s="366" t="s">
        <v>38</v>
      </c>
      <c r="D167" s="367">
        <v>15</v>
      </c>
      <c r="E167" s="430"/>
      <c r="F167" s="431"/>
      <c r="G167" s="368">
        <f>F167*H167+F167</f>
        <v>0</v>
      </c>
      <c r="H167" s="369">
        <v>0.08</v>
      </c>
      <c r="I167" s="368">
        <f t="shared" si="76"/>
        <v>0</v>
      </c>
      <c r="J167" s="368">
        <f t="shared" si="77"/>
        <v>0</v>
      </c>
      <c r="K167" s="370"/>
      <c r="L167" s="15"/>
    </row>
    <row r="168" spans="1:12" ht="15.75" thickBot="1" x14ac:dyDescent="0.3">
      <c r="A168" s="528"/>
      <c r="B168" s="372" t="s">
        <v>236</v>
      </c>
      <c r="C168" s="266" t="s">
        <v>38</v>
      </c>
      <c r="D168" s="266">
        <v>15</v>
      </c>
      <c r="E168" s="432"/>
      <c r="F168" s="433"/>
      <c r="G168" s="54">
        <f>F168*H168+F168</f>
        <v>0</v>
      </c>
      <c r="H168" s="125">
        <v>0.08</v>
      </c>
      <c r="I168" s="54">
        <f t="shared" si="76"/>
        <v>0</v>
      </c>
      <c r="J168" s="54">
        <f t="shared" si="77"/>
        <v>0</v>
      </c>
      <c r="K168" s="126"/>
      <c r="L168" s="16"/>
    </row>
    <row r="169" spans="1:12" ht="15.75" thickBot="1" x14ac:dyDescent="0.3">
      <c r="A169" s="127"/>
      <c r="B169" s="127"/>
      <c r="C169" s="127"/>
      <c r="D169" s="127"/>
      <c r="E169" s="127"/>
      <c r="F169" s="127"/>
      <c r="G169" s="127"/>
      <c r="H169" s="128" t="s">
        <v>37</v>
      </c>
      <c r="I169" s="360">
        <f>I164+I165+I166+I167+I168</f>
        <v>0</v>
      </c>
      <c r="J169" s="360">
        <f>J164+J165+J166+J167+J168</f>
        <v>0</v>
      </c>
      <c r="K169" s="129"/>
    </row>
    <row r="170" spans="1:12" s="375" customFormat="1" ht="15" customHeight="1" x14ac:dyDescent="0.25">
      <c r="A170" s="395" t="s">
        <v>238</v>
      </c>
      <c r="B170" s="396" t="s">
        <v>239</v>
      </c>
      <c r="C170" s="397"/>
      <c r="D170" s="398"/>
      <c r="E170" s="399"/>
      <c r="F170" s="340"/>
      <c r="G170" s="340"/>
      <c r="H170" s="398"/>
      <c r="I170" s="400"/>
      <c r="J170" s="401"/>
    </row>
    <row r="171" spans="1:12" s="375" customFormat="1" ht="15" customHeight="1" x14ac:dyDescent="0.25">
      <c r="A171" s="514" t="s">
        <v>240</v>
      </c>
      <c r="B171" s="515"/>
      <c r="C171" s="515"/>
      <c r="D171" s="515"/>
      <c r="E171" s="515"/>
      <c r="F171" s="515"/>
      <c r="G171" s="515"/>
      <c r="H171" s="515"/>
      <c r="I171" s="515"/>
      <c r="J171" s="402"/>
    </row>
    <row r="172" spans="1:12" s="375" customFormat="1" ht="21" customHeight="1" x14ac:dyDescent="0.25">
      <c r="A172" s="514" t="s">
        <v>241</v>
      </c>
      <c r="B172" s="515"/>
      <c r="C172" s="515"/>
      <c r="D172" s="515"/>
      <c r="E172" s="515"/>
      <c r="F172" s="515"/>
      <c r="G172" s="515"/>
      <c r="H172" s="515"/>
      <c r="I172" s="515"/>
      <c r="J172" s="402"/>
    </row>
    <row r="173" spans="1:12" s="375" customFormat="1" ht="15" customHeight="1" x14ac:dyDescent="0.25">
      <c r="A173" s="516" t="s">
        <v>242</v>
      </c>
      <c r="B173" s="517"/>
      <c r="C173" s="517"/>
      <c r="D173" s="517"/>
      <c r="E173" s="517"/>
      <c r="F173" s="517"/>
      <c r="G173" s="517"/>
      <c r="H173" s="517"/>
      <c r="I173" s="517"/>
      <c r="J173" s="402"/>
    </row>
    <row r="174" spans="1:12" s="375" customFormat="1" ht="15" customHeight="1" x14ac:dyDescent="0.25">
      <c r="A174" s="514" t="s">
        <v>243</v>
      </c>
      <c r="B174" s="515"/>
      <c r="C174" s="515"/>
      <c r="D174" s="515"/>
      <c r="E174" s="515"/>
      <c r="F174" s="515"/>
      <c r="G174" s="515"/>
      <c r="H174" s="515"/>
      <c r="I174" s="515"/>
      <c r="J174" s="402"/>
    </row>
    <row r="175" spans="1:12" s="375" customFormat="1" ht="15" customHeight="1" x14ac:dyDescent="0.2">
      <c r="A175" s="403" t="s">
        <v>238</v>
      </c>
      <c r="B175" s="376" t="s">
        <v>244</v>
      </c>
      <c r="C175" s="376"/>
      <c r="D175" s="404"/>
      <c r="E175" s="404"/>
      <c r="F175" s="404"/>
      <c r="G175" s="404"/>
      <c r="H175" s="404"/>
      <c r="I175" s="404"/>
      <c r="J175" s="405"/>
    </row>
    <row r="176" spans="1:12" s="377" customFormat="1" ht="15" customHeight="1" x14ac:dyDescent="0.2">
      <c r="A176" s="403" t="s">
        <v>238</v>
      </c>
      <c r="B176" s="406" t="s">
        <v>245</v>
      </c>
      <c r="C176" s="406"/>
      <c r="D176" s="407"/>
      <c r="E176" s="407"/>
      <c r="F176" s="408"/>
      <c r="G176" s="408"/>
      <c r="H176" s="409"/>
      <c r="I176" s="409"/>
      <c r="J176" s="409"/>
    </row>
    <row r="177" spans="1:12" s="377" customFormat="1" ht="15" customHeight="1" x14ac:dyDescent="0.2">
      <c r="A177" s="403" t="s">
        <v>238</v>
      </c>
      <c r="B177" s="407" t="s">
        <v>248</v>
      </c>
      <c r="C177" s="407"/>
      <c r="D177" s="407"/>
      <c r="E177" s="407"/>
      <c r="F177" s="408"/>
      <c r="G177" s="408"/>
      <c r="H177" s="409"/>
      <c r="I177" s="409"/>
      <c r="J177" s="409"/>
    </row>
    <row r="178" spans="1:12" s="377" customFormat="1" ht="15" customHeight="1" x14ac:dyDescent="0.2">
      <c r="A178" s="403" t="s">
        <v>238</v>
      </c>
      <c r="B178" s="410" t="s">
        <v>249</v>
      </c>
      <c r="C178" s="411"/>
      <c r="D178" s="412"/>
      <c r="E178" s="412"/>
      <c r="F178" s="412"/>
      <c r="G178" s="412"/>
      <c r="H178" s="413"/>
      <c r="I178" s="413"/>
      <c r="J178" s="413"/>
    </row>
    <row r="179" spans="1:12" s="377" customFormat="1" ht="15" customHeight="1" x14ac:dyDescent="0.2">
      <c r="A179" s="409"/>
      <c r="B179" s="414" t="s">
        <v>246</v>
      </c>
      <c r="C179" s="415"/>
      <c r="D179" s="413"/>
      <c r="E179" s="413"/>
      <c r="F179" s="413"/>
      <c r="G179" s="413"/>
      <c r="H179" s="413"/>
      <c r="I179" s="413"/>
      <c r="J179" s="413"/>
    </row>
    <row r="180" spans="1:12" s="378" customFormat="1" ht="7.5" customHeight="1" x14ac:dyDescent="0.2">
      <c r="A180" s="416"/>
      <c r="B180" s="341"/>
      <c r="C180" s="341"/>
      <c r="D180" s="416"/>
      <c r="E180" s="416"/>
      <c r="F180" s="416"/>
      <c r="G180" s="416"/>
      <c r="H180" s="416"/>
      <c r="I180" s="416"/>
      <c r="J180" s="416"/>
    </row>
    <row r="181" spans="1:12" s="377" customFormat="1" ht="15" customHeight="1" x14ac:dyDescent="0.2">
      <c r="A181" s="542"/>
      <c r="B181" s="542"/>
      <c r="C181" s="492"/>
      <c r="D181" s="529" t="s">
        <v>247</v>
      </c>
      <c r="E181" s="529"/>
      <c r="F181" s="529"/>
      <c r="G181" s="529"/>
      <c r="H181" s="529"/>
      <c r="I181" s="529"/>
      <c r="J181" s="529"/>
    </row>
    <row r="182" spans="1:12" ht="15.75" thickBot="1" x14ac:dyDescent="0.3">
      <c r="A182" s="2" t="s">
        <v>226</v>
      </c>
      <c r="B182" s="31"/>
      <c r="C182" s="130"/>
      <c r="D182" s="130"/>
      <c r="E182" s="130"/>
      <c r="F182" s="130"/>
      <c r="G182" s="130"/>
      <c r="H182" s="130"/>
      <c r="I182" s="131"/>
      <c r="J182" s="132"/>
      <c r="K182" s="130"/>
    </row>
    <row r="183" spans="1:12" ht="34.5" thickBot="1" x14ac:dyDescent="0.3">
      <c r="A183" s="133" t="s">
        <v>1</v>
      </c>
      <c r="B183" s="134" t="s">
        <v>2</v>
      </c>
      <c r="C183" s="135" t="s">
        <v>3</v>
      </c>
      <c r="D183" s="134" t="s">
        <v>4</v>
      </c>
      <c r="E183" s="134" t="s">
        <v>23</v>
      </c>
      <c r="F183" s="134" t="s">
        <v>199</v>
      </c>
      <c r="G183" s="134" t="s">
        <v>200</v>
      </c>
      <c r="H183" s="134" t="s">
        <v>6</v>
      </c>
      <c r="I183" s="136" t="s">
        <v>201</v>
      </c>
      <c r="J183" s="137" t="s">
        <v>202</v>
      </c>
      <c r="K183" s="138" t="s">
        <v>7</v>
      </c>
    </row>
    <row r="184" spans="1:12" ht="19.5" x14ac:dyDescent="0.25">
      <c r="A184" s="139">
        <v>1</v>
      </c>
      <c r="B184" s="3" t="s">
        <v>82</v>
      </c>
      <c r="C184" s="41" t="s">
        <v>83</v>
      </c>
      <c r="D184" s="41">
        <v>5</v>
      </c>
      <c r="E184" s="379"/>
      <c r="F184" s="391"/>
      <c r="G184" s="140">
        <f>F184*H184+F184</f>
        <v>0</v>
      </c>
      <c r="H184" s="141">
        <v>0.08</v>
      </c>
      <c r="I184" s="140">
        <f t="shared" ref="I184:I188" si="79">ROUND(D184*F184,2)</f>
        <v>0</v>
      </c>
      <c r="J184" s="140">
        <f t="shared" ref="J184:J188" si="80">ROUND(I184*H184+I184,2)</f>
        <v>0</v>
      </c>
      <c r="K184" s="142"/>
      <c r="L184" s="15"/>
    </row>
    <row r="185" spans="1:12" x14ac:dyDescent="0.25">
      <c r="A185" s="143">
        <v>2</v>
      </c>
      <c r="B185" s="4" t="s">
        <v>84</v>
      </c>
      <c r="C185" s="20" t="s">
        <v>26</v>
      </c>
      <c r="D185" s="20">
        <v>5</v>
      </c>
      <c r="E185" s="434"/>
      <c r="F185" s="384"/>
      <c r="G185" s="21">
        <f t="shared" ref="G185:G188" si="81">F185*H185+F185</f>
        <v>0</v>
      </c>
      <c r="H185" s="22">
        <v>0.08</v>
      </c>
      <c r="I185" s="21">
        <f t="shared" si="79"/>
        <v>0</v>
      </c>
      <c r="J185" s="21">
        <f t="shared" si="80"/>
        <v>0</v>
      </c>
      <c r="K185" s="144"/>
      <c r="L185" s="15"/>
    </row>
    <row r="186" spans="1:12" x14ac:dyDescent="0.25">
      <c r="A186" s="143">
        <v>3</v>
      </c>
      <c r="B186" s="4" t="s">
        <v>85</v>
      </c>
      <c r="C186" s="20" t="s">
        <v>26</v>
      </c>
      <c r="D186" s="20">
        <v>5</v>
      </c>
      <c r="E186" s="434"/>
      <c r="F186" s="384"/>
      <c r="G186" s="21">
        <f t="shared" si="81"/>
        <v>0</v>
      </c>
      <c r="H186" s="22">
        <v>0.08</v>
      </c>
      <c r="I186" s="21">
        <f t="shared" si="79"/>
        <v>0</v>
      </c>
      <c r="J186" s="21">
        <f t="shared" si="80"/>
        <v>0</v>
      </c>
      <c r="K186" s="144"/>
      <c r="L186" s="15"/>
    </row>
    <row r="187" spans="1:12" x14ac:dyDescent="0.25">
      <c r="A187" s="143">
        <v>4</v>
      </c>
      <c r="B187" s="4" t="s">
        <v>86</v>
      </c>
      <c r="C187" s="20" t="s">
        <v>26</v>
      </c>
      <c r="D187" s="20">
        <v>10</v>
      </c>
      <c r="E187" s="434"/>
      <c r="F187" s="384"/>
      <c r="G187" s="21">
        <f t="shared" si="81"/>
        <v>0</v>
      </c>
      <c r="H187" s="22">
        <v>0.08</v>
      </c>
      <c r="I187" s="21">
        <f t="shared" si="79"/>
        <v>0</v>
      </c>
      <c r="J187" s="21">
        <f t="shared" si="80"/>
        <v>0</v>
      </c>
      <c r="K187" s="144"/>
      <c r="L187" s="15"/>
    </row>
    <row r="188" spans="1:12" ht="15.75" thickBot="1" x14ac:dyDescent="0.3">
      <c r="A188" s="145">
        <v>5</v>
      </c>
      <c r="B188" s="5" t="s">
        <v>87</v>
      </c>
      <c r="C188" s="146" t="s">
        <v>26</v>
      </c>
      <c r="D188" s="146">
        <v>5</v>
      </c>
      <c r="E188" s="435"/>
      <c r="F188" s="436"/>
      <c r="G188" s="25">
        <f t="shared" si="81"/>
        <v>0</v>
      </c>
      <c r="H188" s="26">
        <v>0.08</v>
      </c>
      <c r="I188" s="25">
        <f t="shared" si="79"/>
        <v>0</v>
      </c>
      <c r="J188" s="25">
        <f t="shared" si="80"/>
        <v>0</v>
      </c>
      <c r="K188" s="148"/>
      <c r="L188" s="15"/>
    </row>
    <row r="189" spans="1:12" ht="15.75" thickBot="1" x14ac:dyDescent="0.3">
      <c r="A189" s="130"/>
      <c r="B189" s="130"/>
      <c r="C189" s="130"/>
      <c r="D189" s="130"/>
      <c r="E189" s="7"/>
      <c r="F189" s="7"/>
      <c r="G189" s="7"/>
      <c r="H189" s="149" t="s">
        <v>22</v>
      </c>
      <c r="I189" s="364">
        <f>SUM(I184:I188)</f>
        <v>0</v>
      </c>
      <c r="J189" s="364">
        <f>SUM(J184:J188)</f>
        <v>0</v>
      </c>
      <c r="K189" s="130"/>
    </row>
    <row r="190" spans="1:12" s="375" customFormat="1" ht="15" customHeight="1" x14ac:dyDescent="0.25">
      <c r="A190" s="395" t="s">
        <v>238</v>
      </c>
      <c r="B190" s="396" t="s">
        <v>239</v>
      </c>
      <c r="C190" s="397"/>
      <c r="D190" s="398"/>
      <c r="E190" s="399"/>
      <c r="F190" s="340"/>
      <c r="G190" s="340"/>
      <c r="H190" s="398"/>
      <c r="I190" s="400"/>
      <c r="J190" s="401"/>
    </row>
    <row r="191" spans="1:12" s="375" customFormat="1" ht="15" customHeight="1" x14ac:dyDescent="0.25">
      <c r="A191" s="514" t="s">
        <v>240</v>
      </c>
      <c r="B191" s="515"/>
      <c r="C191" s="515"/>
      <c r="D191" s="515"/>
      <c r="E191" s="515"/>
      <c r="F191" s="515"/>
      <c r="G191" s="515"/>
      <c r="H191" s="515"/>
      <c r="I191" s="515"/>
      <c r="J191" s="402"/>
    </row>
    <row r="192" spans="1:12" s="375" customFormat="1" ht="21" customHeight="1" x14ac:dyDescent="0.25">
      <c r="A192" s="514" t="s">
        <v>241</v>
      </c>
      <c r="B192" s="515"/>
      <c r="C192" s="515"/>
      <c r="D192" s="515"/>
      <c r="E192" s="515"/>
      <c r="F192" s="515"/>
      <c r="G192" s="515"/>
      <c r="H192" s="515"/>
      <c r="I192" s="515"/>
      <c r="J192" s="402"/>
    </row>
    <row r="193" spans="1:12" s="375" customFormat="1" ht="15" customHeight="1" x14ac:dyDescent="0.25">
      <c r="A193" s="516" t="s">
        <v>242</v>
      </c>
      <c r="B193" s="517"/>
      <c r="C193" s="517"/>
      <c r="D193" s="517"/>
      <c r="E193" s="517"/>
      <c r="F193" s="517"/>
      <c r="G193" s="517"/>
      <c r="H193" s="517"/>
      <c r="I193" s="517"/>
      <c r="J193" s="402"/>
    </row>
    <row r="194" spans="1:12" s="375" customFormat="1" ht="15" customHeight="1" x14ac:dyDescent="0.25">
      <c r="A194" s="514" t="s">
        <v>243</v>
      </c>
      <c r="B194" s="515"/>
      <c r="C194" s="515"/>
      <c r="D194" s="515"/>
      <c r="E194" s="515"/>
      <c r="F194" s="515"/>
      <c r="G194" s="515"/>
      <c r="H194" s="515"/>
      <c r="I194" s="515"/>
      <c r="J194" s="402"/>
    </row>
    <row r="195" spans="1:12" s="375" customFormat="1" ht="15" customHeight="1" x14ac:dyDescent="0.2">
      <c r="A195" s="403" t="s">
        <v>238</v>
      </c>
      <c r="B195" s="376" t="s">
        <v>244</v>
      </c>
      <c r="C195" s="376"/>
      <c r="D195" s="404"/>
      <c r="E195" s="404"/>
      <c r="F195" s="404"/>
      <c r="G195" s="404"/>
      <c r="H195" s="404"/>
      <c r="I195" s="404"/>
      <c r="J195" s="405"/>
    </row>
    <row r="196" spans="1:12" s="377" customFormat="1" ht="15" customHeight="1" x14ac:dyDescent="0.2">
      <c r="A196" s="403" t="s">
        <v>238</v>
      </c>
      <c r="B196" s="406" t="s">
        <v>245</v>
      </c>
      <c r="C196" s="406"/>
      <c r="D196" s="407"/>
      <c r="E196" s="407"/>
      <c r="F196" s="408"/>
      <c r="G196" s="408"/>
      <c r="H196" s="409"/>
      <c r="I196" s="409"/>
      <c r="J196" s="409"/>
    </row>
    <row r="197" spans="1:12" s="377" customFormat="1" ht="15" customHeight="1" x14ac:dyDescent="0.2">
      <c r="A197" s="403" t="s">
        <v>238</v>
      </c>
      <c r="B197" s="407" t="s">
        <v>248</v>
      </c>
      <c r="C197" s="407"/>
      <c r="D197" s="407"/>
      <c r="E197" s="407"/>
      <c r="F197" s="408"/>
      <c r="G197" s="408"/>
      <c r="H197" s="409"/>
      <c r="I197" s="409"/>
      <c r="J197" s="409"/>
    </row>
    <row r="198" spans="1:12" s="377" customFormat="1" ht="15" customHeight="1" x14ac:dyDescent="0.2">
      <c r="A198" s="403" t="s">
        <v>238</v>
      </c>
      <c r="B198" s="410" t="s">
        <v>249</v>
      </c>
      <c r="C198" s="411"/>
      <c r="D198" s="412"/>
      <c r="E198" s="412"/>
      <c r="F198" s="412"/>
      <c r="G198" s="412"/>
      <c r="H198" s="413"/>
      <c r="I198" s="413"/>
      <c r="J198" s="413"/>
    </row>
    <row r="199" spans="1:12" s="377" customFormat="1" ht="15" customHeight="1" x14ac:dyDescent="0.2">
      <c r="A199" s="409"/>
      <c r="B199" s="414" t="s">
        <v>246</v>
      </c>
      <c r="C199" s="415"/>
      <c r="D199" s="413"/>
      <c r="E199" s="413"/>
      <c r="F199" s="413"/>
      <c r="G199" s="413"/>
      <c r="H199" s="413"/>
      <c r="I199" s="413"/>
      <c r="J199" s="413"/>
    </row>
    <row r="200" spans="1:12" s="378" customFormat="1" ht="7.5" customHeight="1" x14ac:dyDescent="0.2">
      <c r="A200" s="416"/>
      <c r="B200" s="341"/>
      <c r="C200" s="341"/>
      <c r="D200" s="416"/>
      <c r="E200" s="416"/>
      <c r="F200" s="416"/>
      <c r="G200" s="416"/>
      <c r="H200" s="416"/>
      <c r="I200" s="416"/>
      <c r="J200" s="416"/>
    </row>
    <row r="201" spans="1:12" s="377" customFormat="1" ht="15" customHeight="1" x14ac:dyDescent="0.2">
      <c r="A201" s="542"/>
      <c r="B201" s="542"/>
      <c r="C201" s="492"/>
      <c r="D201" s="529" t="s">
        <v>247</v>
      </c>
      <c r="E201" s="529"/>
      <c r="F201" s="529"/>
      <c r="G201" s="529"/>
      <c r="H201" s="529"/>
      <c r="I201" s="529"/>
      <c r="J201" s="529"/>
    </row>
    <row r="202" spans="1:12" ht="15.75" thickBot="1" x14ac:dyDescent="0.3">
      <c r="A202" s="150" t="s">
        <v>181</v>
      </c>
      <c r="B202" s="151"/>
      <c r="C202" s="151"/>
      <c r="D202" s="151"/>
      <c r="E202" s="151"/>
      <c r="F202" s="151"/>
      <c r="G202" s="151"/>
      <c r="H202" s="151"/>
      <c r="I202" s="151"/>
      <c r="J202" s="151"/>
      <c r="K202" s="151"/>
    </row>
    <row r="203" spans="1:12" ht="34.5" thickBot="1" x14ac:dyDescent="0.3">
      <c r="A203" s="152" t="s">
        <v>1</v>
      </c>
      <c r="B203" s="153" t="s">
        <v>2</v>
      </c>
      <c r="C203" s="154" t="s">
        <v>3</v>
      </c>
      <c r="D203" s="153" t="s">
        <v>39</v>
      </c>
      <c r="E203" s="153" t="s">
        <v>23</v>
      </c>
      <c r="F203" s="153" t="s">
        <v>199</v>
      </c>
      <c r="G203" s="153" t="s">
        <v>200</v>
      </c>
      <c r="H203" s="153" t="s">
        <v>6</v>
      </c>
      <c r="I203" s="155" t="s">
        <v>201</v>
      </c>
      <c r="J203" s="156" t="s">
        <v>202</v>
      </c>
      <c r="K203" s="157" t="s">
        <v>7</v>
      </c>
    </row>
    <row r="204" spans="1:12" x14ac:dyDescent="0.25">
      <c r="A204" s="38">
        <v>1</v>
      </c>
      <c r="B204" s="158" t="s">
        <v>40</v>
      </c>
      <c r="C204" s="40" t="s">
        <v>11</v>
      </c>
      <c r="D204" s="41">
        <v>31</v>
      </c>
      <c r="E204" s="379"/>
      <c r="F204" s="437"/>
      <c r="G204" s="42">
        <f>F204*H204+F204</f>
        <v>0</v>
      </c>
      <c r="H204" s="43">
        <v>0.08</v>
      </c>
      <c r="I204" s="159">
        <f t="shared" ref="I204:I206" si="82">ROUND(D204*F204,2)</f>
        <v>0</v>
      </c>
      <c r="J204" s="42">
        <f t="shared" ref="J204:J206" si="83">ROUND(I204*H204+I204,2)</f>
        <v>0</v>
      </c>
      <c r="K204" s="44"/>
      <c r="L204" s="15"/>
    </row>
    <row r="205" spans="1:12" x14ac:dyDescent="0.25">
      <c r="A205" s="495">
        <v>2</v>
      </c>
      <c r="B205" s="160" t="s">
        <v>41</v>
      </c>
      <c r="C205" s="63" t="s">
        <v>11</v>
      </c>
      <c r="D205" s="20">
        <v>13</v>
      </c>
      <c r="E205" s="434"/>
      <c r="F205" s="438"/>
      <c r="G205" s="50">
        <f t="shared" ref="G205:G206" si="84">F205*H205+F205</f>
        <v>0</v>
      </c>
      <c r="H205" s="60">
        <v>0.08</v>
      </c>
      <c r="I205" s="161">
        <f t="shared" si="82"/>
        <v>0</v>
      </c>
      <c r="J205" s="50">
        <f t="shared" si="83"/>
        <v>0</v>
      </c>
      <c r="K205" s="162"/>
      <c r="L205" s="15"/>
    </row>
    <row r="206" spans="1:12" ht="20.25" thickBot="1" x14ac:dyDescent="0.3">
      <c r="A206" s="163">
        <v>3</v>
      </c>
      <c r="B206" s="164" t="s">
        <v>42</v>
      </c>
      <c r="C206" s="165" t="s">
        <v>11</v>
      </c>
      <c r="D206" s="146">
        <v>5</v>
      </c>
      <c r="E206" s="435"/>
      <c r="F206" s="439"/>
      <c r="G206" s="64">
        <f t="shared" si="84"/>
        <v>0</v>
      </c>
      <c r="H206" s="166">
        <v>0.08</v>
      </c>
      <c r="I206" s="167">
        <f t="shared" si="82"/>
        <v>0</v>
      </c>
      <c r="J206" s="64">
        <f t="shared" si="83"/>
        <v>0</v>
      </c>
      <c r="K206" s="168"/>
      <c r="L206" s="15"/>
    </row>
    <row r="207" spans="1:12" ht="15.75" thickBot="1" x14ac:dyDescent="0.3">
      <c r="A207" s="127"/>
      <c r="B207" s="127"/>
      <c r="C207" s="127"/>
      <c r="D207" s="127"/>
      <c r="E207" s="127"/>
      <c r="F207" s="127"/>
      <c r="G207" s="151"/>
      <c r="H207" s="169"/>
      <c r="I207" s="362">
        <f>SUM(I204:I206)</f>
        <v>0</v>
      </c>
      <c r="J207" s="363">
        <f>SUM(J204:J206)</f>
        <v>0</v>
      </c>
      <c r="K207" s="127"/>
    </row>
    <row r="208" spans="1:12" s="375" customFormat="1" ht="15" customHeight="1" x14ac:dyDescent="0.25">
      <c r="A208" s="395" t="s">
        <v>238</v>
      </c>
      <c r="B208" s="396" t="s">
        <v>239</v>
      </c>
      <c r="C208" s="397"/>
      <c r="D208" s="398"/>
      <c r="E208" s="399"/>
      <c r="F208" s="340"/>
      <c r="G208" s="340"/>
      <c r="H208" s="398"/>
      <c r="I208" s="400"/>
      <c r="J208" s="401"/>
    </row>
    <row r="209" spans="1:12" s="375" customFormat="1" ht="15" customHeight="1" x14ac:dyDescent="0.25">
      <c r="A209" s="514" t="s">
        <v>240</v>
      </c>
      <c r="B209" s="515"/>
      <c r="C209" s="515"/>
      <c r="D209" s="515"/>
      <c r="E209" s="515"/>
      <c r="F209" s="515"/>
      <c r="G209" s="515"/>
      <c r="H209" s="515"/>
      <c r="I209" s="515"/>
      <c r="J209" s="402"/>
    </row>
    <row r="210" spans="1:12" s="375" customFormat="1" ht="21" customHeight="1" x14ac:dyDescent="0.25">
      <c r="A210" s="514" t="s">
        <v>241</v>
      </c>
      <c r="B210" s="515"/>
      <c r="C210" s="515"/>
      <c r="D210" s="515"/>
      <c r="E210" s="515"/>
      <c r="F210" s="515"/>
      <c r="G210" s="515"/>
      <c r="H210" s="515"/>
      <c r="I210" s="515"/>
      <c r="J210" s="402"/>
    </row>
    <row r="211" spans="1:12" s="375" customFormat="1" ht="15" customHeight="1" x14ac:dyDescent="0.25">
      <c r="A211" s="516" t="s">
        <v>242</v>
      </c>
      <c r="B211" s="517"/>
      <c r="C211" s="517"/>
      <c r="D211" s="517"/>
      <c r="E211" s="517"/>
      <c r="F211" s="517"/>
      <c r="G211" s="517"/>
      <c r="H211" s="517"/>
      <c r="I211" s="517"/>
      <c r="J211" s="402"/>
    </row>
    <row r="212" spans="1:12" s="375" customFormat="1" ht="15" customHeight="1" x14ac:dyDescent="0.25">
      <c r="A212" s="514" t="s">
        <v>243</v>
      </c>
      <c r="B212" s="515"/>
      <c r="C212" s="515"/>
      <c r="D212" s="515"/>
      <c r="E212" s="515"/>
      <c r="F212" s="515"/>
      <c r="G212" s="515"/>
      <c r="H212" s="515"/>
      <c r="I212" s="515"/>
      <c r="J212" s="402"/>
    </row>
    <row r="213" spans="1:12" s="375" customFormat="1" ht="15" customHeight="1" x14ac:dyDescent="0.2">
      <c r="A213" s="403" t="s">
        <v>238</v>
      </c>
      <c r="B213" s="376" t="s">
        <v>244</v>
      </c>
      <c r="C213" s="376"/>
      <c r="D213" s="404"/>
      <c r="E213" s="404"/>
      <c r="F213" s="404"/>
      <c r="G213" s="404"/>
      <c r="H213" s="404"/>
      <c r="I213" s="404"/>
      <c r="J213" s="405"/>
    </row>
    <row r="214" spans="1:12" s="377" customFormat="1" ht="15" customHeight="1" x14ac:dyDescent="0.2">
      <c r="A214" s="403" t="s">
        <v>238</v>
      </c>
      <c r="B214" s="406" t="s">
        <v>245</v>
      </c>
      <c r="C214" s="406"/>
      <c r="D214" s="407"/>
      <c r="E214" s="407"/>
      <c r="F214" s="408"/>
      <c r="G214" s="408"/>
      <c r="H214" s="409"/>
      <c r="I214" s="409"/>
      <c r="J214" s="409"/>
    </row>
    <row r="215" spans="1:12" s="377" customFormat="1" ht="15" customHeight="1" x14ac:dyDescent="0.2">
      <c r="A215" s="403" t="s">
        <v>238</v>
      </c>
      <c r="B215" s="407" t="s">
        <v>248</v>
      </c>
      <c r="C215" s="407"/>
      <c r="D215" s="407"/>
      <c r="E215" s="407"/>
      <c r="F215" s="408"/>
      <c r="G215" s="408"/>
      <c r="H215" s="409"/>
      <c r="I215" s="409"/>
      <c r="J215" s="409"/>
    </row>
    <row r="216" spans="1:12" s="377" customFormat="1" ht="15" customHeight="1" x14ac:dyDescent="0.2">
      <c r="A216" s="403" t="s">
        <v>238</v>
      </c>
      <c r="B216" s="410" t="s">
        <v>249</v>
      </c>
      <c r="C216" s="411"/>
      <c r="D216" s="412"/>
      <c r="E216" s="412"/>
      <c r="F216" s="412"/>
      <c r="G216" s="412"/>
      <c r="H216" s="413"/>
      <c r="I216" s="413"/>
      <c r="J216" s="413"/>
    </row>
    <row r="217" spans="1:12" s="377" customFormat="1" ht="15" customHeight="1" x14ac:dyDescent="0.2">
      <c r="A217" s="409"/>
      <c r="B217" s="414" t="s">
        <v>246</v>
      </c>
      <c r="C217" s="415"/>
      <c r="D217" s="413"/>
      <c r="E217" s="413"/>
      <c r="F217" s="413"/>
      <c r="G217" s="413"/>
      <c r="H217" s="413"/>
      <c r="I217" s="413"/>
      <c r="J217" s="413"/>
    </row>
    <row r="218" spans="1:12" s="378" customFormat="1" ht="7.5" customHeight="1" x14ac:dyDescent="0.2">
      <c r="A218" s="416"/>
      <c r="B218" s="341"/>
      <c r="C218" s="341"/>
      <c r="D218" s="416"/>
      <c r="E218" s="416"/>
      <c r="F218" s="416"/>
      <c r="G218" s="416"/>
      <c r="H218" s="416"/>
      <c r="I218" s="416"/>
      <c r="J218" s="416"/>
    </row>
    <row r="219" spans="1:12" s="377" customFormat="1" ht="15" customHeight="1" x14ac:dyDescent="0.2">
      <c r="A219" s="542"/>
      <c r="B219" s="542"/>
      <c r="C219" s="492"/>
      <c r="D219" s="529" t="s">
        <v>247</v>
      </c>
      <c r="E219" s="529"/>
      <c r="F219" s="529"/>
      <c r="G219" s="529"/>
      <c r="H219" s="529"/>
      <c r="I219" s="529"/>
      <c r="J219" s="529"/>
    </row>
    <row r="220" spans="1:12" ht="15.75" thickBot="1" x14ac:dyDescent="0.3">
      <c r="A220" s="150" t="s">
        <v>182</v>
      </c>
      <c r="B220" s="151"/>
      <c r="C220" s="151"/>
      <c r="D220" s="151"/>
      <c r="E220" s="151"/>
      <c r="F220" s="151"/>
      <c r="G220" s="151"/>
      <c r="H220" s="151"/>
      <c r="I220" s="151"/>
      <c r="J220" s="151"/>
      <c r="K220" s="151"/>
    </row>
    <row r="221" spans="1:12" ht="34.5" thickBot="1" x14ac:dyDescent="0.3">
      <c r="A221" s="69" t="s">
        <v>1</v>
      </c>
      <c r="B221" s="71" t="s">
        <v>2</v>
      </c>
      <c r="C221" s="109" t="s">
        <v>3</v>
      </c>
      <c r="D221" s="71" t="s">
        <v>39</v>
      </c>
      <c r="E221" s="71" t="s">
        <v>23</v>
      </c>
      <c r="F221" s="71" t="s">
        <v>199</v>
      </c>
      <c r="G221" s="71" t="s">
        <v>200</v>
      </c>
      <c r="H221" s="71" t="s">
        <v>6</v>
      </c>
      <c r="I221" s="110" t="s">
        <v>201</v>
      </c>
      <c r="J221" s="111" t="s">
        <v>202</v>
      </c>
      <c r="K221" s="112" t="s">
        <v>7</v>
      </c>
    </row>
    <row r="222" spans="1:12" x14ac:dyDescent="0.25">
      <c r="A222" s="170">
        <v>1</v>
      </c>
      <c r="B222" s="158" t="s">
        <v>152</v>
      </c>
      <c r="C222" s="40" t="s">
        <v>11</v>
      </c>
      <c r="D222" s="41">
        <v>11</v>
      </c>
      <c r="E222" s="440"/>
      <c r="F222" s="441"/>
      <c r="G222" s="172">
        <f>F222*H222+F222</f>
        <v>0</v>
      </c>
      <c r="H222" s="173">
        <v>0.08</v>
      </c>
      <c r="I222" s="171">
        <f t="shared" ref="I222:I224" si="85">ROUND(D222*F222,2)</f>
        <v>0</v>
      </c>
      <c r="J222" s="171">
        <f t="shared" ref="J222:J224" si="86">ROUND(I222*H222+I222,2)</f>
        <v>0</v>
      </c>
      <c r="K222" s="44"/>
      <c r="L222" s="15"/>
    </row>
    <row r="223" spans="1:12" ht="19.5" x14ac:dyDescent="0.25">
      <c r="A223" s="174">
        <v>2</v>
      </c>
      <c r="B223" s="160" t="s">
        <v>153</v>
      </c>
      <c r="C223" s="63" t="s">
        <v>11</v>
      </c>
      <c r="D223" s="20">
        <v>52</v>
      </c>
      <c r="E223" s="442"/>
      <c r="F223" s="443"/>
      <c r="G223" s="176">
        <f t="shared" ref="G223:G224" si="87">F223*H223+F223</f>
        <v>0</v>
      </c>
      <c r="H223" s="177">
        <v>0.08</v>
      </c>
      <c r="I223" s="175">
        <f t="shared" si="85"/>
        <v>0</v>
      </c>
      <c r="J223" s="175">
        <f t="shared" si="86"/>
        <v>0</v>
      </c>
      <c r="K223" s="162"/>
      <c r="L223" s="15"/>
    </row>
    <row r="224" spans="1:12" ht="20.25" thickBot="1" x14ac:dyDescent="0.3">
      <c r="A224" s="163">
        <v>3</v>
      </c>
      <c r="B224" s="164" t="s">
        <v>43</v>
      </c>
      <c r="C224" s="165" t="s">
        <v>11</v>
      </c>
      <c r="D224" s="24">
        <v>5</v>
      </c>
      <c r="E224" s="444"/>
      <c r="F224" s="445"/>
      <c r="G224" s="179">
        <f t="shared" si="87"/>
        <v>0</v>
      </c>
      <c r="H224" s="180">
        <v>0.08</v>
      </c>
      <c r="I224" s="178">
        <f t="shared" si="85"/>
        <v>0</v>
      </c>
      <c r="J224" s="178">
        <f t="shared" si="86"/>
        <v>0</v>
      </c>
      <c r="K224" s="168"/>
      <c r="L224" s="15"/>
    </row>
    <row r="225" spans="1:12" ht="15.75" thickBot="1" x14ac:dyDescent="0.3">
      <c r="A225" s="127"/>
      <c r="B225" s="127"/>
      <c r="C225" s="127"/>
      <c r="D225" s="127"/>
      <c r="E225" s="127"/>
      <c r="F225" s="127"/>
      <c r="G225" s="151"/>
      <c r="H225" s="181" t="s">
        <v>22</v>
      </c>
      <c r="I225" s="360">
        <f>SUM(I222:I224)</f>
        <v>0</v>
      </c>
      <c r="J225" s="361">
        <f>SUM(J222:J224)</f>
        <v>0</v>
      </c>
      <c r="K225" s="127"/>
    </row>
    <row r="226" spans="1:12" s="375" customFormat="1" ht="15" customHeight="1" x14ac:dyDescent="0.25">
      <c r="A226" s="395" t="s">
        <v>238</v>
      </c>
      <c r="B226" s="396" t="s">
        <v>239</v>
      </c>
      <c r="C226" s="397"/>
      <c r="D226" s="398"/>
      <c r="E226" s="399"/>
      <c r="F226" s="340"/>
      <c r="G226" s="340"/>
      <c r="H226" s="398"/>
      <c r="I226" s="400"/>
      <c r="J226" s="401"/>
    </row>
    <row r="227" spans="1:12" s="375" customFormat="1" ht="15" customHeight="1" x14ac:dyDescent="0.25">
      <c r="A227" s="514" t="s">
        <v>240</v>
      </c>
      <c r="B227" s="515"/>
      <c r="C227" s="515"/>
      <c r="D227" s="515"/>
      <c r="E227" s="515"/>
      <c r="F227" s="515"/>
      <c r="G227" s="515"/>
      <c r="H227" s="515"/>
      <c r="I227" s="515"/>
      <c r="J227" s="402"/>
    </row>
    <row r="228" spans="1:12" s="375" customFormat="1" ht="21" customHeight="1" x14ac:dyDescent="0.25">
      <c r="A228" s="514" t="s">
        <v>241</v>
      </c>
      <c r="B228" s="515"/>
      <c r="C228" s="515"/>
      <c r="D228" s="515"/>
      <c r="E228" s="515"/>
      <c r="F228" s="515"/>
      <c r="G228" s="515"/>
      <c r="H228" s="515"/>
      <c r="I228" s="515"/>
      <c r="J228" s="402"/>
    </row>
    <row r="229" spans="1:12" s="375" customFormat="1" ht="15" customHeight="1" x14ac:dyDescent="0.25">
      <c r="A229" s="516" t="s">
        <v>242</v>
      </c>
      <c r="B229" s="517"/>
      <c r="C229" s="517"/>
      <c r="D229" s="517"/>
      <c r="E229" s="517"/>
      <c r="F229" s="517"/>
      <c r="G229" s="517"/>
      <c r="H229" s="517"/>
      <c r="I229" s="517"/>
      <c r="J229" s="402"/>
    </row>
    <row r="230" spans="1:12" s="375" customFormat="1" ht="15" customHeight="1" x14ac:dyDescent="0.25">
      <c r="A230" s="514" t="s">
        <v>243</v>
      </c>
      <c r="B230" s="515"/>
      <c r="C230" s="515"/>
      <c r="D230" s="515"/>
      <c r="E230" s="515"/>
      <c r="F230" s="515"/>
      <c r="G230" s="515"/>
      <c r="H230" s="515"/>
      <c r="I230" s="515"/>
      <c r="J230" s="402"/>
    </row>
    <row r="231" spans="1:12" s="375" customFormat="1" ht="15" customHeight="1" x14ac:dyDescent="0.2">
      <c r="A231" s="403" t="s">
        <v>238</v>
      </c>
      <c r="B231" s="376" t="s">
        <v>244</v>
      </c>
      <c r="C231" s="376"/>
      <c r="D231" s="404"/>
      <c r="E231" s="404"/>
      <c r="F231" s="404"/>
      <c r="G231" s="404"/>
      <c r="H231" s="404"/>
      <c r="I231" s="404"/>
      <c r="J231" s="405"/>
    </row>
    <row r="232" spans="1:12" s="377" customFormat="1" ht="15" customHeight="1" x14ac:dyDescent="0.2">
      <c r="A232" s="403" t="s">
        <v>238</v>
      </c>
      <c r="B232" s="406" t="s">
        <v>245</v>
      </c>
      <c r="C232" s="406"/>
      <c r="D232" s="407"/>
      <c r="E232" s="407"/>
      <c r="F232" s="408"/>
      <c r="G232" s="408"/>
      <c r="H232" s="409"/>
      <c r="I232" s="409"/>
      <c r="J232" s="409"/>
    </row>
    <row r="233" spans="1:12" s="377" customFormat="1" ht="15" customHeight="1" x14ac:dyDescent="0.2">
      <c r="A233" s="403" t="s">
        <v>238</v>
      </c>
      <c r="B233" s="407" t="s">
        <v>248</v>
      </c>
      <c r="C233" s="407"/>
      <c r="D233" s="407"/>
      <c r="E233" s="407"/>
      <c r="F233" s="408"/>
      <c r="G233" s="408"/>
      <c r="H233" s="409"/>
      <c r="I233" s="409"/>
      <c r="J233" s="409"/>
    </row>
    <row r="234" spans="1:12" s="377" customFormat="1" ht="15" customHeight="1" x14ac:dyDescent="0.2">
      <c r="A234" s="403" t="s">
        <v>238</v>
      </c>
      <c r="B234" s="410" t="s">
        <v>249</v>
      </c>
      <c r="C234" s="411"/>
      <c r="D234" s="412"/>
      <c r="E234" s="412"/>
      <c r="F234" s="412"/>
      <c r="G234" s="412"/>
      <c r="H234" s="413"/>
      <c r="I234" s="413"/>
      <c r="J234" s="413"/>
    </row>
    <row r="235" spans="1:12" s="377" customFormat="1" ht="15" customHeight="1" x14ac:dyDescent="0.2">
      <c r="A235" s="409"/>
      <c r="B235" s="414" t="s">
        <v>246</v>
      </c>
      <c r="C235" s="415"/>
      <c r="D235" s="413"/>
      <c r="E235" s="413"/>
      <c r="F235" s="413"/>
      <c r="G235" s="413"/>
      <c r="H235" s="413"/>
      <c r="I235" s="413"/>
      <c r="J235" s="413"/>
    </row>
    <row r="236" spans="1:12" s="378" customFormat="1" ht="7.5" customHeight="1" x14ac:dyDescent="0.2">
      <c r="A236" s="416"/>
      <c r="B236" s="341"/>
      <c r="C236" s="341"/>
      <c r="D236" s="416"/>
      <c r="E236" s="416"/>
      <c r="F236" s="416"/>
      <c r="G236" s="416"/>
      <c r="H236" s="416"/>
      <c r="I236" s="416"/>
      <c r="J236" s="416"/>
    </row>
    <row r="237" spans="1:12" s="377" customFormat="1" ht="15" customHeight="1" x14ac:dyDescent="0.2">
      <c r="A237" s="542"/>
      <c r="B237" s="542"/>
      <c r="C237" s="492"/>
      <c r="D237" s="529" t="s">
        <v>247</v>
      </c>
      <c r="E237" s="529"/>
      <c r="F237" s="529"/>
      <c r="G237" s="529"/>
      <c r="H237" s="529"/>
      <c r="I237" s="529"/>
      <c r="J237" s="529"/>
    </row>
    <row r="238" spans="1:12" ht="15.75" thickBot="1" x14ac:dyDescent="0.3">
      <c r="A238" s="150" t="s">
        <v>183</v>
      </c>
      <c r="B238" s="151"/>
      <c r="C238" s="151"/>
      <c r="D238" s="151"/>
      <c r="E238" s="151"/>
      <c r="F238" s="151"/>
      <c r="G238" s="151"/>
      <c r="H238" s="151"/>
      <c r="I238" s="151"/>
      <c r="J238" s="151"/>
      <c r="K238" s="151"/>
    </row>
    <row r="239" spans="1:12" ht="34.5" thickBot="1" x14ac:dyDescent="0.3">
      <c r="A239" s="152" t="s">
        <v>1</v>
      </c>
      <c r="B239" s="153" t="s">
        <v>2</v>
      </c>
      <c r="C239" s="154" t="s">
        <v>3</v>
      </c>
      <c r="D239" s="153" t="s">
        <v>4</v>
      </c>
      <c r="E239" s="153" t="s">
        <v>23</v>
      </c>
      <c r="F239" s="153" t="s">
        <v>199</v>
      </c>
      <c r="G239" s="153" t="s">
        <v>200</v>
      </c>
      <c r="H239" s="153" t="s">
        <v>6</v>
      </c>
      <c r="I239" s="155" t="s">
        <v>201</v>
      </c>
      <c r="J239" s="156" t="s">
        <v>202</v>
      </c>
      <c r="K239" s="157" t="s">
        <v>7</v>
      </c>
    </row>
    <row r="240" spans="1:12" ht="13.5" customHeight="1" x14ac:dyDescent="0.25">
      <c r="A240" s="170">
        <v>1</v>
      </c>
      <c r="B240" s="158" t="s">
        <v>44</v>
      </c>
      <c r="C240" s="40" t="s">
        <v>11</v>
      </c>
      <c r="D240" s="182">
        <v>4</v>
      </c>
      <c r="E240" s="446"/>
      <c r="F240" s="447"/>
      <c r="G240" s="172">
        <f>F240*H240+F240</f>
        <v>0</v>
      </c>
      <c r="H240" s="173">
        <v>0.08</v>
      </c>
      <c r="I240" s="171">
        <f t="shared" ref="I240:I242" si="88">ROUND(D240*F240,2)</f>
        <v>0</v>
      </c>
      <c r="J240" s="171">
        <f t="shared" ref="J240:J242" si="89">ROUND(I240*H240+I240,2)</f>
        <v>0</v>
      </c>
      <c r="K240" s="44"/>
      <c r="L240" s="15"/>
    </row>
    <row r="241" spans="1:12" ht="14.25" customHeight="1" x14ac:dyDescent="0.25">
      <c r="A241" s="174">
        <v>2</v>
      </c>
      <c r="B241" s="160" t="s">
        <v>45</v>
      </c>
      <c r="C241" s="63" t="s">
        <v>11</v>
      </c>
      <c r="D241" s="184">
        <v>4</v>
      </c>
      <c r="E241" s="448"/>
      <c r="F241" s="449"/>
      <c r="G241" s="176">
        <f t="shared" ref="G241:G242" si="90">F241*H241+F241</f>
        <v>0</v>
      </c>
      <c r="H241" s="177">
        <v>0.08</v>
      </c>
      <c r="I241" s="175">
        <f t="shared" si="88"/>
        <v>0</v>
      </c>
      <c r="J241" s="175">
        <f t="shared" si="89"/>
        <v>0</v>
      </c>
      <c r="K241" s="162"/>
      <c r="L241" s="15"/>
    </row>
    <row r="242" spans="1:12" ht="15" customHeight="1" thickBot="1" x14ac:dyDescent="0.3">
      <c r="A242" s="163">
        <v>3</v>
      </c>
      <c r="B242" s="164" t="s">
        <v>46</v>
      </c>
      <c r="C242" s="165" t="s">
        <v>11</v>
      </c>
      <c r="D242" s="24">
        <v>4</v>
      </c>
      <c r="E242" s="450"/>
      <c r="F242" s="451"/>
      <c r="G242" s="179">
        <f t="shared" si="90"/>
        <v>0</v>
      </c>
      <c r="H242" s="180">
        <v>0.08</v>
      </c>
      <c r="I242" s="178">
        <f t="shared" si="88"/>
        <v>0</v>
      </c>
      <c r="J242" s="178">
        <f t="shared" si="89"/>
        <v>0</v>
      </c>
      <c r="K242" s="168"/>
      <c r="L242" s="15"/>
    </row>
    <row r="243" spans="1:12" ht="13.5" customHeight="1" thickBot="1" x14ac:dyDescent="0.3">
      <c r="A243" s="127"/>
      <c r="B243" s="127"/>
      <c r="C243" s="127"/>
      <c r="D243" s="127"/>
      <c r="E243" s="127"/>
      <c r="F243" s="127"/>
      <c r="G243" s="151"/>
      <c r="H243" s="181" t="s">
        <v>22</v>
      </c>
      <c r="I243" s="360">
        <f>SUM(I240:I242)</f>
        <v>0</v>
      </c>
      <c r="J243" s="361">
        <f>SUM(J240:J242)</f>
        <v>0</v>
      </c>
      <c r="K243" s="127"/>
    </row>
    <row r="244" spans="1:12" s="375" customFormat="1" ht="15" customHeight="1" x14ac:dyDescent="0.25">
      <c r="A244" s="395" t="s">
        <v>238</v>
      </c>
      <c r="B244" s="396" t="s">
        <v>239</v>
      </c>
      <c r="C244" s="397"/>
      <c r="D244" s="398"/>
      <c r="E244" s="399"/>
      <c r="F244" s="340"/>
      <c r="G244" s="340"/>
      <c r="H244" s="398"/>
      <c r="I244" s="400"/>
      <c r="J244" s="401"/>
    </row>
    <row r="245" spans="1:12" s="375" customFormat="1" ht="15" customHeight="1" x14ac:dyDescent="0.25">
      <c r="A245" s="514" t="s">
        <v>240</v>
      </c>
      <c r="B245" s="515"/>
      <c r="C245" s="515"/>
      <c r="D245" s="515"/>
      <c r="E245" s="515"/>
      <c r="F245" s="515"/>
      <c r="G245" s="515"/>
      <c r="H245" s="515"/>
      <c r="I245" s="515"/>
      <c r="J245" s="402"/>
    </row>
    <row r="246" spans="1:12" s="375" customFormat="1" ht="21" customHeight="1" x14ac:dyDescent="0.25">
      <c r="A246" s="514" t="s">
        <v>241</v>
      </c>
      <c r="B246" s="515"/>
      <c r="C246" s="515"/>
      <c r="D246" s="515"/>
      <c r="E246" s="515"/>
      <c r="F246" s="515"/>
      <c r="G246" s="515"/>
      <c r="H246" s="515"/>
      <c r="I246" s="515"/>
      <c r="J246" s="402"/>
    </row>
    <row r="247" spans="1:12" s="375" customFormat="1" ht="15" customHeight="1" x14ac:dyDescent="0.25">
      <c r="A247" s="516" t="s">
        <v>242</v>
      </c>
      <c r="B247" s="517"/>
      <c r="C247" s="517"/>
      <c r="D247" s="517"/>
      <c r="E247" s="517"/>
      <c r="F247" s="517"/>
      <c r="G247" s="517"/>
      <c r="H247" s="517"/>
      <c r="I247" s="517"/>
      <c r="J247" s="402"/>
    </row>
    <row r="248" spans="1:12" s="375" customFormat="1" ht="15" customHeight="1" x14ac:dyDescent="0.25">
      <c r="A248" s="514" t="s">
        <v>243</v>
      </c>
      <c r="B248" s="515"/>
      <c r="C248" s="515"/>
      <c r="D248" s="515"/>
      <c r="E248" s="515"/>
      <c r="F248" s="515"/>
      <c r="G248" s="515"/>
      <c r="H248" s="515"/>
      <c r="I248" s="515"/>
      <c r="J248" s="402"/>
    </row>
    <row r="249" spans="1:12" s="375" customFormat="1" ht="15" customHeight="1" x14ac:dyDescent="0.2">
      <c r="A249" s="403" t="s">
        <v>238</v>
      </c>
      <c r="B249" s="376" t="s">
        <v>244</v>
      </c>
      <c r="C249" s="376"/>
      <c r="D249" s="404"/>
      <c r="E249" s="404"/>
      <c r="F249" s="404"/>
      <c r="G249" s="404"/>
      <c r="H249" s="404"/>
      <c r="I249" s="404"/>
      <c r="J249" s="405"/>
    </row>
    <row r="250" spans="1:12" s="377" customFormat="1" ht="15" customHeight="1" x14ac:dyDescent="0.2">
      <c r="A250" s="403" t="s">
        <v>238</v>
      </c>
      <c r="B250" s="406" t="s">
        <v>245</v>
      </c>
      <c r="C250" s="406"/>
      <c r="D250" s="407"/>
      <c r="E250" s="407"/>
      <c r="F250" s="408"/>
      <c r="G250" s="408"/>
      <c r="H250" s="409"/>
      <c r="I250" s="409"/>
      <c r="J250" s="409"/>
    </row>
    <row r="251" spans="1:12" s="377" customFormat="1" ht="15" customHeight="1" x14ac:dyDescent="0.2">
      <c r="A251" s="403" t="s">
        <v>238</v>
      </c>
      <c r="B251" s="407" t="s">
        <v>248</v>
      </c>
      <c r="C251" s="407"/>
      <c r="D251" s="407"/>
      <c r="E251" s="407"/>
      <c r="F251" s="408"/>
      <c r="G251" s="408"/>
      <c r="H251" s="409"/>
      <c r="I251" s="409"/>
      <c r="J251" s="409"/>
    </row>
    <row r="252" spans="1:12" s="377" customFormat="1" ht="15" customHeight="1" x14ac:dyDescent="0.2">
      <c r="A252" s="403" t="s">
        <v>238</v>
      </c>
      <c r="B252" s="410" t="s">
        <v>249</v>
      </c>
      <c r="C252" s="411"/>
      <c r="D252" s="412"/>
      <c r="E252" s="412"/>
      <c r="F252" s="412"/>
      <c r="G252" s="412"/>
      <c r="H252" s="413"/>
      <c r="I252" s="413"/>
      <c r="J252" s="413"/>
    </row>
    <row r="253" spans="1:12" s="377" customFormat="1" ht="15" customHeight="1" x14ac:dyDescent="0.2">
      <c r="A253" s="409"/>
      <c r="B253" s="414" t="s">
        <v>246</v>
      </c>
      <c r="C253" s="415"/>
      <c r="D253" s="413"/>
      <c r="E253" s="413"/>
      <c r="F253" s="413"/>
      <c r="G253" s="413"/>
      <c r="H253" s="413"/>
      <c r="I253" s="413"/>
      <c r="J253" s="413"/>
    </row>
    <row r="254" spans="1:12" s="378" customFormat="1" ht="7.5" customHeight="1" x14ac:dyDescent="0.2">
      <c r="A254" s="416"/>
      <c r="B254" s="341"/>
      <c r="C254" s="341"/>
      <c r="D254" s="416"/>
      <c r="E254" s="416"/>
      <c r="F254" s="416"/>
      <c r="G254" s="416"/>
      <c r="H254" s="416"/>
      <c r="I254" s="416"/>
      <c r="J254" s="416"/>
    </row>
    <row r="255" spans="1:12" s="377" customFormat="1" ht="15" customHeight="1" x14ac:dyDescent="0.2">
      <c r="A255" s="542"/>
      <c r="B255" s="542"/>
      <c r="C255" s="492"/>
      <c r="D255" s="529" t="s">
        <v>247</v>
      </c>
      <c r="E255" s="529"/>
      <c r="F255" s="529"/>
      <c r="G255" s="529"/>
      <c r="H255" s="529"/>
      <c r="I255" s="529"/>
      <c r="J255" s="529"/>
    </row>
    <row r="256" spans="1:12" ht="15.75" thickBot="1" x14ac:dyDescent="0.3">
      <c r="A256" s="1" t="s">
        <v>184</v>
      </c>
      <c r="B256" s="187"/>
      <c r="C256" s="187"/>
      <c r="D256" s="187"/>
      <c r="E256" s="187"/>
      <c r="F256" s="187"/>
      <c r="G256" s="31"/>
      <c r="H256" s="31"/>
      <c r="I256" s="31"/>
      <c r="J256" s="31"/>
      <c r="K256" s="31"/>
    </row>
    <row r="257" spans="1:12" ht="34.5" thickBot="1" x14ac:dyDescent="0.3">
      <c r="A257" s="69" t="s">
        <v>1</v>
      </c>
      <c r="B257" s="71" t="s">
        <v>2</v>
      </c>
      <c r="C257" s="109" t="s">
        <v>3</v>
      </c>
      <c r="D257" s="71" t="s">
        <v>4</v>
      </c>
      <c r="E257" s="71" t="s">
        <v>23</v>
      </c>
      <c r="F257" s="71" t="s">
        <v>199</v>
      </c>
      <c r="G257" s="71" t="s">
        <v>200</v>
      </c>
      <c r="H257" s="71" t="s">
        <v>6</v>
      </c>
      <c r="I257" s="110" t="s">
        <v>201</v>
      </c>
      <c r="J257" s="111" t="s">
        <v>202</v>
      </c>
      <c r="K257" s="112" t="s">
        <v>7</v>
      </c>
    </row>
    <row r="258" spans="1:12" ht="29.25" x14ac:dyDescent="0.25">
      <c r="A258" s="170">
        <v>1</v>
      </c>
      <c r="B258" s="158" t="s">
        <v>47</v>
      </c>
      <c r="C258" s="40" t="s">
        <v>48</v>
      </c>
      <c r="D258" s="182">
        <v>70</v>
      </c>
      <c r="E258" s="446"/>
      <c r="F258" s="452"/>
      <c r="G258" s="188">
        <f>F258*H258+F258</f>
        <v>0</v>
      </c>
      <c r="H258" s="43">
        <v>0.08</v>
      </c>
      <c r="I258" s="188">
        <f t="shared" ref="I258" si="91">ROUND(D258*F258,2)</f>
        <v>0</v>
      </c>
      <c r="J258" s="188">
        <f t="shared" ref="J258" si="92">ROUND(I258*H258+I258,2)</f>
        <v>0</v>
      </c>
      <c r="K258" s="44"/>
      <c r="L258" s="15"/>
    </row>
    <row r="259" spans="1:12" x14ac:dyDescent="0.25">
      <c r="A259" s="511" t="s">
        <v>9</v>
      </c>
      <c r="B259" s="512"/>
      <c r="C259" s="512"/>
      <c r="D259" s="512"/>
      <c r="E259" s="512"/>
      <c r="F259" s="512"/>
      <c r="G259" s="512"/>
      <c r="H259" s="512"/>
      <c r="I259" s="512"/>
      <c r="J259" s="512"/>
      <c r="K259" s="513"/>
    </row>
    <row r="260" spans="1:12" x14ac:dyDescent="0.25">
      <c r="A260" s="535"/>
      <c r="B260" s="160" t="s">
        <v>49</v>
      </c>
      <c r="C260" s="63" t="s">
        <v>11</v>
      </c>
      <c r="D260" s="189">
        <v>1</v>
      </c>
      <c r="E260" s="453"/>
      <c r="F260" s="454"/>
      <c r="G260" s="190">
        <f>F260*H260+F260</f>
        <v>0</v>
      </c>
      <c r="H260" s="60">
        <v>0.08</v>
      </c>
      <c r="I260" s="190">
        <f t="shared" ref="I260:I262" si="93">ROUND(D260*F260,2)</f>
        <v>0</v>
      </c>
      <c r="J260" s="190">
        <f t="shared" ref="J260:J262" si="94">ROUND(I260*H260+I260,2)</f>
        <v>0</v>
      </c>
      <c r="K260" s="61"/>
    </row>
    <row r="261" spans="1:12" x14ac:dyDescent="0.25">
      <c r="A261" s="536"/>
      <c r="B261" s="160" t="s">
        <v>50</v>
      </c>
      <c r="C261" s="63" t="s">
        <v>11</v>
      </c>
      <c r="D261" s="189">
        <v>1</v>
      </c>
      <c r="E261" s="453"/>
      <c r="F261" s="454"/>
      <c r="G261" s="190">
        <f>F261*H261+F261</f>
        <v>0</v>
      </c>
      <c r="H261" s="60">
        <v>0.08</v>
      </c>
      <c r="I261" s="190">
        <f t="shared" si="93"/>
        <v>0</v>
      </c>
      <c r="J261" s="190">
        <f t="shared" si="94"/>
        <v>0</v>
      </c>
      <c r="K261" s="61"/>
    </row>
    <row r="262" spans="1:12" x14ac:dyDescent="0.25">
      <c r="A262" s="536"/>
      <c r="B262" s="160" t="s">
        <v>51</v>
      </c>
      <c r="C262" s="63" t="s">
        <v>11</v>
      </c>
      <c r="D262" s="63">
        <v>1</v>
      </c>
      <c r="E262" s="455"/>
      <c r="F262" s="454"/>
      <c r="G262" s="190">
        <f>F262*H262+F262</f>
        <v>0</v>
      </c>
      <c r="H262" s="60">
        <v>0.08</v>
      </c>
      <c r="I262" s="190">
        <f t="shared" si="93"/>
        <v>0</v>
      </c>
      <c r="J262" s="190">
        <f t="shared" si="94"/>
        <v>0</v>
      </c>
      <c r="K262" s="191"/>
    </row>
    <row r="263" spans="1:12" ht="15.75" thickBot="1" x14ac:dyDescent="0.3">
      <c r="A263" s="537"/>
      <c r="B263" s="52" t="s">
        <v>13</v>
      </c>
      <c r="C263" s="53" t="s">
        <v>14</v>
      </c>
      <c r="D263" s="53" t="s">
        <v>14</v>
      </c>
      <c r="E263" s="53" t="s">
        <v>14</v>
      </c>
      <c r="F263" s="53" t="s">
        <v>14</v>
      </c>
      <c r="G263" s="53" t="s">
        <v>14</v>
      </c>
      <c r="H263" s="53" t="s">
        <v>14</v>
      </c>
      <c r="I263" s="64">
        <f>SUM(I260:I262)</f>
        <v>0</v>
      </c>
      <c r="J263" s="192">
        <f>SUM(J260:J262)</f>
        <v>0</v>
      </c>
      <c r="K263" s="193"/>
    </row>
    <row r="264" spans="1:12" ht="15.75" thickBot="1" x14ac:dyDescent="0.3">
      <c r="A264" s="127"/>
      <c r="B264" s="127"/>
      <c r="C264" s="127"/>
      <c r="D264" s="127"/>
      <c r="E264" s="127"/>
      <c r="F264" s="127"/>
      <c r="G264" s="127"/>
      <c r="H264" s="181" t="s">
        <v>22</v>
      </c>
      <c r="I264" s="360">
        <f>SUM(I258)</f>
        <v>0</v>
      </c>
      <c r="J264" s="194">
        <f>SUM(J258)</f>
        <v>0</v>
      </c>
      <c r="K264" s="195"/>
    </row>
    <row r="265" spans="1:12" s="375" customFormat="1" ht="15" customHeight="1" x14ac:dyDescent="0.25">
      <c r="A265" s="395" t="s">
        <v>238</v>
      </c>
      <c r="B265" s="396" t="s">
        <v>239</v>
      </c>
      <c r="C265" s="397"/>
      <c r="D265" s="398"/>
      <c r="E265" s="399"/>
      <c r="F265" s="340"/>
      <c r="G265" s="340"/>
      <c r="H265" s="398"/>
      <c r="I265" s="400"/>
      <c r="J265" s="401"/>
    </row>
    <row r="266" spans="1:12" s="375" customFormat="1" ht="15" customHeight="1" x14ac:dyDescent="0.25">
      <c r="A266" s="514" t="s">
        <v>240</v>
      </c>
      <c r="B266" s="515"/>
      <c r="C266" s="515"/>
      <c r="D266" s="515"/>
      <c r="E266" s="515"/>
      <c r="F266" s="515"/>
      <c r="G266" s="515"/>
      <c r="H266" s="515"/>
      <c r="I266" s="515"/>
      <c r="J266" s="402"/>
    </row>
    <row r="267" spans="1:12" s="375" customFormat="1" ht="21" customHeight="1" x14ac:dyDescent="0.25">
      <c r="A267" s="514" t="s">
        <v>241</v>
      </c>
      <c r="B267" s="515"/>
      <c r="C267" s="515"/>
      <c r="D267" s="515"/>
      <c r="E267" s="515"/>
      <c r="F267" s="515"/>
      <c r="G267" s="515"/>
      <c r="H267" s="515"/>
      <c r="I267" s="515"/>
      <c r="J267" s="402"/>
    </row>
    <row r="268" spans="1:12" s="375" customFormat="1" ht="15" customHeight="1" x14ac:dyDescent="0.25">
      <c r="A268" s="516" t="s">
        <v>242</v>
      </c>
      <c r="B268" s="517"/>
      <c r="C268" s="517"/>
      <c r="D268" s="517"/>
      <c r="E268" s="517"/>
      <c r="F268" s="517"/>
      <c r="G268" s="517"/>
      <c r="H268" s="517"/>
      <c r="I268" s="517"/>
      <c r="J268" s="402"/>
    </row>
    <row r="269" spans="1:12" s="375" customFormat="1" ht="15" customHeight="1" x14ac:dyDescent="0.25">
      <c r="A269" s="514" t="s">
        <v>243</v>
      </c>
      <c r="B269" s="515"/>
      <c r="C269" s="515"/>
      <c r="D269" s="515"/>
      <c r="E269" s="515"/>
      <c r="F269" s="515"/>
      <c r="G269" s="515"/>
      <c r="H269" s="515"/>
      <c r="I269" s="515"/>
      <c r="J269" s="402"/>
    </row>
    <row r="270" spans="1:12" s="375" customFormat="1" ht="15" customHeight="1" x14ac:dyDescent="0.2">
      <c r="A270" s="403" t="s">
        <v>238</v>
      </c>
      <c r="B270" s="376" t="s">
        <v>244</v>
      </c>
      <c r="C270" s="376"/>
      <c r="D270" s="404"/>
      <c r="E270" s="404"/>
      <c r="F270" s="404"/>
      <c r="G270" s="404"/>
      <c r="H270" s="404"/>
      <c r="I270" s="404"/>
      <c r="J270" s="405"/>
    </row>
    <row r="271" spans="1:12" s="377" customFormat="1" ht="15" customHeight="1" x14ac:dyDescent="0.2">
      <c r="A271" s="403" t="s">
        <v>238</v>
      </c>
      <c r="B271" s="406" t="s">
        <v>245</v>
      </c>
      <c r="C271" s="406"/>
      <c r="D271" s="407"/>
      <c r="E271" s="407"/>
      <c r="F271" s="408"/>
      <c r="G271" s="408"/>
      <c r="H271" s="409"/>
      <c r="I271" s="409"/>
      <c r="J271" s="409"/>
    </row>
    <row r="272" spans="1:12" s="377" customFormat="1" ht="15" customHeight="1" x14ac:dyDescent="0.2">
      <c r="A272" s="403" t="s">
        <v>238</v>
      </c>
      <c r="B272" s="407" t="s">
        <v>248</v>
      </c>
      <c r="C272" s="407"/>
      <c r="D272" s="407"/>
      <c r="E272" s="407"/>
      <c r="F272" s="408"/>
      <c r="G272" s="408"/>
      <c r="H272" s="409"/>
      <c r="I272" s="409"/>
      <c r="J272" s="409"/>
    </row>
    <row r="273" spans="1:12" s="377" customFormat="1" ht="15" customHeight="1" x14ac:dyDescent="0.2">
      <c r="A273" s="403" t="s">
        <v>238</v>
      </c>
      <c r="B273" s="410" t="s">
        <v>249</v>
      </c>
      <c r="C273" s="411"/>
      <c r="D273" s="412"/>
      <c r="E273" s="412"/>
      <c r="F273" s="412"/>
      <c r="G273" s="412"/>
      <c r="H273" s="413"/>
      <c r="I273" s="413"/>
      <c r="J273" s="413"/>
    </row>
    <row r="274" spans="1:12" s="377" customFormat="1" ht="15" customHeight="1" x14ac:dyDescent="0.2">
      <c r="A274" s="409"/>
      <c r="B274" s="414" t="s">
        <v>246</v>
      </c>
      <c r="C274" s="415"/>
      <c r="D274" s="413"/>
      <c r="E274" s="413"/>
      <c r="F274" s="413"/>
      <c r="G274" s="413"/>
      <c r="H274" s="413"/>
      <c r="I274" s="413"/>
      <c r="J274" s="413"/>
    </row>
    <row r="275" spans="1:12" s="378" customFormat="1" ht="7.5" customHeight="1" x14ac:dyDescent="0.2">
      <c r="A275" s="416"/>
      <c r="B275" s="341"/>
      <c r="C275" s="341"/>
      <c r="D275" s="416"/>
      <c r="E275" s="416"/>
      <c r="F275" s="416"/>
      <c r="G275" s="416"/>
      <c r="H275" s="416"/>
      <c r="I275" s="416"/>
      <c r="J275" s="416"/>
    </row>
    <row r="276" spans="1:12" s="377" customFormat="1" ht="15" customHeight="1" x14ac:dyDescent="0.2">
      <c r="A276" s="542"/>
      <c r="B276" s="542"/>
      <c r="C276" s="492"/>
      <c r="D276" s="529" t="s">
        <v>247</v>
      </c>
      <c r="E276" s="529"/>
      <c r="F276" s="529"/>
      <c r="G276" s="529"/>
      <c r="H276" s="529"/>
      <c r="I276" s="529"/>
      <c r="J276" s="529"/>
    </row>
    <row r="277" spans="1:12" ht="15.75" thickBot="1" x14ac:dyDescent="0.3">
      <c r="A277" s="1" t="s">
        <v>185</v>
      </c>
      <c r="B277" s="187"/>
      <c r="C277" s="187"/>
      <c r="D277" s="187"/>
      <c r="E277" s="187"/>
      <c r="F277" s="187"/>
      <c r="G277" s="31"/>
      <c r="H277" s="31"/>
      <c r="I277" s="31"/>
      <c r="J277" s="31"/>
      <c r="K277" s="31"/>
    </row>
    <row r="278" spans="1:12" ht="34.5" thickBot="1" x14ac:dyDescent="0.3">
      <c r="A278" s="152" t="s">
        <v>1</v>
      </c>
      <c r="B278" s="153" t="s">
        <v>2</v>
      </c>
      <c r="C278" s="154" t="s">
        <v>3</v>
      </c>
      <c r="D278" s="153" t="s">
        <v>4</v>
      </c>
      <c r="E278" s="153" t="s">
        <v>23</v>
      </c>
      <c r="F278" s="153" t="s">
        <v>199</v>
      </c>
      <c r="G278" s="153" t="s">
        <v>200</v>
      </c>
      <c r="H278" s="153" t="s">
        <v>6</v>
      </c>
      <c r="I278" s="155" t="s">
        <v>201</v>
      </c>
      <c r="J278" s="156" t="s">
        <v>202</v>
      </c>
      <c r="K278" s="157" t="s">
        <v>7</v>
      </c>
    </row>
    <row r="279" spans="1:12" x14ac:dyDescent="0.25">
      <c r="A279" s="170">
        <v>1</v>
      </c>
      <c r="B279" s="196" t="s">
        <v>52</v>
      </c>
      <c r="C279" s="40" t="s">
        <v>8</v>
      </c>
      <c r="D279" s="182">
        <v>1</v>
      </c>
      <c r="E279" s="446"/>
      <c r="F279" s="456"/>
      <c r="G279" s="197">
        <f>F279*H279+F279</f>
        <v>0</v>
      </c>
      <c r="H279" s="173">
        <v>0.08</v>
      </c>
      <c r="I279" s="198">
        <f t="shared" ref="I279" si="95">ROUND(D279*F279,2)</f>
        <v>0</v>
      </c>
      <c r="J279" s="198">
        <f t="shared" ref="J279" si="96">ROUND(I279*H279+I279,2)</f>
        <v>0</v>
      </c>
      <c r="K279" s="44"/>
      <c r="L279" s="15"/>
    </row>
    <row r="280" spans="1:12" x14ac:dyDescent="0.25">
      <c r="A280" s="511" t="s">
        <v>9</v>
      </c>
      <c r="B280" s="512"/>
      <c r="C280" s="512"/>
      <c r="D280" s="512"/>
      <c r="E280" s="512"/>
      <c r="F280" s="512"/>
      <c r="G280" s="512"/>
      <c r="H280" s="512"/>
      <c r="I280" s="512"/>
      <c r="J280" s="512"/>
      <c r="K280" s="513"/>
    </row>
    <row r="281" spans="1:12" x14ac:dyDescent="0.25">
      <c r="A281" s="508"/>
      <c r="B281" s="160" t="s">
        <v>154</v>
      </c>
      <c r="C281" s="63" t="s">
        <v>11</v>
      </c>
      <c r="D281" s="63">
        <v>1</v>
      </c>
      <c r="E281" s="455"/>
      <c r="F281" s="457"/>
      <c r="G281" s="50">
        <f>F281*H281+F281</f>
        <v>0</v>
      </c>
      <c r="H281" s="177">
        <v>0.08</v>
      </c>
      <c r="I281" s="50">
        <f t="shared" ref="I281:I284" si="97">ROUND(D281*F281,2)</f>
        <v>0</v>
      </c>
      <c r="J281" s="50">
        <f t="shared" ref="J281:J284" si="98">ROUND(I281*H281+I281,2)</f>
        <v>0</v>
      </c>
      <c r="K281" s="191"/>
    </row>
    <row r="282" spans="1:12" x14ac:dyDescent="0.25">
      <c r="A282" s="509"/>
      <c r="B282" s="160" t="s">
        <v>53</v>
      </c>
      <c r="C282" s="63" t="s">
        <v>11</v>
      </c>
      <c r="D282" s="63">
        <v>1</v>
      </c>
      <c r="E282" s="455"/>
      <c r="F282" s="457"/>
      <c r="G282" s="50">
        <f>F282*H282+F282</f>
        <v>0</v>
      </c>
      <c r="H282" s="177">
        <v>0.08</v>
      </c>
      <c r="I282" s="50">
        <f t="shared" si="97"/>
        <v>0</v>
      </c>
      <c r="J282" s="50">
        <f t="shared" si="98"/>
        <v>0</v>
      </c>
      <c r="K282" s="191"/>
    </row>
    <row r="283" spans="1:12" x14ac:dyDescent="0.25">
      <c r="A283" s="509"/>
      <c r="B283" s="160" t="s">
        <v>54</v>
      </c>
      <c r="C283" s="63" t="s">
        <v>11</v>
      </c>
      <c r="D283" s="63">
        <v>1</v>
      </c>
      <c r="E283" s="455"/>
      <c r="F283" s="457"/>
      <c r="G283" s="50">
        <f>F283*H283+F283</f>
        <v>0</v>
      </c>
      <c r="H283" s="177">
        <v>0.08</v>
      </c>
      <c r="I283" s="50">
        <f t="shared" si="97"/>
        <v>0</v>
      </c>
      <c r="J283" s="50">
        <f t="shared" si="98"/>
        <v>0</v>
      </c>
      <c r="K283" s="191"/>
    </row>
    <row r="284" spans="1:12" x14ac:dyDescent="0.25">
      <c r="A284" s="509"/>
      <c r="B284" s="160" t="s">
        <v>51</v>
      </c>
      <c r="C284" s="63" t="s">
        <v>11</v>
      </c>
      <c r="D284" s="63">
        <v>1</v>
      </c>
      <c r="E284" s="455"/>
      <c r="F284" s="457"/>
      <c r="G284" s="50">
        <f>F284*H284+F284</f>
        <v>0</v>
      </c>
      <c r="H284" s="177">
        <v>0.08</v>
      </c>
      <c r="I284" s="50">
        <f t="shared" si="97"/>
        <v>0</v>
      </c>
      <c r="J284" s="50">
        <f t="shared" si="98"/>
        <v>0</v>
      </c>
      <c r="K284" s="191"/>
    </row>
    <row r="285" spans="1:12" ht="15.75" thickBot="1" x14ac:dyDescent="0.3">
      <c r="A285" s="510"/>
      <c r="B285" s="52" t="s">
        <v>13</v>
      </c>
      <c r="C285" s="53" t="s">
        <v>14</v>
      </c>
      <c r="D285" s="53" t="s">
        <v>14</v>
      </c>
      <c r="E285" s="53" t="s">
        <v>14</v>
      </c>
      <c r="F285" s="53" t="s">
        <v>14</v>
      </c>
      <c r="G285" s="53" t="s">
        <v>14</v>
      </c>
      <c r="H285" s="53" t="s">
        <v>14</v>
      </c>
      <c r="I285" s="64">
        <f>SUM(I281:I284)</f>
        <v>0</v>
      </c>
      <c r="J285" s="64">
        <f>SUM(J281:J284)</f>
        <v>0</v>
      </c>
      <c r="K285" s="199"/>
    </row>
    <row r="286" spans="1:12" ht="15.75" thickBot="1" x14ac:dyDescent="0.3">
      <c r="A286" s="127"/>
      <c r="B286" s="127"/>
      <c r="C286" s="127"/>
      <c r="D286" s="127"/>
      <c r="E286" s="127"/>
      <c r="F286" s="127"/>
      <c r="G286" s="151"/>
      <c r="H286" s="200" t="s">
        <v>22</v>
      </c>
      <c r="I286" s="358">
        <f>SUM(I279)</f>
        <v>0</v>
      </c>
      <c r="J286" s="359">
        <f>SUM(J279)</f>
        <v>0</v>
      </c>
      <c r="K286" s="127"/>
    </row>
    <row r="287" spans="1:12" s="375" customFormat="1" ht="15" customHeight="1" x14ac:dyDescent="0.25">
      <c r="A287" s="395" t="s">
        <v>238</v>
      </c>
      <c r="B287" s="396" t="s">
        <v>239</v>
      </c>
      <c r="C287" s="397"/>
      <c r="D287" s="398"/>
      <c r="E287" s="399"/>
      <c r="F287" s="340"/>
      <c r="G287" s="340"/>
      <c r="H287" s="398"/>
      <c r="I287" s="400"/>
      <c r="J287" s="401"/>
    </row>
    <row r="288" spans="1:12" s="375" customFormat="1" ht="15" customHeight="1" x14ac:dyDescent="0.25">
      <c r="A288" s="514" t="s">
        <v>240</v>
      </c>
      <c r="B288" s="515"/>
      <c r="C288" s="515"/>
      <c r="D288" s="515"/>
      <c r="E288" s="515"/>
      <c r="F288" s="515"/>
      <c r="G288" s="515"/>
      <c r="H288" s="515"/>
      <c r="I288" s="515"/>
      <c r="J288" s="402"/>
    </row>
    <row r="289" spans="1:12" s="375" customFormat="1" ht="21" customHeight="1" x14ac:dyDescent="0.25">
      <c r="A289" s="514" t="s">
        <v>241</v>
      </c>
      <c r="B289" s="515"/>
      <c r="C289" s="515"/>
      <c r="D289" s="515"/>
      <c r="E289" s="515"/>
      <c r="F289" s="515"/>
      <c r="G289" s="515"/>
      <c r="H289" s="515"/>
      <c r="I289" s="515"/>
      <c r="J289" s="402"/>
    </row>
    <row r="290" spans="1:12" s="375" customFormat="1" ht="15" customHeight="1" x14ac:dyDescent="0.25">
      <c r="A290" s="516" t="s">
        <v>242</v>
      </c>
      <c r="B290" s="517"/>
      <c r="C290" s="517"/>
      <c r="D290" s="517"/>
      <c r="E290" s="517"/>
      <c r="F290" s="517"/>
      <c r="G290" s="517"/>
      <c r="H290" s="517"/>
      <c r="I290" s="517"/>
      <c r="J290" s="402"/>
    </row>
    <row r="291" spans="1:12" s="375" customFormat="1" ht="15" customHeight="1" x14ac:dyDescent="0.25">
      <c r="A291" s="514" t="s">
        <v>243</v>
      </c>
      <c r="B291" s="515"/>
      <c r="C291" s="515"/>
      <c r="D291" s="515"/>
      <c r="E291" s="515"/>
      <c r="F291" s="515"/>
      <c r="G291" s="515"/>
      <c r="H291" s="515"/>
      <c r="I291" s="515"/>
      <c r="J291" s="402"/>
    </row>
    <row r="292" spans="1:12" s="375" customFormat="1" ht="15" customHeight="1" x14ac:dyDescent="0.2">
      <c r="A292" s="403" t="s">
        <v>238</v>
      </c>
      <c r="B292" s="376" t="s">
        <v>244</v>
      </c>
      <c r="C292" s="376"/>
      <c r="D292" s="404"/>
      <c r="E292" s="404"/>
      <c r="F292" s="404"/>
      <c r="G292" s="404"/>
      <c r="H292" s="404"/>
      <c r="I292" s="404"/>
      <c r="J292" s="405"/>
    </row>
    <row r="293" spans="1:12" s="377" customFormat="1" ht="15" customHeight="1" x14ac:dyDescent="0.2">
      <c r="A293" s="403" t="s">
        <v>238</v>
      </c>
      <c r="B293" s="406" t="s">
        <v>245</v>
      </c>
      <c r="C293" s="406"/>
      <c r="D293" s="407"/>
      <c r="E293" s="407"/>
      <c r="F293" s="408"/>
      <c r="G293" s="408"/>
      <c r="H293" s="409"/>
      <c r="I293" s="409"/>
      <c r="J293" s="409"/>
    </row>
    <row r="294" spans="1:12" s="377" customFormat="1" ht="15" customHeight="1" x14ac:dyDescent="0.2">
      <c r="A294" s="403" t="s">
        <v>238</v>
      </c>
      <c r="B294" s="407" t="s">
        <v>248</v>
      </c>
      <c r="C294" s="407"/>
      <c r="D294" s="407"/>
      <c r="E294" s="407"/>
      <c r="F294" s="408"/>
      <c r="G294" s="408"/>
      <c r="H294" s="409"/>
      <c r="I294" s="409"/>
      <c r="J294" s="409"/>
    </row>
    <row r="295" spans="1:12" s="377" customFormat="1" ht="15" customHeight="1" x14ac:dyDescent="0.2">
      <c r="A295" s="403" t="s">
        <v>238</v>
      </c>
      <c r="B295" s="410" t="s">
        <v>249</v>
      </c>
      <c r="C295" s="411"/>
      <c r="D295" s="412"/>
      <c r="E295" s="412"/>
      <c r="F295" s="412"/>
      <c r="G295" s="412"/>
      <c r="H295" s="413"/>
      <c r="I295" s="413"/>
      <c r="J295" s="413"/>
    </row>
    <row r="296" spans="1:12" s="377" customFormat="1" ht="15" customHeight="1" x14ac:dyDescent="0.2">
      <c r="A296" s="409"/>
      <c r="B296" s="414" t="s">
        <v>246</v>
      </c>
      <c r="C296" s="415"/>
      <c r="D296" s="413"/>
      <c r="E296" s="413"/>
      <c r="F296" s="413"/>
      <c r="G296" s="413"/>
      <c r="H296" s="413"/>
      <c r="I296" s="413"/>
      <c r="J296" s="413"/>
    </row>
    <row r="297" spans="1:12" s="378" customFormat="1" ht="7.5" customHeight="1" x14ac:dyDescent="0.2">
      <c r="A297" s="416"/>
      <c r="B297" s="341"/>
      <c r="C297" s="341"/>
      <c r="D297" s="416"/>
      <c r="E297" s="416"/>
      <c r="F297" s="416"/>
      <c r="G297" s="416"/>
      <c r="H297" s="416"/>
      <c r="I297" s="416"/>
      <c r="J297" s="416"/>
    </row>
    <row r="298" spans="1:12" s="377" customFormat="1" ht="15" customHeight="1" x14ac:dyDescent="0.2">
      <c r="A298" s="542"/>
      <c r="B298" s="542"/>
      <c r="C298" s="492"/>
      <c r="D298" s="529" t="s">
        <v>247</v>
      </c>
      <c r="E298" s="529"/>
      <c r="F298" s="529"/>
      <c r="G298" s="529"/>
      <c r="H298" s="529"/>
      <c r="I298" s="529"/>
      <c r="J298" s="529"/>
    </row>
    <row r="299" spans="1:12" ht="15.75" thickBot="1" x14ac:dyDescent="0.3">
      <c r="A299" s="2" t="s">
        <v>186</v>
      </c>
      <c r="B299" s="7"/>
      <c r="C299" s="7"/>
      <c r="D299" s="7"/>
      <c r="E299" s="2"/>
      <c r="F299" s="7"/>
      <c r="G299" s="130"/>
      <c r="H299" s="130"/>
      <c r="I299" s="130"/>
      <c r="J299" s="130"/>
      <c r="K299" s="130"/>
    </row>
    <row r="300" spans="1:12" ht="34.5" thickBot="1" x14ac:dyDescent="0.3">
      <c r="A300" s="201" t="s">
        <v>1</v>
      </c>
      <c r="B300" s="72" t="s">
        <v>2</v>
      </c>
      <c r="C300" s="202" t="s">
        <v>3</v>
      </c>
      <c r="D300" s="72" t="s">
        <v>4</v>
      </c>
      <c r="E300" s="72" t="s">
        <v>23</v>
      </c>
      <c r="F300" s="72" t="s">
        <v>199</v>
      </c>
      <c r="G300" s="72" t="s">
        <v>200</v>
      </c>
      <c r="H300" s="72" t="s">
        <v>6</v>
      </c>
      <c r="I300" s="203" t="s">
        <v>201</v>
      </c>
      <c r="J300" s="204" t="s">
        <v>202</v>
      </c>
      <c r="K300" s="205" t="s">
        <v>7</v>
      </c>
    </row>
    <row r="301" spans="1:12" ht="19.5" x14ac:dyDescent="0.25">
      <c r="A301" s="206">
        <v>1</v>
      </c>
      <c r="B301" s="3" t="s">
        <v>61</v>
      </c>
      <c r="C301" s="41" t="s">
        <v>8</v>
      </c>
      <c r="D301" s="182">
        <v>2</v>
      </c>
      <c r="E301" s="446"/>
      <c r="F301" s="458"/>
      <c r="G301" s="207">
        <f>F301*H301+F301</f>
        <v>0</v>
      </c>
      <c r="H301" s="208">
        <v>0.08</v>
      </c>
      <c r="I301" s="140">
        <f t="shared" ref="I301" si="99">ROUND(D301*F301,2)</f>
        <v>0</v>
      </c>
      <c r="J301" s="140">
        <f t="shared" ref="J301" si="100">ROUND(I301*H301+I301,2)</f>
        <v>0</v>
      </c>
      <c r="K301" s="142"/>
      <c r="L301" s="15"/>
    </row>
    <row r="302" spans="1:12" x14ac:dyDescent="0.25">
      <c r="A302" s="530" t="s">
        <v>9</v>
      </c>
      <c r="B302" s="531"/>
      <c r="C302" s="531"/>
      <c r="D302" s="531"/>
      <c r="E302" s="531"/>
      <c r="F302" s="531"/>
      <c r="G302" s="531"/>
      <c r="H302" s="531"/>
      <c r="I302" s="531"/>
      <c r="J302" s="531"/>
      <c r="K302" s="538"/>
    </row>
    <row r="303" spans="1:12" x14ac:dyDescent="0.25">
      <c r="A303" s="539"/>
      <c r="B303" s="160" t="s">
        <v>50</v>
      </c>
      <c r="C303" s="20" t="s">
        <v>11</v>
      </c>
      <c r="D303" s="20">
        <v>2</v>
      </c>
      <c r="E303" s="459"/>
      <c r="F303" s="460"/>
      <c r="G303" s="209">
        <f>F303*H303+F303</f>
        <v>0</v>
      </c>
      <c r="H303" s="210">
        <v>0.08</v>
      </c>
      <c r="I303" s="21">
        <f t="shared" ref="I303:I305" si="101">ROUND(D303*F303,2)</f>
        <v>0</v>
      </c>
      <c r="J303" s="21">
        <f t="shared" ref="J303:J305" si="102">ROUND(I303*H303+I303,2)</f>
        <v>0</v>
      </c>
      <c r="K303" s="211"/>
    </row>
    <row r="304" spans="1:12" x14ac:dyDescent="0.25">
      <c r="A304" s="540"/>
      <c r="B304" s="160" t="s">
        <v>155</v>
      </c>
      <c r="C304" s="20" t="s">
        <v>11</v>
      </c>
      <c r="D304" s="20">
        <v>2</v>
      </c>
      <c r="E304" s="459"/>
      <c r="F304" s="460"/>
      <c r="G304" s="209">
        <f t="shared" ref="G304" si="103">F304*H304+F304</f>
        <v>0</v>
      </c>
      <c r="H304" s="210">
        <v>0.08</v>
      </c>
      <c r="I304" s="21">
        <f t="shared" si="101"/>
        <v>0</v>
      </c>
      <c r="J304" s="21">
        <f t="shared" si="102"/>
        <v>0</v>
      </c>
      <c r="K304" s="211"/>
    </row>
    <row r="305" spans="1:11" x14ac:dyDescent="0.25">
      <c r="A305" s="540"/>
      <c r="B305" s="160" t="s">
        <v>51</v>
      </c>
      <c r="C305" s="20" t="s">
        <v>11</v>
      </c>
      <c r="D305" s="20">
        <v>2</v>
      </c>
      <c r="E305" s="459"/>
      <c r="F305" s="460"/>
      <c r="G305" s="209">
        <f>F305*H305+F305</f>
        <v>0</v>
      </c>
      <c r="H305" s="210">
        <v>0.08</v>
      </c>
      <c r="I305" s="21">
        <f t="shared" si="101"/>
        <v>0</v>
      </c>
      <c r="J305" s="21">
        <f t="shared" si="102"/>
        <v>0</v>
      </c>
      <c r="K305" s="211"/>
    </row>
    <row r="306" spans="1:11" ht="15.75" thickBot="1" x14ac:dyDescent="0.3">
      <c r="A306" s="541"/>
      <c r="B306" s="212" t="s">
        <v>13</v>
      </c>
      <c r="C306" s="213" t="s">
        <v>14</v>
      </c>
      <c r="D306" s="213" t="s">
        <v>14</v>
      </c>
      <c r="E306" s="213" t="s">
        <v>14</v>
      </c>
      <c r="F306" s="213" t="s">
        <v>14</v>
      </c>
      <c r="G306" s="213" t="s">
        <v>14</v>
      </c>
      <c r="H306" s="213" t="s">
        <v>14</v>
      </c>
      <c r="I306" s="214">
        <f>SUM(I303:I305)</f>
        <v>0</v>
      </c>
      <c r="J306" s="215">
        <f>SUM(J303:J305)</f>
        <v>0</v>
      </c>
      <c r="K306" s="216"/>
    </row>
    <row r="307" spans="1:11" ht="15.75" thickBot="1" x14ac:dyDescent="0.3">
      <c r="A307" s="217"/>
      <c r="B307" s="218"/>
      <c r="C307" s="219"/>
      <c r="D307" s="217"/>
      <c r="E307" s="220"/>
      <c r="F307" s="221"/>
      <c r="G307" s="6"/>
      <c r="H307" s="222" t="s">
        <v>22</v>
      </c>
      <c r="I307" s="356">
        <f>SUM(I301)</f>
        <v>0</v>
      </c>
      <c r="J307" s="357">
        <f>SUM(J301)</f>
        <v>0</v>
      </c>
      <c r="K307" s="28"/>
    </row>
    <row r="308" spans="1:11" s="375" customFormat="1" ht="15" customHeight="1" x14ac:dyDescent="0.25">
      <c r="A308" s="395" t="s">
        <v>238</v>
      </c>
      <c r="B308" s="396" t="s">
        <v>239</v>
      </c>
      <c r="C308" s="397"/>
      <c r="D308" s="398"/>
      <c r="E308" s="399"/>
      <c r="F308" s="340"/>
      <c r="G308" s="340"/>
      <c r="H308" s="398"/>
      <c r="I308" s="400"/>
      <c r="J308" s="401"/>
    </row>
    <row r="309" spans="1:11" s="375" customFormat="1" ht="15" customHeight="1" x14ac:dyDescent="0.25">
      <c r="A309" s="514" t="s">
        <v>240</v>
      </c>
      <c r="B309" s="515"/>
      <c r="C309" s="515"/>
      <c r="D309" s="515"/>
      <c r="E309" s="515"/>
      <c r="F309" s="515"/>
      <c r="G309" s="515"/>
      <c r="H309" s="515"/>
      <c r="I309" s="515"/>
      <c r="J309" s="402"/>
    </row>
    <row r="310" spans="1:11" s="375" customFormat="1" ht="21" customHeight="1" x14ac:dyDescent="0.25">
      <c r="A310" s="514" t="s">
        <v>241</v>
      </c>
      <c r="B310" s="515"/>
      <c r="C310" s="515"/>
      <c r="D310" s="515"/>
      <c r="E310" s="515"/>
      <c r="F310" s="515"/>
      <c r="G310" s="515"/>
      <c r="H310" s="515"/>
      <c r="I310" s="515"/>
      <c r="J310" s="402"/>
    </row>
    <row r="311" spans="1:11" s="375" customFormat="1" ht="15" customHeight="1" x14ac:dyDescent="0.25">
      <c r="A311" s="516" t="s">
        <v>242</v>
      </c>
      <c r="B311" s="517"/>
      <c r="C311" s="517"/>
      <c r="D311" s="517"/>
      <c r="E311" s="517"/>
      <c r="F311" s="517"/>
      <c r="G311" s="517"/>
      <c r="H311" s="517"/>
      <c r="I311" s="517"/>
      <c r="J311" s="402"/>
    </row>
    <row r="312" spans="1:11" s="375" customFormat="1" ht="15" customHeight="1" x14ac:dyDescent="0.25">
      <c r="A312" s="514" t="s">
        <v>243</v>
      </c>
      <c r="B312" s="515"/>
      <c r="C312" s="515"/>
      <c r="D312" s="515"/>
      <c r="E312" s="515"/>
      <c r="F312" s="515"/>
      <c r="G312" s="515"/>
      <c r="H312" s="515"/>
      <c r="I312" s="515"/>
      <c r="J312" s="402"/>
    </row>
    <row r="313" spans="1:11" s="375" customFormat="1" ht="15" customHeight="1" x14ac:dyDescent="0.2">
      <c r="A313" s="403" t="s">
        <v>238</v>
      </c>
      <c r="B313" s="376" t="s">
        <v>244</v>
      </c>
      <c r="C313" s="376"/>
      <c r="D313" s="404"/>
      <c r="E313" s="404"/>
      <c r="F313" s="404"/>
      <c r="G313" s="404"/>
      <c r="H313" s="404"/>
      <c r="I313" s="404"/>
      <c r="J313" s="405"/>
    </row>
    <row r="314" spans="1:11" s="377" customFormat="1" ht="15" customHeight="1" x14ac:dyDescent="0.2">
      <c r="A314" s="403" t="s">
        <v>238</v>
      </c>
      <c r="B314" s="406" t="s">
        <v>245</v>
      </c>
      <c r="C314" s="406"/>
      <c r="D314" s="407"/>
      <c r="E314" s="407"/>
      <c r="F314" s="408"/>
      <c r="G314" s="408"/>
      <c r="H314" s="409"/>
      <c r="I314" s="409"/>
      <c r="J314" s="409"/>
    </row>
    <row r="315" spans="1:11" s="377" customFormat="1" ht="15" customHeight="1" x14ac:dyDescent="0.2">
      <c r="A315" s="403" t="s">
        <v>238</v>
      </c>
      <c r="B315" s="407" t="s">
        <v>248</v>
      </c>
      <c r="C315" s="407"/>
      <c r="D315" s="407"/>
      <c r="E315" s="407"/>
      <c r="F315" s="408"/>
      <c r="G315" s="408"/>
      <c r="H315" s="409"/>
      <c r="I315" s="409"/>
      <c r="J315" s="409"/>
    </row>
    <row r="316" spans="1:11" s="377" customFormat="1" ht="15" customHeight="1" x14ac:dyDescent="0.2">
      <c r="A316" s="403" t="s">
        <v>238</v>
      </c>
      <c r="B316" s="410" t="s">
        <v>249</v>
      </c>
      <c r="C316" s="411"/>
      <c r="D316" s="412"/>
      <c r="E316" s="412"/>
      <c r="F316" s="412"/>
      <c r="G316" s="412"/>
      <c r="H316" s="413"/>
      <c r="I316" s="413"/>
      <c r="J316" s="413"/>
    </row>
    <row r="317" spans="1:11" s="377" customFormat="1" ht="15" customHeight="1" x14ac:dyDescent="0.2">
      <c r="A317" s="409"/>
      <c r="B317" s="414" t="s">
        <v>246</v>
      </c>
      <c r="C317" s="415"/>
      <c r="D317" s="413"/>
      <c r="E317" s="413"/>
      <c r="F317" s="413"/>
      <c r="G317" s="413"/>
      <c r="H317" s="413"/>
      <c r="I317" s="413"/>
      <c r="J317" s="413"/>
    </row>
    <row r="318" spans="1:11" s="378" customFormat="1" ht="7.5" customHeight="1" x14ac:dyDescent="0.2">
      <c r="A318" s="416"/>
      <c r="B318" s="341"/>
      <c r="C318" s="341"/>
      <c r="D318" s="416"/>
      <c r="E318" s="416"/>
      <c r="F318" s="416"/>
      <c r="G318" s="416"/>
      <c r="H318" s="416"/>
      <c r="I318" s="416"/>
      <c r="J318" s="416"/>
    </row>
    <row r="319" spans="1:11" s="377" customFormat="1" ht="15" customHeight="1" x14ac:dyDescent="0.2">
      <c r="A319" s="542"/>
      <c r="B319" s="542"/>
      <c r="C319" s="492"/>
      <c r="D319" s="529" t="s">
        <v>247</v>
      </c>
      <c r="E319" s="529"/>
      <c r="F319" s="529"/>
      <c r="G319" s="529"/>
      <c r="H319" s="529"/>
      <c r="I319" s="529"/>
      <c r="J319" s="529"/>
    </row>
    <row r="320" spans="1:11" s="9" customFormat="1" ht="15.75" thickBot="1" x14ac:dyDescent="0.3">
      <c r="A320" s="1" t="s">
        <v>187</v>
      </c>
      <c r="B320" s="187"/>
      <c r="C320" s="187"/>
      <c r="D320" s="187"/>
      <c r="E320" s="187"/>
      <c r="F320" s="187"/>
      <c r="G320" s="31"/>
      <c r="H320" s="31"/>
      <c r="I320" s="31"/>
      <c r="J320" s="31"/>
      <c r="K320" s="31"/>
    </row>
    <row r="321" spans="1:12" s="9" customFormat="1" ht="34.5" thickBot="1" x14ac:dyDescent="0.3">
      <c r="A321" s="152" t="s">
        <v>1</v>
      </c>
      <c r="B321" s="153" t="s">
        <v>2</v>
      </c>
      <c r="C321" s="154" t="s">
        <v>3</v>
      </c>
      <c r="D321" s="153" t="s">
        <v>4</v>
      </c>
      <c r="E321" s="153" t="s">
        <v>23</v>
      </c>
      <c r="F321" s="153" t="s">
        <v>199</v>
      </c>
      <c r="G321" s="153" t="s">
        <v>200</v>
      </c>
      <c r="H321" s="153" t="s">
        <v>6</v>
      </c>
      <c r="I321" s="155" t="s">
        <v>201</v>
      </c>
      <c r="J321" s="156" t="s">
        <v>202</v>
      </c>
      <c r="K321" s="157" t="s">
        <v>7</v>
      </c>
    </row>
    <row r="322" spans="1:12" s="9" customFormat="1" ht="214.5" x14ac:dyDescent="0.25">
      <c r="A322" s="206">
        <v>1</v>
      </c>
      <c r="B322" s="158" t="s">
        <v>234</v>
      </c>
      <c r="C322" s="41" t="s">
        <v>8</v>
      </c>
      <c r="D322" s="182">
        <v>65</v>
      </c>
      <c r="E322" s="446"/>
      <c r="F322" s="461"/>
      <c r="G322" s="223">
        <f>F322*H322+F322</f>
        <v>0</v>
      </c>
      <c r="H322" s="224">
        <v>0.08</v>
      </c>
      <c r="I322" s="225">
        <f t="shared" ref="I322" si="104">ROUND(D322*F322,2)</f>
        <v>0</v>
      </c>
      <c r="J322" s="225">
        <f t="shared" ref="J322" si="105">ROUND(I322*H322+I322,2)</f>
        <v>0</v>
      </c>
      <c r="K322" s="142"/>
      <c r="L322" s="15"/>
    </row>
    <row r="323" spans="1:12" s="9" customFormat="1" x14ac:dyDescent="0.25">
      <c r="A323" s="530" t="s">
        <v>9</v>
      </c>
      <c r="B323" s="531"/>
      <c r="C323" s="531"/>
      <c r="D323" s="531"/>
      <c r="E323" s="531"/>
      <c r="F323" s="531"/>
      <c r="G323" s="531"/>
      <c r="H323" s="531"/>
      <c r="I323" s="531"/>
      <c r="J323" s="532"/>
      <c r="K323" s="226"/>
    </row>
    <row r="324" spans="1:12" s="9" customFormat="1" x14ac:dyDescent="0.25">
      <c r="A324" s="548"/>
      <c r="B324" s="57" t="s">
        <v>55</v>
      </c>
      <c r="C324" s="227" t="s">
        <v>11</v>
      </c>
      <c r="D324" s="504">
        <v>1</v>
      </c>
      <c r="E324" s="462"/>
      <c r="F324" s="463"/>
      <c r="G324" s="228">
        <f>F324*H324+F324</f>
        <v>0</v>
      </c>
      <c r="H324" s="22">
        <v>0.08</v>
      </c>
      <c r="I324" s="228">
        <f t="shared" ref="I324:I331" si="106">ROUND(D324*F324,2)</f>
        <v>0</v>
      </c>
      <c r="J324" s="228">
        <f t="shared" ref="J324:J331" si="107">ROUND(I324*H324+I324,2)</f>
        <v>0</v>
      </c>
      <c r="K324" s="226"/>
    </row>
    <row r="325" spans="1:12" s="9" customFormat="1" x14ac:dyDescent="0.25">
      <c r="A325" s="548"/>
      <c r="B325" s="57" t="s">
        <v>56</v>
      </c>
      <c r="C325" s="227" t="s">
        <v>11</v>
      </c>
      <c r="D325" s="504">
        <v>1</v>
      </c>
      <c r="E325" s="462"/>
      <c r="F325" s="463"/>
      <c r="G325" s="228">
        <f t="shared" ref="G325:G331" si="108">F325*H325+F325</f>
        <v>0</v>
      </c>
      <c r="H325" s="22">
        <v>0.08</v>
      </c>
      <c r="I325" s="228">
        <f t="shared" si="106"/>
        <v>0</v>
      </c>
      <c r="J325" s="228">
        <f t="shared" si="107"/>
        <v>0</v>
      </c>
      <c r="K325" s="226"/>
    </row>
    <row r="326" spans="1:12" s="9" customFormat="1" x14ac:dyDescent="0.25">
      <c r="A326" s="548"/>
      <c r="B326" s="57" t="s">
        <v>99</v>
      </c>
      <c r="C326" s="227" t="s">
        <v>11</v>
      </c>
      <c r="D326" s="504">
        <v>1</v>
      </c>
      <c r="E326" s="462"/>
      <c r="F326" s="463"/>
      <c r="G326" s="228">
        <f t="shared" si="108"/>
        <v>0</v>
      </c>
      <c r="H326" s="22">
        <v>0.08</v>
      </c>
      <c r="I326" s="228">
        <f t="shared" si="106"/>
        <v>0</v>
      </c>
      <c r="J326" s="228">
        <f t="shared" si="107"/>
        <v>0</v>
      </c>
      <c r="K326" s="226"/>
    </row>
    <row r="327" spans="1:12" s="9" customFormat="1" x14ac:dyDescent="0.25">
      <c r="A327" s="548"/>
      <c r="B327" s="57" t="s">
        <v>100</v>
      </c>
      <c r="C327" s="227" t="s">
        <v>11</v>
      </c>
      <c r="D327" s="504">
        <v>1</v>
      </c>
      <c r="E327" s="462"/>
      <c r="F327" s="463"/>
      <c r="G327" s="228">
        <f t="shared" si="108"/>
        <v>0</v>
      </c>
      <c r="H327" s="22">
        <v>0.08</v>
      </c>
      <c r="I327" s="228">
        <f t="shared" si="106"/>
        <v>0</v>
      </c>
      <c r="J327" s="228">
        <f t="shared" si="107"/>
        <v>0</v>
      </c>
      <c r="K327" s="226"/>
    </row>
    <row r="328" spans="1:12" s="9" customFormat="1" x14ac:dyDescent="0.25">
      <c r="A328" s="548"/>
      <c r="B328" s="57" t="s">
        <v>101</v>
      </c>
      <c r="C328" s="227" t="s">
        <v>11</v>
      </c>
      <c r="D328" s="504">
        <v>1</v>
      </c>
      <c r="E328" s="462"/>
      <c r="F328" s="463"/>
      <c r="G328" s="228">
        <f t="shared" si="108"/>
        <v>0</v>
      </c>
      <c r="H328" s="22">
        <v>0.08</v>
      </c>
      <c r="I328" s="228">
        <f t="shared" si="106"/>
        <v>0</v>
      </c>
      <c r="J328" s="228">
        <f t="shared" si="107"/>
        <v>0</v>
      </c>
      <c r="K328" s="226"/>
    </row>
    <row r="329" spans="1:12" s="9" customFormat="1" x14ac:dyDescent="0.25">
      <c r="A329" s="548"/>
      <c r="B329" s="57" t="s">
        <v>57</v>
      </c>
      <c r="C329" s="227" t="s">
        <v>11</v>
      </c>
      <c r="D329" s="504">
        <v>5</v>
      </c>
      <c r="E329" s="462"/>
      <c r="F329" s="463"/>
      <c r="G329" s="228">
        <f t="shared" si="108"/>
        <v>0</v>
      </c>
      <c r="H329" s="22">
        <v>0.08</v>
      </c>
      <c r="I329" s="228">
        <f t="shared" si="106"/>
        <v>0</v>
      </c>
      <c r="J329" s="228">
        <f t="shared" si="107"/>
        <v>0</v>
      </c>
      <c r="K329" s="226"/>
    </row>
    <row r="330" spans="1:12" x14ac:dyDescent="0.25">
      <c r="A330" s="548"/>
      <c r="B330" s="57" t="s">
        <v>58</v>
      </c>
      <c r="C330" s="227" t="s">
        <v>11</v>
      </c>
      <c r="D330" s="504">
        <v>5</v>
      </c>
      <c r="E330" s="462"/>
      <c r="F330" s="463"/>
      <c r="G330" s="228">
        <f t="shared" si="108"/>
        <v>0</v>
      </c>
      <c r="H330" s="22">
        <v>0.08</v>
      </c>
      <c r="I330" s="228">
        <f t="shared" si="106"/>
        <v>0</v>
      </c>
      <c r="J330" s="228">
        <f t="shared" si="107"/>
        <v>0</v>
      </c>
      <c r="K330" s="226"/>
    </row>
    <row r="331" spans="1:12" s="11" customFormat="1" x14ac:dyDescent="0.25">
      <c r="A331" s="548"/>
      <c r="B331" s="57" t="s">
        <v>59</v>
      </c>
      <c r="C331" s="227" t="s">
        <v>11</v>
      </c>
      <c r="D331" s="504">
        <v>5</v>
      </c>
      <c r="E331" s="462"/>
      <c r="F331" s="463"/>
      <c r="G331" s="228">
        <f t="shared" si="108"/>
        <v>0</v>
      </c>
      <c r="H331" s="22">
        <v>0.08</v>
      </c>
      <c r="I331" s="228">
        <f t="shared" si="106"/>
        <v>0</v>
      </c>
      <c r="J331" s="228">
        <f t="shared" si="107"/>
        <v>0</v>
      </c>
      <c r="K331" s="226"/>
    </row>
    <row r="332" spans="1:12" s="11" customFormat="1" ht="24.75" customHeight="1" thickBot="1" x14ac:dyDescent="0.3">
      <c r="A332" s="549"/>
      <c r="B332" s="52" t="s">
        <v>13</v>
      </c>
      <c r="C332" s="213" t="s">
        <v>14</v>
      </c>
      <c r="D332" s="213" t="s">
        <v>14</v>
      </c>
      <c r="E332" s="213" t="s">
        <v>14</v>
      </c>
      <c r="F332" s="213" t="s">
        <v>14</v>
      </c>
      <c r="G332" s="213" t="s">
        <v>14</v>
      </c>
      <c r="H332" s="213" t="s">
        <v>14</v>
      </c>
      <c r="I332" s="229">
        <f>SUM(I324:I331)</f>
        <v>0</v>
      </c>
      <c r="J332" s="229">
        <f>SUM(J324:J331)</f>
        <v>0</v>
      </c>
      <c r="K332" s="230"/>
    </row>
    <row r="333" spans="1:12" s="11" customFormat="1" ht="156" x14ac:dyDescent="0.25">
      <c r="A333" s="231">
        <v>2</v>
      </c>
      <c r="B333" s="114" t="s">
        <v>102</v>
      </c>
      <c r="C333" s="18" t="s">
        <v>8</v>
      </c>
      <c r="D333" s="232">
        <v>3</v>
      </c>
      <c r="E333" s="464"/>
      <c r="F333" s="465"/>
      <c r="G333" s="233">
        <f>F333*H333+F333</f>
        <v>0</v>
      </c>
      <c r="H333" s="234">
        <v>0.08</v>
      </c>
      <c r="I333" s="235">
        <f t="shared" ref="I333" si="109">ROUND(D333*F333,2)</f>
        <v>0</v>
      </c>
      <c r="J333" s="235">
        <f t="shared" ref="J333" si="110">ROUND(I333*H333+I333,2)</f>
        <v>0</v>
      </c>
      <c r="K333" s="236"/>
      <c r="L333" s="15"/>
    </row>
    <row r="334" spans="1:12" s="11" customFormat="1" x14ac:dyDescent="0.25">
      <c r="A334" s="530" t="s">
        <v>9</v>
      </c>
      <c r="B334" s="531"/>
      <c r="C334" s="531"/>
      <c r="D334" s="531"/>
      <c r="E334" s="531"/>
      <c r="F334" s="531"/>
      <c r="G334" s="531"/>
      <c r="H334" s="531"/>
      <c r="I334" s="531"/>
      <c r="J334" s="531"/>
      <c r="K334" s="538"/>
    </row>
    <row r="335" spans="1:12" s="11" customFormat="1" x14ac:dyDescent="0.25">
      <c r="A335" s="546"/>
      <c r="B335" s="86" t="s">
        <v>55</v>
      </c>
      <c r="C335" s="267" t="s">
        <v>11</v>
      </c>
      <c r="D335" s="505">
        <v>2</v>
      </c>
      <c r="E335" s="466"/>
      <c r="F335" s="467"/>
      <c r="G335" s="269">
        <f t="shared" ref="G335:G342" si="111">F335*H335+F335</f>
        <v>0</v>
      </c>
      <c r="H335" s="270">
        <v>0.08</v>
      </c>
      <c r="I335" s="268">
        <f t="shared" ref="I335:I342" si="112">ROUND(D335*F335,2)</f>
        <v>0</v>
      </c>
      <c r="J335" s="268">
        <f t="shared" ref="J335:J342" si="113">ROUND(I335*H335+I335,2)</f>
        <v>0</v>
      </c>
      <c r="K335" s="226"/>
    </row>
    <row r="336" spans="1:12" s="11" customFormat="1" x14ac:dyDescent="0.25">
      <c r="A336" s="546"/>
      <c r="B336" s="86" t="s">
        <v>60</v>
      </c>
      <c r="C336" s="267" t="s">
        <v>11</v>
      </c>
      <c r="D336" s="505">
        <v>2</v>
      </c>
      <c r="E336" s="466"/>
      <c r="F336" s="467"/>
      <c r="G336" s="269">
        <f t="shared" si="111"/>
        <v>0</v>
      </c>
      <c r="H336" s="270">
        <v>0.08</v>
      </c>
      <c r="I336" s="268">
        <f t="shared" si="112"/>
        <v>0</v>
      </c>
      <c r="J336" s="268">
        <f t="shared" si="113"/>
        <v>0</v>
      </c>
      <c r="K336" s="226"/>
    </row>
    <row r="337" spans="1:12" s="11" customFormat="1" ht="14.65" customHeight="1" x14ac:dyDescent="0.25">
      <c r="A337" s="546"/>
      <c r="B337" s="86" t="s">
        <v>99</v>
      </c>
      <c r="C337" s="267" t="s">
        <v>11</v>
      </c>
      <c r="D337" s="505">
        <v>1</v>
      </c>
      <c r="E337" s="466"/>
      <c r="F337" s="467"/>
      <c r="G337" s="269">
        <f t="shared" si="111"/>
        <v>0</v>
      </c>
      <c r="H337" s="270">
        <v>0.08</v>
      </c>
      <c r="I337" s="268">
        <f t="shared" si="112"/>
        <v>0</v>
      </c>
      <c r="J337" s="268">
        <f t="shared" si="113"/>
        <v>0</v>
      </c>
      <c r="K337" s="226"/>
    </row>
    <row r="338" spans="1:12" s="11" customFormat="1" x14ac:dyDescent="0.25">
      <c r="A338" s="546"/>
      <c r="B338" s="86" t="s">
        <v>100</v>
      </c>
      <c r="C338" s="267" t="s">
        <v>11</v>
      </c>
      <c r="D338" s="505">
        <v>1</v>
      </c>
      <c r="E338" s="466"/>
      <c r="F338" s="467"/>
      <c r="G338" s="269">
        <f t="shared" si="111"/>
        <v>0</v>
      </c>
      <c r="H338" s="270">
        <v>0.08</v>
      </c>
      <c r="I338" s="268">
        <f t="shared" si="112"/>
        <v>0</v>
      </c>
      <c r="J338" s="268">
        <f t="shared" si="113"/>
        <v>0</v>
      </c>
      <c r="K338" s="226"/>
    </row>
    <row r="339" spans="1:12" x14ac:dyDescent="0.25">
      <c r="A339" s="546"/>
      <c r="B339" s="86" t="s">
        <v>58</v>
      </c>
      <c r="C339" s="267" t="s">
        <v>11</v>
      </c>
      <c r="D339" s="505">
        <v>2</v>
      </c>
      <c r="E339" s="468"/>
      <c r="F339" s="467"/>
      <c r="G339" s="268">
        <f t="shared" si="111"/>
        <v>0</v>
      </c>
      <c r="H339" s="88">
        <v>0.08</v>
      </c>
      <c r="I339" s="268">
        <f t="shared" si="112"/>
        <v>0</v>
      </c>
      <c r="J339" s="268">
        <f t="shared" si="113"/>
        <v>0</v>
      </c>
      <c r="K339" s="237"/>
    </row>
    <row r="340" spans="1:12" x14ac:dyDescent="0.25">
      <c r="A340" s="546"/>
      <c r="B340" s="86" t="s">
        <v>57</v>
      </c>
      <c r="C340" s="267" t="s">
        <v>11</v>
      </c>
      <c r="D340" s="267">
        <v>2</v>
      </c>
      <c r="E340" s="468"/>
      <c r="F340" s="467"/>
      <c r="G340" s="268">
        <f t="shared" si="111"/>
        <v>0</v>
      </c>
      <c r="H340" s="88">
        <v>0.08</v>
      </c>
      <c r="I340" s="268">
        <f t="shared" si="112"/>
        <v>0</v>
      </c>
      <c r="J340" s="268">
        <f t="shared" si="113"/>
        <v>0</v>
      </c>
      <c r="K340" s="237"/>
    </row>
    <row r="341" spans="1:12" x14ac:dyDescent="0.25">
      <c r="A341" s="546"/>
      <c r="B341" s="86" t="s">
        <v>101</v>
      </c>
      <c r="C341" s="267" t="s">
        <v>11</v>
      </c>
      <c r="D341" s="267">
        <v>2</v>
      </c>
      <c r="E341" s="466"/>
      <c r="F341" s="467"/>
      <c r="G341" s="269">
        <f t="shared" si="111"/>
        <v>0</v>
      </c>
      <c r="H341" s="270">
        <v>0.08</v>
      </c>
      <c r="I341" s="268">
        <f t="shared" si="112"/>
        <v>0</v>
      </c>
      <c r="J341" s="268">
        <f t="shared" si="113"/>
        <v>0</v>
      </c>
      <c r="K341" s="226"/>
    </row>
    <row r="342" spans="1:12" x14ac:dyDescent="0.25">
      <c r="A342" s="546"/>
      <c r="B342" s="86" t="s">
        <v>59</v>
      </c>
      <c r="C342" s="267" t="s">
        <v>11</v>
      </c>
      <c r="D342" s="505">
        <v>1</v>
      </c>
      <c r="E342" s="466"/>
      <c r="F342" s="467"/>
      <c r="G342" s="269">
        <f t="shared" si="111"/>
        <v>0</v>
      </c>
      <c r="H342" s="270">
        <v>0.08</v>
      </c>
      <c r="I342" s="268">
        <f t="shared" si="112"/>
        <v>0</v>
      </c>
      <c r="J342" s="268">
        <f t="shared" si="113"/>
        <v>0</v>
      </c>
      <c r="K342" s="226"/>
    </row>
    <row r="343" spans="1:12" ht="15.75" thickBot="1" x14ac:dyDescent="0.3">
      <c r="A343" s="547"/>
      <c r="B343" s="90" t="s">
        <v>13</v>
      </c>
      <c r="C343" s="91" t="s">
        <v>14</v>
      </c>
      <c r="D343" s="91" t="s">
        <v>14</v>
      </c>
      <c r="E343" s="91" t="s">
        <v>14</v>
      </c>
      <c r="F343" s="91" t="s">
        <v>14</v>
      </c>
      <c r="G343" s="91" t="s">
        <v>14</v>
      </c>
      <c r="H343" s="91" t="s">
        <v>14</v>
      </c>
      <c r="I343" s="271">
        <f>SUM(I335:I342)</f>
        <v>0</v>
      </c>
      <c r="J343" s="271">
        <f>SUM(J335:J342)</f>
        <v>0</v>
      </c>
      <c r="K343" s="230"/>
    </row>
    <row r="344" spans="1:12" ht="126.75" x14ac:dyDescent="0.25">
      <c r="A344" s="272">
        <v>3</v>
      </c>
      <c r="B344" s="273" t="s">
        <v>162</v>
      </c>
      <c r="C344" s="82" t="s">
        <v>8</v>
      </c>
      <c r="D344" s="274">
        <v>20</v>
      </c>
      <c r="E344" s="469"/>
      <c r="F344" s="461"/>
      <c r="G344" s="275">
        <f>F344*H344+F344</f>
        <v>0</v>
      </c>
      <c r="H344" s="276">
        <v>0.08</v>
      </c>
      <c r="I344" s="277">
        <f t="shared" ref="I344" si="114">ROUND(D344*F344,2)</f>
        <v>0</v>
      </c>
      <c r="J344" s="277">
        <f t="shared" ref="J344" si="115">ROUND(I344*H344+I344,2)</f>
        <v>0</v>
      </c>
      <c r="K344" s="238"/>
      <c r="L344" s="15"/>
    </row>
    <row r="345" spans="1:12" x14ac:dyDescent="0.25">
      <c r="A345" s="550" t="s">
        <v>9</v>
      </c>
      <c r="B345" s="551"/>
      <c r="C345" s="551"/>
      <c r="D345" s="551"/>
      <c r="E345" s="551"/>
      <c r="F345" s="551"/>
      <c r="G345" s="551"/>
      <c r="H345" s="551"/>
      <c r="I345" s="551"/>
      <c r="J345" s="552"/>
      <c r="K345" s="237"/>
    </row>
    <row r="346" spans="1:12" x14ac:dyDescent="0.25">
      <c r="A346" s="546"/>
      <c r="B346" s="86" t="s">
        <v>159</v>
      </c>
      <c r="C346" s="267" t="s">
        <v>11</v>
      </c>
      <c r="D346" s="267">
        <v>1</v>
      </c>
      <c r="E346" s="468"/>
      <c r="F346" s="467"/>
      <c r="G346" s="268">
        <f>F346*H346+F346</f>
        <v>0</v>
      </c>
      <c r="H346" s="88">
        <v>0.08</v>
      </c>
      <c r="I346" s="268">
        <f t="shared" ref="I346:I356" si="116">ROUND(D346*F346,2)</f>
        <v>0</v>
      </c>
      <c r="J346" s="268">
        <f t="shared" ref="J346:J356" si="117">ROUND(I346*H346+I346,2)</f>
        <v>0</v>
      </c>
      <c r="K346" s="237"/>
    </row>
    <row r="347" spans="1:12" x14ac:dyDescent="0.25">
      <c r="A347" s="546"/>
      <c r="B347" s="86" t="s">
        <v>160</v>
      </c>
      <c r="C347" s="267" t="s">
        <v>11</v>
      </c>
      <c r="D347" s="267">
        <v>1</v>
      </c>
      <c r="E347" s="468"/>
      <c r="F347" s="467"/>
      <c r="G347" s="268">
        <f t="shared" ref="G347:G356" si="118">F347*H347+F347</f>
        <v>0</v>
      </c>
      <c r="H347" s="88">
        <v>0.08</v>
      </c>
      <c r="I347" s="268">
        <f t="shared" si="116"/>
        <v>0</v>
      </c>
      <c r="J347" s="268">
        <f t="shared" si="117"/>
        <v>0</v>
      </c>
      <c r="K347" s="237"/>
    </row>
    <row r="348" spans="1:12" s="9" customFormat="1" x14ac:dyDescent="0.25">
      <c r="A348" s="546"/>
      <c r="B348" s="86" t="s">
        <v>99</v>
      </c>
      <c r="C348" s="267" t="s">
        <v>11</v>
      </c>
      <c r="D348" s="267">
        <v>1</v>
      </c>
      <c r="E348" s="468"/>
      <c r="F348" s="467"/>
      <c r="G348" s="268">
        <f t="shared" si="118"/>
        <v>0</v>
      </c>
      <c r="H348" s="88">
        <v>0.08</v>
      </c>
      <c r="I348" s="268">
        <f t="shared" si="116"/>
        <v>0</v>
      </c>
      <c r="J348" s="268">
        <f t="shared" si="117"/>
        <v>0</v>
      </c>
      <c r="K348" s="237"/>
    </row>
    <row r="349" spans="1:12" s="9" customFormat="1" x14ac:dyDescent="0.25">
      <c r="A349" s="546"/>
      <c r="B349" s="86" t="s">
        <v>100</v>
      </c>
      <c r="C349" s="267" t="s">
        <v>11</v>
      </c>
      <c r="D349" s="267">
        <v>1</v>
      </c>
      <c r="E349" s="468"/>
      <c r="F349" s="467"/>
      <c r="G349" s="268">
        <f t="shared" si="118"/>
        <v>0</v>
      </c>
      <c r="H349" s="88">
        <v>0.08</v>
      </c>
      <c r="I349" s="268">
        <f t="shared" si="116"/>
        <v>0</v>
      </c>
      <c r="J349" s="268">
        <f t="shared" si="117"/>
        <v>0</v>
      </c>
      <c r="K349" s="237"/>
    </row>
    <row r="350" spans="1:12" s="9" customFormat="1" x14ac:dyDescent="0.25">
      <c r="A350" s="546"/>
      <c r="B350" s="86" t="s">
        <v>161</v>
      </c>
      <c r="C350" s="267" t="s">
        <v>11</v>
      </c>
      <c r="D350" s="267">
        <v>1</v>
      </c>
      <c r="E350" s="468"/>
      <c r="F350" s="467"/>
      <c r="G350" s="268">
        <f t="shared" si="118"/>
        <v>0</v>
      </c>
      <c r="H350" s="88">
        <v>0.08</v>
      </c>
      <c r="I350" s="268">
        <f t="shared" si="116"/>
        <v>0</v>
      </c>
      <c r="J350" s="268">
        <f t="shared" si="117"/>
        <v>0</v>
      </c>
      <c r="K350" s="237"/>
    </row>
    <row r="351" spans="1:12" s="9" customFormat="1" x14ac:dyDescent="0.25">
      <c r="A351" s="546"/>
      <c r="B351" s="86" t="s">
        <v>57</v>
      </c>
      <c r="C351" s="267" t="s">
        <v>11</v>
      </c>
      <c r="D351" s="267">
        <v>5</v>
      </c>
      <c r="E351" s="468"/>
      <c r="F351" s="467"/>
      <c r="G351" s="268">
        <f t="shared" si="118"/>
        <v>0</v>
      </c>
      <c r="H351" s="88">
        <v>0.08</v>
      </c>
      <c r="I351" s="268">
        <f t="shared" si="116"/>
        <v>0</v>
      </c>
      <c r="J351" s="268">
        <f t="shared" si="117"/>
        <v>0</v>
      </c>
      <c r="K351" s="237"/>
    </row>
    <row r="352" spans="1:12" s="9" customFormat="1" x14ac:dyDescent="0.25">
      <c r="A352" s="546"/>
      <c r="B352" s="86" t="s">
        <v>165</v>
      </c>
      <c r="C352" s="267" t="s">
        <v>11</v>
      </c>
      <c r="D352" s="267">
        <v>1</v>
      </c>
      <c r="E352" s="468"/>
      <c r="F352" s="467"/>
      <c r="G352" s="268">
        <f t="shared" si="118"/>
        <v>0</v>
      </c>
      <c r="H352" s="88">
        <v>0.08</v>
      </c>
      <c r="I352" s="268">
        <f t="shared" si="116"/>
        <v>0</v>
      </c>
      <c r="J352" s="268">
        <f t="shared" si="117"/>
        <v>0</v>
      </c>
      <c r="K352" s="237"/>
    </row>
    <row r="353" spans="1:11" s="9" customFormat="1" x14ac:dyDescent="0.25">
      <c r="A353" s="546"/>
      <c r="B353" s="86" t="s">
        <v>166</v>
      </c>
      <c r="C353" s="267" t="s">
        <v>11</v>
      </c>
      <c r="D353" s="267">
        <v>1</v>
      </c>
      <c r="E353" s="468"/>
      <c r="F353" s="467"/>
      <c r="G353" s="268">
        <f t="shared" si="118"/>
        <v>0</v>
      </c>
      <c r="H353" s="88">
        <v>0.08</v>
      </c>
      <c r="I353" s="268">
        <f t="shared" si="116"/>
        <v>0</v>
      </c>
      <c r="J353" s="268">
        <f t="shared" si="117"/>
        <v>0</v>
      </c>
      <c r="K353" s="237"/>
    </row>
    <row r="354" spans="1:11" s="9" customFormat="1" x14ac:dyDescent="0.25">
      <c r="A354" s="546"/>
      <c r="B354" s="86" t="s">
        <v>164</v>
      </c>
      <c r="C354" s="267" t="s">
        <v>11</v>
      </c>
      <c r="D354" s="267">
        <v>1</v>
      </c>
      <c r="E354" s="468"/>
      <c r="F354" s="467"/>
      <c r="G354" s="268">
        <f t="shared" si="118"/>
        <v>0</v>
      </c>
      <c r="H354" s="88">
        <v>0.08</v>
      </c>
      <c r="I354" s="268">
        <f t="shared" si="116"/>
        <v>0</v>
      </c>
      <c r="J354" s="268">
        <f t="shared" si="117"/>
        <v>0</v>
      </c>
      <c r="K354" s="237"/>
    </row>
    <row r="355" spans="1:11" s="9" customFormat="1" x14ac:dyDescent="0.25">
      <c r="A355" s="546"/>
      <c r="B355" s="86" t="s">
        <v>163</v>
      </c>
      <c r="C355" s="267" t="s">
        <v>11</v>
      </c>
      <c r="D355" s="267">
        <v>1</v>
      </c>
      <c r="E355" s="468"/>
      <c r="F355" s="467"/>
      <c r="G355" s="268">
        <f t="shared" si="118"/>
        <v>0</v>
      </c>
      <c r="H355" s="88">
        <v>0.08</v>
      </c>
      <c r="I355" s="268">
        <f t="shared" si="116"/>
        <v>0</v>
      </c>
      <c r="J355" s="268">
        <f t="shared" si="117"/>
        <v>0</v>
      </c>
      <c r="K355" s="237"/>
    </row>
    <row r="356" spans="1:11" s="9" customFormat="1" x14ac:dyDescent="0.25">
      <c r="A356" s="546"/>
      <c r="B356" s="86" t="s">
        <v>59</v>
      </c>
      <c r="C356" s="267" t="s">
        <v>11</v>
      </c>
      <c r="D356" s="267">
        <v>5</v>
      </c>
      <c r="E356" s="468"/>
      <c r="F356" s="467"/>
      <c r="G356" s="268">
        <f t="shared" si="118"/>
        <v>0</v>
      </c>
      <c r="H356" s="88">
        <v>0.08</v>
      </c>
      <c r="I356" s="268">
        <f t="shared" si="116"/>
        <v>0</v>
      </c>
      <c r="J356" s="268">
        <f t="shared" si="117"/>
        <v>0</v>
      </c>
      <c r="K356" s="237"/>
    </row>
    <row r="357" spans="1:11" s="9" customFormat="1" ht="15.75" thickBot="1" x14ac:dyDescent="0.3">
      <c r="A357" s="547"/>
      <c r="B357" s="90" t="s">
        <v>13</v>
      </c>
      <c r="C357" s="91" t="s">
        <v>14</v>
      </c>
      <c r="D357" s="91" t="s">
        <v>14</v>
      </c>
      <c r="E357" s="91" t="s">
        <v>14</v>
      </c>
      <c r="F357" s="91" t="s">
        <v>14</v>
      </c>
      <c r="G357" s="91" t="s">
        <v>14</v>
      </c>
      <c r="H357" s="91" t="s">
        <v>14</v>
      </c>
      <c r="I357" s="271">
        <f>SUM(I346:I356)</f>
        <v>0</v>
      </c>
      <c r="J357" s="271">
        <f>SUM(J346:J356)</f>
        <v>0</v>
      </c>
      <c r="K357" s="239"/>
    </row>
    <row r="358" spans="1:11" s="9" customFormat="1" ht="15.75" thickBot="1" x14ac:dyDescent="0.3">
      <c r="A358" s="31"/>
      <c r="B358" s="31"/>
      <c r="C358" s="31"/>
      <c r="D358" s="31"/>
      <c r="E358" s="31"/>
      <c r="F358" s="31"/>
      <c r="G358" s="187"/>
      <c r="H358" s="95" t="s">
        <v>22</v>
      </c>
      <c r="I358" s="278">
        <f>I322+I333+I344</f>
        <v>0</v>
      </c>
      <c r="J358" s="278">
        <f>J322+J333+J344</f>
        <v>0</v>
      </c>
      <c r="K358" s="28"/>
    </row>
    <row r="359" spans="1:11" s="375" customFormat="1" ht="15" customHeight="1" x14ac:dyDescent="0.25">
      <c r="A359" s="395" t="s">
        <v>238</v>
      </c>
      <c r="B359" s="396" t="s">
        <v>239</v>
      </c>
      <c r="C359" s="397"/>
      <c r="D359" s="398"/>
      <c r="E359" s="399"/>
      <c r="F359" s="340"/>
      <c r="G359" s="340"/>
      <c r="H359" s="398"/>
      <c r="I359" s="400"/>
      <c r="J359" s="401"/>
    </row>
    <row r="360" spans="1:11" s="375" customFormat="1" ht="15" customHeight="1" x14ac:dyDescent="0.25">
      <c r="A360" s="514" t="s">
        <v>240</v>
      </c>
      <c r="B360" s="515"/>
      <c r="C360" s="515"/>
      <c r="D360" s="515"/>
      <c r="E360" s="515"/>
      <c r="F360" s="515"/>
      <c r="G360" s="515"/>
      <c r="H360" s="515"/>
      <c r="I360" s="515"/>
      <c r="J360" s="402"/>
    </row>
    <row r="361" spans="1:11" s="375" customFormat="1" ht="21" customHeight="1" x14ac:dyDescent="0.25">
      <c r="A361" s="514" t="s">
        <v>241</v>
      </c>
      <c r="B361" s="515"/>
      <c r="C361" s="515"/>
      <c r="D361" s="515"/>
      <c r="E361" s="515"/>
      <c r="F361" s="515"/>
      <c r="G361" s="515"/>
      <c r="H361" s="515"/>
      <c r="I361" s="515"/>
      <c r="J361" s="402"/>
    </row>
    <row r="362" spans="1:11" s="375" customFormat="1" ht="15" customHeight="1" x14ac:dyDescent="0.25">
      <c r="A362" s="516" t="s">
        <v>242</v>
      </c>
      <c r="B362" s="517"/>
      <c r="C362" s="517"/>
      <c r="D362" s="517"/>
      <c r="E362" s="517"/>
      <c r="F362" s="517"/>
      <c r="G362" s="517"/>
      <c r="H362" s="517"/>
      <c r="I362" s="517"/>
      <c r="J362" s="402"/>
    </row>
    <row r="363" spans="1:11" s="375" customFormat="1" ht="15" customHeight="1" x14ac:dyDescent="0.25">
      <c r="A363" s="514" t="s">
        <v>243</v>
      </c>
      <c r="B363" s="515"/>
      <c r="C363" s="515"/>
      <c r="D363" s="515"/>
      <c r="E363" s="515"/>
      <c r="F363" s="515"/>
      <c r="G363" s="515"/>
      <c r="H363" s="515"/>
      <c r="I363" s="515"/>
      <c r="J363" s="402"/>
    </row>
    <row r="364" spans="1:11" s="375" customFormat="1" ht="15" customHeight="1" x14ac:dyDescent="0.2">
      <c r="A364" s="403" t="s">
        <v>238</v>
      </c>
      <c r="B364" s="376" t="s">
        <v>244</v>
      </c>
      <c r="C364" s="376"/>
      <c r="D364" s="404"/>
      <c r="E364" s="404"/>
      <c r="F364" s="404"/>
      <c r="G364" s="404"/>
      <c r="H364" s="404"/>
      <c r="I364" s="404"/>
      <c r="J364" s="405"/>
    </row>
    <row r="365" spans="1:11" s="377" customFormat="1" ht="15" customHeight="1" x14ac:dyDescent="0.2">
      <c r="A365" s="403" t="s">
        <v>238</v>
      </c>
      <c r="B365" s="406" t="s">
        <v>245</v>
      </c>
      <c r="C365" s="406"/>
      <c r="D365" s="407"/>
      <c r="E365" s="407"/>
      <c r="F365" s="408"/>
      <c r="G365" s="408"/>
      <c r="H365" s="409"/>
      <c r="I365" s="409"/>
      <c r="J365" s="409"/>
    </row>
    <row r="366" spans="1:11" s="377" customFormat="1" ht="15" customHeight="1" x14ac:dyDescent="0.2">
      <c r="A366" s="403" t="s">
        <v>238</v>
      </c>
      <c r="B366" s="407" t="s">
        <v>248</v>
      </c>
      <c r="C366" s="407"/>
      <c r="D366" s="407"/>
      <c r="E366" s="407"/>
      <c r="F366" s="408"/>
      <c r="G366" s="408"/>
      <c r="H366" s="409"/>
      <c r="I366" s="409"/>
      <c r="J366" s="409"/>
    </row>
    <row r="367" spans="1:11" s="377" customFormat="1" ht="15" customHeight="1" x14ac:dyDescent="0.2">
      <c r="A367" s="403" t="s">
        <v>238</v>
      </c>
      <c r="B367" s="410" t="s">
        <v>249</v>
      </c>
      <c r="C367" s="411"/>
      <c r="D367" s="412"/>
      <c r="E367" s="412"/>
      <c r="F367" s="412"/>
      <c r="G367" s="412"/>
      <c r="H367" s="413"/>
      <c r="I367" s="413"/>
      <c r="J367" s="413"/>
    </row>
    <row r="368" spans="1:11" s="377" customFormat="1" ht="15" customHeight="1" x14ac:dyDescent="0.2">
      <c r="A368" s="409"/>
      <c r="B368" s="414" t="s">
        <v>246</v>
      </c>
      <c r="C368" s="415"/>
      <c r="D368" s="413"/>
      <c r="E368" s="413"/>
      <c r="F368" s="413"/>
      <c r="G368" s="413"/>
      <c r="H368" s="413"/>
      <c r="I368" s="413"/>
      <c r="J368" s="413"/>
    </row>
    <row r="369" spans="1:12" s="378" customFormat="1" ht="7.5" customHeight="1" x14ac:dyDescent="0.2">
      <c r="A369" s="416"/>
      <c r="B369" s="341"/>
      <c r="C369" s="341"/>
      <c r="D369" s="416"/>
      <c r="E369" s="416"/>
      <c r="F369" s="416"/>
      <c r="G369" s="416"/>
      <c r="H369" s="416"/>
      <c r="I369" s="416"/>
      <c r="J369" s="416"/>
    </row>
    <row r="370" spans="1:12" s="377" customFormat="1" ht="15" customHeight="1" x14ac:dyDescent="0.2">
      <c r="A370" s="542"/>
      <c r="B370" s="542"/>
      <c r="C370" s="492"/>
      <c r="D370" s="529" t="s">
        <v>247</v>
      </c>
      <c r="E370" s="529"/>
      <c r="F370" s="529"/>
      <c r="G370" s="529"/>
      <c r="H370" s="529"/>
      <c r="I370" s="529"/>
      <c r="J370" s="529"/>
    </row>
    <row r="371" spans="1:12" ht="15.75" thickBot="1" x14ac:dyDescent="0.3">
      <c r="A371" s="1" t="s">
        <v>188</v>
      </c>
      <c r="B371" s="187"/>
      <c r="C371" s="187"/>
      <c r="D371" s="187"/>
      <c r="E371" s="187"/>
      <c r="F371" s="187"/>
      <c r="G371" s="240"/>
      <c r="H371" s="240"/>
      <c r="I371" s="240"/>
      <c r="J371" s="240"/>
      <c r="K371" s="240"/>
    </row>
    <row r="372" spans="1:12" ht="34.5" thickBot="1" x14ac:dyDescent="0.3">
      <c r="A372" s="280" t="s">
        <v>1</v>
      </c>
      <c r="B372" s="281" t="s">
        <v>2</v>
      </c>
      <c r="C372" s="282" t="s">
        <v>3</v>
      </c>
      <c r="D372" s="281" t="s">
        <v>4</v>
      </c>
      <c r="E372" s="281" t="s">
        <v>23</v>
      </c>
      <c r="F372" s="281" t="s">
        <v>199</v>
      </c>
      <c r="G372" s="281" t="s">
        <v>200</v>
      </c>
      <c r="H372" s="281" t="s">
        <v>6</v>
      </c>
      <c r="I372" s="283" t="s">
        <v>201</v>
      </c>
      <c r="J372" s="284" t="s">
        <v>202</v>
      </c>
      <c r="K372" s="157" t="s">
        <v>7</v>
      </c>
    </row>
    <row r="373" spans="1:12" ht="29.25" x14ac:dyDescent="0.25">
      <c r="A373" s="272">
        <v>1</v>
      </c>
      <c r="B373" s="273" t="s">
        <v>169</v>
      </c>
      <c r="C373" s="82" t="s">
        <v>8</v>
      </c>
      <c r="D373" s="274">
        <v>10</v>
      </c>
      <c r="E373" s="469"/>
      <c r="F373" s="461"/>
      <c r="G373" s="275">
        <f>F373*H373+F373</f>
        <v>0</v>
      </c>
      <c r="H373" s="276">
        <v>0.08</v>
      </c>
      <c r="I373" s="277">
        <f t="shared" ref="I373" si="119">ROUND(D373*F373,2)</f>
        <v>0</v>
      </c>
      <c r="J373" s="277">
        <f t="shared" ref="J373" si="120">ROUND(I373*H373+I373,2)</f>
        <v>0</v>
      </c>
      <c r="K373" s="142"/>
      <c r="L373" s="16"/>
    </row>
    <row r="374" spans="1:12" x14ac:dyDescent="0.25">
      <c r="A374" s="550" t="s">
        <v>9</v>
      </c>
      <c r="B374" s="551"/>
      <c r="C374" s="551"/>
      <c r="D374" s="551"/>
      <c r="E374" s="551"/>
      <c r="F374" s="551"/>
      <c r="G374" s="551"/>
      <c r="H374" s="551"/>
      <c r="I374" s="551"/>
      <c r="J374" s="552"/>
      <c r="K374" s="226"/>
    </row>
    <row r="375" spans="1:12" x14ac:dyDescent="0.25">
      <c r="A375" s="546"/>
      <c r="B375" s="86" t="s">
        <v>167</v>
      </c>
      <c r="C375" s="267" t="s">
        <v>11</v>
      </c>
      <c r="D375" s="267">
        <v>1</v>
      </c>
      <c r="E375" s="468"/>
      <c r="F375" s="467"/>
      <c r="G375" s="268">
        <f>F375*H375+F375</f>
        <v>0</v>
      </c>
      <c r="H375" s="88">
        <v>0.08</v>
      </c>
      <c r="I375" s="268">
        <f t="shared" ref="I375:I380" si="121">ROUND(D375*F375,2)</f>
        <v>0</v>
      </c>
      <c r="J375" s="268">
        <f t="shared" ref="J375:J380" si="122">ROUND(I375*H375+I375,2)</f>
        <v>0</v>
      </c>
      <c r="K375" s="226"/>
    </row>
    <row r="376" spans="1:12" x14ac:dyDescent="0.25">
      <c r="A376" s="546"/>
      <c r="B376" s="86" t="s">
        <v>170</v>
      </c>
      <c r="C376" s="267" t="s">
        <v>11</v>
      </c>
      <c r="D376" s="267">
        <v>1</v>
      </c>
      <c r="E376" s="468"/>
      <c r="F376" s="467"/>
      <c r="G376" s="268">
        <f t="shared" ref="G376:G380" si="123">F376*H376+F376</f>
        <v>0</v>
      </c>
      <c r="H376" s="88">
        <v>0.08</v>
      </c>
      <c r="I376" s="268">
        <f t="shared" si="121"/>
        <v>0</v>
      </c>
      <c r="J376" s="268">
        <f t="shared" si="122"/>
        <v>0</v>
      </c>
      <c r="K376" s="226"/>
    </row>
    <row r="377" spans="1:12" x14ac:dyDescent="0.25">
      <c r="A377" s="546"/>
      <c r="B377" s="86" t="s">
        <v>168</v>
      </c>
      <c r="C377" s="267" t="s">
        <v>11</v>
      </c>
      <c r="D377" s="267">
        <v>1</v>
      </c>
      <c r="E377" s="468"/>
      <c r="F377" s="467"/>
      <c r="G377" s="268">
        <f t="shared" si="123"/>
        <v>0</v>
      </c>
      <c r="H377" s="88">
        <v>0.08</v>
      </c>
      <c r="I377" s="268">
        <f t="shared" si="121"/>
        <v>0</v>
      </c>
      <c r="J377" s="268">
        <f t="shared" si="122"/>
        <v>0</v>
      </c>
      <c r="K377" s="226"/>
    </row>
    <row r="378" spans="1:12" x14ac:dyDescent="0.25">
      <c r="A378" s="546"/>
      <c r="B378" s="86" t="s">
        <v>100</v>
      </c>
      <c r="C378" s="267" t="s">
        <v>11</v>
      </c>
      <c r="D378" s="267">
        <v>1</v>
      </c>
      <c r="E378" s="468"/>
      <c r="F378" s="467"/>
      <c r="G378" s="268">
        <f t="shared" si="123"/>
        <v>0</v>
      </c>
      <c r="H378" s="88">
        <v>0.08</v>
      </c>
      <c r="I378" s="268">
        <f t="shared" si="121"/>
        <v>0</v>
      </c>
      <c r="J378" s="268">
        <f t="shared" si="122"/>
        <v>0</v>
      </c>
      <c r="K378" s="226"/>
    </row>
    <row r="379" spans="1:12" x14ac:dyDescent="0.25">
      <c r="A379" s="546"/>
      <c r="B379" s="86" t="s">
        <v>171</v>
      </c>
      <c r="C379" s="267" t="s">
        <v>11</v>
      </c>
      <c r="D379" s="267">
        <v>1</v>
      </c>
      <c r="E379" s="468"/>
      <c r="F379" s="467"/>
      <c r="G379" s="268">
        <f t="shared" si="123"/>
        <v>0</v>
      </c>
      <c r="H379" s="88">
        <v>0.08</v>
      </c>
      <c r="I379" s="268">
        <f t="shared" si="121"/>
        <v>0</v>
      </c>
      <c r="J379" s="268">
        <f t="shared" si="122"/>
        <v>0</v>
      </c>
      <c r="K379" s="226"/>
    </row>
    <row r="380" spans="1:12" x14ac:dyDescent="0.25">
      <c r="A380" s="546"/>
      <c r="B380" s="86" t="s">
        <v>172</v>
      </c>
      <c r="C380" s="267" t="s">
        <v>11</v>
      </c>
      <c r="D380" s="267">
        <v>1</v>
      </c>
      <c r="E380" s="468"/>
      <c r="F380" s="467"/>
      <c r="G380" s="268">
        <f t="shared" si="123"/>
        <v>0</v>
      </c>
      <c r="H380" s="88">
        <v>0.08</v>
      </c>
      <c r="I380" s="268">
        <f t="shared" si="121"/>
        <v>0</v>
      </c>
      <c r="J380" s="268">
        <f t="shared" si="122"/>
        <v>0</v>
      </c>
      <c r="K380" s="226"/>
    </row>
    <row r="381" spans="1:12" ht="15.75" thickBot="1" x14ac:dyDescent="0.3">
      <c r="A381" s="547"/>
      <c r="B381" s="90" t="s">
        <v>13</v>
      </c>
      <c r="C381" s="91" t="s">
        <v>14</v>
      </c>
      <c r="D381" s="91" t="s">
        <v>14</v>
      </c>
      <c r="E381" s="91" t="s">
        <v>14</v>
      </c>
      <c r="F381" s="91" t="s">
        <v>14</v>
      </c>
      <c r="G381" s="91" t="s">
        <v>14</v>
      </c>
      <c r="H381" s="91" t="s">
        <v>14</v>
      </c>
      <c r="I381" s="271">
        <f>SUM(I375:I380)</f>
        <v>0</v>
      </c>
      <c r="J381" s="271">
        <f>SUM(J375:J380)</f>
        <v>0</v>
      </c>
      <c r="K381" s="230"/>
    </row>
    <row r="382" spans="1:12" s="9" customFormat="1" ht="15.75" thickBot="1" x14ac:dyDescent="0.3">
      <c r="A382" s="31"/>
      <c r="B382" s="31"/>
      <c r="C382" s="31"/>
      <c r="D382" s="31"/>
      <c r="E382" s="31"/>
      <c r="F382" s="31"/>
      <c r="G382" s="187"/>
      <c r="H382" s="95" t="s">
        <v>22</v>
      </c>
      <c r="I382" s="355">
        <f>SUM(I373)</f>
        <v>0</v>
      </c>
      <c r="J382" s="355">
        <f>SUM(J373)</f>
        <v>0</v>
      </c>
      <c r="K382" s="28"/>
    </row>
    <row r="383" spans="1:12" s="375" customFormat="1" ht="15" customHeight="1" x14ac:dyDescent="0.25">
      <c r="A383" s="395" t="s">
        <v>238</v>
      </c>
      <c r="B383" s="396" t="s">
        <v>239</v>
      </c>
      <c r="C383" s="397"/>
      <c r="D383" s="398"/>
      <c r="E383" s="399"/>
      <c r="F383" s="340"/>
      <c r="G383" s="340"/>
      <c r="H383" s="398"/>
      <c r="I383" s="400"/>
      <c r="J383" s="401"/>
    </row>
    <row r="384" spans="1:12" s="375" customFormat="1" ht="15" customHeight="1" x14ac:dyDescent="0.25">
      <c r="A384" s="514" t="s">
        <v>240</v>
      </c>
      <c r="B384" s="515"/>
      <c r="C384" s="515"/>
      <c r="D384" s="515"/>
      <c r="E384" s="515"/>
      <c r="F384" s="515"/>
      <c r="G384" s="515"/>
      <c r="H384" s="515"/>
      <c r="I384" s="515"/>
      <c r="J384" s="402"/>
    </row>
    <row r="385" spans="1:12" s="375" customFormat="1" ht="21" customHeight="1" x14ac:dyDescent="0.25">
      <c r="A385" s="514" t="s">
        <v>241</v>
      </c>
      <c r="B385" s="515"/>
      <c r="C385" s="515"/>
      <c r="D385" s="515"/>
      <c r="E385" s="515"/>
      <c r="F385" s="515"/>
      <c r="G385" s="515"/>
      <c r="H385" s="515"/>
      <c r="I385" s="515"/>
      <c r="J385" s="402"/>
    </row>
    <row r="386" spans="1:12" s="375" customFormat="1" ht="15" customHeight="1" x14ac:dyDescent="0.25">
      <c r="A386" s="516" t="s">
        <v>242</v>
      </c>
      <c r="B386" s="517"/>
      <c r="C386" s="517"/>
      <c r="D386" s="517"/>
      <c r="E386" s="517"/>
      <c r="F386" s="517"/>
      <c r="G386" s="517"/>
      <c r="H386" s="517"/>
      <c r="I386" s="517"/>
      <c r="J386" s="402"/>
    </row>
    <row r="387" spans="1:12" s="375" customFormat="1" ht="15" customHeight="1" x14ac:dyDescent="0.25">
      <c r="A387" s="514" t="s">
        <v>243</v>
      </c>
      <c r="B387" s="515"/>
      <c r="C387" s="515"/>
      <c r="D387" s="515"/>
      <c r="E387" s="515"/>
      <c r="F387" s="515"/>
      <c r="G387" s="515"/>
      <c r="H387" s="515"/>
      <c r="I387" s="515"/>
      <c r="J387" s="402"/>
    </row>
    <row r="388" spans="1:12" s="375" customFormat="1" ht="15" customHeight="1" x14ac:dyDescent="0.2">
      <c r="A388" s="403" t="s">
        <v>238</v>
      </c>
      <c r="B388" s="376" t="s">
        <v>244</v>
      </c>
      <c r="C388" s="376"/>
      <c r="D388" s="404"/>
      <c r="E388" s="404"/>
      <c r="F388" s="404"/>
      <c r="G388" s="404"/>
      <c r="H388" s="404"/>
      <c r="I388" s="404"/>
      <c r="J388" s="405"/>
    </row>
    <row r="389" spans="1:12" s="377" customFormat="1" ht="15" customHeight="1" x14ac:dyDescent="0.2">
      <c r="A389" s="403" t="s">
        <v>238</v>
      </c>
      <c r="B389" s="406" t="s">
        <v>245</v>
      </c>
      <c r="C389" s="406"/>
      <c r="D389" s="407"/>
      <c r="E389" s="407"/>
      <c r="F389" s="408"/>
      <c r="G389" s="408"/>
      <c r="H389" s="409"/>
      <c r="I389" s="409"/>
      <c r="J389" s="409"/>
    </row>
    <row r="390" spans="1:12" s="377" customFormat="1" ht="15" customHeight="1" x14ac:dyDescent="0.2">
      <c r="A390" s="403" t="s">
        <v>238</v>
      </c>
      <c r="B390" s="407" t="s">
        <v>248</v>
      </c>
      <c r="C390" s="407"/>
      <c r="D390" s="407"/>
      <c r="E390" s="407"/>
      <c r="F390" s="408"/>
      <c r="G390" s="408"/>
      <c r="H390" s="409"/>
      <c r="I390" s="409"/>
      <c r="J390" s="409"/>
    </row>
    <row r="391" spans="1:12" s="377" customFormat="1" ht="15" customHeight="1" x14ac:dyDescent="0.2">
      <c r="A391" s="403" t="s">
        <v>238</v>
      </c>
      <c r="B391" s="410" t="s">
        <v>249</v>
      </c>
      <c r="C391" s="411"/>
      <c r="D391" s="412"/>
      <c r="E391" s="412"/>
      <c r="F391" s="412"/>
      <c r="G391" s="412"/>
      <c r="H391" s="413"/>
      <c r="I391" s="413"/>
      <c r="J391" s="413"/>
    </row>
    <row r="392" spans="1:12" s="377" customFormat="1" ht="15" customHeight="1" x14ac:dyDescent="0.2">
      <c r="A392" s="409"/>
      <c r="B392" s="414" t="s">
        <v>246</v>
      </c>
      <c r="C392" s="415"/>
      <c r="D392" s="413"/>
      <c r="E392" s="413"/>
      <c r="F392" s="413"/>
      <c r="G392" s="413"/>
      <c r="H392" s="413"/>
      <c r="I392" s="413"/>
      <c r="J392" s="413"/>
    </row>
    <row r="393" spans="1:12" s="378" customFormat="1" ht="7.5" customHeight="1" x14ac:dyDescent="0.2">
      <c r="A393" s="416"/>
      <c r="B393" s="341"/>
      <c r="C393" s="341"/>
      <c r="D393" s="416"/>
      <c r="E393" s="416"/>
      <c r="F393" s="416"/>
      <c r="G393" s="416"/>
      <c r="H393" s="416"/>
      <c r="I393" s="416"/>
      <c r="J393" s="416"/>
    </row>
    <row r="394" spans="1:12" s="377" customFormat="1" ht="15" customHeight="1" x14ac:dyDescent="0.2">
      <c r="A394" s="542"/>
      <c r="B394" s="542"/>
      <c r="C394" s="492"/>
      <c r="D394" s="529" t="s">
        <v>247</v>
      </c>
      <c r="E394" s="529"/>
      <c r="F394" s="529"/>
      <c r="G394" s="529"/>
      <c r="H394" s="529"/>
      <c r="I394" s="529"/>
      <c r="J394" s="529"/>
    </row>
    <row r="395" spans="1:12" ht="15.75" thickBot="1" x14ac:dyDescent="0.3">
      <c r="A395" s="1" t="s">
        <v>189</v>
      </c>
      <c r="B395" s="31"/>
      <c r="C395" s="31"/>
      <c r="D395" s="31"/>
      <c r="E395" s="31"/>
      <c r="F395" s="31"/>
      <c r="G395" s="31"/>
      <c r="H395" s="31"/>
      <c r="I395" s="285"/>
      <c r="J395" s="286"/>
      <c r="K395" s="28"/>
    </row>
    <row r="396" spans="1:12" ht="34.5" thickBot="1" x14ac:dyDescent="0.3">
      <c r="A396" s="280" t="s">
        <v>1</v>
      </c>
      <c r="B396" s="281" t="s">
        <v>2</v>
      </c>
      <c r="C396" s="282" t="s">
        <v>3</v>
      </c>
      <c r="D396" s="281" t="s">
        <v>4</v>
      </c>
      <c r="E396" s="281" t="s">
        <v>23</v>
      </c>
      <c r="F396" s="281" t="s">
        <v>199</v>
      </c>
      <c r="G396" s="281" t="s">
        <v>200</v>
      </c>
      <c r="H396" s="281" t="s">
        <v>6</v>
      </c>
      <c r="I396" s="283" t="s">
        <v>201</v>
      </c>
      <c r="J396" s="284" t="s">
        <v>202</v>
      </c>
      <c r="K396" s="138" t="s">
        <v>7</v>
      </c>
    </row>
    <row r="397" spans="1:12" x14ac:dyDescent="0.25">
      <c r="A397" s="287">
        <v>1</v>
      </c>
      <c r="B397" s="273" t="s">
        <v>62</v>
      </c>
      <c r="C397" s="82" t="s">
        <v>11</v>
      </c>
      <c r="D397" s="82">
        <v>5</v>
      </c>
      <c r="E397" s="470"/>
      <c r="F397" s="471"/>
      <c r="G397" s="288">
        <f>F397*H397+F397</f>
        <v>0</v>
      </c>
      <c r="H397" s="289">
        <v>0.08</v>
      </c>
      <c r="I397" s="288">
        <f t="shared" ref="I397:I410" si="124">ROUND(D397*F397,2)</f>
        <v>0</v>
      </c>
      <c r="J397" s="288">
        <f t="shared" ref="J397:J410" si="125">ROUND(I397*H397+I397,2)</f>
        <v>0</v>
      </c>
      <c r="K397" s="142"/>
      <c r="L397" s="15"/>
    </row>
    <row r="398" spans="1:12" x14ac:dyDescent="0.25">
      <c r="A398" s="290">
        <v>2</v>
      </c>
      <c r="B398" s="291" t="s">
        <v>63</v>
      </c>
      <c r="C398" s="292" t="s">
        <v>11</v>
      </c>
      <c r="D398" s="292">
        <v>150</v>
      </c>
      <c r="E398" s="472"/>
      <c r="F398" s="473"/>
      <c r="G398" s="293">
        <f t="shared" ref="G398:G410" si="126">F398*H398+F398</f>
        <v>0</v>
      </c>
      <c r="H398" s="294">
        <v>0.08</v>
      </c>
      <c r="I398" s="293">
        <f t="shared" si="124"/>
        <v>0</v>
      </c>
      <c r="J398" s="293">
        <f t="shared" si="125"/>
        <v>0</v>
      </c>
      <c r="K398" s="144"/>
      <c r="L398" s="15"/>
    </row>
    <row r="399" spans="1:12" x14ac:dyDescent="0.25">
      <c r="A399" s="290">
        <v>3</v>
      </c>
      <c r="B399" s="291" t="s">
        <v>64</v>
      </c>
      <c r="C399" s="292" t="s">
        <v>11</v>
      </c>
      <c r="D399" s="292">
        <v>5</v>
      </c>
      <c r="E399" s="472"/>
      <c r="F399" s="473"/>
      <c r="G399" s="293">
        <f t="shared" si="126"/>
        <v>0</v>
      </c>
      <c r="H399" s="294">
        <v>0.08</v>
      </c>
      <c r="I399" s="293">
        <f t="shared" si="124"/>
        <v>0</v>
      </c>
      <c r="J399" s="293">
        <f t="shared" si="125"/>
        <v>0</v>
      </c>
      <c r="K399" s="144"/>
      <c r="L399" s="15"/>
    </row>
    <row r="400" spans="1:12" x14ac:dyDescent="0.25">
      <c r="A400" s="290">
        <v>4</v>
      </c>
      <c r="B400" s="291" t="s">
        <v>65</v>
      </c>
      <c r="C400" s="292" t="s">
        <v>11</v>
      </c>
      <c r="D400" s="292">
        <v>60</v>
      </c>
      <c r="E400" s="472"/>
      <c r="F400" s="473"/>
      <c r="G400" s="293">
        <f t="shared" si="126"/>
        <v>0</v>
      </c>
      <c r="H400" s="294">
        <v>0.08</v>
      </c>
      <c r="I400" s="293">
        <f t="shared" si="124"/>
        <v>0</v>
      </c>
      <c r="J400" s="293">
        <f t="shared" si="125"/>
        <v>0</v>
      </c>
      <c r="K400" s="144"/>
      <c r="L400" s="15"/>
    </row>
    <row r="401" spans="1:12" x14ac:dyDescent="0.25">
      <c r="A401" s="290">
        <v>5</v>
      </c>
      <c r="B401" s="291" t="s">
        <v>66</v>
      </c>
      <c r="C401" s="292" t="s">
        <v>11</v>
      </c>
      <c r="D401" s="292">
        <v>5</v>
      </c>
      <c r="E401" s="472"/>
      <c r="F401" s="473"/>
      <c r="G401" s="293">
        <f t="shared" si="126"/>
        <v>0</v>
      </c>
      <c r="H401" s="294">
        <v>0.08</v>
      </c>
      <c r="I401" s="293">
        <f t="shared" si="124"/>
        <v>0</v>
      </c>
      <c r="J401" s="293">
        <f t="shared" si="125"/>
        <v>0</v>
      </c>
      <c r="K401" s="144"/>
      <c r="L401" s="15"/>
    </row>
    <row r="402" spans="1:12" x14ac:dyDescent="0.25">
      <c r="A402" s="290">
        <v>6</v>
      </c>
      <c r="B402" s="291" t="s">
        <v>67</v>
      </c>
      <c r="C402" s="292" t="s">
        <v>11</v>
      </c>
      <c r="D402" s="292">
        <v>5</v>
      </c>
      <c r="E402" s="472"/>
      <c r="F402" s="473"/>
      <c r="G402" s="293">
        <f t="shared" si="126"/>
        <v>0</v>
      </c>
      <c r="H402" s="294">
        <v>0.08</v>
      </c>
      <c r="I402" s="293">
        <f t="shared" si="124"/>
        <v>0</v>
      </c>
      <c r="J402" s="293">
        <f t="shared" si="125"/>
        <v>0</v>
      </c>
      <c r="K402" s="144"/>
      <c r="L402" s="15"/>
    </row>
    <row r="403" spans="1:12" ht="19.5" x14ac:dyDescent="0.25">
      <c r="A403" s="290">
        <v>7</v>
      </c>
      <c r="B403" s="291" t="s">
        <v>68</v>
      </c>
      <c r="C403" s="292" t="s">
        <v>11</v>
      </c>
      <c r="D403" s="292">
        <v>5</v>
      </c>
      <c r="E403" s="472"/>
      <c r="F403" s="474"/>
      <c r="G403" s="293">
        <f t="shared" si="126"/>
        <v>0</v>
      </c>
      <c r="H403" s="294">
        <v>0.08</v>
      </c>
      <c r="I403" s="293">
        <f t="shared" si="124"/>
        <v>0</v>
      </c>
      <c r="J403" s="293">
        <f t="shared" si="125"/>
        <v>0</v>
      </c>
      <c r="K403" s="144"/>
      <c r="L403" s="15"/>
    </row>
    <row r="404" spans="1:12" x14ac:dyDescent="0.25">
      <c r="A404" s="290">
        <v>8</v>
      </c>
      <c r="B404" s="291" t="s">
        <v>69</v>
      </c>
      <c r="C404" s="292" t="s">
        <v>11</v>
      </c>
      <c r="D404" s="292">
        <v>5</v>
      </c>
      <c r="E404" s="472"/>
      <c r="F404" s="473"/>
      <c r="G404" s="293">
        <f t="shared" si="126"/>
        <v>0</v>
      </c>
      <c r="H404" s="294">
        <v>0.08</v>
      </c>
      <c r="I404" s="293">
        <f t="shared" si="124"/>
        <v>0</v>
      </c>
      <c r="J404" s="293">
        <f t="shared" si="125"/>
        <v>0</v>
      </c>
      <c r="K404" s="144"/>
      <c r="L404" s="15"/>
    </row>
    <row r="405" spans="1:12" x14ac:dyDescent="0.25">
      <c r="A405" s="290">
        <v>9</v>
      </c>
      <c r="B405" s="291" t="s">
        <v>70</v>
      </c>
      <c r="C405" s="292" t="s">
        <v>11</v>
      </c>
      <c r="D405" s="292">
        <v>5</v>
      </c>
      <c r="E405" s="472"/>
      <c r="F405" s="473"/>
      <c r="G405" s="293">
        <f t="shared" si="126"/>
        <v>0</v>
      </c>
      <c r="H405" s="294">
        <v>0.08</v>
      </c>
      <c r="I405" s="293">
        <f t="shared" si="124"/>
        <v>0</v>
      </c>
      <c r="J405" s="293">
        <f t="shared" si="125"/>
        <v>0</v>
      </c>
      <c r="K405" s="144"/>
      <c r="L405" s="15"/>
    </row>
    <row r="406" spans="1:12" ht="19.5" x14ac:dyDescent="0.25">
      <c r="A406" s="290">
        <v>10</v>
      </c>
      <c r="B406" s="291" t="s">
        <v>71</v>
      </c>
      <c r="C406" s="292" t="s">
        <v>11</v>
      </c>
      <c r="D406" s="292">
        <v>5</v>
      </c>
      <c r="E406" s="472"/>
      <c r="F406" s="473"/>
      <c r="G406" s="293">
        <f t="shared" si="126"/>
        <v>0</v>
      </c>
      <c r="H406" s="294">
        <v>0.08</v>
      </c>
      <c r="I406" s="293">
        <f t="shared" si="124"/>
        <v>0</v>
      </c>
      <c r="J406" s="293">
        <f t="shared" si="125"/>
        <v>0</v>
      </c>
      <c r="K406" s="144"/>
      <c r="L406" s="15"/>
    </row>
    <row r="407" spans="1:12" x14ac:dyDescent="0.25">
      <c r="A407" s="290">
        <v>11</v>
      </c>
      <c r="B407" s="291" t="s">
        <v>72</v>
      </c>
      <c r="C407" s="292" t="s">
        <v>11</v>
      </c>
      <c r="D407" s="292">
        <v>5</v>
      </c>
      <c r="E407" s="472"/>
      <c r="F407" s="473"/>
      <c r="G407" s="293">
        <f t="shared" si="126"/>
        <v>0</v>
      </c>
      <c r="H407" s="294">
        <v>0.08</v>
      </c>
      <c r="I407" s="293">
        <f t="shared" si="124"/>
        <v>0</v>
      </c>
      <c r="J407" s="293">
        <f t="shared" si="125"/>
        <v>0</v>
      </c>
      <c r="K407" s="144"/>
      <c r="L407" s="15"/>
    </row>
    <row r="408" spans="1:12" x14ac:dyDescent="0.25">
      <c r="A408" s="290">
        <v>12</v>
      </c>
      <c r="B408" s="291" t="s">
        <v>73</v>
      </c>
      <c r="C408" s="292" t="s">
        <v>11</v>
      </c>
      <c r="D408" s="292">
        <v>5</v>
      </c>
      <c r="E408" s="472"/>
      <c r="F408" s="473"/>
      <c r="G408" s="293">
        <f t="shared" si="126"/>
        <v>0</v>
      </c>
      <c r="H408" s="294">
        <v>0.08</v>
      </c>
      <c r="I408" s="293">
        <f t="shared" si="124"/>
        <v>0</v>
      </c>
      <c r="J408" s="293">
        <f t="shared" si="125"/>
        <v>0</v>
      </c>
      <c r="K408" s="144"/>
      <c r="L408" s="15"/>
    </row>
    <row r="409" spans="1:12" x14ac:dyDescent="0.25">
      <c r="A409" s="290">
        <v>13</v>
      </c>
      <c r="B409" s="291" t="s">
        <v>74</v>
      </c>
      <c r="C409" s="292" t="s">
        <v>11</v>
      </c>
      <c r="D409" s="292">
        <v>3</v>
      </c>
      <c r="E409" s="472"/>
      <c r="F409" s="473"/>
      <c r="G409" s="293">
        <f t="shared" si="126"/>
        <v>0</v>
      </c>
      <c r="H409" s="294">
        <v>0.08</v>
      </c>
      <c r="I409" s="293">
        <f t="shared" si="124"/>
        <v>0</v>
      </c>
      <c r="J409" s="293">
        <f t="shared" si="125"/>
        <v>0</v>
      </c>
      <c r="K409" s="144"/>
      <c r="L409" s="15"/>
    </row>
    <row r="410" spans="1:12" ht="15.75" thickBot="1" x14ac:dyDescent="0.3">
      <c r="A410" s="295">
        <v>14</v>
      </c>
      <c r="B410" s="296" t="s">
        <v>75</v>
      </c>
      <c r="C410" s="297" t="s">
        <v>11</v>
      </c>
      <c r="D410" s="297">
        <v>5</v>
      </c>
      <c r="E410" s="475"/>
      <c r="F410" s="476"/>
      <c r="G410" s="298">
        <f t="shared" si="126"/>
        <v>0</v>
      </c>
      <c r="H410" s="299">
        <v>0.08</v>
      </c>
      <c r="I410" s="298">
        <f t="shared" si="124"/>
        <v>0</v>
      </c>
      <c r="J410" s="298">
        <f t="shared" si="125"/>
        <v>0</v>
      </c>
      <c r="K410" s="148"/>
      <c r="L410" s="15"/>
    </row>
    <row r="411" spans="1:12" ht="15.75" thickBot="1" x14ac:dyDescent="0.3">
      <c r="A411" s="31"/>
      <c r="B411" s="31"/>
      <c r="C411" s="31"/>
      <c r="D411" s="31"/>
      <c r="E411" s="31"/>
      <c r="F411" s="187"/>
      <c r="G411" s="187"/>
      <c r="H411" s="300" t="s">
        <v>22</v>
      </c>
      <c r="I411" s="301">
        <f>SUM(I397:I410)</f>
        <v>0</v>
      </c>
      <c r="J411" s="301">
        <f>SUM(J397:J410)</f>
        <v>0</v>
      </c>
      <c r="K411" s="28"/>
    </row>
    <row r="412" spans="1:12" s="375" customFormat="1" ht="15" customHeight="1" x14ac:dyDescent="0.25">
      <c r="A412" s="395" t="s">
        <v>238</v>
      </c>
      <c r="B412" s="396" t="s">
        <v>239</v>
      </c>
      <c r="C412" s="397"/>
      <c r="D412" s="398"/>
      <c r="E412" s="399"/>
      <c r="F412" s="340"/>
      <c r="G412" s="340"/>
      <c r="H412" s="398"/>
      <c r="I412" s="400"/>
      <c r="J412" s="401"/>
    </row>
    <row r="413" spans="1:12" s="375" customFormat="1" ht="15" customHeight="1" x14ac:dyDescent="0.25">
      <c r="A413" s="514" t="s">
        <v>240</v>
      </c>
      <c r="B413" s="515"/>
      <c r="C413" s="515"/>
      <c r="D413" s="515"/>
      <c r="E413" s="515"/>
      <c r="F413" s="515"/>
      <c r="G413" s="515"/>
      <c r="H413" s="515"/>
      <c r="I413" s="515"/>
      <c r="J413" s="402"/>
    </row>
    <row r="414" spans="1:12" s="375" customFormat="1" ht="21" customHeight="1" x14ac:dyDescent="0.25">
      <c r="A414" s="514" t="s">
        <v>241</v>
      </c>
      <c r="B414" s="515"/>
      <c r="C414" s="515"/>
      <c r="D414" s="515"/>
      <c r="E414" s="515"/>
      <c r="F414" s="515"/>
      <c r="G414" s="515"/>
      <c r="H414" s="515"/>
      <c r="I414" s="515"/>
      <c r="J414" s="402"/>
    </row>
    <row r="415" spans="1:12" s="375" customFormat="1" ht="15" customHeight="1" x14ac:dyDescent="0.25">
      <c r="A415" s="516" t="s">
        <v>242</v>
      </c>
      <c r="B415" s="517"/>
      <c r="C415" s="517"/>
      <c r="D415" s="517"/>
      <c r="E415" s="517"/>
      <c r="F415" s="517"/>
      <c r="G415" s="517"/>
      <c r="H415" s="517"/>
      <c r="I415" s="517"/>
      <c r="J415" s="402"/>
    </row>
    <row r="416" spans="1:12" s="375" customFormat="1" ht="15" customHeight="1" x14ac:dyDescent="0.25">
      <c r="A416" s="514" t="s">
        <v>243</v>
      </c>
      <c r="B416" s="515"/>
      <c r="C416" s="515"/>
      <c r="D416" s="515"/>
      <c r="E416" s="515"/>
      <c r="F416" s="515"/>
      <c r="G416" s="515"/>
      <c r="H416" s="515"/>
      <c r="I416" s="515"/>
      <c r="J416" s="402"/>
    </row>
    <row r="417" spans="1:12" s="375" customFormat="1" ht="15" customHeight="1" x14ac:dyDescent="0.2">
      <c r="A417" s="403" t="s">
        <v>238</v>
      </c>
      <c r="B417" s="376" t="s">
        <v>244</v>
      </c>
      <c r="C417" s="376"/>
      <c r="D417" s="404"/>
      <c r="E417" s="404"/>
      <c r="F417" s="404"/>
      <c r="G417" s="404"/>
      <c r="H417" s="404"/>
      <c r="I417" s="404"/>
      <c r="J417" s="405"/>
    </row>
    <row r="418" spans="1:12" s="377" customFormat="1" ht="15" customHeight="1" x14ac:dyDescent="0.2">
      <c r="A418" s="403" t="s">
        <v>238</v>
      </c>
      <c r="B418" s="406" t="s">
        <v>245</v>
      </c>
      <c r="C418" s="406"/>
      <c r="D418" s="407"/>
      <c r="E418" s="407"/>
      <c r="F418" s="408"/>
      <c r="G418" s="408"/>
      <c r="H418" s="409"/>
      <c r="I418" s="409"/>
      <c r="J418" s="409"/>
    </row>
    <row r="419" spans="1:12" s="377" customFormat="1" ht="15" customHeight="1" x14ac:dyDescent="0.2">
      <c r="A419" s="403" t="s">
        <v>238</v>
      </c>
      <c r="B419" s="407" t="s">
        <v>248</v>
      </c>
      <c r="C419" s="407"/>
      <c r="D419" s="407"/>
      <c r="E419" s="407"/>
      <c r="F419" s="408"/>
      <c r="G419" s="408"/>
      <c r="H419" s="409"/>
      <c r="I419" s="409"/>
      <c r="J419" s="409"/>
    </row>
    <row r="420" spans="1:12" s="377" customFormat="1" ht="15" customHeight="1" x14ac:dyDescent="0.2">
      <c r="A420" s="403" t="s">
        <v>238</v>
      </c>
      <c r="B420" s="410" t="s">
        <v>249</v>
      </c>
      <c r="C420" s="411"/>
      <c r="D420" s="412"/>
      <c r="E420" s="412"/>
      <c r="F420" s="412"/>
      <c r="G420" s="412"/>
      <c r="H420" s="413"/>
      <c r="I420" s="413"/>
      <c r="J420" s="413"/>
    </row>
    <row r="421" spans="1:12" s="377" customFormat="1" ht="15" customHeight="1" x14ac:dyDescent="0.2">
      <c r="A421" s="409"/>
      <c r="B421" s="414" t="s">
        <v>246</v>
      </c>
      <c r="C421" s="415"/>
      <c r="D421" s="413"/>
      <c r="E421" s="413"/>
      <c r="F421" s="413"/>
      <c r="G421" s="413"/>
      <c r="H421" s="413"/>
      <c r="I421" s="413"/>
      <c r="J421" s="413"/>
    </row>
    <row r="422" spans="1:12" s="378" customFormat="1" ht="7.5" customHeight="1" x14ac:dyDescent="0.2">
      <c r="A422" s="416"/>
      <c r="B422" s="341"/>
      <c r="C422" s="341"/>
      <c r="D422" s="416"/>
      <c r="E422" s="416"/>
      <c r="F422" s="416"/>
      <c r="G422" s="416"/>
      <c r="H422" s="416"/>
      <c r="I422" s="416"/>
      <c r="J422" s="416"/>
    </row>
    <row r="423" spans="1:12" s="377" customFormat="1" ht="15" customHeight="1" x14ac:dyDescent="0.2">
      <c r="A423" s="542"/>
      <c r="B423" s="542"/>
      <c r="C423" s="492"/>
      <c r="D423" s="529" t="s">
        <v>247</v>
      </c>
      <c r="E423" s="529"/>
      <c r="F423" s="529"/>
      <c r="G423" s="529"/>
      <c r="H423" s="529"/>
      <c r="I423" s="529"/>
      <c r="J423" s="529"/>
    </row>
    <row r="424" spans="1:12" ht="15.75" thickBot="1" x14ac:dyDescent="0.3">
      <c r="A424" s="1" t="s">
        <v>190</v>
      </c>
      <c r="B424" s="31"/>
      <c r="C424" s="31"/>
      <c r="D424" s="31"/>
      <c r="E424" s="31"/>
      <c r="F424" s="31"/>
      <c r="G424" s="31"/>
      <c r="H424" s="31"/>
      <c r="I424" s="285"/>
      <c r="J424" s="286"/>
      <c r="K424" s="28"/>
    </row>
    <row r="425" spans="1:12" ht="34.5" thickBot="1" x14ac:dyDescent="0.3">
      <c r="A425" s="32" t="s">
        <v>1</v>
      </c>
      <c r="B425" s="33" t="s">
        <v>2</v>
      </c>
      <c r="C425" s="33" t="s">
        <v>3</v>
      </c>
      <c r="D425" s="33" t="s">
        <v>4</v>
      </c>
      <c r="E425" s="33" t="s">
        <v>23</v>
      </c>
      <c r="F425" s="33" t="s">
        <v>199</v>
      </c>
      <c r="G425" s="33" t="s">
        <v>200</v>
      </c>
      <c r="H425" s="33" t="s">
        <v>6</v>
      </c>
      <c r="I425" s="35" t="s">
        <v>201</v>
      </c>
      <c r="J425" s="36" t="s">
        <v>202</v>
      </c>
      <c r="K425" s="205" t="s">
        <v>7</v>
      </c>
    </row>
    <row r="426" spans="1:12" ht="19.5" x14ac:dyDescent="0.25">
      <c r="A426" s="302">
        <v>1</v>
      </c>
      <c r="B426" s="303" t="s">
        <v>76</v>
      </c>
      <c r="C426" s="304" t="s">
        <v>11</v>
      </c>
      <c r="D426" s="304">
        <v>5</v>
      </c>
      <c r="E426" s="477"/>
      <c r="F426" s="478"/>
      <c r="G426" s="47">
        <f>F426*H426+F426</f>
        <v>0</v>
      </c>
      <c r="H426" s="305">
        <v>0.08</v>
      </c>
      <c r="I426" s="47">
        <f t="shared" ref="I426:I431" si="127">ROUND(D426*F426,2)</f>
        <v>0</v>
      </c>
      <c r="J426" s="47">
        <f t="shared" ref="J426:J431" si="128">ROUND(I426*H426+I426,2)</f>
        <v>0</v>
      </c>
      <c r="K426" s="19"/>
      <c r="L426" s="15"/>
    </row>
    <row r="427" spans="1:12" ht="19.5" x14ac:dyDescent="0.25">
      <c r="A427" s="290">
        <v>2</v>
      </c>
      <c r="B427" s="291" t="s">
        <v>77</v>
      </c>
      <c r="C427" s="292" t="s">
        <v>11</v>
      </c>
      <c r="D427" s="292">
        <v>5</v>
      </c>
      <c r="E427" s="479"/>
      <c r="F427" s="480"/>
      <c r="G427" s="59">
        <f t="shared" ref="G427:G431" si="129">F427*H427+F427</f>
        <v>0</v>
      </c>
      <c r="H427" s="88">
        <v>0.08</v>
      </c>
      <c r="I427" s="59">
        <f t="shared" si="127"/>
        <v>0</v>
      </c>
      <c r="J427" s="59">
        <f t="shared" si="128"/>
        <v>0</v>
      </c>
      <c r="K427" s="23"/>
      <c r="L427" s="15"/>
    </row>
    <row r="428" spans="1:12" ht="19.5" x14ac:dyDescent="0.25">
      <c r="A428" s="290">
        <v>3</v>
      </c>
      <c r="B428" s="291" t="s">
        <v>78</v>
      </c>
      <c r="C428" s="292" t="s">
        <v>11</v>
      </c>
      <c r="D428" s="292">
        <v>5</v>
      </c>
      <c r="E428" s="479"/>
      <c r="F428" s="480"/>
      <c r="G428" s="59">
        <f t="shared" si="129"/>
        <v>0</v>
      </c>
      <c r="H428" s="88">
        <v>0.08</v>
      </c>
      <c r="I428" s="59">
        <f t="shared" si="127"/>
        <v>0</v>
      </c>
      <c r="J428" s="59">
        <f t="shared" si="128"/>
        <v>0</v>
      </c>
      <c r="K428" s="23"/>
      <c r="L428" s="15"/>
    </row>
    <row r="429" spans="1:12" ht="19.5" x14ac:dyDescent="0.25">
      <c r="A429" s="290">
        <v>4</v>
      </c>
      <c r="B429" s="291" t="s">
        <v>79</v>
      </c>
      <c r="C429" s="292" t="s">
        <v>11</v>
      </c>
      <c r="D429" s="292">
        <v>5</v>
      </c>
      <c r="E429" s="479"/>
      <c r="F429" s="480"/>
      <c r="G429" s="59">
        <f t="shared" si="129"/>
        <v>0</v>
      </c>
      <c r="H429" s="88">
        <v>0.08</v>
      </c>
      <c r="I429" s="59">
        <f t="shared" si="127"/>
        <v>0</v>
      </c>
      <c r="J429" s="59">
        <f t="shared" si="128"/>
        <v>0</v>
      </c>
      <c r="K429" s="23"/>
      <c r="L429" s="15"/>
    </row>
    <row r="430" spans="1:12" ht="19.5" x14ac:dyDescent="0.25">
      <c r="A430" s="290">
        <v>5</v>
      </c>
      <c r="B430" s="291" t="s">
        <v>80</v>
      </c>
      <c r="C430" s="292" t="s">
        <v>11</v>
      </c>
      <c r="D430" s="292">
        <v>5</v>
      </c>
      <c r="E430" s="479"/>
      <c r="F430" s="480"/>
      <c r="G430" s="59">
        <f t="shared" si="129"/>
        <v>0</v>
      </c>
      <c r="H430" s="88">
        <v>0.08</v>
      </c>
      <c r="I430" s="59">
        <f t="shared" si="127"/>
        <v>0</v>
      </c>
      <c r="J430" s="59">
        <f t="shared" si="128"/>
        <v>0</v>
      </c>
      <c r="K430" s="23"/>
      <c r="L430" s="15"/>
    </row>
    <row r="431" spans="1:12" ht="20.25" thickBot="1" x14ac:dyDescent="0.3">
      <c r="A431" s="295">
        <v>6</v>
      </c>
      <c r="B431" s="296" t="s">
        <v>81</v>
      </c>
      <c r="C431" s="306" t="s">
        <v>11</v>
      </c>
      <c r="D431" s="307">
        <v>60</v>
      </c>
      <c r="E431" s="481"/>
      <c r="F431" s="482"/>
      <c r="G431" s="147">
        <f t="shared" si="129"/>
        <v>0</v>
      </c>
      <c r="H431" s="308">
        <v>0.08</v>
      </c>
      <c r="I431" s="147">
        <f t="shared" si="127"/>
        <v>0</v>
      </c>
      <c r="J431" s="147">
        <f t="shared" si="128"/>
        <v>0</v>
      </c>
      <c r="K431" s="27"/>
      <c r="L431" s="15"/>
    </row>
    <row r="432" spans="1:12" ht="15.75" thickBot="1" x14ac:dyDescent="0.3">
      <c r="A432" s="31"/>
      <c r="B432" s="31"/>
      <c r="C432" s="31"/>
      <c r="D432" s="31"/>
      <c r="E432" s="31"/>
      <c r="F432" s="187"/>
      <c r="G432" s="187"/>
      <c r="H432" s="309" t="s">
        <v>22</v>
      </c>
      <c r="I432" s="354">
        <f>SUM(I426:I431)</f>
        <v>0</v>
      </c>
      <c r="J432" s="354">
        <f>SUM(J426:J431)</f>
        <v>0</v>
      </c>
      <c r="K432" s="28"/>
    </row>
    <row r="433" spans="1:12" s="375" customFormat="1" ht="15" customHeight="1" x14ac:dyDescent="0.25">
      <c r="A433" s="395" t="s">
        <v>238</v>
      </c>
      <c r="B433" s="396" t="s">
        <v>239</v>
      </c>
      <c r="C433" s="397"/>
      <c r="D433" s="398"/>
      <c r="E433" s="399"/>
      <c r="F433" s="340"/>
      <c r="G433" s="340"/>
      <c r="H433" s="398"/>
      <c r="I433" s="400"/>
      <c r="J433" s="401"/>
    </row>
    <row r="434" spans="1:12" s="375" customFormat="1" ht="15" customHeight="1" x14ac:dyDescent="0.25">
      <c r="A434" s="514" t="s">
        <v>240</v>
      </c>
      <c r="B434" s="515"/>
      <c r="C434" s="515"/>
      <c r="D434" s="515"/>
      <c r="E434" s="515"/>
      <c r="F434" s="515"/>
      <c r="G434" s="515"/>
      <c r="H434" s="515"/>
      <c r="I434" s="515"/>
      <c r="J434" s="402"/>
    </row>
    <row r="435" spans="1:12" s="375" customFormat="1" ht="21" customHeight="1" x14ac:dyDescent="0.25">
      <c r="A435" s="514" t="s">
        <v>241</v>
      </c>
      <c r="B435" s="515"/>
      <c r="C435" s="515"/>
      <c r="D435" s="515"/>
      <c r="E435" s="515"/>
      <c r="F435" s="515"/>
      <c r="G435" s="515"/>
      <c r="H435" s="515"/>
      <c r="I435" s="515"/>
      <c r="J435" s="402"/>
    </row>
    <row r="436" spans="1:12" s="375" customFormat="1" ht="15" customHeight="1" x14ac:dyDescent="0.25">
      <c r="A436" s="516" t="s">
        <v>242</v>
      </c>
      <c r="B436" s="517"/>
      <c r="C436" s="517"/>
      <c r="D436" s="517"/>
      <c r="E436" s="517"/>
      <c r="F436" s="517"/>
      <c r="G436" s="517"/>
      <c r="H436" s="517"/>
      <c r="I436" s="517"/>
      <c r="J436" s="402"/>
    </row>
    <row r="437" spans="1:12" s="375" customFormat="1" ht="15" customHeight="1" x14ac:dyDescent="0.25">
      <c r="A437" s="514" t="s">
        <v>243</v>
      </c>
      <c r="B437" s="515"/>
      <c r="C437" s="515"/>
      <c r="D437" s="515"/>
      <c r="E437" s="515"/>
      <c r="F437" s="515"/>
      <c r="G437" s="515"/>
      <c r="H437" s="515"/>
      <c r="I437" s="515"/>
      <c r="J437" s="402"/>
    </row>
    <row r="438" spans="1:12" s="375" customFormat="1" ht="15" customHeight="1" x14ac:dyDescent="0.2">
      <c r="A438" s="403" t="s">
        <v>238</v>
      </c>
      <c r="B438" s="376" t="s">
        <v>244</v>
      </c>
      <c r="C438" s="376"/>
      <c r="D438" s="404"/>
      <c r="E438" s="404"/>
      <c r="F438" s="404"/>
      <c r="G438" s="404"/>
      <c r="H438" s="404"/>
      <c r="I438" s="404"/>
      <c r="J438" s="405"/>
    </row>
    <row r="439" spans="1:12" s="377" customFormat="1" ht="15" customHeight="1" x14ac:dyDescent="0.2">
      <c r="A439" s="403" t="s">
        <v>238</v>
      </c>
      <c r="B439" s="406" t="s">
        <v>245</v>
      </c>
      <c r="C439" s="406"/>
      <c r="D439" s="407"/>
      <c r="E439" s="407"/>
      <c r="F439" s="408"/>
      <c r="G439" s="408"/>
      <c r="H439" s="409"/>
      <c r="I439" s="409"/>
      <c r="J439" s="409"/>
    </row>
    <row r="440" spans="1:12" s="377" customFormat="1" ht="15" customHeight="1" x14ac:dyDescent="0.2">
      <c r="A440" s="403" t="s">
        <v>238</v>
      </c>
      <c r="B440" s="407" t="s">
        <v>248</v>
      </c>
      <c r="C440" s="407"/>
      <c r="D440" s="407"/>
      <c r="E440" s="407"/>
      <c r="F440" s="408"/>
      <c r="G440" s="408"/>
      <c r="H440" s="409"/>
      <c r="I440" s="409"/>
      <c r="J440" s="409"/>
    </row>
    <row r="441" spans="1:12" s="377" customFormat="1" ht="15" customHeight="1" x14ac:dyDescent="0.2">
      <c r="A441" s="403" t="s">
        <v>238</v>
      </c>
      <c r="B441" s="410" t="s">
        <v>249</v>
      </c>
      <c r="C441" s="411"/>
      <c r="D441" s="412"/>
      <c r="E441" s="412"/>
      <c r="F441" s="412"/>
      <c r="G441" s="412"/>
      <c r="H441" s="413"/>
      <c r="I441" s="413"/>
      <c r="J441" s="413"/>
    </row>
    <row r="442" spans="1:12" s="377" customFormat="1" ht="15" customHeight="1" x14ac:dyDescent="0.2">
      <c r="A442" s="409"/>
      <c r="B442" s="414" t="s">
        <v>246</v>
      </c>
      <c r="C442" s="415"/>
      <c r="D442" s="413"/>
      <c r="E442" s="413"/>
      <c r="F442" s="413"/>
      <c r="G442" s="413"/>
      <c r="H442" s="413"/>
      <c r="I442" s="413"/>
      <c r="J442" s="413"/>
    </row>
    <row r="443" spans="1:12" s="378" customFormat="1" ht="7.5" customHeight="1" x14ac:dyDescent="0.2">
      <c r="A443" s="416"/>
      <c r="B443" s="341"/>
      <c r="C443" s="341"/>
      <c r="D443" s="416"/>
      <c r="E443" s="416"/>
      <c r="F443" s="416"/>
      <c r="G443" s="416"/>
      <c r="H443" s="416"/>
      <c r="I443" s="416"/>
      <c r="J443" s="416"/>
    </row>
    <row r="444" spans="1:12" s="377" customFormat="1" ht="15" customHeight="1" x14ac:dyDescent="0.2">
      <c r="A444" s="542"/>
      <c r="B444" s="542"/>
      <c r="C444" s="492"/>
      <c r="D444" s="529" t="s">
        <v>247</v>
      </c>
      <c r="E444" s="529"/>
      <c r="F444" s="529"/>
      <c r="G444" s="529"/>
      <c r="H444" s="529"/>
      <c r="I444" s="529"/>
      <c r="J444" s="529"/>
    </row>
    <row r="445" spans="1:12" ht="15.75" thickBot="1" x14ac:dyDescent="0.3">
      <c r="A445" s="1" t="s">
        <v>191</v>
      </c>
      <c r="B445" s="310"/>
      <c r="C445" s="311"/>
      <c r="D445" s="311"/>
      <c r="E445" s="311"/>
      <c r="F445" s="311"/>
      <c r="G445" s="311"/>
      <c r="H445" s="311"/>
      <c r="I445" s="311"/>
      <c r="J445" s="311"/>
      <c r="K445" s="241"/>
    </row>
    <row r="446" spans="1:12" ht="34.5" thickBot="1" x14ac:dyDescent="0.3">
      <c r="A446" s="32" t="s">
        <v>1</v>
      </c>
      <c r="B446" s="33" t="s">
        <v>2</v>
      </c>
      <c r="C446" s="33" t="s">
        <v>3</v>
      </c>
      <c r="D446" s="33" t="s">
        <v>4</v>
      </c>
      <c r="E446" s="33" t="s">
        <v>23</v>
      </c>
      <c r="F446" s="33" t="s">
        <v>199</v>
      </c>
      <c r="G446" s="33" t="s">
        <v>200</v>
      </c>
      <c r="H446" s="33" t="s">
        <v>6</v>
      </c>
      <c r="I446" s="35" t="s">
        <v>201</v>
      </c>
      <c r="J446" s="33" t="s">
        <v>202</v>
      </c>
      <c r="K446" s="205" t="s">
        <v>7</v>
      </c>
    </row>
    <row r="447" spans="1:12" ht="20.25" thickBot="1" x14ac:dyDescent="0.3">
      <c r="A447" s="312">
        <v>1</v>
      </c>
      <c r="B447" s="265" t="s">
        <v>88</v>
      </c>
      <c r="C447" s="313" t="s">
        <v>11</v>
      </c>
      <c r="D447" s="313">
        <v>5</v>
      </c>
      <c r="E447" s="483"/>
      <c r="F447" s="484"/>
      <c r="G447" s="314">
        <f>F447*H447+F447</f>
        <v>0</v>
      </c>
      <c r="H447" s="315">
        <v>0.08</v>
      </c>
      <c r="I447" s="314">
        <f t="shared" ref="I447" si="130">ROUND(D447*F447,2)</f>
        <v>0</v>
      </c>
      <c r="J447" s="314">
        <f t="shared" ref="J447" si="131">ROUND(I447*H447+I447,2)</f>
        <v>0</v>
      </c>
      <c r="K447" s="242"/>
      <c r="L447" s="15"/>
    </row>
    <row r="448" spans="1:12" ht="15.75" thickBot="1" x14ac:dyDescent="0.3">
      <c r="A448" s="286"/>
      <c r="B448" s="316"/>
      <c r="C448" s="286"/>
      <c r="D448" s="286"/>
      <c r="E448" s="286"/>
      <c r="F448" s="286"/>
      <c r="G448" s="311"/>
      <c r="H448" s="95" t="s">
        <v>22</v>
      </c>
      <c r="I448" s="317">
        <f>SUM(I447)</f>
        <v>0</v>
      </c>
      <c r="J448" s="318">
        <f>SUM(J447)</f>
        <v>0</v>
      </c>
      <c r="K448" s="241"/>
    </row>
    <row r="449" spans="1:12" s="375" customFormat="1" ht="15" customHeight="1" x14ac:dyDescent="0.25">
      <c r="A449" s="395" t="s">
        <v>238</v>
      </c>
      <c r="B449" s="396" t="s">
        <v>239</v>
      </c>
      <c r="C449" s="397"/>
      <c r="D449" s="398"/>
      <c r="E449" s="399"/>
      <c r="F449" s="340"/>
      <c r="G449" s="340"/>
      <c r="H449" s="398"/>
      <c r="I449" s="400"/>
      <c r="J449" s="401"/>
    </row>
    <row r="450" spans="1:12" s="375" customFormat="1" ht="15" customHeight="1" x14ac:dyDescent="0.25">
      <c r="A450" s="514" t="s">
        <v>240</v>
      </c>
      <c r="B450" s="515"/>
      <c r="C450" s="515"/>
      <c r="D450" s="515"/>
      <c r="E450" s="515"/>
      <c r="F450" s="515"/>
      <c r="G450" s="515"/>
      <c r="H450" s="515"/>
      <c r="I450" s="515"/>
      <c r="J450" s="402"/>
    </row>
    <row r="451" spans="1:12" s="375" customFormat="1" ht="21" customHeight="1" x14ac:dyDescent="0.25">
      <c r="A451" s="514" t="s">
        <v>241</v>
      </c>
      <c r="B451" s="515"/>
      <c r="C451" s="515"/>
      <c r="D451" s="515"/>
      <c r="E451" s="515"/>
      <c r="F451" s="515"/>
      <c r="G451" s="515"/>
      <c r="H451" s="515"/>
      <c r="I451" s="515"/>
      <c r="J451" s="402"/>
    </row>
    <row r="452" spans="1:12" s="375" customFormat="1" ht="15" customHeight="1" x14ac:dyDescent="0.25">
      <c r="A452" s="516" t="s">
        <v>242</v>
      </c>
      <c r="B452" s="517"/>
      <c r="C452" s="517"/>
      <c r="D452" s="517"/>
      <c r="E452" s="517"/>
      <c r="F452" s="517"/>
      <c r="G452" s="517"/>
      <c r="H452" s="517"/>
      <c r="I452" s="517"/>
      <c r="J452" s="402"/>
    </row>
    <row r="453" spans="1:12" s="375" customFormat="1" ht="15" customHeight="1" x14ac:dyDescent="0.25">
      <c r="A453" s="514" t="s">
        <v>243</v>
      </c>
      <c r="B453" s="515"/>
      <c r="C453" s="515"/>
      <c r="D453" s="515"/>
      <c r="E453" s="515"/>
      <c r="F453" s="515"/>
      <c r="G453" s="515"/>
      <c r="H453" s="515"/>
      <c r="I453" s="515"/>
      <c r="J453" s="402"/>
    </row>
    <row r="454" spans="1:12" s="375" customFormat="1" ht="15" customHeight="1" x14ac:dyDescent="0.2">
      <c r="A454" s="403" t="s">
        <v>238</v>
      </c>
      <c r="B454" s="376" t="s">
        <v>244</v>
      </c>
      <c r="C454" s="376"/>
      <c r="D454" s="404"/>
      <c r="E454" s="404"/>
      <c r="F454" s="404"/>
      <c r="G454" s="404"/>
      <c r="H454" s="404"/>
      <c r="I454" s="404"/>
      <c r="J454" s="405"/>
    </row>
    <row r="455" spans="1:12" s="377" customFormat="1" ht="15" customHeight="1" x14ac:dyDescent="0.2">
      <c r="A455" s="403" t="s">
        <v>238</v>
      </c>
      <c r="B455" s="406" t="s">
        <v>245</v>
      </c>
      <c r="C455" s="406"/>
      <c r="D455" s="407"/>
      <c r="E455" s="407"/>
      <c r="F455" s="408"/>
      <c r="G455" s="408"/>
      <c r="H455" s="409"/>
      <c r="I455" s="409"/>
      <c r="J455" s="409"/>
    </row>
    <row r="456" spans="1:12" s="377" customFormat="1" ht="15" customHeight="1" x14ac:dyDescent="0.2">
      <c r="A456" s="403" t="s">
        <v>238</v>
      </c>
      <c r="B456" s="407" t="s">
        <v>248</v>
      </c>
      <c r="C456" s="407"/>
      <c r="D456" s="407"/>
      <c r="E456" s="407"/>
      <c r="F456" s="408"/>
      <c r="G456" s="408"/>
      <c r="H456" s="409"/>
      <c r="I456" s="409"/>
      <c r="J456" s="409"/>
    </row>
    <row r="457" spans="1:12" s="377" customFormat="1" ht="15" customHeight="1" x14ac:dyDescent="0.2">
      <c r="A457" s="403" t="s">
        <v>238</v>
      </c>
      <c r="B457" s="410" t="s">
        <v>249</v>
      </c>
      <c r="C457" s="411"/>
      <c r="D457" s="412"/>
      <c r="E457" s="412"/>
      <c r="F457" s="412"/>
      <c r="G457" s="412"/>
      <c r="H457" s="413"/>
      <c r="I457" s="413"/>
      <c r="J457" s="413"/>
    </row>
    <row r="458" spans="1:12" s="377" customFormat="1" ht="15" customHeight="1" x14ac:dyDescent="0.2">
      <c r="A458" s="409"/>
      <c r="B458" s="414" t="s">
        <v>246</v>
      </c>
      <c r="C458" s="415"/>
      <c r="D458" s="413"/>
      <c r="E458" s="413"/>
      <c r="F458" s="413"/>
      <c r="G458" s="413"/>
      <c r="H458" s="413"/>
      <c r="I458" s="413"/>
      <c r="J458" s="413"/>
    </row>
    <row r="459" spans="1:12" s="378" customFormat="1" ht="7.5" customHeight="1" x14ac:dyDescent="0.2">
      <c r="A459" s="416"/>
      <c r="B459" s="341"/>
      <c r="C459" s="341"/>
      <c r="D459" s="416"/>
      <c r="E459" s="416"/>
      <c r="F459" s="416"/>
      <c r="G459" s="416"/>
      <c r="H459" s="416"/>
      <c r="I459" s="416"/>
      <c r="J459" s="416"/>
    </row>
    <row r="460" spans="1:12" s="377" customFormat="1" ht="15" customHeight="1" x14ac:dyDescent="0.2">
      <c r="A460" s="542"/>
      <c r="B460" s="542"/>
      <c r="C460" s="492"/>
      <c r="D460" s="529" t="s">
        <v>247</v>
      </c>
      <c r="E460" s="529"/>
      <c r="F460" s="529"/>
      <c r="G460" s="529"/>
      <c r="H460" s="529"/>
      <c r="I460" s="529"/>
      <c r="J460" s="529"/>
    </row>
    <row r="461" spans="1:12" ht="15.75" thickBot="1" x14ac:dyDescent="0.3">
      <c r="A461" s="1" t="s">
        <v>192</v>
      </c>
      <c r="B461" s="31"/>
      <c r="C461" s="31"/>
      <c r="D461" s="31"/>
      <c r="E461" s="31"/>
      <c r="F461" s="31"/>
      <c r="G461" s="31"/>
      <c r="H461" s="31"/>
      <c r="I461" s="31"/>
      <c r="J461" s="31"/>
      <c r="K461" s="130"/>
    </row>
    <row r="462" spans="1:12" ht="34.5" thickBot="1" x14ac:dyDescent="0.3">
      <c r="A462" s="32" t="s">
        <v>1</v>
      </c>
      <c r="B462" s="33" t="s">
        <v>2</v>
      </c>
      <c r="C462" s="33" t="s">
        <v>3</v>
      </c>
      <c r="D462" s="33" t="s">
        <v>4</v>
      </c>
      <c r="E462" s="33" t="s">
        <v>23</v>
      </c>
      <c r="F462" s="33" t="s">
        <v>199</v>
      </c>
      <c r="G462" s="33" t="s">
        <v>200</v>
      </c>
      <c r="H462" s="33" t="s">
        <v>6</v>
      </c>
      <c r="I462" s="35" t="s">
        <v>201</v>
      </c>
      <c r="J462" s="33" t="s">
        <v>202</v>
      </c>
      <c r="K462" s="243" t="s">
        <v>7</v>
      </c>
    </row>
    <row r="463" spans="1:12" ht="45" x14ac:dyDescent="0.25">
      <c r="A463" s="319">
        <v>1</v>
      </c>
      <c r="B463" s="320" t="s">
        <v>89</v>
      </c>
      <c r="C463" s="304" t="s">
        <v>11</v>
      </c>
      <c r="D463" s="321">
        <v>50</v>
      </c>
      <c r="E463" s="485"/>
      <c r="F463" s="382"/>
      <c r="G463" s="322">
        <f>F463*H464+F463</f>
        <v>0</v>
      </c>
      <c r="H463" s="305">
        <v>0.08</v>
      </c>
      <c r="I463" s="322">
        <f t="shared" ref="I463:I465" si="132">ROUND(D463*F463,2)</f>
        <v>0</v>
      </c>
      <c r="J463" s="322">
        <f t="shared" ref="J463:J465" si="133">ROUND(I463*H463+I463,2)</f>
        <v>0</v>
      </c>
      <c r="K463" s="236"/>
      <c r="L463" s="15"/>
    </row>
    <row r="464" spans="1:12" ht="45" x14ac:dyDescent="0.25">
      <c r="A464" s="493">
        <v>2</v>
      </c>
      <c r="B464" s="323" t="s">
        <v>198</v>
      </c>
      <c r="C464" s="292" t="s">
        <v>11</v>
      </c>
      <c r="D464" s="324">
        <v>50</v>
      </c>
      <c r="E464" s="486"/>
      <c r="F464" s="384"/>
      <c r="G464" s="185">
        <f t="shared" ref="G464:G465" si="134">F464*H464+F464</f>
        <v>0</v>
      </c>
      <c r="H464" s="88">
        <v>0.08</v>
      </c>
      <c r="I464" s="185">
        <f t="shared" si="132"/>
        <v>0</v>
      </c>
      <c r="J464" s="185">
        <f t="shared" si="133"/>
        <v>0</v>
      </c>
      <c r="K464" s="144"/>
      <c r="L464" s="15"/>
    </row>
    <row r="465" spans="1:12" ht="57" thickBot="1" x14ac:dyDescent="0.3">
      <c r="A465" s="494">
        <v>3</v>
      </c>
      <c r="B465" s="325" t="s">
        <v>90</v>
      </c>
      <c r="C465" s="297" t="s">
        <v>11</v>
      </c>
      <c r="D465" s="326">
        <v>50</v>
      </c>
      <c r="E465" s="487"/>
      <c r="F465" s="436"/>
      <c r="G465" s="186">
        <f t="shared" si="134"/>
        <v>0</v>
      </c>
      <c r="H465" s="308">
        <v>0.08</v>
      </c>
      <c r="I465" s="186">
        <f t="shared" si="132"/>
        <v>0</v>
      </c>
      <c r="J465" s="186">
        <f t="shared" si="133"/>
        <v>0</v>
      </c>
      <c r="K465" s="148"/>
      <c r="L465" s="15"/>
    </row>
    <row r="466" spans="1:12" ht="15.75" thickBot="1" x14ac:dyDescent="0.3">
      <c r="A466" s="31"/>
      <c r="B466" s="327"/>
      <c r="C466" s="327"/>
      <c r="D466" s="327"/>
      <c r="E466" s="327"/>
      <c r="F466" s="327"/>
      <c r="G466" s="327"/>
      <c r="H466" s="328" t="s">
        <v>22</v>
      </c>
      <c r="I466" s="329">
        <f>SUM(I463:I465)</f>
        <v>0</v>
      </c>
      <c r="J466" s="330">
        <f>SUM(J463:J465)</f>
        <v>0</v>
      </c>
      <c r="K466" s="130"/>
    </row>
    <row r="467" spans="1:12" s="375" customFormat="1" ht="15" customHeight="1" x14ac:dyDescent="0.25">
      <c r="A467" s="395" t="s">
        <v>238</v>
      </c>
      <c r="B467" s="396" t="s">
        <v>239</v>
      </c>
      <c r="C467" s="397"/>
      <c r="D467" s="398"/>
      <c r="E467" s="399"/>
      <c r="F467" s="340"/>
      <c r="G467" s="340"/>
      <c r="H467" s="398"/>
      <c r="I467" s="400"/>
      <c r="J467" s="401"/>
    </row>
    <row r="468" spans="1:12" s="375" customFormat="1" ht="15" customHeight="1" x14ac:dyDescent="0.25">
      <c r="A468" s="514" t="s">
        <v>240</v>
      </c>
      <c r="B468" s="515"/>
      <c r="C468" s="515"/>
      <c r="D468" s="515"/>
      <c r="E468" s="515"/>
      <c r="F468" s="515"/>
      <c r="G468" s="515"/>
      <c r="H468" s="515"/>
      <c r="I468" s="515"/>
      <c r="J468" s="402"/>
    </row>
    <row r="469" spans="1:12" s="375" customFormat="1" ht="21" customHeight="1" x14ac:dyDescent="0.25">
      <c r="A469" s="514" t="s">
        <v>241</v>
      </c>
      <c r="B469" s="515"/>
      <c r="C469" s="515"/>
      <c r="D469" s="515"/>
      <c r="E469" s="515"/>
      <c r="F469" s="515"/>
      <c r="G469" s="515"/>
      <c r="H469" s="515"/>
      <c r="I469" s="515"/>
      <c r="J469" s="402"/>
    </row>
    <row r="470" spans="1:12" s="375" customFormat="1" ht="15" customHeight="1" x14ac:dyDescent="0.25">
      <c r="A470" s="516" t="s">
        <v>242</v>
      </c>
      <c r="B470" s="517"/>
      <c r="C470" s="517"/>
      <c r="D470" s="517"/>
      <c r="E470" s="517"/>
      <c r="F470" s="517"/>
      <c r="G470" s="517"/>
      <c r="H470" s="517"/>
      <c r="I470" s="517"/>
      <c r="J470" s="402"/>
    </row>
    <row r="471" spans="1:12" s="375" customFormat="1" ht="15" customHeight="1" x14ac:dyDescent="0.25">
      <c r="A471" s="514" t="s">
        <v>243</v>
      </c>
      <c r="B471" s="515"/>
      <c r="C471" s="515"/>
      <c r="D471" s="515"/>
      <c r="E471" s="515"/>
      <c r="F471" s="515"/>
      <c r="G471" s="515"/>
      <c r="H471" s="515"/>
      <c r="I471" s="515"/>
      <c r="J471" s="402"/>
    </row>
    <row r="472" spans="1:12" s="375" customFormat="1" ht="15" customHeight="1" x14ac:dyDescent="0.2">
      <c r="A472" s="403" t="s">
        <v>238</v>
      </c>
      <c r="B472" s="376" t="s">
        <v>244</v>
      </c>
      <c r="C472" s="376"/>
      <c r="D472" s="404"/>
      <c r="E472" s="404"/>
      <c r="F472" s="404"/>
      <c r="G472" s="404"/>
      <c r="H472" s="404"/>
      <c r="I472" s="404"/>
      <c r="J472" s="405"/>
    </row>
    <row r="473" spans="1:12" s="377" customFormat="1" ht="15" customHeight="1" x14ac:dyDescent="0.2">
      <c r="A473" s="403" t="s">
        <v>238</v>
      </c>
      <c r="B473" s="406" t="s">
        <v>245</v>
      </c>
      <c r="C473" s="406"/>
      <c r="D473" s="407"/>
      <c r="E473" s="407"/>
      <c r="F473" s="408"/>
      <c r="G473" s="408"/>
      <c r="H473" s="409"/>
      <c r="I473" s="409"/>
      <c r="J473" s="409"/>
    </row>
    <row r="474" spans="1:12" s="377" customFormat="1" ht="15" customHeight="1" x14ac:dyDescent="0.2">
      <c r="A474" s="403" t="s">
        <v>238</v>
      </c>
      <c r="B474" s="407" t="s">
        <v>248</v>
      </c>
      <c r="C474" s="407"/>
      <c r="D474" s="407"/>
      <c r="E474" s="407"/>
      <c r="F474" s="408"/>
      <c r="G474" s="408"/>
      <c r="H474" s="409"/>
      <c r="I474" s="409"/>
      <c r="J474" s="409"/>
    </row>
    <row r="475" spans="1:12" s="377" customFormat="1" ht="15" customHeight="1" x14ac:dyDescent="0.2">
      <c r="A475" s="403" t="s">
        <v>238</v>
      </c>
      <c r="B475" s="410" t="s">
        <v>249</v>
      </c>
      <c r="C475" s="411"/>
      <c r="D475" s="412"/>
      <c r="E475" s="412"/>
      <c r="F475" s="412"/>
      <c r="G475" s="412"/>
      <c r="H475" s="413"/>
      <c r="I475" s="413"/>
      <c r="J475" s="413"/>
    </row>
    <row r="476" spans="1:12" s="377" customFormat="1" ht="15" customHeight="1" x14ac:dyDescent="0.2">
      <c r="A476" s="409"/>
      <c r="B476" s="414" t="s">
        <v>246</v>
      </c>
      <c r="C476" s="415"/>
      <c r="D476" s="413"/>
      <c r="E476" s="413"/>
      <c r="F476" s="413"/>
      <c r="G476" s="413"/>
      <c r="H476" s="413"/>
      <c r="I476" s="413"/>
      <c r="J476" s="413"/>
    </row>
    <row r="477" spans="1:12" s="378" customFormat="1" ht="7.5" customHeight="1" x14ac:dyDescent="0.2">
      <c r="A477" s="416"/>
      <c r="B477" s="341"/>
      <c r="C477" s="341"/>
      <c r="D477" s="416"/>
      <c r="E477" s="416"/>
      <c r="F477" s="416"/>
      <c r="G477" s="416"/>
      <c r="H477" s="416"/>
      <c r="I477" s="416"/>
      <c r="J477" s="416"/>
    </row>
    <row r="478" spans="1:12" s="377" customFormat="1" ht="15" customHeight="1" x14ac:dyDescent="0.2">
      <c r="A478" s="542"/>
      <c r="B478" s="542"/>
      <c r="C478" s="492"/>
      <c r="D478" s="529" t="s">
        <v>247</v>
      </c>
      <c r="E478" s="529"/>
      <c r="F478" s="529"/>
      <c r="G478" s="529"/>
      <c r="H478" s="529"/>
      <c r="I478" s="529"/>
      <c r="J478" s="529"/>
    </row>
    <row r="479" spans="1:12" ht="15.75" thickBot="1" x14ac:dyDescent="0.3">
      <c r="A479" s="331" t="s">
        <v>193</v>
      </c>
      <c r="B479" s="279"/>
      <c r="C479" s="279"/>
      <c r="D479" s="279"/>
      <c r="E479" s="279"/>
      <c r="F479" s="279"/>
      <c r="G479" s="279"/>
      <c r="H479" s="279"/>
      <c r="I479" s="279"/>
      <c r="J479" s="279"/>
      <c r="K479" s="244"/>
    </row>
    <row r="480" spans="1:12" ht="36" customHeight="1" thickBot="1" x14ac:dyDescent="0.3">
      <c r="A480" s="280" t="s">
        <v>1</v>
      </c>
      <c r="B480" s="281" t="s">
        <v>2</v>
      </c>
      <c r="C480" s="281" t="s">
        <v>3</v>
      </c>
      <c r="D480" s="281" t="s">
        <v>4</v>
      </c>
      <c r="E480" s="281" t="s">
        <v>23</v>
      </c>
      <c r="F480" s="281" t="s">
        <v>199</v>
      </c>
      <c r="G480" s="281" t="s">
        <v>200</v>
      </c>
      <c r="H480" s="281" t="s">
        <v>6</v>
      </c>
      <c r="I480" s="283" t="s">
        <v>201</v>
      </c>
      <c r="J480" s="281" t="s">
        <v>202</v>
      </c>
      <c r="K480" s="245" t="s">
        <v>7</v>
      </c>
    </row>
    <row r="481" spans="1:12" ht="45" x14ac:dyDescent="0.25">
      <c r="A481" s="272">
        <v>1</v>
      </c>
      <c r="B481" s="332" t="s">
        <v>98</v>
      </c>
      <c r="C481" s="82" t="s">
        <v>11</v>
      </c>
      <c r="D481" s="260">
        <v>5</v>
      </c>
      <c r="E481" s="488"/>
      <c r="F481" s="391"/>
      <c r="G481" s="183">
        <f>F481*H481+F481</f>
        <v>0</v>
      </c>
      <c r="H481" s="83">
        <v>0.08</v>
      </c>
      <c r="I481" s="333">
        <f t="shared" ref="I481:I489" si="135">ROUND(D481*F481,2)</f>
        <v>0</v>
      </c>
      <c r="J481" s="334">
        <f t="shared" ref="J481:J489" si="136">ROUND(I481*H481+I481,2)</f>
        <v>0</v>
      </c>
      <c r="K481" s="142"/>
      <c r="L481" s="15"/>
    </row>
    <row r="482" spans="1:12" ht="45" x14ac:dyDescent="0.25">
      <c r="A482" s="493">
        <v>2</v>
      </c>
      <c r="B482" s="323" t="s">
        <v>91</v>
      </c>
      <c r="C482" s="292" t="s">
        <v>11</v>
      </c>
      <c r="D482" s="87">
        <v>30</v>
      </c>
      <c r="E482" s="486"/>
      <c r="F482" s="384"/>
      <c r="G482" s="185">
        <f t="shared" ref="G482:G487" si="137">F482*H482+F482</f>
        <v>0</v>
      </c>
      <c r="H482" s="88">
        <v>0.08</v>
      </c>
      <c r="I482" s="335">
        <f t="shared" si="135"/>
        <v>0</v>
      </c>
      <c r="J482" s="336">
        <f t="shared" si="136"/>
        <v>0</v>
      </c>
      <c r="K482" s="144"/>
      <c r="L482" s="15"/>
    </row>
    <row r="483" spans="1:12" ht="45" x14ac:dyDescent="0.25">
      <c r="A483" s="493">
        <v>3</v>
      </c>
      <c r="B483" s="323" t="s">
        <v>92</v>
      </c>
      <c r="C483" s="292" t="s">
        <v>11</v>
      </c>
      <c r="D483" s="87">
        <v>5</v>
      </c>
      <c r="E483" s="486"/>
      <c r="F483" s="384"/>
      <c r="G483" s="185">
        <f t="shared" si="137"/>
        <v>0</v>
      </c>
      <c r="H483" s="88">
        <v>0.08</v>
      </c>
      <c r="I483" s="335">
        <f t="shared" si="135"/>
        <v>0</v>
      </c>
      <c r="J483" s="336">
        <f t="shared" si="136"/>
        <v>0</v>
      </c>
      <c r="K483" s="144"/>
      <c r="L483" s="15"/>
    </row>
    <row r="484" spans="1:12" ht="45" x14ac:dyDescent="0.25">
      <c r="A484" s="493">
        <v>4</v>
      </c>
      <c r="B484" s="323" t="s">
        <v>93</v>
      </c>
      <c r="C484" s="292" t="s">
        <v>11</v>
      </c>
      <c r="D484" s="87">
        <v>5</v>
      </c>
      <c r="E484" s="486"/>
      <c r="F484" s="384"/>
      <c r="G484" s="185">
        <f t="shared" si="137"/>
        <v>0</v>
      </c>
      <c r="H484" s="88">
        <v>0.08</v>
      </c>
      <c r="I484" s="335">
        <f t="shared" si="135"/>
        <v>0</v>
      </c>
      <c r="J484" s="336">
        <f t="shared" si="136"/>
        <v>0</v>
      </c>
      <c r="K484" s="144"/>
      <c r="L484" s="15"/>
    </row>
    <row r="485" spans="1:12" ht="45" x14ac:dyDescent="0.25">
      <c r="A485" s="493">
        <v>5</v>
      </c>
      <c r="B485" s="323" t="s">
        <v>94</v>
      </c>
      <c r="C485" s="292" t="s">
        <v>11</v>
      </c>
      <c r="D485" s="87">
        <v>25</v>
      </c>
      <c r="E485" s="486"/>
      <c r="F485" s="384"/>
      <c r="G485" s="185">
        <f t="shared" si="137"/>
        <v>0</v>
      </c>
      <c r="H485" s="88">
        <v>0.08</v>
      </c>
      <c r="I485" s="335">
        <f t="shared" si="135"/>
        <v>0</v>
      </c>
      <c r="J485" s="336">
        <f t="shared" si="136"/>
        <v>0</v>
      </c>
      <c r="K485" s="144"/>
      <c r="L485" s="15"/>
    </row>
    <row r="486" spans="1:12" ht="45" x14ac:dyDescent="0.25">
      <c r="A486" s="493">
        <v>6</v>
      </c>
      <c r="B486" s="323" t="s">
        <v>95</v>
      </c>
      <c r="C486" s="292" t="s">
        <v>11</v>
      </c>
      <c r="D486" s="87">
        <v>5</v>
      </c>
      <c r="E486" s="486"/>
      <c r="F486" s="384"/>
      <c r="G486" s="185">
        <f t="shared" si="137"/>
        <v>0</v>
      </c>
      <c r="H486" s="88">
        <v>0.08</v>
      </c>
      <c r="I486" s="335">
        <f t="shared" si="135"/>
        <v>0</v>
      </c>
      <c r="J486" s="336">
        <f t="shared" si="136"/>
        <v>0</v>
      </c>
      <c r="K486" s="144"/>
      <c r="L486" s="15"/>
    </row>
    <row r="487" spans="1:12" ht="45" x14ac:dyDescent="0.25">
      <c r="A487" s="493">
        <v>7</v>
      </c>
      <c r="B487" s="323" t="s">
        <v>96</v>
      </c>
      <c r="C487" s="292" t="s">
        <v>11</v>
      </c>
      <c r="D487" s="87">
        <v>25</v>
      </c>
      <c r="E487" s="486"/>
      <c r="F487" s="384"/>
      <c r="G487" s="185">
        <f t="shared" si="137"/>
        <v>0</v>
      </c>
      <c r="H487" s="88">
        <v>0.08</v>
      </c>
      <c r="I487" s="335">
        <f t="shared" si="135"/>
        <v>0</v>
      </c>
      <c r="J487" s="336">
        <f t="shared" si="136"/>
        <v>0</v>
      </c>
      <c r="K487" s="144"/>
      <c r="L487" s="15"/>
    </row>
    <row r="488" spans="1:12" ht="56.25" x14ac:dyDescent="0.25">
      <c r="A488" s="493">
        <v>8</v>
      </c>
      <c r="B488" s="323" t="s">
        <v>97</v>
      </c>
      <c r="C488" s="292" t="s">
        <v>11</v>
      </c>
      <c r="D488" s="87">
        <v>5</v>
      </c>
      <c r="E488" s="486"/>
      <c r="F488" s="384"/>
      <c r="G488" s="185">
        <f>F488*H488+F488</f>
        <v>0</v>
      </c>
      <c r="H488" s="88">
        <v>0.08</v>
      </c>
      <c r="I488" s="335">
        <f t="shared" si="135"/>
        <v>0</v>
      </c>
      <c r="J488" s="336">
        <f t="shared" si="136"/>
        <v>0</v>
      </c>
      <c r="K488" s="144"/>
      <c r="L488" s="15"/>
    </row>
    <row r="489" spans="1:12" ht="45.75" thickBot="1" x14ac:dyDescent="0.3">
      <c r="A489" s="494">
        <v>9</v>
      </c>
      <c r="B489" s="325" t="s">
        <v>98</v>
      </c>
      <c r="C489" s="297" t="s">
        <v>11</v>
      </c>
      <c r="D489" s="337">
        <v>5</v>
      </c>
      <c r="E489" s="487"/>
      <c r="F489" s="436"/>
      <c r="G489" s="186">
        <f>F489*H489+F489</f>
        <v>0</v>
      </c>
      <c r="H489" s="308">
        <v>0.08</v>
      </c>
      <c r="I489" s="338">
        <f t="shared" si="135"/>
        <v>0</v>
      </c>
      <c r="J489" s="339">
        <f t="shared" si="136"/>
        <v>0</v>
      </c>
      <c r="K489" s="148"/>
      <c r="L489" s="15"/>
    </row>
    <row r="490" spans="1:12" ht="15.75" thickBot="1" x14ac:dyDescent="0.3">
      <c r="A490" s="279"/>
      <c r="B490" s="340"/>
      <c r="C490" s="340"/>
      <c r="D490" s="340"/>
      <c r="E490" s="340"/>
      <c r="F490" s="340"/>
      <c r="G490" s="340"/>
      <c r="H490" s="328" t="s">
        <v>22</v>
      </c>
      <c r="I490" s="329">
        <f>SUM(I481:I489)</f>
        <v>0</v>
      </c>
      <c r="J490" s="330">
        <f>SUM(J481:J489)</f>
        <v>0</v>
      </c>
      <c r="K490" s="246"/>
      <c r="L490" s="29"/>
    </row>
    <row r="491" spans="1:12" s="375" customFormat="1" ht="15" customHeight="1" x14ac:dyDescent="0.25">
      <c r="A491" s="395" t="s">
        <v>238</v>
      </c>
      <c r="B491" s="396" t="s">
        <v>239</v>
      </c>
      <c r="C491" s="397"/>
      <c r="D491" s="398"/>
      <c r="E491" s="399"/>
      <c r="F491" s="340"/>
      <c r="G491" s="340"/>
      <c r="H491" s="398"/>
      <c r="I491" s="400"/>
      <c r="J491" s="401"/>
    </row>
    <row r="492" spans="1:12" s="375" customFormat="1" ht="15" customHeight="1" x14ac:dyDescent="0.25">
      <c r="A492" s="514" t="s">
        <v>240</v>
      </c>
      <c r="B492" s="515"/>
      <c r="C492" s="515"/>
      <c r="D492" s="515"/>
      <c r="E492" s="515"/>
      <c r="F492" s="515"/>
      <c r="G492" s="515"/>
      <c r="H492" s="515"/>
      <c r="I492" s="515"/>
      <c r="J492" s="402"/>
    </row>
    <row r="493" spans="1:12" s="375" customFormat="1" ht="21" customHeight="1" x14ac:dyDescent="0.25">
      <c r="A493" s="514" t="s">
        <v>241</v>
      </c>
      <c r="B493" s="515"/>
      <c r="C493" s="515"/>
      <c r="D493" s="515"/>
      <c r="E493" s="515"/>
      <c r="F493" s="515"/>
      <c r="G493" s="515"/>
      <c r="H493" s="515"/>
      <c r="I493" s="515"/>
      <c r="J493" s="402"/>
    </row>
    <row r="494" spans="1:12" s="375" customFormat="1" ht="15" customHeight="1" x14ac:dyDescent="0.25">
      <c r="A494" s="516" t="s">
        <v>242</v>
      </c>
      <c r="B494" s="517"/>
      <c r="C494" s="517"/>
      <c r="D494" s="517"/>
      <c r="E494" s="517"/>
      <c r="F494" s="517"/>
      <c r="G494" s="517"/>
      <c r="H494" s="517"/>
      <c r="I494" s="517"/>
      <c r="J494" s="402"/>
    </row>
    <row r="495" spans="1:12" s="375" customFormat="1" ht="15" customHeight="1" x14ac:dyDescent="0.25">
      <c r="A495" s="514" t="s">
        <v>243</v>
      </c>
      <c r="B495" s="515"/>
      <c r="C495" s="515"/>
      <c r="D495" s="515"/>
      <c r="E495" s="515"/>
      <c r="F495" s="515"/>
      <c r="G495" s="515"/>
      <c r="H495" s="515"/>
      <c r="I495" s="515"/>
      <c r="J495" s="402"/>
    </row>
    <row r="496" spans="1:12" s="375" customFormat="1" ht="15" customHeight="1" x14ac:dyDescent="0.2">
      <c r="A496" s="403" t="s">
        <v>238</v>
      </c>
      <c r="B496" s="376" t="s">
        <v>244</v>
      </c>
      <c r="C496" s="376"/>
      <c r="D496" s="404"/>
      <c r="E496" s="404"/>
      <c r="F496" s="404"/>
      <c r="G496" s="404"/>
      <c r="H496" s="404"/>
      <c r="I496" s="404"/>
      <c r="J496" s="405"/>
    </row>
    <row r="497" spans="1:12" s="377" customFormat="1" ht="15" customHeight="1" x14ac:dyDescent="0.2">
      <c r="A497" s="403" t="s">
        <v>238</v>
      </c>
      <c r="B497" s="406" t="s">
        <v>245</v>
      </c>
      <c r="C497" s="406"/>
      <c r="D497" s="407"/>
      <c r="E497" s="407"/>
      <c r="F497" s="408"/>
      <c r="G497" s="408"/>
      <c r="H497" s="409"/>
      <c r="I497" s="409"/>
      <c r="J497" s="409"/>
    </row>
    <row r="498" spans="1:12" s="377" customFormat="1" ht="15" customHeight="1" x14ac:dyDescent="0.2">
      <c r="A498" s="403" t="s">
        <v>238</v>
      </c>
      <c r="B498" s="407" t="s">
        <v>248</v>
      </c>
      <c r="C498" s="407"/>
      <c r="D498" s="407"/>
      <c r="E498" s="407"/>
      <c r="F498" s="408"/>
      <c r="G498" s="408"/>
      <c r="H498" s="409"/>
      <c r="I498" s="409"/>
      <c r="J498" s="409"/>
    </row>
    <row r="499" spans="1:12" s="377" customFormat="1" ht="15" customHeight="1" x14ac:dyDescent="0.2">
      <c r="A499" s="403" t="s">
        <v>238</v>
      </c>
      <c r="B499" s="410" t="s">
        <v>249</v>
      </c>
      <c r="C499" s="411"/>
      <c r="D499" s="412"/>
      <c r="E499" s="412"/>
      <c r="F499" s="412"/>
      <c r="G499" s="412"/>
      <c r="H499" s="413"/>
      <c r="I499" s="413"/>
      <c r="J499" s="413"/>
    </row>
    <row r="500" spans="1:12" s="377" customFormat="1" ht="15" customHeight="1" x14ac:dyDescent="0.2">
      <c r="A500" s="409"/>
      <c r="B500" s="414" t="s">
        <v>246</v>
      </c>
      <c r="C500" s="415"/>
      <c r="D500" s="413"/>
      <c r="E500" s="413"/>
      <c r="F500" s="413"/>
      <c r="G500" s="413"/>
      <c r="H500" s="413"/>
      <c r="I500" s="413"/>
      <c r="J500" s="413"/>
    </row>
    <row r="501" spans="1:12" s="378" customFormat="1" ht="7.5" customHeight="1" x14ac:dyDescent="0.2">
      <c r="A501" s="416"/>
      <c r="B501" s="341"/>
      <c r="C501" s="341"/>
      <c r="D501" s="416"/>
      <c r="E501" s="416"/>
      <c r="F501" s="416"/>
      <c r="G501" s="416"/>
      <c r="H501" s="416"/>
      <c r="I501" s="416"/>
      <c r="J501" s="416"/>
    </row>
    <row r="502" spans="1:12" s="377" customFormat="1" ht="15" customHeight="1" x14ac:dyDescent="0.2">
      <c r="A502" s="542"/>
      <c r="B502" s="542"/>
      <c r="C502" s="492"/>
      <c r="D502" s="529" t="s">
        <v>247</v>
      </c>
      <c r="E502" s="529"/>
      <c r="F502" s="529"/>
      <c r="G502" s="529"/>
      <c r="H502" s="529"/>
      <c r="I502" s="529"/>
      <c r="J502" s="529"/>
    </row>
    <row r="503" spans="1:12" ht="15.75" thickBot="1" x14ac:dyDescent="0.3">
      <c r="A503" s="247" t="s">
        <v>194</v>
      </c>
      <c r="B503" s="248"/>
      <c r="C503" s="249"/>
      <c r="D503" s="249"/>
      <c r="E503" s="249"/>
      <c r="F503" s="249"/>
      <c r="G503" s="249"/>
      <c r="H503" s="249"/>
      <c r="I503" s="249"/>
      <c r="J503" s="249"/>
      <c r="K503" s="249"/>
    </row>
    <row r="504" spans="1:12" ht="36" customHeight="1" thickBot="1" x14ac:dyDescent="0.3">
      <c r="A504" s="32" t="s">
        <v>1</v>
      </c>
      <c r="B504" s="33" t="s">
        <v>2</v>
      </c>
      <c r="C504" s="33" t="s">
        <v>3</v>
      </c>
      <c r="D504" s="33" t="s">
        <v>4</v>
      </c>
      <c r="E504" s="33" t="s">
        <v>23</v>
      </c>
      <c r="F504" s="33" t="s">
        <v>199</v>
      </c>
      <c r="G504" s="33" t="s">
        <v>200</v>
      </c>
      <c r="H504" s="33" t="s">
        <v>6</v>
      </c>
      <c r="I504" s="35" t="s">
        <v>201</v>
      </c>
      <c r="J504" s="33" t="s">
        <v>202</v>
      </c>
      <c r="K504" s="243" t="s">
        <v>7</v>
      </c>
    </row>
    <row r="505" spans="1:12" ht="45" x14ac:dyDescent="0.25">
      <c r="A505" s="342">
        <v>1</v>
      </c>
      <c r="B505" s="343" t="s">
        <v>103</v>
      </c>
      <c r="C505" s="250" t="s">
        <v>11</v>
      </c>
      <c r="D505" s="250">
        <v>5</v>
      </c>
      <c r="E505" s="489"/>
      <c r="F505" s="382"/>
      <c r="G505" s="344">
        <f>F505*H505+F505</f>
        <v>0</v>
      </c>
      <c r="H505" s="305">
        <v>0.08</v>
      </c>
      <c r="I505" s="251">
        <f t="shared" ref="I505:I559" si="138">ROUND(D505*F505,2)</f>
        <v>0</v>
      </c>
      <c r="J505" s="251">
        <f t="shared" ref="J505:J559" si="139">ROUND(I505*H505+I505,2)</f>
        <v>0</v>
      </c>
      <c r="K505" s="252"/>
      <c r="L505" s="15"/>
    </row>
    <row r="506" spans="1:12" ht="45" x14ac:dyDescent="0.25">
      <c r="A506" s="345">
        <v>2</v>
      </c>
      <c r="B506" s="346" t="s">
        <v>104</v>
      </c>
      <c r="C506" s="253" t="s">
        <v>11</v>
      </c>
      <c r="D506" s="253">
        <v>5</v>
      </c>
      <c r="E506" s="490"/>
      <c r="F506" s="384"/>
      <c r="G506" s="347">
        <f t="shared" ref="G506:G559" si="140">F506*H506+F506</f>
        <v>0</v>
      </c>
      <c r="H506" s="88">
        <v>0.08</v>
      </c>
      <c r="I506" s="254">
        <f t="shared" si="138"/>
        <v>0</v>
      </c>
      <c r="J506" s="254">
        <f t="shared" si="139"/>
        <v>0</v>
      </c>
      <c r="K506" s="255"/>
      <c r="L506" s="15"/>
    </row>
    <row r="507" spans="1:12" ht="45" x14ac:dyDescent="0.25">
      <c r="A507" s="345">
        <v>3</v>
      </c>
      <c r="B507" s="346" t="s">
        <v>105</v>
      </c>
      <c r="C507" s="253" t="s">
        <v>11</v>
      </c>
      <c r="D507" s="253">
        <v>5</v>
      </c>
      <c r="E507" s="490"/>
      <c r="F507" s="384"/>
      <c r="G507" s="347">
        <f t="shared" si="140"/>
        <v>0</v>
      </c>
      <c r="H507" s="88">
        <v>0.08</v>
      </c>
      <c r="I507" s="254">
        <f t="shared" si="138"/>
        <v>0</v>
      </c>
      <c r="J507" s="254">
        <f t="shared" si="139"/>
        <v>0</v>
      </c>
      <c r="K507" s="255"/>
      <c r="L507" s="15"/>
    </row>
    <row r="508" spans="1:12" ht="45" x14ac:dyDescent="0.25">
      <c r="A508" s="345">
        <v>4</v>
      </c>
      <c r="B508" s="346" t="s">
        <v>106</v>
      </c>
      <c r="C508" s="348" t="s">
        <v>11</v>
      </c>
      <c r="D508" s="348">
        <v>5</v>
      </c>
      <c r="E508" s="490"/>
      <c r="F508" s="384"/>
      <c r="G508" s="347">
        <f t="shared" si="140"/>
        <v>0</v>
      </c>
      <c r="H508" s="88">
        <v>0.08</v>
      </c>
      <c r="I508" s="254">
        <f t="shared" si="138"/>
        <v>0</v>
      </c>
      <c r="J508" s="254">
        <f t="shared" si="139"/>
        <v>0</v>
      </c>
      <c r="K508" s="255"/>
      <c r="L508" s="15"/>
    </row>
    <row r="509" spans="1:12" ht="45" x14ac:dyDescent="0.25">
      <c r="A509" s="345">
        <v>5</v>
      </c>
      <c r="B509" s="346" t="s">
        <v>107</v>
      </c>
      <c r="C509" s="348" t="s">
        <v>11</v>
      </c>
      <c r="D509" s="348">
        <v>5</v>
      </c>
      <c r="E509" s="490"/>
      <c r="F509" s="384"/>
      <c r="G509" s="347">
        <f t="shared" si="140"/>
        <v>0</v>
      </c>
      <c r="H509" s="88">
        <v>0.08</v>
      </c>
      <c r="I509" s="254">
        <f t="shared" si="138"/>
        <v>0</v>
      </c>
      <c r="J509" s="254">
        <f t="shared" si="139"/>
        <v>0</v>
      </c>
      <c r="K509" s="255"/>
      <c r="L509" s="15"/>
    </row>
    <row r="510" spans="1:12" ht="45" x14ac:dyDescent="0.25">
      <c r="A510" s="345">
        <v>6</v>
      </c>
      <c r="B510" s="346" t="s">
        <v>108</v>
      </c>
      <c r="C510" s="348" t="s">
        <v>11</v>
      </c>
      <c r="D510" s="348">
        <v>5</v>
      </c>
      <c r="E510" s="490"/>
      <c r="F510" s="384"/>
      <c r="G510" s="347">
        <f t="shared" si="140"/>
        <v>0</v>
      </c>
      <c r="H510" s="88">
        <v>0.08</v>
      </c>
      <c r="I510" s="254">
        <f t="shared" si="138"/>
        <v>0</v>
      </c>
      <c r="J510" s="254">
        <f t="shared" si="139"/>
        <v>0</v>
      </c>
      <c r="K510" s="255"/>
      <c r="L510" s="15"/>
    </row>
    <row r="511" spans="1:12" ht="45" x14ac:dyDescent="0.25">
      <c r="A511" s="345">
        <v>7</v>
      </c>
      <c r="B511" s="346" t="s">
        <v>109</v>
      </c>
      <c r="C511" s="253" t="s">
        <v>11</v>
      </c>
      <c r="D511" s="253">
        <v>5</v>
      </c>
      <c r="E511" s="490"/>
      <c r="F511" s="384"/>
      <c r="G511" s="347">
        <f t="shared" si="140"/>
        <v>0</v>
      </c>
      <c r="H511" s="88">
        <v>0.08</v>
      </c>
      <c r="I511" s="254">
        <f t="shared" si="138"/>
        <v>0</v>
      </c>
      <c r="J511" s="254">
        <f t="shared" si="139"/>
        <v>0</v>
      </c>
      <c r="K511" s="255"/>
      <c r="L511" s="15"/>
    </row>
    <row r="512" spans="1:12" ht="45" x14ac:dyDescent="0.25">
      <c r="A512" s="345">
        <v>8</v>
      </c>
      <c r="B512" s="346" t="s">
        <v>110</v>
      </c>
      <c r="C512" s="253" t="s">
        <v>11</v>
      </c>
      <c r="D512" s="253">
        <v>5</v>
      </c>
      <c r="E512" s="490"/>
      <c r="F512" s="384"/>
      <c r="G512" s="347">
        <f t="shared" si="140"/>
        <v>0</v>
      </c>
      <c r="H512" s="88">
        <v>0.08</v>
      </c>
      <c r="I512" s="254">
        <f t="shared" si="138"/>
        <v>0</v>
      </c>
      <c r="J512" s="254">
        <f t="shared" si="139"/>
        <v>0</v>
      </c>
      <c r="K512" s="255"/>
      <c r="L512" s="15"/>
    </row>
    <row r="513" spans="1:12" ht="45" x14ac:dyDescent="0.25">
      <c r="A513" s="345">
        <v>9</v>
      </c>
      <c r="B513" s="346" t="s">
        <v>111</v>
      </c>
      <c r="C513" s="253" t="s">
        <v>11</v>
      </c>
      <c r="D513" s="253">
        <v>5</v>
      </c>
      <c r="E513" s="490"/>
      <c r="F513" s="384"/>
      <c r="G513" s="347">
        <f t="shared" si="140"/>
        <v>0</v>
      </c>
      <c r="H513" s="88">
        <v>0.08</v>
      </c>
      <c r="I513" s="254">
        <f t="shared" si="138"/>
        <v>0</v>
      </c>
      <c r="J513" s="254">
        <f t="shared" si="139"/>
        <v>0</v>
      </c>
      <c r="K513" s="255"/>
      <c r="L513" s="15"/>
    </row>
    <row r="514" spans="1:12" ht="45" x14ac:dyDescent="0.25">
      <c r="A514" s="345">
        <v>10</v>
      </c>
      <c r="B514" s="346" t="s">
        <v>112</v>
      </c>
      <c r="C514" s="253" t="s">
        <v>11</v>
      </c>
      <c r="D514" s="253">
        <v>5</v>
      </c>
      <c r="E514" s="490"/>
      <c r="F514" s="384"/>
      <c r="G514" s="347">
        <f t="shared" si="140"/>
        <v>0</v>
      </c>
      <c r="H514" s="88">
        <v>0.08</v>
      </c>
      <c r="I514" s="254">
        <f t="shared" si="138"/>
        <v>0</v>
      </c>
      <c r="J514" s="254">
        <f t="shared" si="139"/>
        <v>0</v>
      </c>
      <c r="K514" s="255"/>
      <c r="L514" s="15"/>
    </row>
    <row r="515" spans="1:12" ht="45" x14ac:dyDescent="0.25">
      <c r="A515" s="345">
        <v>11</v>
      </c>
      <c r="B515" s="346" t="s">
        <v>113</v>
      </c>
      <c r="C515" s="253" t="s">
        <v>11</v>
      </c>
      <c r="D515" s="253">
        <v>5</v>
      </c>
      <c r="E515" s="490"/>
      <c r="F515" s="384"/>
      <c r="G515" s="347">
        <f t="shared" si="140"/>
        <v>0</v>
      </c>
      <c r="H515" s="88">
        <v>0.08</v>
      </c>
      <c r="I515" s="254">
        <f t="shared" si="138"/>
        <v>0</v>
      </c>
      <c r="J515" s="254">
        <f t="shared" si="139"/>
        <v>0</v>
      </c>
      <c r="K515" s="255"/>
      <c r="L515" s="15"/>
    </row>
    <row r="516" spans="1:12" ht="45" x14ac:dyDescent="0.25">
      <c r="A516" s="345">
        <v>12</v>
      </c>
      <c r="B516" s="346" t="s">
        <v>114</v>
      </c>
      <c r="C516" s="253" t="s">
        <v>11</v>
      </c>
      <c r="D516" s="253">
        <v>5</v>
      </c>
      <c r="E516" s="490"/>
      <c r="F516" s="384"/>
      <c r="G516" s="347">
        <f t="shared" si="140"/>
        <v>0</v>
      </c>
      <c r="H516" s="88">
        <v>0.08</v>
      </c>
      <c r="I516" s="254">
        <f t="shared" si="138"/>
        <v>0</v>
      </c>
      <c r="J516" s="254">
        <f t="shared" si="139"/>
        <v>0</v>
      </c>
      <c r="K516" s="255"/>
      <c r="L516" s="15"/>
    </row>
    <row r="517" spans="1:12" ht="45" x14ac:dyDescent="0.25">
      <c r="A517" s="345">
        <v>13</v>
      </c>
      <c r="B517" s="346" t="s">
        <v>115</v>
      </c>
      <c r="C517" s="253" t="s">
        <v>11</v>
      </c>
      <c r="D517" s="253">
        <v>5</v>
      </c>
      <c r="E517" s="490"/>
      <c r="F517" s="384"/>
      <c r="G517" s="347">
        <f t="shared" si="140"/>
        <v>0</v>
      </c>
      <c r="H517" s="88">
        <v>0.08</v>
      </c>
      <c r="I517" s="254">
        <f t="shared" si="138"/>
        <v>0</v>
      </c>
      <c r="J517" s="254">
        <f t="shared" si="139"/>
        <v>0</v>
      </c>
      <c r="K517" s="255"/>
      <c r="L517" s="15"/>
    </row>
    <row r="518" spans="1:12" ht="45" x14ac:dyDescent="0.25">
      <c r="A518" s="345">
        <v>14</v>
      </c>
      <c r="B518" s="346" t="s">
        <v>116</v>
      </c>
      <c r="C518" s="253" t="s">
        <v>11</v>
      </c>
      <c r="D518" s="253">
        <v>5</v>
      </c>
      <c r="E518" s="490"/>
      <c r="F518" s="384"/>
      <c r="G518" s="347">
        <f t="shared" si="140"/>
        <v>0</v>
      </c>
      <c r="H518" s="88">
        <v>0.08</v>
      </c>
      <c r="I518" s="254">
        <f t="shared" si="138"/>
        <v>0</v>
      </c>
      <c r="J518" s="254">
        <f t="shared" si="139"/>
        <v>0</v>
      </c>
      <c r="K518" s="255"/>
      <c r="L518" s="15"/>
    </row>
    <row r="519" spans="1:12" ht="45" x14ac:dyDescent="0.25">
      <c r="A519" s="345">
        <v>15</v>
      </c>
      <c r="B519" s="346" t="s">
        <v>117</v>
      </c>
      <c r="C519" s="253" t="s">
        <v>11</v>
      </c>
      <c r="D519" s="253">
        <v>5</v>
      </c>
      <c r="E519" s="490"/>
      <c r="F519" s="384"/>
      <c r="G519" s="347">
        <f t="shared" si="140"/>
        <v>0</v>
      </c>
      <c r="H519" s="88">
        <v>0.08</v>
      </c>
      <c r="I519" s="254">
        <f t="shared" si="138"/>
        <v>0</v>
      </c>
      <c r="J519" s="254">
        <f t="shared" si="139"/>
        <v>0</v>
      </c>
      <c r="K519" s="255"/>
      <c r="L519" s="15"/>
    </row>
    <row r="520" spans="1:12" ht="45" x14ac:dyDescent="0.25">
      <c r="A520" s="345">
        <v>16</v>
      </c>
      <c r="B520" s="346" t="s">
        <v>118</v>
      </c>
      <c r="C520" s="253" t="s">
        <v>11</v>
      </c>
      <c r="D520" s="253">
        <v>5</v>
      </c>
      <c r="E520" s="490"/>
      <c r="F520" s="384"/>
      <c r="G520" s="347">
        <f t="shared" si="140"/>
        <v>0</v>
      </c>
      <c r="H520" s="88">
        <v>0.08</v>
      </c>
      <c r="I520" s="254">
        <f t="shared" si="138"/>
        <v>0</v>
      </c>
      <c r="J520" s="254">
        <f t="shared" si="139"/>
        <v>0</v>
      </c>
      <c r="K520" s="255"/>
      <c r="L520" s="15"/>
    </row>
    <row r="521" spans="1:12" ht="45" x14ac:dyDescent="0.25">
      <c r="A521" s="345">
        <v>17</v>
      </c>
      <c r="B521" s="346" t="s">
        <v>119</v>
      </c>
      <c r="C521" s="253" t="s">
        <v>11</v>
      </c>
      <c r="D521" s="253">
        <v>5</v>
      </c>
      <c r="E521" s="490"/>
      <c r="F521" s="384"/>
      <c r="G521" s="347">
        <f t="shared" si="140"/>
        <v>0</v>
      </c>
      <c r="H521" s="88">
        <v>0.08</v>
      </c>
      <c r="I521" s="254">
        <f t="shared" si="138"/>
        <v>0</v>
      </c>
      <c r="J521" s="254">
        <f t="shared" si="139"/>
        <v>0</v>
      </c>
      <c r="K521" s="255"/>
      <c r="L521" s="15"/>
    </row>
    <row r="522" spans="1:12" ht="45" x14ac:dyDescent="0.25">
      <c r="A522" s="345">
        <v>18</v>
      </c>
      <c r="B522" s="346" t="s">
        <v>120</v>
      </c>
      <c r="C522" s="253" t="s">
        <v>11</v>
      </c>
      <c r="D522" s="253">
        <v>5</v>
      </c>
      <c r="E522" s="490"/>
      <c r="F522" s="384"/>
      <c r="G522" s="347">
        <f t="shared" si="140"/>
        <v>0</v>
      </c>
      <c r="H522" s="88">
        <v>0.08</v>
      </c>
      <c r="I522" s="254">
        <f t="shared" si="138"/>
        <v>0</v>
      </c>
      <c r="J522" s="254">
        <f t="shared" si="139"/>
        <v>0</v>
      </c>
      <c r="K522" s="255"/>
      <c r="L522" s="15"/>
    </row>
    <row r="523" spans="1:12" ht="45" x14ac:dyDescent="0.25">
      <c r="A523" s="345">
        <v>19</v>
      </c>
      <c r="B523" s="346" t="s">
        <v>121</v>
      </c>
      <c r="C523" s="253" t="s">
        <v>11</v>
      </c>
      <c r="D523" s="253">
        <v>5</v>
      </c>
      <c r="E523" s="490"/>
      <c r="F523" s="384"/>
      <c r="G523" s="347">
        <f t="shared" si="140"/>
        <v>0</v>
      </c>
      <c r="H523" s="88">
        <v>0.08</v>
      </c>
      <c r="I523" s="254">
        <f t="shared" si="138"/>
        <v>0</v>
      </c>
      <c r="J523" s="254">
        <f t="shared" si="139"/>
        <v>0</v>
      </c>
      <c r="K523" s="255"/>
      <c r="L523" s="15"/>
    </row>
    <row r="524" spans="1:12" ht="45" x14ac:dyDescent="0.25">
      <c r="A524" s="345">
        <v>20</v>
      </c>
      <c r="B524" s="346" t="s">
        <v>122</v>
      </c>
      <c r="C524" s="253" t="s">
        <v>11</v>
      </c>
      <c r="D524" s="253">
        <v>5</v>
      </c>
      <c r="E524" s="490"/>
      <c r="F524" s="384"/>
      <c r="G524" s="347">
        <f t="shared" si="140"/>
        <v>0</v>
      </c>
      <c r="H524" s="88">
        <v>0.08</v>
      </c>
      <c r="I524" s="254">
        <f t="shared" si="138"/>
        <v>0</v>
      </c>
      <c r="J524" s="254">
        <f t="shared" si="139"/>
        <v>0</v>
      </c>
      <c r="K524" s="255"/>
      <c r="L524" s="15"/>
    </row>
    <row r="525" spans="1:12" ht="45" x14ac:dyDescent="0.25">
      <c r="A525" s="345">
        <v>21</v>
      </c>
      <c r="B525" s="346" t="s">
        <v>123</v>
      </c>
      <c r="C525" s="253" t="s">
        <v>11</v>
      </c>
      <c r="D525" s="253">
        <v>5</v>
      </c>
      <c r="E525" s="490"/>
      <c r="F525" s="384"/>
      <c r="G525" s="347">
        <f t="shared" si="140"/>
        <v>0</v>
      </c>
      <c r="H525" s="88">
        <v>0.08</v>
      </c>
      <c r="I525" s="254">
        <f t="shared" si="138"/>
        <v>0</v>
      </c>
      <c r="J525" s="254">
        <f t="shared" si="139"/>
        <v>0</v>
      </c>
      <c r="K525" s="255"/>
      <c r="L525" s="15"/>
    </row>
    <row r="526" spans="1:12" ht="45" x14ac:dyDescent="0.25">
      <c r="A526" s="345">
        <v>22</v>
      </c>
      <c r="B526" s="346" t="s">
        <v>124</v>
      </c>
      <c r="C526" s="253" t="s">
        <v>11</v>
      </c>
      <c r="D526" s="253">
        <v>5</v>
      </c>
      <c r="E526" s="490"/>
      <c r="F526" s="384"/>
      <c r="G526" s="347">
        <f t="shared" si="140"/>
        <v>0</v>
      </c>
      <c r="H526" s="88">
        <v>0.08</v>
      </c>
      <c r="I526" s="254">
        <f t="shared" si="138"/>
        <v>0</v>
      </c>
      <c r="J526" s="254">
        <f t="shared" si="139"/>
        <v>0</v>
      </c>
      <c r="K526" s="255"/>
      <c r="L526" s="15"/>
    </row>
    <row r="527" spans="1:12" ht="45" x14ac:dyDescent="0.25">
      <c r="A527" s="345">
        <v>23</v>
      </c>
      <c r="B527" s="346" t="s">
        <v>125</v>
      </c>
      <c r="C527" s="253" t="s">
        <v>11</v>
      </c>
      <c r="D527" s="253">
        <v>5</v>
      </c>
      <c r="E527" s="490"/>
      <c r="F527" s="384"/>
      <c r="G527" s="347">
        <f t="shared" si="140"/>
        <v>0</v>
      </c>
      <c r="H527" s="88">
        <v>0.08</v>
      </c>
      <c r="I527" s="254">
        <f t="shared" si="138"/>
        <v>0</v>
      </c>
      <c r="J527" s="254">
        <f t="shared" si="139"/>
        <v>0</v>
      </c>
      <c r="K527" s="255"/>
      <c r="L527" s="15"/>
    </row>
    <row r="528" spans="1:12" ht="45" x14ac:dyDescent="0.25">
      <c r="A528" s="345">
        <v>24</v>
      </c>
      <c r="B528" s="346" t="s">
        <v>126</v>
      </c>
      <c r="C528" s="253" t="s">
        <v>11</v>
      </c>
      <c r="D528" s="253">
        <v>5</v>
      </c>
      <c r="E528" s="490"/>
      <c r="F528" s="384"/>
      <c r="G528" s="347">
        <f t="shared" si="140"/>
        <v>0</v>
      </c>
      <c r="H528" s="88">
        <v>0.08</v>
      </c>
      <c r="I528" s="254">
        <f t="shared" si="138"/>
        <v>0</v>
      </c>
      <c r="J528" s="254">
        <f t="shared" si="139"/>
        <v>0</v>
      </c>
      <c r="K528" s="255"/>
      <c r="L528" s="15"/>
    </row>
    <row r="529" spans="1:12" ht="45" x14ac:dyDescent="0.25">
      <c r="A529" s="345">
        <v>25</v>
      </c>
      <c r="B529" s="346" t="s">
        <v>127</v>
      </c>
      <c r="C529" s="253" t="s">
        <v>11</v>
      </c>
      <c r="D529" s="253">
        <v>5</v>
      </c>
      <c r="E529" s="490"/>
      <c r="F529" s="384"/>
      <c r="G529" s="347">
        <f t="shared" si="140"/>
        <v>0</v>
      </c>
      <c r="H529" s="88">
        <v>0.08</v>
      </c>
      <c r="I529" s="254">
        <f t="shared" si="138"/>
        <v>0</v>
      </c>
      <c r="J529" s="254">
        <f t="shared" si="139"/>
        <v>0</v>
      </c>
      <c r="K529" s="255"/>
      <c r="L529" s="15"/>
    </row>
    <row r="530" spans="1:12" ht="45" x14ac:dyDescent="0.25">
      <c r="A530" s="345">
        <v>26</v>
      </c>
      <c r="B530" s="346" t="s">
        <v>128</v>
      </c>
      <c r="C530" s="253" t="s">
        <v>11</v>
      </c>
      <c r="D530" s="253">
        <v>5</v>
      </c>
      <c r="E530" s="490"/>
      <c r="F530" s="384"/>
      <c r="G530" s="347">
        <f t="shared" si="140"/>
        <v>0</v>
      </c>
      <c r="H530" s="88">
        <v>0.08</v>
      </c>
      <c r="I530" s="254">
        <f t="shared" si="138"/>
        <v>0</v>
      </c>
      <c r="J530" s="254">
        <f t="shared" si="139"/>
        <v>0</v>
      </c>
      <c r="K530" s="255"/>
      <c r="L530" s="15"/>
    </row>
    <row r="531" spans="1:12" ht="45" x14ac:dyDescent="0.25">
      <c r="A531" s="345">
        <v>27</v>
      </c>
      <c r="B531" s="346" t="s">
        <v>129</v>
      </c>
      <c r="C531" s="253" t="s">
        <v>11</v>
      </c>
      <c r="D531" s="253">
        <v>5</v>
      </c>
      <c r="E531" s="490"/>
      <c r="F531" s="384"/>
      <c r="G531" s="347">
        <f t="shared" si="140"/>
        <v>0</v>
      </c>
      <c r="H531" s="88">
        <v>0.08</v>
      </c>
      <c r="I531" s="254">
        <f t="shared" si="138"/>
        <v>0</v>
      </c>
      <c r="J531" s="254">
        <f t="shared" si="139"/>
        <v>0</v>
      </c>
      <c r="K531" s="255"/>
      <c r="L531" s="15"/>
    </row>
    <row r="532" spans="1:12" ht="45" x14ac:dyDescent="0.25">
      <c r="A532" s="345">
        <v>28</v>
      </c>
      <c r="B532" s="346" t="s">
        <v>130</v>
      </c>
      <c r="C532" s="253" t="s">
        <v>11</v>
      </c>
      <c r="D532" s="253">
        <v>5</v>
      </c>
      <c r="E532" s="490"/>
      <c r="F532" s="384"/>
      <c r="G532" s="347">
        <f t="shared" si="140"/>
        <v>0</v>
      </c>
      <c r="H532" s="88">
        <v>0.08</v>
      </c>
      <c r="I532" s="254">
        <f t="shared" si="138"/>
        <v>0</v>
      </c>
      <c r="J532" s="254">
        <f t="shared" si="139"/>
        <v>0</v>
      </c>
      <c r="K532" s="255"/>
      <c r="L532" s="15"/>
    </row>
    <row r="533" spans="1:12" ht="45" x14ac:dyDescent="0.25">
      <c r="A533" s="345">
        <v>29</v>
      </c>
      <c r="B533" s="346" t="s">
        <v>131</v>
      </c>
      <c r="C533" s="253" t="s">
        <v>11</v>
      </c>
      <c r="D533" s="253">
        <v>5</v>
      </c>
      <c r="E533" s="490"/>
      <c r="F533" s="384"/>
      <c r="G533" s="347">
        <f t="shared" si="140"/>
        <v>0</v>
      </c>
      <c r="H533" s="88">
        <v>0.08</v>
      </c>
      <c r="I533" s="254">
        <f t="shared" si="138"/>
        <v>0</v>
      </c>
      <c r="J533" s="254">
        <f t="shared" si="139"/>
        <v>0</v>
      </c>
      <c r="K533" s="255"/>
      <c r="L533" s="15"/>
    </row>
    <row r="534" spans="1:12" ht="45" x14ac:dyDescent="0.25">
      <c r="A534" s="345">
        <v>30</v>
      </c>
      <c r="B534" s="346" t="s">
        <v>132</v>
      </c>
      <c r="C534" s="253" t="s">
        <v>11</v>
      </c>
      <c r="D534" s="253">
        <v>5</v>
      </c>
      <c r="E534" s="490"/>
      <c r="F534" s="384"/>
      <c r="G534" s="347">
        <f t="shared" si="140"/>
        <v>0</v>
      </c>
      <c r="H534" s="88">
        <v>0.08</v>
      </c>
      <c r="I534" s="254">
        <f t="shared" si="138"/>
        <v>0</v>
      </c>
      <c r="J534" s="254">
        <f t="shared" si="139"/>
        <v>0</v>
      </c>
      <c r="K534" s="255"/>
      <c r="L534" s="15"/>
    </row>
    <row r="535" spans="1:12" ht="45" x14ac:dyDescent="0.25">
      <c r="A535" s="345">
        <v>31</v>
      </c>
      <c r="B535" s="346" t="s">
        <v>133</v>
      </c>
      <c r="C535" s="253" t="s">
        <v>11</v>
      </c>
      <c r="D535" s="253">
        <v>5</v>
      </c>
      <c r="E535" s="490"/>
      <c r="F535" s="384"/>
      <c r="G535" s="347">
        <f t="shared" si="140"/>
        <v>0</v>
      </c>
      <c r="H535" s="88">
        <v>0.08</v>
      </c>
      <c r="I535" s="254">
        <f t="shared" si="138"/>
        <v>0</v>
      </c>
      <c r="J535" s="254">
        <f t="shared" si="139"/>
        <v>0</v>
      </c>
      <c r="K535" s="255"/>
      <c r="L535" s="15"/>
    </row>
    <row r="536" spans="1:12" ht="45" x14ac:dyDescent="0.25">
      <c r="A536" s="345">
        <v>32</v>
      </c>
      <c r="B536" s="346" t="s">
        <v>134</v>
      </c>
      <c r="C536" s="253" t="s">
        <v>11</v>
      </c>
      <c r="D536" s="253">
        <v>5</v>
      </c>
      <c r="E536" s="490"/>
      <c r="F536" s="384"/>
      <c r="G536" s="347">
        <f t="shared" si="140"/>
        <v>0</v>
      </c>
      <c r="H536" s="88">
        <v>0.08</v>
      </c>
      <c r="I536" s="254">
        <f t="shared" si="138"/>
        <v>0</v>
      </c>
      <c r="J536" s="254">
        <f t="shared" si="139"/>
        <v>0</v>
      </c>
      <c r="K536" s="255"/>
      <c r="L536" s="15"/>
    </row>
    <row r="537" spans="1:12" ht="45" x14ac:dyDescent="0.25">
      <c r="A537" s="345">
        <v>33</v>
      </c>
      <c r="B537" s="346" t="s">
        <v>135</v>
      </c>
      <c r="C537" s="253" t="s">
        <v>11</v>
      </c>
      <c r="D537" s="253">
        <v>5</v>
      </c>
      <c r="E537" s="490"/>
      <c r="F537" s="384"/>
      <c r="G537" s="347">
        <f t="shared" si="140"/>
        <v>0</v>
      </c>
      <c r="H537" s="88">
        <v>0.08</v>
      </c>
      <c r="I537" s="254">
        <f t="shared" si="138"/>
        <v>0</v>
      </c>
      <c r="J537" s="254">
        <f t="shared" si="139"/>
        <v>0</v>
      </c>
      <c r="K537" s="255"/>
      <c r="L537" s="15"/>
    </row>
    <row r="538" spans="1:12" ht="45" x14ac:dyDescent="0.25">
      <c r="A538" s="345">
        <v>34</v>
      </c>
      <c r="B538" s="346" t="s">
        <v>136</v>
      </c>
      <c r="C538" s="253" t="s">
        <v>11</v>
      </c>
      <c r="D538" s="253">
        <v>5</v>
      </c>
      <c r="E538" s="490"/>
      <c r="F538" s="384"/>
      <c r="G538" s="347">
        <f t="shared" si="140"/>
        <v>0</v>
      </c>
      <c r="H538" s="88">
        <v>0.08</v>
      </c>
      <c r="I538" s="254">
        <f t="shared" si="138"/>
        <v>0</v>
      </c>
      <c r="J538" s="254">
        <f t="shared" si="139"/>
        <v>0</v>
      </c>
      <c r="K538" s="255"/>
      <c r="L538" s="15"/>
    </row>
    <row r="539" spans="1:12" ht="45" x14ac:dyDescent="0.25">
      <c r="A539" s="345">
        <v>35</v>
      </c>
      <c r="B539" s="346" t="s">
        <v>137</v>
      </c>
      <c r="C539" s="253" t="s">
        <v>11</v>
      </c>
      <c r="D539" s="253">
        <v>5</v>
      </c>
      <c r="E539" s="490"/>
      <c r="F539" s="384"/>
      <c r="G539" s="347">
        <f t="shared" si="140"/>
        <v>0</v>
      </c>
      <c r="H539" s="88">
        <v>0.08</v>
      </c>
      <c r="I539" s="254">
        <f t="shared" si="138"/>
        <v>0</v>
      </c>
      <c r="J539" s="254">
        <f t="shared" si="139"/>
        <v>0</v>
      </c>
      <c r="K539" s="255"/>
      <c r="L539" s="15"/>
    </row>
    <row r="540" spans="1:12" ht="45" x14ac:dyDescent="0.25">
      <c r="A540" s="345">
        <v>36</v>
      </c>
      <c r="B540" s="346" t="s">
        <v>138</v>
      </c>
      <c r="C540" s="253" t="s">
        <v>11</v>
      </c>
      <c r="D540" s="253">
        <v>5</v>
      </c>
      <c r="E540" s="490"/>
      <c r="F540" s="384"/>
      <c r="G540" s="347">
        <f t="shared" si="140"/>
        <v>0</v>
      </c>
      <c r="H540" s="88">
        <v>0.08</v>
      </c>
      <c r="I540" s="254">
        <f t="shared" si="138"/>
        <v>0</v>
      </c>
      <c r="J540" s="254">
        <f t="shared" si="139"/>
        <v>0</v>
      </c>
      <c r="K540" s="255"/>
      <c r="L540" s="15"/>
    </row>
    <row r="541" spans="1:12" ht="45" x14ac:dyDescent="0.25">
      <c r="A541" s="345">
        <v>37</v>
      </c>
      <c r="B541" s="346" t="s">
        <v>139</v>
      </c>
      <c r="C541" s="253" t="s">
        <v>11</v>
      </c>
      <c r="D541" s="253">
        <v>5</v>
      </c>
      <c r="E541" s="490"/>
      <c r="F541" s="384"/>
      <c r="G541" s="347">
        <f t="shared" si="140"/>
        <v>0</v>
      </c>
      <c r="H541" s="88">
        <v>0.08</v>
      </c>
      <c r="I541" s="254">
        <f t="shared" si="138"/>
        <v>0</v>
      </c>
      <c r="J541" s="254">
        <f t="shared" si="139"/>
        <v>0</v>
      </c>
      <c r="K541" s="255"/>
      <c r="L541" s="15"/>
    </row>
    <row r="542" spans="1:12" ht="45" x14ac:dyDescent="0.25">
      <c r="A542" s="345">
        <v>38</v>
      </c>
      <c r="B542" s="346" t="s">
        <v>140</v>
      </c>
      <c r="C542" s="253" t="s">
        <v>11</v>
      </c>
      <c r="D542" s="253">
        <v>5</v>
      </c>
      <c r="E542" s="490"/>
      <c r="F542" s="384"/>
      <c r="G542" s="347">
        <f t="shared" si="140"/>
        <v>0</v>
      </c>
      <c r="H542" s="88">
        <v>0.08</v>
      </c>
      <c r="I542" s="254">
        <f t="shared" si="138"/>
        <v>0</v>
      </c>
      <c r="J542" s="254">
        <f t="shared" si="139"/>
        <v>0</v>
      </c>
      <c r="K542" s="255"/>
      <c r="L542" s="15"/>
    </row>
    <row r="543" spans="1:12" ht="45" x14ac:dyDescent="0.25">
      <c r="A543" s="345">
        <v>39</v>
      </c>
      <c r="B543" s="346" t="s">
        <v>141</v>
      </c>
      <c r="C543" s="253" t="s">
        <v>11</v>
      </c>
      <c r="D543" s="253">
        <v>20</v>
      </c>
      <c r="E543" s="490"/>
      <c r="F543" s="384"/>
      <c r="G543" s="347">
        <f t="shared" si="140"/>
        <v>0</v>
      </c>
      <c r="H543" s="88">
        <v>0.08</v>
      </c>
      <c r="I543" s="254">
        <f t="shared" si="138"/>
        <v>0</v>
      </c>
      <c r="J543" s="254">
        <f t="shared" si="139"/>
        <v>0</v>
      </c>
      <c r="K543" s="255"/>
      <c r="L543" s="15"/>
    </row>
    <row r="544" spans="1:12" ht="45" x14ac:dyDescent="0.25">
      <c r="A544" s="345">
        <v>40</v>
      </c>
      <c r="B544" s="346" t="s">
        <v>142</v>
      </c>
      <c r="C544" s="253" t="s">
        <v>11</v>
      </c>
      <c r="D544" s="253">
        <v>5</v>
      </c>
      <c r="E544" s="490"/>
      <c r="F544" s="384"/>
      <c r="G544" s="347">
        <f t="shared" si="140"/>
        <v>0</v>
      </c>
      <c r="H544" s="88">
        <v>0.08</v>
      </c>
      <c r="I544" s="254">
        <f t="shared" si="138"/>
        <v>0</v>
      </c>
      <c r="J544" s="254">
        <f t="shared" si="139"/>
        <v>0</v>
      </c>
      <c r="K544" s="255"/>
      <c r="L544" s="15"/>
    </row>
    <row r="545" spans="1:12" ht="45" x14ac:dyDescent="0.25">
      <c r="A545" s="345">
        <v>41</v>
      </c>
      <c r="B545" s="346" t="s">
        <v>143</v>
      </c>
      <c r="C545" s="253" t="s">
        <v>11</v>
      </c>
      <c r="D545" s="253">
        <v>5</v>
      </c>
      <c r="E545" s="490"/>
      <c r="F545" s="384"/>
      <c r="G545" s="347">
        <f t="shared" si="140"/>
        <v>0</v>
      </c>
      <c r="H545" s="88">
        <v>0.08</v>
      </c>
      <c r="I545" s="254">
        <f t="shared" si="138"/>
        <v>0</v>
      </c>
      <c r="J545" s="254">
        <f t="shared" si="139"/>
        <v>0</v>
      </c>
      <c r="K545" s="255"/>
      <c r="L545" s="15"/>
    </row>
    <row r="546" spans="1:12" ht="45" x14ac:dyDescent="0.25">
      <c r="A546" s="345">
        <v>42</v>
      </c>
      <c r="B546" s="346" t="s">
        <v>144</v>
      </c>
      <c r="C546" s="253" t="s">
        <v>11</v>
      </c>
      <c r="D546" s="253">
        <v>5</v>
      </c>
      <c r="E546" s="490"/>
      <c r="F546" s="384"/>
      <c r="G546" s="347">
        <f t="shared" si="140"/>
        <v>0</v>
      </c>
      <c r="H546" s="88">
        <v>0.08</v>
      </c>
      <c r="I546" s="254">
        <f t="shared" si="138"/>
        <v>0</v>
      </c>
      <c r="J546" s="254">
        <f t="shared" si="139"/>
        <v>0</v>
      </c>
      <c r="K546" s="255"/>
      <c r="L546" s="15"/>
    </row>
    <row r="547" spans="1:12" ht="45" x14ac:dyDescent="0.25">
      <c r="A547" s="345">
        <v>43</v>
      </c>
      <c r="B547" s="346" t="s">
        <v>145</v>
      </c>
      <c r="C547" s="253" t="s">
        <v>11</v>
      </c>
      <c r="D547" s="253">
        <v>5</v>
      </c>
      <c r="E547" s="490"/>
      <c r="F547" s="384"/>
      <c r="G547" s="347">
        <f t="shared" si="140"/>
        <v>0</v>
      </c>
      <c r="H547" s="88">
        <v>0.08</v>
      </c>
      <c r="I547" s="254">
        <f t="shared" si="138"/>
        <v>0</v>
      </c>
      <c r="J547" s="254">
        <f t="shared" si="139"/>
        <v>0</v>
      </c>
      <c r="K547" s="255"/>
      <c r="L547" s="15"/>
    </row>
    <row r="548" spans="1:12" ht="45" x14ac:dyDescent="0.25">
      <c r="A548" s="345">
        <v>44</v>
      </c>
      <c r="B548" s="346" t="s">
        <v>146</v>
      </c>
      <c r="C548" s="253" t="s">
        <v>11</v>
      </c>
      <c r="D548" s="253">
        <v>5</v>
      </c>
      <c r="E548" s="490"/>
      <c r="F548" s="384"/>
      <c r="G548" s="347">
        <f t="shared" si="140"/>
        <v>0</v>
      </c>
      <c r="H548" s="88">
        <v>0.08</v>
      </c>
      <c r="I548" s="254">
        <f t="shared" si="138"/>
        <v>0</v>
      </c>
      <c r="J548" s="254">
        <f t="shared" si="139"/>
        <v>0</v>
      </c>
      <c r="K548" s="255"/>
      <c r="L548" s="15"/>
    </row>
    <row r="549" spans="1:12" ht="45" x14ac:dyDescent="0.25">
      <c r="A549" s="345">
        <v>45</v>
      </c>
      <c r="B549" s="346" t="s">
        <v>147</v>
      </c>
      <c r="C549" s="253" t="s">
        <v>11</v>
      </c>
      <c r="D549" s="253">
        <v>5</v>
      </c>
      <c r="E549" s="490"/>
      <c r="F549" s="384"/>
      <c r="G549" s="347">
        <f t="shared" si="140"/>
        <v>0</v>
      </c>
      <c r="H549" s="88">
        <v>0.08</v>
      </c>
      <c r="I549" s="254">
        <f t="shared" si="138"/>
        <v>0</v>
      </c>
      <c r="J549" s="254">
        <f t="shared" si="139"/>
        <v>0</v>
      </c>
      <c r="K549" s="255"/>
      <c r="L549" s="15"/>
    </row>
    <row r="550" spans="1:12" ht="45" x14ac:dyDescent="0.25">
      <c r="A550" s="345">
        <v>46</v>
      </c>
      <c r="B550" s="346" t="s">
        <v>148</v>
      </c>
      <c r="C550" s="253" t="s">
        <v>11</v>
      </c>
      <c r="D550" s="253">
        <v>5</v>
      </c>
      <c r="E550" s="490"/>
      <c r="F550" s="384"/>
      <c r="G550" s="347">
        <f t="shared" si="140"/>
        <v>0</v>
      </c>
      <c r="H550" s="88">
        <v>0.08</v>
      </c>
      <c r="I550" s="254">
        <f t="shared" si="138"/>
        <v>0</v>
      </c>
      <c r="J550" s="254">
        <f t="shared" si="139"/>
        <v>0</v>
      </c>
      <c r="K550" s="255"/>
      <c r="L550" s="15"/>
    </row>
    <row r="551" spans="1:12" ht="45" x14ac:dyDescent="0.25">
      <c r="A551" s="345">
        <v>47</v>
      </c>
      <c r="B551" s="346" t="s">
        <v>149</v>
      </c>
      <c r="C551" s="253" t="s">
        <v>11</v>
      </c>
      <c r="D551" s="253">
        <v>5</v>
      </c>
      <c r="E551" s="490"/>
      <c r="F551" s="384"/>
      <c r="G551" s="347">
        <f t="shared" si="140"/>
        <v>0</v>
      </c>
      <c r="H551" s="88">
        <v>0.08</v>
      </c>
      <c r="I551" s="254">
        <f t="shared" si="138"/>
        <v>0</v>
      </c>
      <c r="J551" s="254">
        <f t="shared" si="139"/>
        <v>0</v>
      </c>
      <c r="K551" s="255"/>
      <c r="L551" s="15"/>
    </row>
    <row r="552" spans="1:12" ht="45" x14ac:dyDescent="0.25">
      <c r="A552" s="345">
        <v>48</v>
      </c>
      <c r="B552" s="346" t="s">
        <v>150</v>
      </c>
      <c r="C552" s="253" t="s">
        <v>11</v>
      </c>
      <c r="D552" s="253">
        <v>5</v>
      </c>
      <c r="E552" s="490"/>
      <c r="F552" s="384"/>
      <c r="G552" s="347">
        <f t="shared" si="140"/>
        <v>0</v>
      </c>
      <c r="H552" s="88">
        <v>0.08</v>
      </c>
      <c r="I552" s="254">
        <f t="shared" si="138"/>
        <v>0</v>
      </c>
      <c r="J552" s="254">
        <f t="shared" si="139"/>
        <v>0</v>
      </c>
      <c r="K552" s="255"/>
      <c r="L552" s="15"/>
    </row>
    <row r="553" spans="1:12" ht="45" x14ac:dyDescent="0.25">
      <c r="A553" s="345">
        <v>49</v>
      </c>
      <c r="B553" s="346" t="s">
        <v>227</v>
      </c>
      <c r="C553" s="253" t="s">
        <v>11</v>
      </c>
      <c r="D553" s="253">
        <v>5</v>
      </c>
      <c r="E553" s="490"/>
      <c r="F553" s="384"/>
      <c r="G553" s="347">
        <f t="shared" si="140"/>
        <v>0</v>
      </c>
      <c r="H553" s="88">
        <v>0.08</v>
      </c>
      <c r="I553" s="254">
        <f t="shared" si="138"/>
        <v>0</v>
      </c>
      <c r="J553" s="254">
        <f t="shared" si="139"/>
        <v>0</v>
      </c>
      <c r="K553" s="255"/>
      <c r="L553" s="15"/>
    </row>
    <row r="554" spans="1:12" ht="45" x14ac:dyDescent="0.25">
      <c r="A554" s="345">
        <v>50</v>
      </c>
      <c r="B554" s="346" t="s">
        <v>228</v>
      </c>
      <c r="C554" s="253" t="s">
        <v>11</v>
      </c>
      <c r="D554" s="253">
        <v>5</v>
      </c>
      <c r="E554" s="490"/>
      <c r="F554" s="384"/>
      <c r="G554" s="347">
        <f t="shared" si="140"/>
        <v>0</v>
      </c>
      <c r="H554" s="88">
        <v>0.08</v>
      </c>
      <c r="I554" s="254">
        <f t="shared" si="138"/>
        <v>0</v>
      </c>
      <c r="J554" s="254">
        <f t="shared" si="139"/>
        <v>0</v>
      </c>
      <c r="K554" s="255"/>
      <c r="L554" s="15"/>
    </row>
    <row r="555" spans="1:12" ht="45" x14ac:dyDescent="0.25">
      <c r="A555" s="345">
        <v>51</v>
      </c>
      <c r="B555" s="346" t="s">
        <v>229</v>
      </c>
      <c r="C555" s="253" t="s">
        <v>11</v>
      </c>
      <c r="D555" s="253">
        <v>5</v>
      </c>
      <c r="E555" s="490"/>
      <c r="F555" s="384"/>
      <c r="G555" s="347">
        <f t="shared" si="140"/>
        <v>0</v>
      </c>
      <c r="H555" s="88">
        <v>0.08</v>
      </c>
      <c r="I555" s="254">
        <f t="shared" si="138"/>
        <v>0</v>
      </c>
      <c r="J555" s="254">
        <f t="shared" si="139"/>
        <v>0</v>
      </c>
      <c r="K555" s="255"/>
      <c r="L555" s="15"/>
    </row>
    <row r="556" spans="1:12" ht="45" x14ac:dyDescent="0.25">
      <c r="A556" s="345">
        <v>52</v>
      </c>
      <c r="B556" s="346" t="s">
        <v>230</v>
      </c>
      <c r="C556" s="253" t="s">
        <v>11</v>
      </c>
      <c r="D556" s="253">
        <v>5</v>
      </c>
      <c r="E556" s="490"/>
      <c r="F556" s="384"/>
      <c r="G556" s="347">
        <f t="shared" si="140"/>
        <v>0</v>
      </c>
      <c r="H556" s="88">
        <v>0.08</v>
      </c>
      <c r="I556" s="254">
        <f t="shared" si="138"/>
        <v>0</v>
      </c>
      <c r="J556" s="254">
        <f t="shared" si="139"/>
        <v>0</v>
      </c>
      <c r="K556" s="255"/>
      <c r="L556" s="15"/>
    </row>
    <row r="557" spans="1:12" ht="45" x14ac:dyDescent="0.25">
      <c r="A557" s="345">
        <v>53</v>
      </c>
      <c r="B557" s="346" t="s">
        <v>231</v>
      </c>
      <c r="C557" s="253" t="s">
        <v>11</v>
      </c>
      <c r="D557" s="253">
        <v>5</v>
      </c>
      <c r="E557" s="490"/>
      <c r="F557" s="384"/>
      <c r="G557" s="347">
        <f t="shared" si="140"/>
        <v>0</v>
      </c>
      <c r="H557" s="88">
        <v>0.08</v>
      </c>
      <c r="I557" s="254">
        <f t="shared" si="138"/>
        <v>0</v>
      </c>
      <c r="J557" s="254">
        <f t="shared" si="139"/>
        <v>0</v>
      </c>
      <c r="K557" s="255"/>
      <c r="L557" s="15"/>
    </row>
    <row r="558" spans="1:12" ht="45" x14ac:dyDescent="0.25">
      <c r="A558" s="345">
        <v>54</v>
      </c>
      <c r="B558" s="346" t="s">
        <v>232</v>
      </c>
      <c r="C558" s="253" t="s">
        <v>11</v>
      </c>
      <c r="D558" s="253">
        <v>5</v>
      </c>
      <c r="E558" s="490"/>
      <c r="F558" s="384"/>
      <c r="G558" s="347">
        <f t="shared" si="140"/>
        <v>0</v>
      </c>
      <c r="H558" s="88">
        <v>0.08</v>
      </c>
      <c r="I558" s="254">
        <f t="shared" si="138"/>
        <v>0</v>
      </c>
      <c r="J558" s="254">
        <f t="shared" si="139"/>
        <v>0</v>
      </c>
      <c r="K558" s="255"/>
      <c r="L558" s="15"/>
    </row>
    <row r="559" spans="1:12" ht="45.75" thickBot="1" x14ac:dyDescent="0.3">
      <c r="A559" s="349">
        <v>55</v>
      </c>
      <c r="B559" s="350" t="s">
        <v>233</v>
      </c>
      <c r="C559" s="351" t="s">
        <v>11</v>
      </c>
      <c r="D559" s="351">
        <v>5</v>
      </c>
      <c r="E559" s="491"/>
      <c r="F559" s="436"/>
      <c r="G559" s="352">
        <f t="shared" si="140"/>
        <v>0</v>
      </c>
      <c r="H559" s="308">
        <v>0.08</v>
      </c>
      <c r="I559" s="256">
        <f t="shared" si="138"/>
        <v>0</v>
      </c>
      <c r="J559" s="256">
        <f t="shared" si="139"/>
        <v>0</v>
      </c>
      <c r="K559" s="257"/>
      <c r="L559" s="15"/>
    </row>
    <row r="560" spans="1:12" ht="15.75" thickBot="1" x14ac:dyDescent="0.3">
      <c r="A560" s="248"/>
      <c r="B560" s="353"/>
      <c r="C560" s="258"/>
      <c r="D560" s="258"/>
      <c r="E560" s="258"/>
      <c r="F560" s="258"/>
      <c r="G560" s="258"/>
      <c r="H560" s="328" t="s">
        <v>22</v>
      </c>
      <c r="I560" s="329">
        <f>SUM(I505:I559)</f>
        <v>0</v>
      </c>
      <c r="J560" s="330">
        <f>SUM(J505:J559)</f>
        <v>0</v>
      </c>
      <c r="K560" s="259"/>
    </row>
    <row r="561" spans="1:10" s="375" customFormat="1" ht="15" customHeight="1" x14ac:dyDescent="0.25">
      <c r="A561" s="395" t="s">
        <v>238</v>
      </c>
      <c r="B561" s="396" t="s">
        <v>239</v>
      </c>
      <c r="C561" s="397"/>
      <c r="D561" s="398"/>
      <c r="E561" s="399"/>
      <c r="F561" s="340"/>
      <c r="G561" s="340"/>
      <c r="H561" s="398"/>
      <c r="I561" s="400"/>
      <c r="J561" s="401"/>
    </row>
    <row r="562" spans="1:10" s="375" customFormat="1" ht="15" customHeight="1" x14ac:dyDescent="0.25">
      <c r="A562" s="514" t="s">
        <v>240</v>
      </c>
      <c r="B562" s="515"/>
      <c r="C562" s="515"/>
      <c r="D562" s="515"/>
      <c r="E562" s="515"/>
      <c r="F562" s="515"/>
      <c r="G562" s="515"/>
      <c r="H562" s="515"/>
      <c r="I562" s="515"/>
      <c r="J562" s="402"/>
    </row>
    <row r="563" spans="1:10" s="375" customFormat="1" ht="21" customHeight="1" x14ac:dyDescent="0.25">
      <c r="A563" s="514" t="s">
        <v>241</v>
      </c>
      <c r="B563" s="515"/>
      <c r="C563" s="515"/>
      <c r="D563" s="515"/>
      <c r="E563" s="515"/>
      <c r="F563" s="515"/>
      <c r="G563" s="515"/>
      <c r="H563" s="515"/>
      <c r="I563" s="515"/>
      <c r="J563" s="402"/>
    </row>
    <row r="564" spans="1:10" s="375" customFormat="1" ht="15" customHeight="1" x14ac:dyDescent="0.25">
      <c r="A564" s="516" t="s">
        <v>242</v>
      </c>
      <c r="B564" s="517"/>
      <c r="C564" s="517"/>
      <c r="D564" s="517"/>
      <c r="E564" s="517"/>
      <c r="F564" s="517"/>
      <c r="G564" s="517"/>
      <c r="H564" s="517"/>
      <c r="I564" s="517"/>
      <c r="J564" s="402"/>
    </row>
    <row r="565" spans="1:10" s="375" customFormat="1" ht="15" customHeight="1" x14ac:dyDescent="0.25">
      <c r="A565" s="514" t="s">
        <v>243</v>
      </c>
      <c r="B565" s="515"/>
      <c r="C565" s="515"/>
      <c r="D565" s="515"/>
      <c r="E565" s="515"/>
      <c r="F565" s="515"/>
      <c r="G565" s="515"/>
      <c r="H565" s="515"/>
      <c r="I565" s="515"/>
      <c r="J565" s="402"/>
    </row>
    <row r="566" spans="1:10" s="375" customFormat="1" ht="15" customHeight="1" x14ac:dyDescent="0.2">
      <c r="A566" s="403" t="s">
        <v>238</v>
      </c>
      <c r="B566" s="376" t="s">
        <v>244</v>
      </c>
      <c r="C566" s="376"/>
      <c r="D566" s="404"/>
      <c r="E566" s="404"/>
      <c r="F566" s="404"/>
      <c r="G566" s="404"/>
      <c r="H566" s="404"/>
      <c r="I566" s="404"/>
      <c r="J566" s="405"/>
    </row>
    <row r="567" spans="1:10" s="377" customFormat="1" ht="15" customHeight="1" x14ac:dyDescent="0.2">
      <c r="A567" s="403" t="s">
        <v>238</v>
      </c>
      <c r="B567" s="406" t="s">
        <v>245</v>
      </c>
      <c r="C567" s="406"/>
      <c r="D567" s="407"/>
      <c r="E567" s="407"/>
      <c r="F567" s="408"/>
      <c r="G567" s="408"/>
      <c r="H567" s="409"/>
      <c r="I567" s="409"/>
      <c r="J567" s="409"/>
    </row>
    <row r="568" spans="1:10" s="377" customFormat="1" ht="15" customHeight="1" x14ac:dyDescent="0.2">
      <c r="A568" s="403" t="s">
        <v>238</v>
      </c>
      <c r="B568" s="407" t="s">
        <v>248</v>
      </c>
      <c r="C568" s="407"/>
      <c r="D568" s="407"/>
      <c r="E568" s="407"/>
      <c r="F568" s="408"/>
      <c r="G568" s="408"/>
      <c r="H568" s="409"/>
      <c r="I568" s="409"/>
      <c r="J568" s="409"/>
    </row>
    <row r="569" spans="1:10" s="377" customFormat="1" ht="15" customHeight="1" x14ac:dyDescent="0.2">
      <c r="A569" s="403" t="s">
        <v>238</v>
      </c>
      <c r="B569" s="410" t="s">
        <v>249</v>
      </c>
      <c r="C569" s="411"/>
      <c r="D569" s="412"/>
      <c r="E569" s="412"/>
      <c r="F569" s="412"/>
      <c r="G569" s="412"/>
      <c r="H569" s="413"/>
      <c r="I569" s="413"/>
      <c r="J569" s="413"/>
    </row>
    <row r="570" spans="1:10" s="377" customFormat="1" ht="15" customHeight="1" x14ac:dyDescent="0.2">
      <c r="A570" s="409"/>
      <c r="B570" s="414" t="s">
        <v>246</v>
      </c>
      <c r="C570" s="415"/>
      <c r="D570" s="413"/>
      <c r="E570" s="413"/>
      <c r="F570" s="413"/>
      <c r="G570" s="413"/>
      <c r="H570" s="413"/>
      <c r="I570" s="413"/>
      <c r="J570" s="413"/>
    </row>
    <row r="571" spans="1:10" s="378" customFormat="1" ht="7.5" customHeight="1" x14ac:dyDescent="0.2">
      <c r="A571" s="416"/>
      <c r="B571" s="341"/>
      <c r="C571" s="341"/>
      <c r="D571" s="416"/>
      <c r="E571" s="416"/>
      <c r="F571" s="416"/>
      <c r="G571" s="416"/>
      <c r="H571" s="416"/>
      <c r="I571" s="416"/>
      <c r="J571" s="416"/>
    </row>
    <row r="572" spans="1:10" s="377" customFormat="1" ht="15" customHeight="1" x14ac:dyDescent="0.2">
      <c r="A572" s="542"/>
      <c r="B572" s="542"/>
      <c r="C572" s="492"/>
      <c r="D572" s="529" t="s">
        <v>247</v>
      </c>
      <c r="E572" s="529"/>
      <c r="F572" s="529"/>
      <c r="G572" s="529"/>
      <c r="H572" s="529"/>
      <c r="I572" s="529"/>
      <c r="J572" s="529"/>
    </row>
    <row r="574" spans="1:10" x14ac:dyDescent="0.25">
      <c r="I574" s="30">
        <f>I71+I149+I169+I189+I207+I225+I243+I264+I286+I307+I358+I382+I411+I432+I448+I466+I490+I560</f>
        <v>0</v>
      </c>
      <c r="J574" s="30">
        <f>J71+J149+J169+J189+J207+J225+J243+J264+J286+J307+J358+J382+J411+J432+J448+J466+J490+J560</f>
        <v>0</v>
      </c>
    </row>
  </sheetData>
  <mergeCells count="164">
    <mergeCell ref="A572:B572"/>
    <mergeCell ref="D572:J572"/>
    <mergeCell ref="A502:B502"/>
    <mergeCell ref="D502:J502"/>
    <mergeCell ref="A562:I562"/>
    <mergeCell ref="A563:I563"/>
    <mergeCell ref="A564:I564"/>
    <mergeCell ref="A565:I565"/>
    <mergeCell ref="A478:B478"/>
    <mergeCell ref="D478:J478"/>
    <mergeCell ref="A492:I492"/>
    <mergeCell ref="A493:I493"/>
    <mergeCell ref="A494:I494"/>
    <mergeCell ref="A495:I495"/>
    <mergeCell ref="A460:B460"/>
    <mergeCell ref="D460:J460"/>
    <mergeCell ref="A468:I468"/>
    <mergeCell ref="A469:I469"/>
    <mergeCell ref="A470:I470"/>
    <mergeCell ref="A471:I471"/>
    <mergeCell ref="A444:B444"/>
    <mergeCell ref="D444:J444"/>
    <mergeCell ref="A450:I450"/>
    <mergeCell ref="A451:I451"/>
    <mergeCell ref="A452:I452"/>
    <mergeCell ref="A453:I453"/>
    <mergeCell ref="A423:B423"/>
    <mergeCell ref="D423:J423"/>
    <mergeCell ref="A434:I434"/>
    <mergeCell ref="A435:I435"/>
    <mergeCell ref="A436:I436"/>
    <mergeCell ref="A437:I437"/>
    <mergeCell ref="A394:B394"/>
    <mergeCell ref="D394:J394"/>
    <mergeCell ref="A413:I413"/>
    <mergeCell ref="A414:I414"/>
    <mergeCell ref="A415:I415"/>
    <mergeCell ref="A416:I416"/>
    <mergeCell ref="A374:J374"/>
    <mergeCell ref="A375:A381"/>
    <mergeCell ref="A384:I384"/>
    <mergeCell ref="A385:I385"/>
    <mergeCell ref="A386:I386"/>
    <mergeCell ref="A387:I387"/>
    <mergeCell ref="A360:I360"/>
    <mergeCell ref="A361:I361"/>
    <mergeCell ref="A362:I362"/>
    <mergeCell ref="A363:I363"/>
    <mergeCell ref="A370:B370"/>
    <mergeCell ref="D370:J370"/>
    <mergeCell ref="A323:J323"/>
    <mergeCell ref="A324:A332"/>
    <mergeCell ref="A334:K334"/>
    <mergeCell ref="A335:A343"/>
    <mergeCell ref="A345:J345"/>
    <mergeCell ref="A346:A357"/>
    <mergeCell ref="A309:I309"/>
    <mergeCell ref="A310:I310"/>
    <mergeCell ref="A311:I311"/>
    <mergeCell ref="A312:I312"/>
    <mergeCell ref="A319:B319"/>
    <mergeCell ref="D319:J319"/>
    <mergeCell ref="A290:I290"/>
    <mergeCell ref="A291:I291"/>
    <mergeCell ref="A298:B298"/>
    <mergeCell ref="D298:J298"/>
    <mergeCell ref="A302:K302"/>
    <mergeCell ref="A303:A306"/>
    <mergeCell ref="A276:B276"/>
    <mergeCell ref="D276:J276"/>
    <mergeCell ref="A280:K280"/>
    <mergeCell ref="A281:A285"/>
    <mergeCell ref="A288:I288"/>
    <mergeCell ref="A289:I289"/>
    <mergeCell ref="A259:K259"/>
    <mergeCell ref="A260:A263"/>
    <mergeCell ref="A266:I266"/>
    <mergeCell ref="A267:I267"/>
    <mergeCell ref="A268:I268"/>
    <mergeCell ref="A269:I269"/>
    <mergeCell ref="A245:I245"/>
    <mergeCell ref="A246:I246"/>
    <mergeCell ref="A247:I247"/>
    <mergeCell ref="A248:I248"/>
    <mergeCell ref="A255:B255"/>
    <mergeCell ref="D255:J255"/>
    <mergeCell ref="A227:I227"/>
    <mergeCell ref="A228:I228"/>
    <mergeCell ref="A229:I229"/>
    <mergeCell ref="A230:I230"/>
    <mergeCell ref="A237:B237"/>
    <mergeCell ref="D237:J237"/>
    <mergeCell ref="A209:I209"/>
    <mergeCell ref="A210:I210"/>
    <mergeCell ref="A211:I211"/>
    <mergeCell ref="A212:I212"/>
    <mergeCell ref="A219:B219"/>
    <mergeCell ref="D219:J219"/>
    <mergeCell ref="A191:I191"/>
    <mergeCell ref="A192:I192"/>
    <mergeCell ref="A193:I193"/>
    <mergeCell ref="A194:I194"/>
    <mergeCell ref="A201:B201"/>
    <mergeCell ref="D201:J201"/>
    <mergeCell ref="A171:I171"/>
    <mergeCell ref="A172:I172"/>
    <mergeCell ref="A173:I173"/>
    <mergeCell ref="A174:I174"/>
    <mergeCell ref="A181:B181"/>
    <mergeCell ref="D181:J181"/>
    <mergeCell ref="A153:I153"/>
    <mergeCell ref="A154:I154"/>
    <mergeCell ref="A161:B161"/>
    <mergeCell ref="D161:J161"/>
    <mergeCell ref="A165:A166"/>
    <mergeCell ref="A167:A168"/>
    <mergeCell ref="A140:K140"/>
    <mergeCell ref="A141:A143"/>
    <mergeCell ref="A145:K145"/>
    <mergeCell ref="A146:A148"/>
    <mergeCell ref="A151:I151"/>
    <mergeCell ref="A152:I152"/>
    <mergeCell ref="A113:K113"/>
    <mergeCell ref="A114:A118"/>
    <mergeCell ref="A120:K120"/>
    <mergeCell ref="A121:A125"/>
    <mergeCell ref="A127:K127"/>
    <mergeCell ref="A128:A138"/>
    <mergeCell ref="A91:K91"/>
    <mergeCell ref="A92:A96"/>
    <mergeCell ref="A98:K98"/>
    <mergeCell ref="A99:A103"/>
    <mergeCell ref="A105:K105"/>
    <mergeCell ref="A106:A111"/>
    <mergeCell ref="A75:I75"/>
    <mergeCell ref="A76:I76"/>
    <mergeCell ref="A83:B83"/>
    <mergeCell ref="D83:J83"/>
    <mergeCell ref="A87:K87"/>
    <mergeCell ref="A88:A89"/>
    <mergeCell ref="A61:K61"/>
    <mergeCell ref="A62:A63"/>
    <mergeCell ref="A65:K65"/>
    <mergeCell ref="A66:A70"/>
    <mergeCell ref="A73:I73"/>
    <mergeCell ref="A74:I74"/>
    <mergeCell ref="A48:A52"/>
    <mergeCell ref="A55:K55"/>
    <mergeCell ref="A56:A59"/>
    <mergeCell ref="A21:K21"/>
    <mergeCell ref="A22:A25"/>
    <mergeCell ref="A27:K27"/>
    <mergeCell ref="A28:A31"/>
    <mergeCell ref="A33:K33"/>
    <mergeCell ref="A34:A38"/>
    <mergeCell ref="A6:K6"/>
    <mergeCell ref="A7:A9"/>
    <mergeCell ref="A11:K11"/>
    <mergeCell ref="A12:A13"/>
    <mergeCell ref="A15:K15"/>
    <mergeCell ref="A16:A19"/>
    <mergeCell ref="A40:K40"/>
    <mergeCell ref="A41:A45"/>
    <mergeCell ref="A47:K47"/>
  </mergeCells>
  <printOptions horizontalCentered="1"/>
  <pageMargins left="0.19685039370078741" right="0.19685039370078741" top="0.59055118110236227" bottom="0.19685039370078741" header="0.31496062992125984" footer="0.31496062992125984"/>
  <pageSetup paperSize="9" scale="95" orientation="landscape" horizontalDpi="300" verticalDpi="300" r:id="rId1"/>
  <headerFooter>
    <oddFooter>&amp;R&amp;"Arial,Normalny"&amp;9
Strona &amp;P z &amp;N</oddFooter>
  </headerFooter>
  <rowBreaks count="28" manualBreakCount="28">
    <brk id="63" max="10" man="1"/>
    <brk id="83" max="10" man="1"/>
    <brk id="143" max="10" man="1"/>
    <brk id="161" max="10" man="1"/>
    <brk id="181" max="10" man="1"/>
    <brk id="201" max="10" man="1"/>
    <brk id="219" max="10" man="1"/>
    <brk id="237" max="10" man="1"/>
    <brk id="255" max="10" man="1"/>
    <brk id="276" max="10" man="1"/>
    <brk id="298" max="10" man="1"/>
    <brk id="319" max="10" man="1"/>
    <brk id="332" max="10" man="1"/>
    <brk id="343" max="10" man="1"/>
    <brk id="370" max="10" man="1"/>
    <brk id="394" max="10" man="1"/>
    <brk id="423" max="10" man="1"/>
    <brk id="444" max="10" man="1"/>
    <brk id="460" max="10" man="1"/>
    <brk id="478" max="10" man="1"/>
    <brk id="487" max="10" man="1"/>
    <brk id="502" max="10" man="1"/>
    <brk id="513" max="10" man="1"/>
    <brk id="523" max="10" man="1"/>
    <brk id="530" max="10" man="1"/>
    <brk id="537" max="10" man="1"/>
    <brk id="544" max="10" man="1"/>
    <brk id="5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Załącznik cenowy modyfikacja1</vt:lpstr>
      <vt:lpstr>'Załącznik cenowy modyfikacja1'!Obszar_wydruku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Pietrzyk</dc:creator>
  <cp:lastModifiedBy>Ewa Twardowska</cp:lastModifiedBy>
  <cp:lastPrinted>2020-12-18T12:14:52Z</cp:lastPrinted>
  <dcterms:created xsi:type="dcterms:W3CDTF">2016-03-01T09:08:40Z</dcterms:created>
  <dcterms:modified xsi:type="dcterms:W3CDTF">2021-01-20T10:07:45Z</dcterms:modified>
</cp:coreProperties>
</file>