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8205" tabRatio="767"/>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biurowe'!$A$8:$G$156</definedName>
    <definedName name="_xlnm._FilterDatabase" localSheetId="0" hidden="1">'Zad.nr 1-Artykuły papiernicze'!$A$8:$G$58</definedName>
    <definedName name="_xlnm._FilterDatabase" localSheetId="2" hidden="1">'Zadanie nr3- Kalendarze'!$A$8:$G$15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5" l="1"/>
  <c r="M16" i="8"/>
  <c r="M157" i="7"/>
  <c r="D11" i="7"/>
  <c r="D12" i="7"/>
  <c r="D13" i="7"/>
  <c r="D11" i="5" l="1"/>
  <c r="D59" i="7" l="1"/>
  <c r="D155" i="7" l="1"/>
  <c r="D154" i="7"/>
  <c r="D152" i="7"/>
  <c r="D153" i="7"/>
  <c r="F32" i="9" l="1"/>
  <c r="E32" i="9"/>
  <c r="D32" i="9"/>
  <c r="C32" i="9"/>
  <c r="G30" i="9"/>
  <c r="G29" i="9"/>
  <c r="G28" i="9"/>
  <c r="G27" i="9"/>
  <c r="G26" i="9"/>
  <c r="G25" i="9"/>
  <c r="G24" i="9"/>
  <c r="G23" i="9"/>
  <c r="G22" i="9"/>
  <c r="G21" i="9"/>
  <c r="G20" i="9"/>
  <c r="G19" i="9"/>
  <c r="G18" i="9"/>
  <c r="G17" i="9"/>
  <c r="G16" i="9"/>
  <c r="G15" i="9"/>
  <c r="G14" i="9"/>
  <c r="G13" i="9"/>
  <c r="D38" i="9" l="1"/>
  <c r="G32" i="9"/>
  <c r="D56" i="5" l="1"/>
  <c r="D57" i="5"/>
  <c r="D55" i="5"/>
  <c r="D146" i="7" l="1"/>
  <c r="D148" i="7"/>
  <c r="D151" i="7" l="1"/>
  <c r="D149" i="7"/>
  <c r="D145" i="7"/>
  <c r="D150" i="7"/>
  <c r="D147" i="7"/>
  <c r="D140" i="7" l="1"/>
  <c r="D136" i="7"/>
  <c r="D132" i="7"/>
  <c r="D128" i="7"/>
  <c r="D124" i="7"/>
  <c r="D120" i="7"/>
  <c r="D116" i="7"/>
  <c r="D112" i="7"/>
  <c r="D19" i="7"/>
  <c r="D15" i="7"/>
  <c r="D139" i="7"/>
  <c r="D135" i="7"/>
  <c r="D131" i="7"/>
  <c r="D127" i="7"/>
  <c r="D123" i="7"/>
  <c r="D119" i="7"/>
  <c r="D115" i="7"/>
  <c r="D111" i="7"/>
  <c r="D22" i="7"/>
  <c r="D18" i="7"/>
  <c r="D14" i="7"/>
  <c r="D143" i="7"/>
  <c r="D141" i="7"/>
  <c r="D137" i="7"/>
  <c r="D133" i="7"/>
  <c r="D129" i="7"/>
  <c r="D125" i="7"/>
  <c r="D121" i="7"/>
  <c r="D117" i="7"/>
  <c r="D113" i="7"/>
  <c r="D109" i="7"/>
  <c r="D20" i="7"/>
  <c r="D16" i="7"/>
  <c r="D138" i="7"/>
  <c r="D134" i="7"/>
  <c r="D130" i="7"/>
  <c r="D126" i="7"/>
  <c r="D122" i="7"/>
  <c r="D118" i="7"/>
  <c r="D114" i="7"/>
  <c r="D110" i="7"/>
  <c r="D21" i="7"/>
  <c r="D17" i="7"/>
  <c r="D108" i="7"/>
  <c r="D104" i="7"/>
  <c r="D100" i="7"/>
  <c r="D96" i="7"/>
  <c r="D92" i="7"/>
  <c r="D88" i="7"/>
  <c r="D84" i="7"/>
  <c r="D80" i="7"/>
  <c r="D76" i="7"/>
  <c r="D72" i="7"/>
  <c r="D142" i="7"/>
  <c r="D105" i="7"/>
  <c r="D101" i="7"/>
  <c r="D97" i="7"/>
  <c r="D93" i="7"/>
  <c r="D89" i="7"/>
  <c r="D85" i="7"/>
  <c r="D81" i="7"/>
  <c r="D77" i="7"/>
  <c r="D73" i="7"/>
  <c r="D69" i="7"/>
  <c r="D65" i="7"/>
  <c r="D61" i="7"/>
  <c r="D56" i="7"/>
  <c r="D52" i="7"/>
  <c r="D48" i="7"/>
  <c r="D44" i="7"/>
  <c r="D40" i="7"/>
  <c r="D36" i="7"/>
  <c r="D32" i="7"/>
  <c r="D28" i="7"/>
  <c r="D24" i="7"/>
  <c r="D49" i="7"/>
  <c r="D45" i="7"/>
  <c r="D41" i="7"/>
  <c r="D37" i="7"/>
  <c r="D33" i="7"/>
  <c r="D29" i="7"/>
  <c r="D25" i="7"/>
  <c r="D144" i="7"/>
  <c r="D46" i="7"/>
  <c r="D42" i="7"/>
  <c r="D38" i="7"/>
  <c r="D34" i="7"/>
  <c r="D30" i="7"/>
  <c r="D26" i="7"/>
  <c r="D68" i="7"/>
  <c r="D64" i="7"/>
  <c r="D60" i="7"/>
  <c r="D55" i="7"/>
  <c r="D51" i="7"/>
  <c r="D47" i="7"/>
  <c r="D43" i="7"/>
  <c r="D39" i="7"/>
  <c r="D35" i="7"/>
  <c r="D31" i="7"/>
  <c r="D27" i="7"/>
  <c r="D23" i="7"/>
  <c r="D106" i="7"/>
  <c r="D102" i="7"/>
  <c r="D98" i="7"/>
  <c r="D94" i="7"/>
  <c r="D90" i="7"/>
  <c r="D86" i="7"/>
  <c r="D82" i="7"/>
  <c r="D78" i="7"/>
  <c r="D74" i="7"/>
  <c r="D70" i="7"/>
  <c r="D66" i="7"/>
  <c r="D62" i="7"/>
  <c r="D57" i="7"/>
  <c r="D53" i="7"/>
  <c r="D107" i="7"/>
  <c r="D103" i="7"/>
  <c r="D99" i="7"/>
  <c r="D95" i="7"/>
  <c r="D91" i="7"/>
  <c r="D87" i="7"/>
  <c r="D83" i="7"/>
  <c r="D79" i="7"/>
  <c r="D75" i="7"/>
  <c r="D71" i="7"/>
  <c r="D67" i="7"/>
  <c r="D63" i="7"/>
  <c r="D58" i="7"/>
  <c r="D54" i="7"/>
  <c r="D50" i="7"/>
  <c r="D43" i="5" l="1"/>
  <c r="D54" i="5"/>
  <c r="D50" i="5"/>
  <c r="D45" i="5"/>
  <c r="D41" i="5"/>
  <c r="D37" i="5"/>
  <c r="D34" i="5"/>
  <c r="D28" i="5"/>
  <c r="D26" i="5"/>
  <c r="D22" i="5"/>
  <c r="D49" i="5"/>
  <c r="D44" i="5"/>
  <c r="D36" i="5"/>
  <c r="D30" i="5"/>
  <c r="D25" i="5"/>
  <c r="D21" i="5"/>
  <c r="D52" i="5"/>
  <c r="D48" i="5"/>
  <c r="D47" i="5"/>
  <c r="D39" i="5"/>
  <c r="D35" i="5"/>
  <c r="D32" i="5"/>
  <c r="D29" i="5"/>
  <c r="D24" i="5"/>
  <c r="D20" i="5"/>
  <c r="D53" i="5"/>
  <c r="D40" i="5"/>
  <c r="D33" i="5"/>
  <c r="D51" i="5"/>
  <c r="D46" i="5"/>
  <c r="D42" i="5"/>
  <c r="D38" i="5"/>
  <c r="D31" i="5"/>
  <c r="D27" i="5"/>
  <c r="D23" i="5"/>
  <c r="C4" i="9" l="1"/>
  <c r="C3" i="9" l="1"/>
  <c r="C6" i="9" s="1"/>
  <c r="H32" i="9" s="1"/>
  <c r="C5" i="9" l="1"/>
  <c r="D12" i="5"/>
  <c r="D14" i="5"/>
  <c r="D18" i="5"/>
  <c r="D15" i="5"/>
  <c r="D13" i="5"/>
  <c r="D17" i="5"/>
  <c r="D19" i="5"/>
  <c r="D16" i="5"/>
</calcChain>
</file>

<file path=xl/sharedStrings.xml><?xml version="1.0" encoding="utf-8"?>
<sst xmlns="http://schemas.openxmlformats.org/spreadsheetml/2006/main" count="457" uniqueCount="241">
  <si>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</si>
  <si>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</si>
  <si>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</si>
  <si>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</si>
  <si>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</si>
  <si>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</si>
  <si>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</si>
  <si>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</si>
  <si>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</si>
  <si>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</si>
  <si>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</si>
  <si>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</si>
  <si>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</si>
  <si>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</si>
  <si>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</si>
  <si>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</si>
  <si>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</si>
  <si>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</si>
  <si>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</si>
  <si>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</si>
  <si>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</si>
  <si>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</si>
  <si>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</si>
  <si>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</si>
  <si>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</si>
  <si>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</si>
  <si>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</si>
  <si>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</si>
  <si>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</si>
  <si>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</si>
  <si>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t xml:space="preserve">Papier do plotera, przeznaczenie: do wykonywania rysunku technicznego, graficznego,rejestracji wyniku pomiaru, kreślenia precyzyjnego map i planów, itp. Wymagania Zamawiającego spełni papier IMPRIME, kod 914x30 160G_TY, średnica glizy 2" (5cm)  </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</si>
  <si>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</si>
  <si>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</si>
  <si>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</si>
  <si>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</si>
  <si>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</si>
  <si>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</si>
  <si>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</si>
  <si>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</si>
  <si>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</si>
  <si>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</si>
  <si>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</si>
  <si>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</si>
  <si>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</si>
  <si>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</si>
  <si>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</si>
  <si>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</si>
  <si>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</si>
  <si>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</si>
  <si>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</si>
  <si>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</si>
  <si>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</si>
  <si>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</si>
  <si>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</si>
  <si>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</si>
  <si>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</si>
  <si>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</si>
  <si>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</si>
  <si>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</si>
  <si>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</si>
  <si>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</si>
  <si>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</si>
  <si>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</si>
  <si>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</si>
  <si>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</si>
  <si>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</si>
  <si>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</si>
  <si>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</si>
  <si>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</si>
  <si>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</si>
  <si>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</si>
  <si>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</si>
  <si>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</si>
  <si>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</si>
  <si>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</si>
  <si>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</si>
  <si>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</si>
  <si>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</si>
  <si>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</si>
  <si>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</si>
  <si>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</si>
  <si>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Magnesy okrągłe do tablic magnetycznych i średnicy minimum 20 mm kolor transaprenty pakowany w opakowaniu po minimum 6 szt.</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</si>
  <si>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</si>
  <si>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</si>
  <si>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</si>
  <si>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</si>
  <si>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</si>
  <si>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</si>
  <si>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</si>
  <si>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</si>
  <si>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</si>
  <si>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</si>
  <si>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</si>
  <si>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</si>
  <si>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</si>
  <si>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</si>
  <si>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</si>
  <si>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B6 z samoprzylepnym paskiem. Zamknięcie koperty powinno posiadać bardzo dobre właściwości klejące uniemożliwiajace samoistne otwarcie.Koperta bez okienka, wymiary 125x176 mm. Opakowanie po 50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</si>
  <si>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</si>
  <si>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</si>
  <si>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</si>
  <si>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</si>
  <si>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</si>
  <si>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</si>
  <si>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</si>
  <si>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</si>
  <si>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</si>
  <si>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</si>
  <si>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</si>
  <si>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</si>
  <si>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</si>
  <si>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Igła do zszywania akt o długości nie mniejszej niż 12,8 cm i średnicy nie większej niż 2 mm. Wielkość oczka nie mniejsza niż 1 cm i o szerokości pozwklającej na zawleczenie dratwy o grubości nie mniejszej niż 1 mm.</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</si>
  <si>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</si>
  <si>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</si>
  <si>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</si>
  <si>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</si>
  <si>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</si>
  <si>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</si>
  <si>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</si>
  <si>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</si>
  <si>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</si>
  <si>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</si>
  <si>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</si>
  <si>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</si>
  <si>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</si>
  <si>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</si>
  <si>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</si>
  <si>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</si>
  <si>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</si>
  <si>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</si>
  <si>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</si>
  <si>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</si>
  <si>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</si>
  <si>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</si>
  <si>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</si>
  <si>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</si>
  <si>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</si>
  <si>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</si>
  <si>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</si>
  <si>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</si>
  <si>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</si>
  <si>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</si>
  <si>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</si>
  <si>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</si>
  <si>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</si>
  <si>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</si>
  <si>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Kostka kolorowa biurowa. Klejona, bez pudełka zawierająca co najmniej mix 4 żywych, jaskrawych i intensywnych kolorów. Wysokośc kostki co najmniej 8 cm, wymiary od 8,3 - 8,7 cm x 8,3 do 8,7 cm. Gramatura 70-80 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</si>
  <si>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</si>
  <si>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</si>
  <si>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</si>
  <si>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</si>
  <si>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</si>
  <si>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</si>
  <si>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</si>
  <si>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</si>
  <si>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</si>
  <si>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</si>
  <si>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</si>
  <si>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</si>
  <si>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</si>
  <si>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</si>
  <si>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</si>
  <si>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</si>
  <si>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</si>
  <si>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</si>
  <si>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</si>
  <si>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</si>
  <si>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</si>
  <si>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</si>
  <si>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</si>
  <si>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</si>
  <si>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</si>
  <si>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</si>
  <si>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</si>
  <si>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</si>
  <si>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</si>
  <si>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</si>
  <si>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</si>
  <si>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</si>
  <si>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</si>
  <si>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</si>
  <si>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</si>
  <si>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</si>
  <si>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</si>
  <si>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</si>
  <si>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</si>
  <si>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</si>
  <si>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</si>
  <si>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</si>
  <si>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</si>
  <si>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</si>
  <si>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</si>
  <si>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</si>
  <si>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</si>
  <si>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</si>
  <si>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</si>
  <si>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</si>
  <si>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</si>
  <si>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</si>
  <si>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</si>
  <si>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</si>
  <si>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r>
      <t xml:space="preserve">Segregator A4 - z mechanizmem 4 ringowym o szerokości grzbietu 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t>
    </r>
  </si>
  <si>
    <r>
      <t xml:space="preserve">Długopis PENTEL ENERGEL niebieski o grubości linii pisania 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</si>
  <si>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</si>
  <si>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</si>
  <si>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</si>
  <si>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</si>
  <si>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</si>
  <si>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</si>
  <si>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</si>
  <si>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</si>
  <si>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</si>
  <si>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Taśma dwustronna z folii PP w kolorze żółtym z silnie klejącym klejem ze sztucznego kauczuku, stosowana do mocowania elementów dekoracyjnych, pakowania, dwustronnego łączenia folii, plastiku, włókna czy kartonu, o wymiarze nie większym niż 50 mm x 25 m</t>
  </si>
  <si>
    <t>Taśma pakowa odporna na zrywanie, pokryta emulsyjnym klejem akrylowym w kolorze brązowym i wymiarach nie mniejszych niż 50 mm x 66 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</si>
  <si>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</si>
  <si>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</si>
  <si>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</si>
  <si>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2 - Dostawa akcesorów biurowych w tym tablic magnetycznych i korkowych</t>
  </si>
  <si>
    <t>Część nr 3 - Dostawa kalendarzy</t>
  </si>
  <si>
    <t>Ilość przy uwzględnieniu miejsca dostawy</t>
  </si>
  <si>
    <t>ILOŚĆ ŁĄCZNIE</t>
  </si>
  <si>
    <t>Nazwa produktu</t>
  </si>
  <si>
    <t>Nazwa producenta</t>
  </si>
  <si>
    <t>Cena jednostkowa netto</t>
  </si>
  <si>
    <t>Wartość netto (4 x 7)</t>
  </si>
  <si>
    <t>VAT (7 x stawka VAT)</t>
  </si>
  <si>
    <t>Wartość brutto (8 x 9)</t>
  </si>
  <si>
    <t>Zadanie  1 - Dostawa artykułów papierniczych i archiwizacyjnych</t>
  </si>
  <si>
    <t xml:space="preserve">Dane Wykonawcy: </t>
  </si>
  <si>
    <t>Uwaga 1: Zamawiający wymaga aby w formularzu cenowym – załącznik nr 3.1 do SWZ – zostały wypełnione, przez Wykonawcę, wszystkie wymagane kolumny w tym kolumna 5 - nazwa produktu i 6 - nazwa producenta. W kolumnie 5 Wykonawca winien wpisać konkretne nazwy oferowanych materiałów biurowych lub oznaczenie oferowanego materiału biurowego tak aby był on jednoznacznie identyfikowalny (należy wpisać np. markę, nazwę własną itp.) W kolumnie 6 - nazwę producenta. Nie wolno używać wyrażeń „zgodnie z wymaganiami Zamawiającego”, „spełnia”, „”występuje”, „jest zgodny”, „jak wyżej” i równoważnych jak również powielać dosłownie opisów Zamawiającego itp.</t>
  </si>
  <si>
    <t>Uwaga 2: W każdym zadaniu należy wycenić wszystkie wymienione w formularzu cenowym pozycje cenowe. Brak wycenienia w danym zadaniu wszystkich pozycji skutkować będzie odrzuceniem oferty.</t>
  </si>
  <si>
    <t>Łączna wartośc brutto w zadaniu 2:</t>
  </si>
  <si>
    <t>Łączna wartośc brutto dla zadania 3:</t>
  </si>
  <si>
    <t>Łączna wartość brutto dla zadania 1:</t>
  </si>
  <si>
    <t>Wartość brutto (8 + 9)</t>
  </si>
  <si>
    <t>VAT wartość (kol. 8 x stawka vat)</t>
  </si>
  <si>
    <r>
      <t>Wkład do długopisu automatycznego wskazanego w poz</t>
    </r>
    <r>
      <rPr>
        <b/>
        <sz val="10"/>
        <color rgb="FFFF0000"/>
        <rFont val="Calibri"/>
        <family val="2"/>
        <charset val="238"/>
      </rPr>
      <t>.</t>
    </r>
    <r>
      <rPr>
        <b/>
        <strike/>
        <sz val="10"/>
        <color rgb="FFFF0000"/>
        <rFont val="Calibri"/>
        <family val="2"/>
        <charset val="238"/>
      </rPr>
      <t>53</t>
    </r>
    <r>
      <rPr>
        <b/>
        <sz val="10"/>
        <color rgb="FFFF0000"/>
        <rFont val="Calibri"/>
        <family val="2"/>
        <charset val="238"/>
      </rPr>
      <t xml:space="preserve"> 45. </t>
    </r>
    <r>
      <rPr>
        <sz val="10"/>
        <rFont val="Calibri"/>
        <family val="2"/>
        <charset val="238"/>
      </rPr>
      <t>Metalowy z końcówką w kolorze tuszu. Wkład powinien być opisany marka producenta i kompatybilny z oferowanym długopisem automatycznym.</t>
    </r>
  </si>
  <si>
    <r>
      <t>Papier do plotera, przeznaczenie: do wykonywania rysunku technicznego, graficznego,rejestracji wyniku pomiaru, kreślenia precyzyjnego map i planów , itp. Wymagania Zamawiającego spełni  HP Q 1416B lub równoważany. Wymiary 1524mmxmin. 30,5 m. Gramatura</t>
    </r>
    <r>
      <rPr>
        <sz val="9"/>
        <color rgb="FFFF0000"/>
        <rFont val="Calibri"/>
        <family val="2"/>
        <charset val="238"/>
        <scheme val="minor"/>
      </rPr>
      <t xml:space="preserve"> minimum</t>
    </r>
    <r>
      <rPr>
        <sz val="9"/>
        <rFont val="Calibri"/>
        <family val="2"/>
        <charset val="238"/>
        <scheme val="minor"/>
      </rPr>
      <t xml:space="preserve"> 120g/m</t>
    </r>
    <r>
      <rPr>
        <sz val="9"/>
        <rFont val="Calibri"/>
        <family val="2"/>
        <charset val="238"/>
      </rPr>
      <t>². Rolka zabezpieczona folią i w opakowaniu kartonowym.</t>
    </r>
    <r>
      <rPr>
        <sz val="9"/>
        <rFont val="Calibri"/>
        <family val="2"/>
        <charset val="238"/>
        <scheme val="minor"/>
      </rPr>
      <t xml:space="preserve"> </t>
    </r>
  </si>
  <si>
    <r>
      <t xml:space="preserve">Papier komputerowy składanka o szerokości strony 250 mm i ilości warstw 3. Ilość składek </t>
    </r>
    <r>
      <rPr>
        <strike/>
        <sz val="9"/>
        <color rgb="FFFF0000"/>
        <rFont val="Calibri"/>
        <family val="2"/>
        <charset val="238"/>
      </rPr>
      <t>900</t>
    </r>
    <r>
      <rPr>
        <sz val="9"/>
        <rFont val="Calibri"/>
        <family val="2"/>
        <charset val="238"/>
      </rPr>
      <t xml:space="preserve"> </t>
    </r>
    <r>
      <rPr>
        <sz val="9"/>
        <color rgb="FFFF0000"/>
        <rFont val="Calibri"/>
        <family val="2"/>
        <charset val="238"/>
      </rPr>
      <t>600</t>
    </r>
    <r>
      <rPr>
        <sz val="9"/>
        <rFont val="Calibri"/>
        <family val="2"/>
        <charset val="238"/>
      </rPr>
      <t xml:space="preserve"> szt. Kolory warstw 2x różowy, 1 x biały  samokopiujący i  o gramaturze 70g/m² i wymiarach 250 x 3 x 12"</t>
    </r>
  </si>
  <si>
    <r>
      <t xml:space="preserve">Papier FOTO w formacie A4. Przeznaczony do drukarek atramentowych. Papier winien być błyszczący i szybkoschnący. Gramatura 180g/m². Opakowanie po 20 arkuszy. </t>
    </r>
    <r>
      <rPr>
        <sz val="9"/>
        <color rgb="FFFF0000"/>
        <rFont val="Calibri"/>
        <family val="2"/>
        <charset val="238"/>
      </rPr>
      <t>(dopuszczalna 25 ark)</t>
    </r>
  </si>
  <si>
    <r>
      <t xml:space="preserve">Folia do plotera z przeznaczeniem do wykonywania rysunku technicznego, graficznego, rejestracji wyników pomiarów, precyzyjnego kreślenia map i planów. Rolka powinna być zabezpieczona folią oraz zapakowana w karton. Wymiary min. 914 mm x min. 22 m. Gramatura </t>
    </r>
    <r>
      <rPr>
        <sz val="9"/>
        <color rgb="FFFF0000"/>
        <rFont val="Calibri"/>
        <family val="2"/>
        <charset val="238"/>
      </rPr>
      <t xml:space="preserve">w granicach od 156 g/m2 do  174g/m². </t>
    </r>
    <r>
      <rPr>
        <sz val="9"/>
        <color rgb="FF000000"/>
        <rFont val="Calibri"/>
        <family val="2"/>
        <charset val="238"/>
      </rPr>
      <t>Folia przezroczysta/clear film. Wymagania Zamawiającego spełni HP C3875A.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</si>
</sst>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zł&quot;* #,##0.00_);_(&quot;zł&quot;* \(#,##0.00\);_(&quot;zł&quot;* &quot;-&quot;??_);_(@_)"/>
    <numFmt numFmtId="165" formatCode="[$-415]General"/>
    <numFmt numFmtId="166" formatCode="&quot; &quot;#,##0.00&quot; zł &quot;;&quot;-&quot;#,##0.00&quot; zł &quot;;&quot; -&quot;#&quot; zł &quot;;@&quot; &quot;"/>
  </numFmts>
  <fonts count="65"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
      <b/>
      <sz val="9"/>
      <color theme="1"/>
      <name val="Calibri"/>
      <family val="2"/>
      <charset val="238"/>
      <scheme val="minor"/>
    </font>
    <font>
      <b/>
      <i/>
      <sz val="10"/>
      <color theme="1"/>
      <name val="Arial"/>
      <family val="2"/>
      <charset val="238"/>
    </font>
    <font>
      <b/>
      <sz val="10"/>
      <color theme="1"/>
      <name val="Arial"/>
      <family val="2"/>
      <charset val="238"/>
    </font>
    <font>
      <sz val="11"/>
      <name val="Calibri"/>
      <family val="2"/>
      <scheme val="minor"/>
    </font>
    <font>
      <b/>
      <sz val="9"/>
      <name val="Calibri"/>
      <family val="2"/>
      <scheme val="minor"/>
    </font>
    <font>
      <b/>
      <sz val="10"/>
      <color rgb="FFFF0000"/>
      <name val="Calibri"/>
      <family val="2"/>
      <charset val="238"/>
    </font>
    <font>
      <b/>
      <strike/>
      <sz val="10"/>
      <color rgb="FFFF0000"/>
      <name val="Calibri"/>
      <family val="2"/>
      <charset val="238"/>
    </font>
    <font>
      <sz val="9"/>
      <color rgb="FFFF0000"/>
      <name val="Calibri"/>
      <family val="2"/>
      <charset val="238"/>
      <scheme val="minor"/>
    </font>
    <font>
      <strike/>
      <sz val="9"/>
      <color rgb="FFFF0000"/>
      <name val="Calibri"/>
      <family val="2"/>
      <charset val="238"/>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rgb="FFD9D9D9"/>
      </patternFill>
    </fill>
    <fill>
      <patternFill patternType="solid">
        <fgColor theme="8" tint="0.79998168889431442"/>
        <bgColor indexed="64"/>
      </patternFill>
    </fill>
    <fill>
      <patternFill patternType="solid">
        <fgColor theme="2" tint="-9.9978637043366805E-2"/>
        <bgColor rgb="FFD9D9D9"/>
      </patternFill>
    </fill>
    <fill>
      <patternFill patternType="solid">
        <fgColor theme="2" tint="-9.9978637043366805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85">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11" fillId="2" borderId="1" xfId="4" applyFont="1" applyFill="1" applyBorder="1" applyAlignment="1">
      <alignment horizontal="left" vertical="center" wrapText="1"/>
    </xf>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0" fillId="6" borderId="5" xfId="0" applyFill="1" applyBorder="1" applyAlignment="1">
      <alignment horizontal="center"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2"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2"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2"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2"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2"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15" fillId="14" borderId="6"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6" fillId="0" borderId="5" xfId="0" applyFont="1" applyFill="1" applyBorder="1" applyAlignment="1">
      <alignment horizontal="center" vertical="center"/>
    </xf>
    <xf numFmtId="165" fontId="4" fillId="0" borderId="5" xfId="4" applyFont="1" applyFill="1" applyBorder="1" applyAlignment="1">
      <alignment horizontal="left" vertical="center" wrapText="1"/>
    </xf>
    <xf numFmtId="165" fontId="4" fillId="0" borderId="5" xfId="4" applyFont="1" applyFill="1" applyBorder="1" applyAlignment="1">
      <alignment horizontal="center" vertical="center"/>
    </xf>
    <xf numFmtId="1" fontId="50" fillId="0" borderId="5" xfId="0" applyNumberFormat="1" applyFont="1" applyBorder="1" applyAlignment="1">
      <alignment horizontal="center" vertical="center"/>
    </xf>
    <xf numFmtId="0" fontId="0" fillId="0" borderId="1" xfId="0" applyBorder="1"/>
    <xf numFmtId="0" fontId="0" fillId="0" borderId="1" xfId="0" applyFill="1" applyBorder="1"/>
    <xf numFmtId="0" fontId="57" fillId="4" borderId="1" xfId="0" applyFont="1" applyFill="1" applyBorder="1" applyAlignment="1">
      <alignment horizontal="justify" vertical="center"/>
    </xf>
    <xf numFmtId="0" fontId="58" fillId="4" borderId="1" xfId="0" applyFont="1" applyFill="1" applyBorder="1" applyAlignment="1">
      <alignment wrapText="1"/>
    </xf>
    <xf numFmtId="0" fontId="56" fillId="14"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17" fillId="14" borderId="6"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15" borderId="1" xfId="0" applyFill="1" applyBorder="1"/>
    <xf numFmtId="0" fontId="18" fillId="15" borderId="1" xfId="0" applyFont="1" applyFill="1" applyBorder="1"/>
    <xf numFmtId="0" fontId="56" fillId="15" borderId="1" xfId="0" applyFont="1" applyFill="1" applyBorder="1"/>
    <xf numFmtId="0" fontId="8" fillId="2" borderId="1" xfId="0" applyFont="1" applyFill="1" applyBorder="1" applyAlignment="1">
      <alignment vertical="top" wrapText="1"/>
    </xf>
    <xf numFmtId="0" fontId="8" fillId="2" borderId="1" xfId="0" applyFont="1" applyFill="1" applyBorder="1" applyAlignment="1">
      <alignment vertical="center" wrapText="1"/>
    </xf>
    <xf numFmtId="9" fontId="0" fillId="0" borderId="1" xfId="0" applyNumberFormat="1" applyBorder="1"/>
    <xf numFmtId="0" fontId="59" fillId="14"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59" fillId="14" borderId="1" xfId="0" applyFont="1" applyFill="1" applyBorder="1" applyAlignment="1">
      <alignment horizontal="center" vertical="center"/>
    </xf>
    <xf numFmtId="0" fontId="59" fillId="0" borderId="0" xfId="0" applyFont="1"/>
    <xf numFmtId="0" fontId="0" fillId="4" borderId="1" xfId="0" applyFill="1" applyBorder="1" applyAlignment="1">
      <alignment horizontal="left" vertical="top"/>
    </xf>
    <xf numFmtId="0" fontId="0" fillId="15" borderId="1" xfId="0" applyFill="1" applyBorder="1" applyAlignment="1">
      <alignment horizontal="center"/>
    </xf>
    <xf numFmtId="0" fontId="56" fillId="14" borderId="1"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9" xfId="0" applyFont="1" applyFill="1" applyBorder="1" applyAlignment="1">
      <alignment horizontal="center" vertical="center" wrapText="1"/>
    </xf>
    <xf numFmtId="165" fontId="3" fillId="13" borderId="2" xfId="1" applyFont="1" applyFill="1" applyBorder="1" applyAlignment="1">
      <alignment horizontal="center" vertical="center" wrapText="1"/>
    </xf>
    <xf numFmtId="0" fontId="0" fillId="14" borderId="5" xfId="0" applyFill="1" applyBorder="1" applyAlignment="1">
      <alignment horizontal="center" vertical="center" wrapText="1"/>
    </xf>
    <xf numFmtId="1" fontId="19" fillId="14" borderId="2" xfId="1" applyNumberFormat="1" applyFont="1" applyFill="1" applyBorder="1" applyAlignment="1">
      <alignment horizontal="center" vertical="center" wrapText="1"/>
    </xf>
    <xf numFmtId="0" fontId="18" fillId="15" borderId="1" xfId="0" applyFont="1" applyFill="1" applyBorder="1" applyAlignment="1">
      <alignment horizontal="center"/>
    </xf>
    <xf numFmtId="165" fontId="21" fillId="13" borderId="2" xfId="1" applyFont="1" applyFill="1" applyBorder="1" applyAlignment="1">
      <alignment horizontal="center" vertical="center" wrapText="1"/>
    </xf>
    <xf numFmtId="0" fontId="16" fillId="14" borderId="5" xfId="0" applyFont="1" applyFill="1" applyBorder="1" applyAlignment="1">
      <alignment horizontal="center" vertical="center" wrapText="1"/>
    </xf>
    <xf numFmtId="1" fontId="52" fillId="14" borderId="2" xfId="1" applyNumberFormat="1"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56" fillId="15" borderId="1" xfId="0" applyFont="1" applyFill="1" applyBorder="1" applyAlignment="1">
      <alignment horizontal="center"/>
    </xf>
    <xf numFmtId="165" fontId="3" fillId="11"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8" fillId="4" borderId="1" xfId="0" applyFont="1" applyFill="1" applyBorder="1" applyAlignment="1">
      <alignment vertical="center" wrapText="1"/>
    </xf>
    <xf numFmtId="165" fontId="7" fillId="4" borderId="1" xfId="4" applyFont="1" applyFill="1" applyBorder="1" applyAlignment="1">
      <alignment horizontal="left" vertical="center" wrapText="1"/>
    </xf>
    <xf numFmtId="165" fontId="4" fillId="4" borderId="1" xfId="4" applyFont="1" applyFill="1" applyBorder="1" applyAlignment="1">
      <alignment horizontal="left" vertical="center" wrapText="1"/>
    </xf>
  </cellXfs>
  <cellStyles count="12">
    <cellStyle name="Excel Built-in Currency" xfId="2"/>
    <cellStyle name="Excel Built-in Normal" xfId="1"/>
    <cellStyle name="Normalny" xfId="0" builtinId="0"/>
    <cellStyle name="Normalny 2" xfId="6"/>
    <cellStyle name="Normalny 2 4" xfId="8"/>
    <cellStyle name="Normalny 2 5" xfId="7"/>
    <cellStyle name="Normalny 3" xfId="4"/>
    <cellStyle name="Normalny 4" xfId="9"/>
    <cellStyle name="Normalny 6" xfId="5"/>
    <cellStyle name="Tekst objaśnienia" xfId="11" builtinId="53"/>
    <cellStyle name="Walutowy" xfId="10"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64"/>
  <sheetViews>
    <sheetView tabSelected="1" workbookViewId="0">
      <selection activeCell="B52" sqref="B52"/>
    </sheetView>
  </sheetViews>
  <sheetFormatPr defaultRowHeight="15" x14ac:dyDescent="0.25"/>
  <cols>
    <col min="1" max="1" width="7.140625" customWidth="1"/>
    <col min="2" max="2" width="53.5703125" customWidth="1"/>
    <col min="3" max="3" width="8.140625" customWidth="1"/>
    <col min="4" max="4" width="12.42578125" style="15" customWidth="1"/>
    <col min="5" max="7" width="18" style="16" hidden="1" customWidth="1"/>
    <col min="8" max="8" width="10.85546875" customWidth="1"/>
    <col min="9" max="9" width="13" customWidth="1"/>
    <col min="10" max="10" width="9" customWidth="1"/>
    <col min="11" max="11" width="11.5703125" customWidth="1"/>
    <col min="12" max="12" width="11.28515625" customWidth="1"/>
    <col min="13" max="13" width="19" customWidth="1"/>
  </cols>
  <sheetData>
    <row r="2" spans="1:13" x14ac:dyDescent="0.25">
      <c r="B2" s="161" t="s">
        <v>228</v>
      </c>
    </row>
    <row r="3" spans="1:13" x14ac:dyDescent="0.25">
      <c r="B3" s="161"/>
      <c r="C3" s="21"/>
    </row>
    <row r="5" spans="1:13" x14ac:dyDescent="0.25">
      <c r="B5" s="11" t="s">
        <v>227</v>
      </c>
    </row>
    <row r="6" spans="1:13" x14ac:dyDescent="0.25">
      <c r="B6" s="11"/>
    </row>
    <row r="8" spans="1:13" ht="23.25" customHeight="1" x14ac:dyDescent="0.25">
      <c r="A8" s="166" t="s">
        <v>0</v>
      </c>
      <c r="B8" s="166" t="s">
        <v>1</v>
      </c>
      <c r="C8" s="166" t="s">
        <v>2</v>
      </c>
      <c r="D8" s="168" t="s">
        <v>220</v>
      </c>
      <c r="E8" s="164" t="s">
        <v>219</v>
      </c>
      <c r="F8" s="165"/>
      <c r="G8" s="165"/>
      <c r="H8" s="163" t="s">
        <v>221</v>
      </c>
      <c r="I8" s="163" t="s">
        <v>222</v>
      </c>
      <c r="J8" s="163" t="s">
        <v>223</v>
      </c>
      <c r="K8" s="163" t="s">
        <v>224</v>
      </c>
      <c r="L8" s="163" t="s">
        <v>235</v>
      </c>
      <c r="M8" s="163" t="s">
        <v>234</v>
      </c>
    </row>
    <row r="9" spans="1:13" ht="39" customHeight="1" x14ac:dyDescent="0.25">
      <c r="A9" s="167"/>
      <c r="B9" s="167"/>
      <c r="C9" s="167"/>
      <c r="D9" s="167"/>
      <c r="E9" s="134" t="s">
        <v>108</v>
      </c>
      <c r="F9" s="135" t="s">
        <v>102</v>
      </c>
      <c r="G9" s="136" t="s">
        <v>103</v>
      </c>
      <c r="H9" s="163"/>
      <c r="I9" s="163"/>
      <c r="J9" s="163"/>
      <c r="K9" s="163"/>
      <c r="L9" s="163"/>
      <c r="M9" s="163"/>
    </row>
    <row r="10" spans="1:13" s="160" customFormat="1" ht="21" customHeight="1" x14ac:dyDescent="0.25">
      <c r="A10" s="157">
        <v>1</v>
      </c>
      <c r="B10" s="157">
        <v>2</v>
      </c>
      <c r="C10" s="157">
        <v>3</v>
      </c>
      <c r="D10" s="157">
        <v>4</v>
      </c>
      <c r="E10" s="158"/>
      <c r="F10" s="158"/>
      <c r="G10" s="158"/>
      <c r="H10" s="159">
        <v>5</v>
      </c>
      <c r="I10" s="159">
        <v>6</v>
      </c>
      <c r="J10" s="159">
        <v>7</v>
      </c>
      <c r="K10" s="159">
        <v>8</v>
      </c>
      <c r="L10" s="159">
        <v>9</v>
      </c>
      <c r="M10" s="159">
        <v>10</v>
      </c>
    </row>
    <row r="11" spans="1:13" ht="57" customHeight="1" x14ac:dyDescent="0.25">
      <c r="A11" s="137">
        <v>1</v>
      </c>
      <c r="B11" s="138" t="s">
        <v>133</v>
      </c>
      <c r="C11" s="139" t="s">
        <v>4</v>
      </c>
      <c r="D11" s="140">
        <f t="shared" ref="D11:D57" si="0">E11+F11+G11</f>
        <v>4815</v>
      </c>
      <c r="E11" s="121">
        <v>2655</v>
      </c>
      <c r="F11" s="122">
        <v>240</v>
      </c>
      <c r="G11" s="123">
        <v>1920</v>
      </c>
      <c r="H11" s="141"/>
      <c r="I11" s="141"/>
      <c r="J11" s="141"/>
      <c r="K11" s="141"/>
      <c r="L11" s="156"/>
      <c r="M11" s="141"/>
    </row>
    <row r="12" spans="1:13" ht="60" x14ac:dyDescent="0.25">
      <c r="A12" s="2">
        <v>2</v>
      </c>
      <c r="B12" s="1" t="s">
        <v>134</v>
      </c>
      <c r="C12" s="3" t="s">
        <v>4</v>
      </c>
      <c r="D12" s="108">
        <f t="shared" si="0"/>
        <v>87</v>
      </c>
      <c r="E12" s="109">
        <v>87</v>
      </c>
      <c r="F12" s="110">
        <v>0</v>
      </c>
      <c r="G12" s="111">
        <v>0</v>
      </c>
      <c r="H12" s="141"/>
      <c r="I12" s="141"/>
      <c r="J12" s="141"/>
      <c r="K12" s="141"/>
      <c r="L12" s="141"/>
      <c r="M12" s="141"/>
    </row>
    <row r="13" spans="1:13" ht="36" x14ac:dyDescent="0.25">
      <c r="A13" s="2">
        <v>3</v>
      </c>
      <c r="B13" s="1" t="s">
        <v>19</v>
      </c>
      <c r="C13" s="3" t="s">
        <v>4</v>
      </c>
      <c r="D13" s="108">
        <f t="shared" si="0"/>
        <v>16</v>
      </c>
      <c r="E13" s="109">
        <v>6</v>
      </c>
      <c r="F13" s="110">
        <v>0</v>
      </c>
      <c r="G13" s="111">
        <v>10</v>
      </c>
      <c r="H13" s="141"/>
      <c r="I13" s="141"/>
      <c r="J13" s="141"/>
      <c r="K13" s="141"/>
      <c r="L13" s="141"/>
      <c r="M13" s="141"/>
    </row>
    <row r="14" spans="1:13" ht="48" x14ac:dyDescent="0.25">
      <c r="A14" s="2">
        <v>4</v>
      </c>
      <c r="B14" s="1" t="s">
        <v>135</v>
      </c>
      <c r="C14" s="2" t="s">
        <v>4</v>
      </c>
      <c r="D14" s="108">
        <f t="shared" si="0"/>
        <v>34</v>
      </c>
      <c r="E14" s="109">
        <v>19</v>
      </c>
      <c r="F14" s="110">
        <v>5</v>
      </c>
      <c r="G14" s="111">
        <v>10</v>
      </c>
      <c r="H14" s="141"/>
      <c r="I14" s="141"/>
      <c r="J14" s="141"/>
      <c r="K14" s="141"/>
      <c r="L14" s="141"/>
      <c r="M14" s="141"/>
    </row>
    <row r="15" spans="1:13" ht="48" x14ac:dyDescent="0.25">
      <c r="A15" s="2">
        <v>5</v>
      </c>
      <c r="B15" s="99" t="s">
        <v>136</v>
      </c>
      <c r="C15" s="100" t="s">
        <v>4</v>
      </c>
      <c r="D15" s="112">
        <f t="shared" si="0"/>
        <v>30</v>
      </c>
      <c r="E15" s="109">
        <v>10</v>
      </c>
      <c r="F15" s="110">
        <v>10</v>
      </c>
      <c r="G15" s="111">
        <v>10</v>
      </c>
      <c r="H15" s="141"/>
      <c r="I15" s="141"/>
      <c r="J15" s="141"/>
      <c r="K15" s="141"/>
      <c r="L15" s="141"/>
      <c r="M15" s="141"/>
    </row>
    <row r="16" spans="1:13" ht="36" x14ac:dyDescent="0.25">
      <c r="A16" s="2">
        <v>6</v>
      </c>
      <c r="B16" s="99" t="s">
        <v>109</v>
      </c>
      <c r="C16" s="101" t="s">
        <v>4</v>
      </c>
      <c r="D16" s="112">
        <f t="shared" si="0"/>
        <v>63</v>
      </c>
      <c r="E16" s="109">
        <v>26</v>
      </c>
      <c r="F16" s="110">
        <v>20</v>
      </c>
      <c r="G16" s="111">
        <v>17</v>
      </c>
      <c r="H16" s="141"/>
      <c r="I16" s="141"/>
      <c r="J16" s="141"/>
      <c r="K16" s="141"/>
      <c r="L16" s="141"/>
      <c r="M16" s="141"/>
    </row>
    <row r="17" spans="1:13" ht="36" x14ac:dyDescent="0.25">
      <c r="A17" s="2">
        <v>7</v>
      </c>
      <c r="B17" s="8" t="s">
        <v>20</v>
      </c>
      <c r="C17" s="2" t="s">
        <v>4</v>
      </c>
      <c r="D17" s="108">
        <f t="shared" si="0"/>
        <v>23</v>
      </c>
      <c r="E17" s="109">
        <v>11</v>
      </c>
      <c r="F17" s="110">
        <v>2</v>
      </c>
      <c r="G17" s="111">
        <v>10</v>
      </c>
      <c r="H17" s="141"/>
      <c r="I17" s="141"/>
      <c r="J17" s="141"/>
      <c r="K17" s="141"/>
      <c r="L17" s="141"/>
      <c r="M17" s="141"/>
    </row>
    <row r="18" spans="1:13" ht="36" x14ac:dyDescent="0.25">
      <c r="A18" s="2">
        <v>8</v>
      </c>
      <c r="B18" s="1" t="s">
        <v>22</v>
      </c>
      <c r="C18" s="3" t="s">
        <v>4</v>
      </c>
      <c r="D18" s="108">
        <f t="shared" si="0"/>
        <v>6</v>
      </c>
      <c r="E18" s="109">
        <v>1</v>
      </c>
      <c r="F18" s="110">
        <v>2</v>
      </c>
      <c r="G18" s="111">
        <v>3</v>
      </c>
      <c r="H18" s="141"/>
      <c r="I18" s="141"/>
      <c r="J18" s="141"/>
      <c r="K18" s="141"/>
      <c r="L18" s="141"/>
      <c r="M18" s="141"/>
    </row>
    <row r="19" spans="1:13" ht="36" x14ac:dyDescent="0.25">
      <c r="A19" s="2">
        <v>9</v>
      </c>
      <c r="B19" s="1" t="s">
        <v>21</v>
      </c>
      <c r="C19" s="3" t="s">
        <v>4</v>
      </c>
      <c r="D19" s="108">
        <f t="shared" si="0"/>
        <v>9</v>
      </c>
      <c r="E19" s="109">
        <v>4</v>
      </c>
      <c r="F19" s="110">
        <v>2</v>
      </c>
      <c r="G19" s="111">
        <v>3</v>
      </c>
      <c r="H19" s="141"/>
      <c r="I19" s="141"/>
      <c r="J19" s="141"/>
      <c r="K19" s="141"/>
      <c r="L19" s="141"/>
      <c r="M19" s="141"/>
    </row>
    <row r="20" spans="1:13" ht="36" x14ac:dyDescent="0.25">
      <c r="A20" s="2">
        <v>10</v>
      </c>
      <c r="B20" s="1" t="s">
        <v>24</v>
      </c>
      <c r="C20" s="3" t="s">
        <v>4</v>
      </c>
      <c r="D20" s="108">
        <f t="shared" si="0"/>
        <v>10</v>
      </c>
      <c r="E20" s="109">
        <v>8</v>
      </c>
      <c r="F20" s="110">
        <v>2</v>
      </c>
      <c r="G20" s="111">
        <v>0</v>
      </c>
      <c r="H20" s="141"/>
      <c r="I20" s="141"/>
      <c r="J20" s="141"/>
      <c r="K20" s="141"/>
      <c r="L20" s="141"/>
      <c r="M20" s="141"/>
    </row>
    <row r="21" spans="1:13" ht="36" x14ac:dyDescent="0.25">
      <c r="A21" s="2">
        <v>11</v>
      </c>
      <c r="B21" s="7" t="s">
        <v>23</v>
      </c>
      <c r="C21" s="2" t="s">
        <v>4</v>
      </c>
      <c r="D21" s="108">
        <f t="shared" si="0"/>
        <v>5</v>
      </c>
      <c r="E21" s="109">
        <v>5</v>
      </c>
      <c r="F21" s="110">
        <v>0</v>
      </c>
      <c r="G21" s="111">
        <v>0</v>
      </c>
      <c r="H21" s="141"/>
      <c r="I21" s="141"/>
      <c r="J21" s="141"/>
      <c r="K21" s="141"/>
      <c r="L21" s="141"/>
      <c r="M21" s="141"/>
    </row>
    <row r="22" spans="1:13" ht="64.5" customHeight="1" x14ac:dyDescent="0.25">
      <c r="A22" s="101">
        <v>12</v>
      </c>
      <c r="B22" s="154" t="s">
        <v>26</v>
      </c>
      <c r="C22" s="3" t="s">
        <v>25</v>
      </c>
      <c r="D22" s="108">
        <f t="shared" si="0"/>
        <v>13</v>
      </c>
      <c r="E22" s="109">
        <v>11</v>
      </c>
      <c r="F22" s="110">
        <v>0</v>
      </c>
      <c r="G22" s="111">
        <v>2</v>
      </c>
      <c r="H22" s="141"/>
      <c r="I22" s="141"/>
      <c r="J22" s="141"/>
      <c r="K22" s="141"/>
      <c r="L22" s="141"/>
      <c r="M22" s="141"/>
    </row>
    <row r="23" spans="1:13" ht="64.5" customHeight="1" x14ac:dyDescent="0.25">
      <c r="A23" s="101">
        <v>13</v>
      </c>
      <c r="B23" s="155" t="s">
        <v>27</v>
      </c>
      <c r="C23" s="3" t="s">
        <v>25</v>
      </c>
      <c r="D23" s="108">
        <f t="shared" si="0"/>
        <v>2</v>
      </c>
      <c r="E23" s="109">
        <v>2</v>
      </c>
      <c r="F23" s="110">
        <v>0</v>
      </c>
      <c r="G23" s="111">
        <v>0</v>
      </c>
      <c r="H23" s="141"/>
      <c r="I23" s="141"/>
      <c r="J23" s="141"/>
      <c r="K23" s="141"/>
      <c r="L23" s="141"/>
      <c r="M23" s="141"/>
    </row>
    <row r="24" spans="1:13" ht="60" x14ac:dyDescent="0.25">
      <c r="A24" s="101">
        <v>14</v>
      </c>
      <c r="B24" s="154" t="s">
        <v>28</v>
      </c>
      <c r="C24" s="3" t="s">
        <v>25</v>
      </c>
      <c r="D24" s="108">
        <f t="shared" si="0"/>
        <v>23</v>
      </c>
      <c r="E24" s="109">
        <v>9</v>
      </c>
      <c r="F24" s="110">
        <v>0</v>
      </c>
      <c r="G24" s="111">
        <v>14</v>
      </c>
      <c r="H24" s="141"/>
      <c r="I24" s="141"/>
      <c r="J24" s="141"/>
      <c r="K24" s="141"/>
      <c r="L24" s="141"/>
      <c r="M24" s="141"/>
    </row>
    <row r="25" spans="1:13" ht="48" x14ac:dyDescent="0.25">
      <c r="A25" s="101">
        <v>15</v>
      </c>
      <c r="B25" s="155" t="s">
        <v>29</v>
      </c>
      <c r="C25" s="2" t="s">
        <v>25</v>
      </c>
      <c r="D25" s="108">
        <f t="shared" si="0"/>
        <v>31</v>
      </c>
      <c r="E25" s="109">
        <v>8</v>
      </c>
      <c r="F25" s="110">
        <v>20</v>
      </c>
      <c r="G25" s="111">
        <v>3</v>
      </c>
      <c r="H25" s="141"/>
      <c r="I25" s="141"/>
      <c r="J25" s="141"/>
      <c r="K25" s="141"/>
      <c r="L25" s="141"/>
      <c r="M25" s="141"/>
    </row>
    <row r="26" spans="1:13" ht="72" x14ac:dyDescent="0.25">
      <c r="A26" s="101">
        <v>16</v>
      </c>
      <c r="B26" s="182" t="s">
        <v>237</v>
      </c>
      <c r="C26" s="5" t="s">
        <v>25</v>
      </c>
      <c r="D26" s="108">
        <f t="shared" si="0"/>
        <v>5</v>
      </c>
      <c r="E26" s="109">
        <v>5</v>
      </c>
      <c r="F26" s="110">
        <v>0</v>
      </c>
      <c r="G26" s="111">
        <v>0</v>
      </c>
      <c r="H26" s="141"/>
      <c r="I26" s="141"/>
      <c r="J26" s="141"/>
      <c r="K26" s="141"/>
      <c r="L26" s="141"/>
      <c r="M26" s="141"/>
    </row>
    <row r="27" spans="1:13" ht="60" x14ac:dyDescent="0.25">
      <c r="A27" s="101">
        <v>17</v>
      </c>
      <c r="B27" s="155" t="s">
        <v>30</v>
      </c>
      <c r="C27" s="5" t="s">
        <v>25</v>
      </c>
      <c r="D27" s="108">
        <f t="shared" si="0"/>
        <v>3</v>
      </c>
      <c r="E27" s="109">
        <v>3</v>
      </c>
      <c r="F27" s="110">
        <v>0</v>
      </c>
      <c r="G27" s="111">
        <v>0</v>
      </c>
      <c r="H27" s="141"/>
      <c r="I27" s="141"/>
      <c r="J27" s="141"/>
      <c r="K27" s="141"/>
      <c r="L27" s="141"/>
      <c r="M27" s="141"/>
    </row>
    <row r="28" spans="1:13" ht="60" x14ac:dyDescent="0.25">
      <c r="A28" s="2">
        <v>18</v>
      </c>
      <c r="B28" s="12" t="s">
        <v>31</v>
      </c>
      <c r="C28" s="5" t="s">
        <v>25</v>
      </c>
      <c r="D28" s="108">
        <f t="shared" si="0"/>
        <v>2</v>
      </c>
      <c r="E28" s="109">
        <v>2</v>
      </c>
      <c r="F28" s="110">
        <v>0</v>
      </c>
      <c r="G28" s="111">
        <v>0</v>
      </c>
      <c r="H28" s="141"/>
      <c r="I28" s="141"/>
      <c r="J28" s="141"/>
      <c r="K28" s="141"/>
      <c r="L28" s="141"/>
      <c r="M28" s="141"/>
    </row>
    <row r="29" spans="1:13" ht="60" x14ac:dyDescent="0.25">
      <c r="A29" s="2">
        <v>19</v>
      </c>
      <c r="B29" s="12" t="s">
        <v>32</v>
      </c>
      <c r="C29" s="5" t="s">
        <v>25</v>
      </c>
      <c r="D29" s="108">
        <f t="shared" si="0"/>
        <v>2</v>
      </c>
      <c r="E29" s="109">
        <v>2</v>
      </c>
      <c r="F29" s="110">
        <v>0</v>
      </c>
      <c r="G29" s="111">
        <v>0</v>
      </c>
      <c r="H29" s="141"/>
      <c r="I29" s="141"/>
      <c r="J29" s="141"/>
      <c r="K29" s="141"/>
      <c r="L29" s="141"/>
      <c r="M29" s="141"/>
    </row>
    <row r="30" spans="1:13" ht="27.75" customHeight="1" x14ac:dyDescent="0.25">
      <c r="A30" s="2">
        <v>20</v>
      </c>
      <c r="B30" s="1" t="s">
        <v>73</v>
      </c>
      <c r="C30" s="4" t="s">
        <v>3</v>
      </c>
      <c r="D30" s="108">
        <f t="shared" si="0"/>
        <v>362</v>
      </c>
      <c r="E30" s="109">
        <v>350</v>
      </c>
      <c r="F30" s="110">
        <v>10</v>
      </c>
      <c r="G30" s="111">
        <v>2</v>
      </c>
      <c r="H30" s="141"/>
      <c r="I30" s="141"/>
      <c r="J30" s="141"/>
      <c r="K30" s="141"/>
      <c r="L30" s="141"/>
      <c r="M30" s="141"/>
    </row>
    <row r="31" spans="1:13" ht="48" x14ac:dyDescent="0.25">
      <c r="A31" s="2">
        <v>21</v>
      </c>
      <c r="B31" s="183" t="s">
        <v>238</v>
      </c>
      <c r="C31" s="9" t="s">
        <v>4</v>
      </c>
      <c r="D31" s="108">
        <f t="shared" si="0"/>
        <v>3</v>
      </c>
      <c r="E31" s="109">
        <v>3</v>
      </c>
      <c r="F31" s="110">
        <v>0</v>
      </c>
      <c r="G31" s="111">
        <v>0</v>
      </c>
      <c r="H31" s="141"/>
      <c r="I31" s="141"/>
      <c r="J31" s="141"/>
      <c r="K31" s="141"/>
      <c r="L31" s="141"/>
      <c r="M31" s="141"/>
    </row>
    <row r="32" spans="1:13" ht="39.75" customHeight="1" x14ac:dyDescent="0.25">
      <c r="A32" s="2">
        <v>22</v>
      </c>
      <c r="B32" s="1" t="s">
        <v>143</v>
      </c>
      <c r="C32" s="4" t="s">
        <v>4</v>
      </c>
      <c r="D32" s="108">
        <f t="shared" si="0"/>
        <v>20</v>
      </c>
      <c r="E32" s="109">
        <v>16</v>
      </c>
      <c r="F32" s="110">
        <v>0</v>
      </c>
      <c r="G32" s="111">
        <v>4</v>
      </c>
      <c r="H32" s="141"/>
      <c r="I32" s="141"/>
      <c r="J32" s="141"/>
      <c r="K32" s="141"/>
      <c r="L32" s="141"/>
      <c r="M32" s="141"/>
    </row>
    <row r="33" spans="1:13" ht="48" x14ac:dyDescent="0.25">
      <c r="A33" s="2">
        <v>23</v>
      </c>
      <c r="B33" s="184" t="s">
        <v>239</v>
      </c>
      <c r="C33" s="3" t="s">
        <v>4</v>
      </c>
      <c r="D33" s="108">
        <f t="shared" si="0"/>
        <v>19</v>
      </c>
      <c r="E33" s="109">
        <v>10</v>
      </c>
      <c r="F33" s="110">
        <v>2</v>
      </c>
      <c r="G33" s="111">
        <v>7</v>
      </c>
      <c r="H33" s="141"/>
      <c r="I33" s="141"/>
      <c r="J33" s="141"/>
      <c r="K33" s="141"/>
      <c r="L33" s="141"/>
      <c r="M33" s="141"/>
    </row>
    <row r="34" spans="1:13" ht="48" x14ac:dyDescent="0.25">
      <c r="A34" s="2">
        <v>24</v>
      </c>
      <c r="B34" s="1" t="s">
        <v>33</v>
      </c>
      <c r="C34" s="3" t="s">
        <v>4</v>
      </c>
      <c r="D34" s="108">
        <f t="shared" si="0"/>
        <v>2</v>
      </c>
      <c r="E34" s="109">
        <v>2</v>
      </c>
      <c r="F34" s="110">
        <v>0</v>
      </c>
      <c r="G34" s="111">
        <v>0</v>
      </c>
      <c r="H34" s="141"/>
      <c r="I34" s="141"/>
      <c r="J34" s="141"/>
      <c r="K34" s="141"/>
      <c r="L34" s="141"/>
      <c r="M34" s="141"/>
    </row>
    <row r="35" spans="1:13" ht="24" x14ac:dyDescent="0.25">
      <c r="A35" s="2">
        <v>25</v>
      </c>
      <c r="B35" s="8" t="s">
        <v>39</v>
      </c>
      <c r="C35" s="2" t="s">
        <v>3</v>
      </c>
      <c r="D35" s="108">
        <f t="shared" si="0"/>
        <v>110</v>
      </c>
      <c r="E35" s="109">
        <v>30</v>
      </c>
      <c r="F35" s="110">
        <v>0</v>
      </c>
      <c r="G35" s="111">
        <v>80</v>
      </c>
      <c r="H35" s="141"/>
      <c r="I35" s="141"/>
      <c r="J35" s="141"/>
      <c r="K35" s="141"/>
      <c r="L35" s="141"/>
      <c r="M35" s="141"/>
    </row>
    <row r="36" spans="1:13" ht="24" x14ac:dyDescent="0.25">
      <c r="A36" s="2">
        <v>26</v>
      </c>
      <c r="B36" s="1" t="s">
        <v>40</v>
      </c>
      <c r="C36" s="2" t="s">
        <v>3</v>
      </c>
      <c r="D36" s="108">
        <f t="shared" si="0"/>
        <v>40</v>
      </c>
      <c r="E36" s="109">
        <v>30</v>
      </c>
      <c r="F36" s="110">
        <v>0</v>
      </c>
      <c r="G36" s="111">
        <v>10</v>
      </c>
      <c r="H36" s="141"/>
      <c r="I36" s="141"/>
      <c r="J36" s="141"/>
      <c r="K36" s="141"/>
      <c r="L36" s="141"/>
      <c r="M36" s="141"/>
    </row>
    <row r="37" spans="1:13" ht="24" x14ac:dyDescent="0.25">
      <c r="A37" s="2">
        <v>27</v>
      </c>
      <c r="B37" s="1" t="s">
        <v>41</v>
      </c>
      <c r="C37" s="2" t="s">
        <v>3</v>
      </c>
      <c r="D37" s="108">
        <f t="shared" si="0"/>
        <v>54</v>
      </c>
      <c r="E37" s="109">
        <v>34</v>
      </c>
      <c r="F37" s="110">
        <v>0</v>
      </c>
      <c r="G37" s="111">
        <v>20</v>
      </c>
      <c r="H37" s="141"/>
      <c r="I37" s="141"/>
      <c r="J37" s="141"/>
      <c r="K37" s="141"/>
      <c r="L37" s="141"/>
      <c r="M37" s="141"/>
    </row>
    <row r="38" spans="1:13" ht="24" x14ac:dyDescent="0.25">
      <c r="A38" s="2">
        <v>28</v>
      </c>
      <c r="B38" s="8" t="s">
        <v>42</v>
      </c>
      <c r="C38" s="2" t="s">
        <v>3</v>
      </c>
      <c r="D38" s="108">
        <f t="shared" si="0"/>
        <v>50</v>
      </c>
      <c r="E38" s="109">
        <v>30</v>
      </c>
      <c r="F38" s="110">
        <v>0</v>
      </c>
      <c r="G38" s="111">
        <v>20</v>
      </c>
      <c r="H38" s="141"/>
      <c r="I38" s="141"/>
      <c r="J38" s="141"/>
      <c r="K38" s="141"/>
      <c r="L38" s="141"/>
      <c r="M38" s="141"/>
    </row>
    <row r="39" spans="1:13" ht="24" x14ac:dyDescent="0.25">
      <c r="A39" s="2">
        <v>29</v>
      </c>
      <c r="B39" s="1" t="s">
        <v>43</v>
      </c>
      <c r="C39" s="2" t="s">
        <v>5</v>
      </c>
      <c r="D39" s="108">
        <f t="shared" si="0"/>
        <v>50</v>
      </c>
      <c r="E39" s="109">
        <v>30</v>
      </c>
      <c r="F39" s="110">
        <v>0</v>
      </c>
      <c r="G39" s="111">
        <v>20</v>
      </c>
      <c r="H39" s="141"/>
      <c r="I39" s="141"/>
      <c r="J39" s="141"/>
      <c r="K39" s="141"/>
      <c r="L39" s="141"/>
      <c r="M39" s="141"/>
    </row>
    <row r="40" spans="1:13" ht="24" x14ac:dyDescent="0.25">
      <c r="A40" s="2">
        <v>30</v>
      </c>
      <c r="B40" s="8" t="s">
        <v>44</v>
      </c>
      <c r="C40" s="4" t="s">
        <v>3</v>
      </c>
      <c r="D40" s="108">
        <f t="shared" si="0"/>
        <v>45</v>
      </c>
      <c r="E40" s="109">
        <v>30</v>
      </c>
      <c r="F40" s="110">
        <v>0</v>
      </c>
      <c r="G40" s="111">
        <v>15</v>
      </c>
      <c r="H40" s="141"/>
      <c r="I40" s="141"/>
      <c r="J40" s="141"/>
      <c r="K40" s="141"/>
      <c r="L40" s="141"/>
      <c r="M40" s="141"/>
    </row>
    <row r="41" spans="1:13" ht="24" x14ac:dyDescent="0.25">
      <c r="A41" s="2">
        <v>31</v>
      </c>
      <c r="B41" s="1" t="s">
        <v>45</v>
      </c>
      <c r="C41" s="3" t="s">
        <v>3</v>
      </c>
      <c r="D41" s="108">
        <f t="shared" si="0"/>
        <v>80</v>
      </c>
      <c r="E41" s="109">
        <v>30</v>
      </c>
      <c r="F41" s="110">
        <v>0</v>
      </c>
      <c r="G41" s="111">
        <v>50</v>
      </c>
      <c r="H41" s="141"/>
      <c r="I41" s="141"/>
      <c r="J41" s="141"/>
      <c r="K41" s="141"/>
      <c r="L41" s="141"/>
      <c r="M41" s="141"/>
    </row>
    <row r="42" spans="1:13" ht="24" x14ac:dyDescent="0.25">
      <c r="A42" s="2">
        <v>32</v>
      </c>
      <c r="B42" s="1" t="s">
        <v>46</v>
      </c>
      <c r="C42" s="4" t="s">
        <v>3</v>
      </c>
      <c r="D42" s="108">
        <f t="shared" si="0"/>
        <v>40</v>
      </c>
      <c r="E42" s="109">
        <v>20</v>
      </c>
      <c r="F42" s="110">
        <v>0</v>
      </c>
      <c r="G42" s="111">
        <v>20</v>
      </c>
      <c r="H42" s="141"/>
      <c r="I42" s="141"/>
      <c r="J42" s="141"/>
      <c r="K42" s="141"/>
      <c r="L42" s="141"/>
      <c r="M42" s="141"/>
    </row>
    <row r="43" spans="1:13" ht="24" x14ac:dyDescent="0.25">
      <c r="A43" s="2">
        <v>33</v>
      </c>
      <c r="B43" s="1" t="s">
        <v>47</v>
      </c>
      <c r="C43" s="4" t="s">
        <v>3</v>
      </c>
      <c r="D43" s="108">
        <f t="shared" si="0"/>
        <v>134</v>
      </c>
      <c r="E43" s="109">
        <v>34</v>
      </c>
      <c r="F43" s="110">
        <v>0</v>
      </c>
      <c r="G43" s="111">
        <v>100</v>
      </c>
      <c r="H43" s="141"/>
      <c r="I43" s="141"/>
      <c r="J43" s="141"/>
      <c r="K43" s="141"/>
      <c r="L43" s="141"/>
      <c r="M43" s="141"/>
    </row>
    <row r="44" spans="1:13" ht="48" x14ac:dyDescent="0.25">
      <c r="A44" s="2">
        <v>34</v>
      </c>
      <c r="B44" s="8" t="s">
        <v>48</v>
      </c>
      <c r="C44" s="4" t="s">
        <v>3</v>
      </c>
      <c r="D44" s="108">
        <f t="shared" si="0"/>
        <v>600</v>
      </c>
      <c r="E44" s="109">
        <v>600</v>
      </c>
      <c r="F44" s="110">
        <v>0</v>
      </c>
      <c r="G44" s="111">
        <v>0</v>
      </c>
      <c r="H44" s="141"/>
      <c r="I44" s="141"/>
      <c r="J44" s="141"/>
      <c r="K44" s="141"/>
      <c r="L44" s="141"/>
      <c r="M44" s="141"/>
    </row>
    <row r="45" spans="1:13" ht="36" x14ac:dyDescent="0.25">
      <c r="A45" s="2">
        <v>35</v>
      </c>
      <c r="B45" s="8" t="s">
        <v>49</v>
      </c>
      <c r="C45" s="4" t="s">
        <v>3</v>
      </c>
      <c r="D45" s="108">
        <f t="shared" si="0"/>
        <v>11</v>
      </c>
      <c r="E45" s="109">
        <v>11</v>
      </c>
      <c r="F45" s="110">
        <v>0</v>
      </c>
      <c r="G45" s="111">
        <v>0</v>
      </c>
      <c r="H45" s="141"/>
      <c r="I45" s="141"/>
      <c r="J45" s="141"/>
      <c r="K45" s="141"/>
      <c r="L45" s="141"/>
      <c r="M45" s="141"/>
    </row>
    <row r="46" spans="1:13" ht="36" x14ac:dyDescent="0.25">
      <c r="A46" s="2">
        <v>36</v>
      </c>
      <c r="B46" s="8" t="s">
        <v>50</v>
      </c>
      <c r="C46" s="4" t="s">
        <v>3</v>
      </c>
      <c r="D46" s="108">
        <f t="shared" si="0"/>
        <v>38</v>
      </c>
      <c r="E46" s="109">
        <v>18</v>
      </c>
      <c r="F46" s="110">
        <v>0</v>
      </c>
      <c r="G46" s="111">
        <v>20</v>
      </c>
      <c r="H46" s="141"/>
      <c r="I46" s="141"/>
      <c r="J46" s="141"/>
      <c r="K46" s="141"/>
      <c r="L46" s="141"/>
      <c r="M46" s="141"/>
    </row>
    <row r="47" spans="1:13" ht="36" x14ac:dyDescent="0.25">
      <c r="A47" s="2">
        <v>37</v>
      </c>
      <c r="B47" s="8" t="s">
        <v>51</v>
      </c>
      <c r="C47" s="3" t="s">
        <v>3</v>
      </c>
      <c r="D47" s="108">
        <f t="shared" si="0"/>
        <v>2530</v>
      </c>
      <c r="E47" s="109">
        <v>2530</v>
      </c>
      <c r="F47" s="110">
        <v>0</v>
      </c>
      <c r="G47" s="111">
        <v>0</v>
      </c>
      <c r="H47" s="141"/>
      <c r="I47" s="141"/>
      <c r="J47" s="141"/>
      <c r="K47" s="141"/>
      <c r="L47" s="141"/>
      <c r="M47" s="141"/>
    </row>
    <row r="48" spans="1:13" ht="36" x14ac:dyDescent="0.25">
      <c r="A48" s="2">
        <v>38</v>
      </c>
      <c r="B48" s="8" t="s">
        <v>53</v>
      </c>
      <c r="C48" s="4" t="s">
        <v>4</v>
      </c>
      <c r="D48" s="108">
        <f t="shared" si="0"/>
        <v>49</v>
      </c>
      <c r="E48" s="109">
        <v>18</v>
      </c>
      <c r="F48" s="110">
        <v>10</v>
      </c>
      <c r="G48" s="111">
        <v>21</v>
      </c>
      <c r="H48" s="141"/>
      <c r="I48" s="141"/>
      <c r="J48" s="141"/>
      <c r="K48" s="141"/>
      <c r="L48" s="141"/>
      <c r="M48" s="141"/>
    </row>
    <row r="49" spans="1:13" ht="24" x14ac:dyDescent="0.25">
      <c r="A49" s="2">
        <v>39</v>
      </c>
      <c r="B49" s="99" t="s">
        <v>54</v>
      </c>
      <c r="C49" s="3" t="s">
        <v>25</v>
      </c>
      <c r="D49" s="108">
        <f t="shared" si="0"/>
        <v>16</v>
      </c>
      <c r="E49" s="109">
        <v>14</v>
      </c>
      <c r="F49" s="110">
        <v>0</v>
      </c>
      <c r="G49" s="111">
        <v>2</v>
      </c>
      <c r="H49" s="141"/>
      <c r="I49" s="141"/>
      <c r="J49" s="141"/>
      <c r="K49" s="141"/>
      <c r="L49" s="141"/>
      <c r="M49" s="141"/>
    </row>
    <row r="50" spans="1:13" s="94" customFormat="1" ht="36" x14ac:dyDescent="0.25">
      <c r="A50" s="2">
        <v>40</v>
      </c>
      <c r="B50" s="8" t="s">
        <v>55</v>
      </c>
      <c r="C50" s="4" t="s">
        <v>25</v>
      </c>
      <c r="D50" s="113">
        <f t="shared" si="0"/>
        <v>31</v>
      </c>
      <c r="E50" s="109">
        <v>6</v>
      </c>
      <c r="F50" s="110">
        <v>0</v>
      </c>
      <c r="G50" s="111">
        <v>25</v>
      </c>
      <c r="H50" s="142"/>
      <c r="I50" s="142"/>
      <c r="J50" s="142"/>
      <c r="K50" s="142"/>
      <c r="L50" s="142"/>
      <c r="M50" s="142"/>
    </row>
    <row r="51" spans="1:13" ht="36" x14ac:dyDescent="0.25">
      <c r="A51" s="2">
        <v>41</v>
      </c>
      <c r="B51" s="1" t="s">
        <v>56</v>
      </c>
      <c r="C51" s="3" t="s">
        <v>4</v>
      </c>
      <c r="D51" s="108">
        <f t="shared" si="0"/>
        <v>5</v>
      </c>
      <c r="E51" s="109">
        <v>3</v>
      </c>
      <c r="F51" s="110">
        <v>0</v>
      </c>
      <c r="G51" s="111">
        <v>2</v>
      </c>
      <c r="H51" s="141"/>
      <c r="I51" s="141"/>
      <c r="J51" s="141"/>
      <c r="K51" s="141"/>
      <c r="L51" s="141"/>
      <c r="M51" s="141"/>
    </row>
    <row r="52" spans="1:13" ht="84" x14ac:dyDescent="0.25">
      <c r="A52" s="2">
        <v>42</v>
      </c>
      <c r="B52" s="184" t="s">
        <v>240</v>
      </c>
      <c r="C52" s="2" t="s">
        <v>25</v>
      </c>
      <c r="D52" s="108">
        <f t="shared" si="0"/>
        <v>1</v>
      </c>
      <c r="E52" s="109">
        <v>1</v>
      </c>
      <c r="F52" s="110">
        <v>0</v>
      </c>
      <c r="G52" s="111">
        <v>0</v>
      </c>
      <c r="H52" s="141"/>
      <c r="I52" s="141"/>
      <c r="J52" s="141"/>
      <c r="K52" s="141"/>
      <c r="L52" s="141"/>
      <c r="M52" s="141"/>
    </row>
    <row r="53" spans="1:13" ht="72" x14ac:dyDescent="0.25">
      <c r="A53" s="2">
        <v>43</v>
      </c>
      <c r="B53" s="1" t="s">
        <v>144</v>
      </c>
      <c r="C53" s="3" t="s">
        <v>25</v>
      </c>
      <c r="D53" s="108">
        <f t="shared" si="0"/>
        <v>2</v>
      </c>
      <c r="E53" s="109">
        <v>0</v>
      </c>
      <c r="F53" s="110">
        <v>0</v>
      </c>
      <c r="G53" s="111">
        <v>2</v>
      </c>
      <c r="H53" s="141"/>
      <c r="I53" s="141"/>
      <c r="J53" s="141"/>
      <c r="K53" s="141"/>
      <c r="L53" s="141"/>
      <c r="M53" s="141"/>
    </row>
    <row r="54" spans="1:13" ht="36" x14ac:dyDescent="0.25">
      <c r="A54" s="2">
        <v>44</v>
      </c>
      <c r="B54" s="13" t="s">
        <v>99</v>
      </c>
      <c r="C54" s="2" t="s">
        <v>4</v>
      </c>
      <c r="D54" s="108">
        <f t="shared" si="0"/>
        <v>107</v>
      </c>
      <c r="E54" s="109">
        <v>70</v>
      </c>
      <c r="F54" s="110">
        <v>5</v>
      </c>
      <c r="G54" s="111">
        <v>32</v>
      </c>
      <c r="H54" s="141"/>
      <c r="I54" s="141"/>
      <c r="J54" s="141"/>
      <c r="K54" s="141"/>
      <c r="L54" s="141"/>
      <c r="M54" s="141"/>
    </row>
    <row r="55" spans="1:13" ht="24" x14ac:dyDescent="0.25">
      <c r="A55" s="2">
        <v>45</v>
      </c>
      <c r="B55" s="59" t="s">
        <v>122</v>
      </c>
      <c r="C55" s="60" t="s">
        <v>25</v>
      </c>
      <c r="D55" s="108">
        <f t="shared" si="0"/>
        <v>2</v>
      </c>
      <c r="E55" s="109">
        <v>2</v>
      </c>
      <c r="F55" s="110">
        <v>0</v>
      </c>
      <c r="G55" s="111">
        <v>0</v>
      </c>
      <c r="H55" s="141"/>
      <c r="I55" s="141"/>
      <c r="J55" s="141"/>
      <c r="K55" s="141"/>
      <c r="L55" s="141"/>
      <c r="M55" s="141"/>
    </row>
    <row r="56" spans="1:13" ht="36" x14ac:dyDescent="0.25">
      <c r="A56" s="2">
        <v>46</v>
      </c>
      <c r="B56" s="61" t="s">
        <v>123</v>
      </c>
      <c r="C56" s="62" t="s">
        <v>25</v>
      </c>
      <c r="D56" s="108">
        <f t="shared" si="0"/>
        <v>2</v>
      </c>
      <c r="E56" s="109">
        <v>2</v>
      </c>
      <c r="F56" s="110">
        <v>0</v>
      </c>
      <c r="G56" s="111">
        <v>0</v>
      </c>
      <c r="H56" s="141"/>
      <c r="I56" s="141"/>
      <c r="J56" s="141"/>
      <c r="K56" s="141"/>
      <c r="L56" s="141"/>
      <c r="M56" s="141"/>
    </row>
    <row r="57" spans="1:13" ht="38.25" customHeight="1" x14ac:dyDescent="0.25">
      <c r="A57" s="2">
        <v>47</v>
      </c>
      <c r="B57" s="61" t="s">
        <v>124</v>
      </c>
      <c r="C57" s="62" t="s">
        <v>4</v>
      </c>
      <c r="D57" s="108">
        <f t="shared" si="0"/>
        <v>1</v>
      </c>
      <c r="E57" s="114">
        <v>1</v>
      </c>
      <c r="F57" s="110">
        <v>0</v>
      </c>
      <c r="G57" s="111">
        <v>0</v>
      </c>
      <c r="H57" s="141"/>
      <c r="I57" s="141"/>
      <c r="J57" s="141"/>
      <c r="K57" s="141"/>
      <c r="L57" s="141"/>
      <c r="M57" s="141"/>
    </row>
    <row r="58" spans="1:13" x14ac:dyDescent="0.25">
      <c r="D58" s="63"/>
      <c r="E58" s="64"/>
      <c r="F58" s="64"/>
      <c r="G58" s="64"/>
    </row>
    <row r="59" spans="1:13" x14ac:dyDescent="0.25">
      <c r="D59" s="65"/>
      <c r="E59" s="23"/>
      <c r="F59" s="23"/>
      <c r="G59" s="23"/>
    </row>
    <row r="60" spans="1:13" x14ac:dyDescent="0.25">
      <c r="J60" s="162" t="s">
        <v>233</v>
      </c>
      <c r="K60" s="162"/>
      <c r="L60" s="162"/>
      <c r="M60" s="151">
        <f>SUM(M11:M57)</f>
        <v>0</v>
      </c>
    </row>
    <row r="62" spans="1:13" ht="165.75" x14ac:dyDescent="0.25">
      <c r="B62" s="143" t="s">
        <v>229</v>
      </c>
    </row>
    <row r="64" spans="1:13" ht="51.75" x14ac:dyDescent="0.25">
      <c r="B64" s="144" t="s">
        <v>230</v>
      </c>
    </row>
  </sheetData>
  <mergeCells count="13">
    <mergeCell ref="A8:A9"/>
    <mergeCell ref="B8:B9"/>
    <mergeCell ref="C8:C9"/>
    <mergeCell ref="D8:D9"/>
    <mergeCell ref="M8:M9"/>
    <mergeCell ref="B2:B3"/>
    <mergeCell ref="J60:L60"/>
    <mergeCell ref="H8:H9"/>
    <mergeCell ref="I8:I9"/>
    <mergeCell ref="J8:J9"/>
    <mergeCell ref="K8:K9"/>
    <mergeCell ref="L8:L9"/>
    <mergeCell ref="E8:G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5:BK162"/>
  <sheetViews>
    <sheetView topLeftCell="A55" zoomScale="90" zoomScaleNormal="90" workbookViewId="0">
      <selection activeCell="B61" sqref="B61"/>
    </sheetView>
  </sheetViews>
  <sheetFormatPr defaultRowHeight="15" x14ac:dyDescent="0.25"/>
  <cols>
    <col min="1" max="1" width="5.85546875" customWidth="1"/>
    <col min="2" max="2" width="57.7109375" customWidth="1"/>
    <col min="3" max="3" width="8" customWidth="1"/>
    <col min="4" max="4" width="11.42578125" style="18" customWidth="1"/>
    <col min="5" max="7" width="19.140625" style="17" hidden="1" customWidth="1"/>
    <col min="8" max="8" width="14.85546875" customWidth="1"/>
    <col min="9" max="9" width="17.42578125" customWidth="1"/>
    <col min="10" max="10" width="15.42578125" customWidth="1"/>
    <col min="11" max="11" width="16.42578125" customWidth="1"/>
    <col min="12" max="12" width="14.5703125" customWidth="1"/>
    <col min="13" max="13" width="17.85546875" customWidth="1"/>
  </cols>
  <sheetData>
    <row r="5" spans="1:13" ht="23.25" customHeight="1" x14ac:dyDescent="0.25">
      <c r="B5" s="117" t="s">
        <v>217</v>
      </c>
    </row>
    <row r="8" spans="1:13" ht="23.25" customHeight="1" x14ac:dyDescent="0.25">
      <c r="A8" s="170" t="s">
        <v>0</v>
      </c>
      <c r="B8" s="170" t="s">
        <v>1</v>
      </c>
      <c r="C8" s="170" t="s">
        <v>2</v>
      </c>
      <c r="D8" s="172" t="s">
        <v>104</v>
      </c>
      <c r="E8" s="164" t="s">
        <v>219</v>
      </c>
      <c r="F8" s="173"/>
      <c r="G8" s="174"/>
      <c r="H8" s="163" t="s">
        <v>221</v>
      </c>
      <c r="I8" s="163" t="s">
        <v>222</v>
      </c>
      <c r="J8" s="163" t="s">
        <v>223</v>
      </c>
      <c r="K8" s="163" t="s">
        <v>224</v>
      </c>
      <c r="L8" s="163" t="s">
        <v>225</v>
      </c>
      <c r="M8" s="163" t="s">
        <v>226</v>
      </c>
    </row>
    <row r="9" spans="1:13" ht="46.5" customHeight="1" x14ac:dyDescent="0.25">
      <c r="A9" s="171"/>
      <c r="B9" s="171"/>
      <c r="C9" s="171"/>
      <c r="D9" s="171"/>
      <c r="E9" s="147" t="s">
        <v>108</v>
      </c>
      <c r="F9" s="148" t="s">
        <v>102</v>
      </c>
      <c r="G9" s="148" t="s">
        <v>103</v>
      </c>
      <c r="H9" s="163"/>
      <c r="I9" s="163"/>
      <c r="J9" s="163"/>
      <c r="K9" s="163"/>
      <c r="L9" s="163"/>
      <c r="M9" s="163"/>
    </row>
    <row r="10" spans="1:13" ht="32.25" customHeight="1" x14ac:dyDescent="0.25">
      <c r="A10" s="149">
        <v>1</v>
      </c>
      <c r="B10" s="149">
        <v>2</v>
      </c>
      <c r="C10" s="149">
        <v>3</v>
      </c>
      <c r="D10" s="149">
        <v>4</v>
      </c>
      <c r="E10" s="147"/>
      <c r="F10" s="148"/>
      <c r="G10" s="148"/>
      <c r="H10" s="145">
        <v>5</v>
      </c>
      <c r="I10" s="145">
        <v>6</v>
      </c>
      <c r="J10" s="145">
        <v>7</v>
      </c>
      <c r="K10" s="145">
        <v>8</v>
      </c>
      <c r="L10" s="145">
        <v>9</v>
      </c>
      <c r="M10" s="145">
        <v>10</v>
      </c>
    </row>
    <row r="11" spans="1:13" ht="54.75" customHeight="1" x14ac:dyDescent="0.25">
      <c r="A11" s="24">
        <v>1</v>
      </c>
      <c r="B11" s="25" t="s">
        <v>145</v>
      </c>
      <c r="C11" s="26" t="s">
        <v>7</v>
      </c>
      <c r="D11" s="118">
        <f t="shared" ref="D11:D76" si="0">SUM(E11+F11+G11)</f>
        <v>222</v>
      </c>
      <c r="E11" s="119">
        <v>183</v>
      </c>
      <c r="F11" s="115">
        <v>0</v>
      </c>
      <c r="G11" s="116">
        <v>39</v>
      </c>
      <c r="H11" s="141"/>
      <c r="I11" s="141"/>
      <c r="J11" s="141"/>
      <c r="K11" s="141"/>
      <c r="L11" s="141"/>
      <c r="M11" s="141"/>
    </row>
    <row r="12" spans="1:13" ht="51" customHeight="1" x14ac:dyDescent="0.25">
      <c r="A12" s="24">
        <v>2</v>
      </c>
      <c r="B12" s="27" t="s">
        <v>8</v>
      </c>
      <c r="C12" s="24" t="s">
        <v>3</v>
      </c>
      <c r="D12" s="118">
        <f t="shared" si="0"/>
        <v>708</v>
      </c>
      <c r="E12" s="109">
        <v>369</v>
      </c>
      <c r="F12" s="110">
        <v>24</v>
      </c>
      <c r="G12" s="111">
        <v>315</v>
      </c>
      <c r="H12" s="141"/>
      <c r="I12" s="141"/>
      <c r="J12" s="141"/>
      <c r="K12" s="141"/>
      <c r="L12" s="141"/>
      <c r="M12" s="141"/>
    </row>
    <row r="13" spans="1:13" ht="51" x14ac:dyDescent="0.25">
      <c r="A13" s="28">
        <v>3</v>
      </c>
      <c r="B13" s="29" t="s">
        <v>146</v>
      </c>
      <c r="C13" s="26" t="s">
        <v>3</v>
      </c>
      <c r="D13" s="118">
        <f t="shared" si="0"/>
        <v>334</v>
      </c>
      <c r="E13" s="109">
        <v>249</v>
      </c>
      <c r="F13" s="110">
        <v>0</v>
      </c>
      <c r="G13" s="111">
        <v>85</v>
      </c>
      <c r="H13" s="141"/>
      <c r="I13" s="141"/>
      <c r="J13" s="141"/>
      <c r="K13" s="141"/>
      <c r="L13" s="141"/>
      <c r="M13" s="141"/>
    </row>
    <row r="14" spans="1:13" ht="24" customHeight="1" x14ac:dyDescent="0.25">
      <c r="A14" s="24">
        <v>4</v>
      </c>
      <c r="B14" s="29" t="s">
        <v>9</v>
      </c>
      <c r="C14" s="26" t="s">
        <v>3</v>
      </c>
      <c r="D14" s="118">
        <f t="shared" si="0"/>
        <v>721</v>
      </c>
      <c r="E14" s="109">
        <v>311</v>
      </c>
      <c r="F14" s="110">
        <v>0</v>
      </c>
      <c r="G14" s="111">
        <v>410</v>
      </c>
      <c r="H14" s="141"/>
      <c r="I14" s="141"/>
      <c r="J14" s="141"/>
      <c r="K14" s="141"/>
      <c r="L14" s="141"/>
      <c r="M14" s="141"/>
    </row>
    <row r="15" spans="1:13" ht="22.5" customHeight="1" x14ac:dyDescent="0.25">
      <c r="A15" s="24">
        <v>5</v>
      </c>
      <c r="B15" s="30" t="s">
        <v>10</v>
      </c>
      <c r="C15" s="26" t="s">
        <v>3</v>
      </c>
      <c r="D15" s="118">
        <f t="shared" si="0"/>
        <v>59</v>
      </c>
      <c r="E15" s="109">
        <v>55</v>
      </c>
      <c r="F15" s="110">
        <v>0</v>
      </c>
      <c r="G15" s="111">
        <v>4</v>
      </c>
      <c r="H15" s="141"/>
      <c r="I15" s="141"/>
      <c r="J15" s="141"/>
      <c r="K15" s="141"/>
      <c r="L15" s="141"/>
      <c r="M15" s="141"/>
    </row>
    <row r="16" spans="1:13" ht="38.25" x14ac:dyDescent="0.25">
      <c r="A16" s="28">
        <v>6</v>
      </c>
      <c r="B16" s="29" t="s">
        <v>11</v>
      </c>
      <c r="C16" s="26" t="s">
        <v>3</v>
      </c>
      <c r="D16" s="118">
        <f t="shared" si="0"/>
        <v>147</v>
      </c>
      <c r="E16" s="109">
        <v>31</v>
      </c>
      <c r="F16" s="110">
        <v>48</v>
      </c>
      <c r="G16" s="111">
        <v>68</v>
      </c>
      <c r="H16" s="141"/>
      <c r="I16" s="141"/>
      <c r="J16" s="141"/>
      <c r="K16" s="141"/>
      <c r="L16" s="141"/>
      <c r="M16" s="141"/>
    </row>
    <row r="17" spans="1:13" ht="38.25" x14ac:dyDescent="0.25">
      <c r="A17" s="24">
        <v>7</v>
      </c>
      <c r="B17" s="30" t="s">
        <v>12</v>
      </c>
      <c r="C17" s="26" t="s">
        <v>3</v>
      </c>
      <c r="D17" s="118">
        <f t="shared" si="0"/>
        <v>92</v>
      </c>
      <c r="E17" s="109">
        <v>92</v>
      </c>
      <c r="F17" s="110">
        <v>0</v>
      </c>
      <c r="G17" s="111">
        <v>0</v>
      </c>
      <c r="H17" s="141"/>
      <c r="I17" s="141"/>
      <c r="J17" s="141"/>
      <c r="K17" s="141"/>
      <c r="L17" s="141"/>
      <c r="M17" s="141"/>
    </row>
    <row r="18" spans="1:13" ht="38.25" x14ac:dyDescent="0.25">
      <c r="A18" s="24">
        <v>8</v>
      </c>
      <c r="B18" s="30" t="s">
        <v>147</v>
      </c>
      <c r="C18" s="26" t="s">
        <v>3</v>
      </c>
      <c r="D18" s="118">
        <f t="shared" si="0"/>
        <v>29</v>
      </c>
      <c r="E18" s="109">
        <v>19</v>
      </c>
      <c r="F18" s="110">
        <v>0</v>
      </c>
      <c r="G18" s="111">
        <v>10</v>
      </c>
      <c r="H18" s="141"/>
      <c r="I18" s="141"/>
      <c r="J18" s="141"/>
      <c r="K18" s="141"/>
      <c r="L18" s="141"/>
      <c r="M18" s="141"/>
    </row>
    <row r="19" spans="1:13" ht="51" x14ac:dyDescent="0.25">
      <c r="A19" s="28">
        <v>9</v>
      </c>
      <c r="B19" s="31" t="s">
        <v>13</v>
      </c>
      <c r="C19" s="32" t="s">
        <v>4</v>
      </c>
      <c r="D19" s="118">
        <f t="shared" si="0"/>
        <v>31</v>
      </c>
      <c r="E19" s="109">
        <v>16</v>
      </c>
      <c r="F19" s="110">
        <v>0</v>
      </c>
      <c r="G19" s="111">
        <v>15</v>
      </c>
      <c r="H19" s="141"/>
      <c r="I19" s="141"/>
      <c r="J19" s="141"/>
      <c r="K19" s="141"/>
      <c r="L19" s="141"/>
      <c r="M19" s="141"/>
    </row>
    <row r="20" spans="1:13" ht="51" x14ac:dyDescent="0.25">
      <c r="A20" s="24">
        <v>10</v>
      </c>
      <c r="B20" s="25" t="s">
        <v>14</v>
      </c>
      <c r="C20" s="24" t="s">
        <v>4</v>
      </c>
      <c r="D20" s="118">
        <f t="shared" si="0"/>
        <v>87</v>
      </c>
      <c r="E20" s="109">
        <v>47</v>
      </c>
      <c r="F20" s="110">
        <v>10</v>
      </c>
      <c r="G20" s="111">
        <v>30</v>
      </c>
      <c r="H20" s="141"/>
      <c r="I20" s="141"/>
      <c r="J20" s="141"/>
      <c r="K20" s="141"/>
      <c r="L20" s="141"/>
      <c r="M20" s="141"/>
    </row>
    <row r="21" spans="1:13" ht="51" x14ac:dyDescent="0.25">
      <c r="A21" s="24">
        <v>11</v>
      </c>
      <c r="B21" s="30" t="s">
        <v>15</v>
      </c>
      <c r="C21" s="33" t="s">
        <v>4</v>
      </c>
      <c r="D21" s="118">
        <f t="shared" si="0"/>
        <v>97</v>
      </c>
      <c r="E21" s="109">
        <v>30</v>
      </c>
      <c r="F21" s="110">
        <v>0</v>
      </c>
      <c r="G21" s="111">
        <v>67</v>
      </c>
      <c r="H21" s="141"/>
      <c r="I21" s="141"/>
      <c r="J21" s="141"/>
      <c r="K21" s="141"/>
      <c r="L21" s="141"/>
      <c r="M21" s="141"/>
    </row>
    <row r="22" spans="1:13" ht="51" x14ac:dyDescent="0.25">
      <c r="A22" s="28">
        <v>12</v>
      </c>
      <c r="B22" s="29" t="s">
        <v>16</v>
      </c>
      <c r="C22" s="26" t="s">
        <v>4</v>
      </c>
      <c r="D22" s="118">
        <f t="shared" si="0"/>
        <v>54</v>
      </c>
      <c r="E22" s="109">
        <v>35</v>
      </c>
      <c r="F22" s="110">
        <v>10</v>
      </c>
      <c r="G22" s="111">
        <v>9</v>
      </c>
      <c r="H22" s="141"/>
      <c r="I22" s="141"/>
      <c r="J22" s="141"/>
      <c r="K22" s="141"/>
      <c r="L22" s="141"/>
      <c r="M22" s="141"/>
    </row>
    <row r="23" spans="1:13" ht="51" x14ac:dyDescent="0.25">
      <c r="A23" s="24">
        <v>13</v>
      </c>
      <c r="B23" s="29" t="s">
        <v>18</v>
      </c>
      <c r="C23" s="26" t="s">
        <v>4</v>
      </c>
      <c r="D23" s="118">
        <f t="shared" si="0"/>
        <v>28</v>
      </c>
      <c r="E23" s="109">
        <v>23</v>
      </c>
      <c r="F23" s="110">
        <v>0</v>
      </c>
      <c r="G23" s="111">
        <v>5</v>
      </c>
      <c r="H23" s="141"/>
      <c r="I23" s="141"/>
      <c r="J23" s="141"/>
      <c r="K23" s="141"/>
      <c r="L23" s="141"/>
      <c r="M23" s="141"/>
    </row>
    <row r="24" spans="1:13" ht="51" x14ac:dyDescent="0.25">
      <c r="A24" s="24">
        <v>14</v>
      </c>
      <c r="B24" s="29" t="s">
        <v>17</v>
      </c>
      <c r="C24" s="26" t="s">
        <v>4</v>
      </c>
      <c r="D24" s="118">
        <f t="shared" si="0"/>
        <v>186</v>
      </c>
      <c r="E24" s="109">
        <v>21</v>
      </c>
      <c r="F24" s="110">
        <v>20</v>
      </c>
      <c r="G24" s="111">
        <v>145</v>
      </c>
      <c r="H24" s="141"/>
      <c r="I24" s="141"/>
      <c r="J24" s="141"/>
      <c r="K24" s="141"/>
      <c r="L24" s="141"/>
      <c r="M24" s="141"/>
    </row>
    <row r="25" spans="1:13" ht="51" x14ac:dyDescent="0.25">
      <c r="A25" s="28">
        <v>15</v>
      </c>
      <c r="B25" s="29" t="s">
        <v>148</v>
      </c>
      <c r="C25" s="26" t="s">
        <v>4</v>
      </c>
      <c r="D25" s="118">
        <f t="shared" si="0"/>
        <v>8</v>
      </c>
      <c r="E25" s="109">
        <v>8</v>
      </c>
      <c r="F25" s="110">
        <v>0</v>
      </c>
      <c r="G25" s="111">
        <v>0</v>
      </c>
      <c r="H25" s="141"/>
      <c r="I25" s="141"/>
      <c r="J25" s="141"/>
      <c r="K25" s="141"/>
      <c r="L25" s="141"/>
      <c r="M25" s="141"/>
    </row>
    <row r="26" spans="1:13" ht="38.25" x14ac:dyDescent="0.25">
      <c r="A26" s="24">
        <v>16</v>
      </c>
      <c r="B26" s="29" t="s">
        <v>149</v>
      </c>
      <c r="C26" s="26" t="s">
        <v>4</v>
      </c>
      <c r="D26" s="118">
        <f t="shared" si="0"/>
        <v>45</v>
      </c>
      <c r="E26" s="109">
        <v>25</v>
      </c>
      <c r="F26" s="110">
        <v>20</v>
      </c>
      <c r="G26" s="111">
        <v>0</v>
      </c>
      <c r="H26" s="141"/>
      <c r="I26" s="141"/>
      <c r="J26" s="141"/>
      <c r="K26" s="141"/>
      <c r="L26" s="141"/>
      <c r="M26" s="141"/>
    </row>
    <row r="27" spans="1:13" ht="38.25" x14ac:dyDescent="0.25">
      <c r="A27" s="28">
        <v>17</v>
      </c>
      <c r="B27" s="29" t="s">
        <v>150</v>
      </c>
      <c r="C27" s="26" t="s">
        <v>4</v>
      </c>
      <c r="D27" s="118">
        <f t="shared" si="0"/>
        <v>23</v>
      </c>
      <c r="E27" s="109">
        <v>21</v>
      </c>
      <c r="F27" s="110">
        <v>0</v>
      </c>
      <c r="G27" s="111">
        <v>2</v>
      </c>
      <c r="H27" s="141"/>
      <c r="I27" s="141"/>
      <c r="J27" s="141"/>
      <c r="K27" s="141"/>
      <c r="L27" s="141"/>
      <c r="M27" s="141"/>
    </row>
    <row r="28" spans="1:13" ht="51" x14ac:dyDescent="0.25">
      <c r="A28" s="24">
        <v>18</v>
      </c>
      <c r="B28" s="29" t="s">
        <v>151</v>
      </c>
      <c r="C28" s="26" t="s">
        <v>4</v>
      </c>
      <c r="D28" s="118">
        <f t="shared" si="0"/>
        <v>266</v>
      </c>
      <c r="E28" s="109">
        <v>196</v>
      </c>
      <c r="F28" s="110">
        <v>36</v>
      </c>
      <c r="G28" s="111">
        <v>34</v>
      </c>
      <c r="H28" s="141"/>
      <c r="I28" s="141"/>
      <c r="J28" s="141"/>
      <c r="K28" s="141"/>
      <c r="L28" s="141"/>
      <c r="M28" s="141"/>
    </row>
    <row r="29" spans="1:13" ht="51" x14ac:dyDescent="0.25">
      <c r="A29" s="28">
        <v>19</v>
      </c>
      <c r="B29" s="30" t="s">
        <v>152</v>
      </c>
      <c r="C29" s="34" t="s">
        <v>34</v>
      </c>
      <c r="D29" s="118">
        <f t="shared" si="0"/>
        <v>27</v>
      </c>
      <c r="E29" s="109">
        <v>22</v>
      </c>
      <c r="F29" s="110">
        <v>0</v>
      </c>
      <c r="G29" s="111">
        <v>5</v>
      </c>
      <c r="H29" s="141"/>
      <c r="I29" s="141"/>
      <c r="J29" s="141"/>
      <c r="K29" s="141"/>
      <c r="L29" s="141"/>
      <c r="M29" s="141"/>
    </row>
    <row r="30" spans="1:13" ht="25.5" x14ac:dyDescent="0.25">
      <c r="A30" s="24">
        <v>20</v>
      </c>
      <c r="B30" s="30" t="s">
        <v>35</v>
      </c>
      <c r="C30" s="26" t="s">
        <v>3</v>
      </c>
      <c r="D30" s="118">
        <f t="shared" si="0"/>
        <v>51</v>
      </c>
      <c r="E30" s="109">
        <v>21</v>
      </c>
      <c r="F30" s="110">
        <v>0</v>
      </c>
      <c r="G30" s="111">
        <v>30</v>
      </c>
      <c r="H30" s="141"/>
      <c r="I30" s="141"/>
      <c r="J30" s="141"/>
      <c r="K30" s="141"/>
      <c r="L30" s="141"/>
      <c r="M30" s="141"/>
    </row>
    <row r="31" spans="1:13" ht="38.25" x14ac:dyDescent="0.25">
      <c r="A31" s="28">
        <v>21</v>
      </c>
      <c r="B31" s="29" t="s">
        <v>36</v>
      </c>
      <c r="C31" s="26" t="s">
        <v>3</v>
      </c>
      <c r="D31" s="118">
        <f t="shared" si="0"/>
        <v>224</v>
      </c>
      <c r="E31" s="109">
        <v>54</v>
      </c>
      <c r="F31" s="110">
        <v>100</v>
      </c>
      <c r="G31" s="111">
        <v>70</v>
      </c>
      <c r="H31" s="141"/>
      <c r="I31" s="141"/>
      <c r="J31" s="141"/>
      <c r="K31" s="141"/>
      <c r="L31" s="141"/>
      <c r="M31" s="141"/>
    </row>
    <row r="32" spans="1:13" ht="38.25" x14ac:dyDescent="0.25">
      <c r="A32" s="24">
        <v>22</v>
      </c>
      <c r="B32" s="36" t="s">
        <v>110</v>
      </c>
      <c r="C32" s="26" t="s">
        <v>3</v>
      </c>
      <c r="D32" s="118">
        <f t="shared" si="0"/>
        <v>561</v>
      </c>
      <c r="E32" s="109">
        <v>321</v>
      </c>
      <c r="F32" s="110">
        <v>100</v>
      </c>
      <c r="G32" s="111">
        <v>140</v>
      </c>
      <c r="H32" s="141"/>
      <c r="I32" s="141"/>
      <c r="J32" s="141"/>
      <c r="K32" s="141"/>
      <c r="L32" s="141"/>
      <c r="M32" s="141"/>
    </row>
    <row r="33" spans="1:13" ht="63.75" x14ac:dyDescent="0.25">
      <c r="A33" s="28">
        <v>23</v>
      </c>
      <c r="B33" s="29" t="s">
        <v>153</v>
      </c>
      <c r="C33" s="32" t="s">
        <v>3</v>
      </c>
      <c r="D33" s="118">
        <f t="shared" si="0"/>
        <v>476</v>
      </c>
      <c r="E33" s="109">
        <v>281</v>
      </c>
      <c r="F33" s="110">
        <v>5</v>
      </c>
      <c r="G33" s="111">
        <v>190</v>
      </c>
      <c r="H33" s="141"/>
      <c r="I33" s="141"/>
      <c r="J33" s="141"/>
      <c r="K33" s="141"/>
      <c r="L33" s="141"/>
      <c r="M33" s="141"/>
    </row>
    <row r="34" spans="1:13" ht="38.25" x14ac:dyDescent="0.25">
      <c r="A34" s="24">
        <v>24</v>
      </c>
      <c r="B34" s="29" t="s">
        <v>154</v>
      </c>
      <c r="C34" s="26" t="s">
        <v>3</v>
      </c>
      <c r="D34" s="118">
        <f t="shared" si="0"/>
        <v>733</v>
      </c>
      <c r="E34" s="109">
        <v>343</v>
      </c>
      <c r="F34" s="110">
        <v>0</v>
      </c>
      <c r="G34" s="111">
        <v>390</v>
      </c>
      <c r="H34" s="141"/>
      <c r="I34" s="141"/>
      <c r="J34" s="141"/>
      <c r="K34" s="141"/>
      <c r="L34" s="141"/>
      <c r="M34" s="141"/>
    </row>
    <row r="35" spans="1:13" ht="48.75" customHeight="1" x14ac:dyDescent="0.25">
      <c r="A35" s="28">
        <v>25</v>
      </c>
      <c r="B35" s="29" t="s">
        <v>37</v>
      </c>
      <c r="C35" s="26" t="s">
        <v>3</v>
      </c>
      <c r="D35" s="118">
        <f t="shared" si="0"/>
        <v>155</v>
      </c>
      <c r="E35" s="109">
        <v>53</v>
      </c>
      <c r="F35" s="110">
        <v>50</v>
      </c>
      <c r="G35" s="111">
        <v>52</v>
      </c>
      <c r="H35" s="141"/>
      <c r="I35" s="141"/>
      <c r="J35" s="141"/>
      <c r="K35" s="141"/>
      <c r="L35" s="141"/>
      <c r="M35" s="141"/>
    </row>
    <row r="36" spans="1:13" ht="38.25" x14ac:dyDescent="0.25">
      <c r="A36" s="24">
        <v>26</v>
      </c>
      <c r="B36" s="29" t="s">
        <v>38</v>
      </c>
      <c r="C36" s="26" t="s">
        <v>3</v>
      </c>
      <c r="D36" s="118">
        <f t="shared" si="0"/>
        <v>2241</v>
      </c>
      <c r="E36" s="109">
        <v>611</v>
      </c>
      <c r="F36" s="110">
        <v>5</v>
      </c>
      <c r="G36" s="111">
        <v>1625</v>
      </c>
      <c r="H36" s="141"/>
      <c r="I36" s="141"/>
      <c r="J36" s="141"/>
      <c r="K36" s="141"/>
      <c r="L36" s="141"/>
      <c r="M36" s="141"/>
    </row>
    <row r="37" spans="1:13" ht="93" customHeight="1" x14ac:dyDescent="0.25">
      <c r="A37" s="28">
        <v>27</v>
      </c>
      <c r="B37" s="35" t="s">
        <v>155</v>
      </c>
      <c r="C37" s="32" t="s">
        <v>3</v>
      </c>
      <c r="D37" s="118">
        <f t="shared" si="0"/>
        <v>2</v>
      </c>
      <c r="E37" s="109">
        <v>2</v>
      </c>
      <c r="F37" s="110">
        <v>0</v>
      </c>
      <c r="G37" s="111">
        <v>0</v>
      </c>
      <c r="H37" s="141"/>
      <c r="I37" s="141"/>
      <c r="J37" s="141"/>
      <c r="K37" s="141"/>
      <c r="L37" s="141"/>
      <c r="M37" s="141"/>
    </row>
    <row r="38" spans="1:13" ht="63.75" x14ac:dyDescent="0.25">
      <c r="A38" s="146">
        <v>28</v>
      </c>
      <c r="B38" s="42" t="s">
        <v>156</v>
      </c>
      <c r="C38" s="32" t="s">
        <v>3</v>
      </c>
      <c r="D38" s="118">
        <f t="shared" si="0"/>
        <v>35</v>
      </c>
      <c r="E38" s="109">
        <v>35</v>
      </c>
      <c r="F38" s="110">
        <v>0</v>
      </c>
      <c r="G38" s="111">
        <v>0</v>
      </c>
      <c r="H38" s="141"/>
      <c r="I38" s="141"/>
      <c r="J38" s="141"/>
      <c r="K38" s="141"/>
      <c r="L38" s="141"/>
      <c r="M38" s="141"/>
    </row>
    <row r="39" spans="1:13" ht="51" x14ac:dyDescent="0.25">
      <c r="A39" s="28">
        <v>29</v>
      </c>
      <c r="B39" s="29" t="s">
        <v>157</v>
      </c>
      <c r="C39" s="33" t="s">
        <v>4</v>
      </c>
      <c r="D39" s="118">
        <f t="shared" si="0"/>
        <v>41</v>
      </c>
      <c r="E39" s="109">
        <v>11</v>
      </c>
      <c r="F39" s="110">
        <v>0</v>
      </c>
      <c r="G39" s="111">
        <v>30</v>
      </c>
      <c r="H39" s="141"/>
      <c r="I39" s="141"/>
      <c r="J39" s="141"/>
      <c r="K39" s="141"/>
      <c r="L39" s="141"/>
      <c r="M39" s="141"/>
    </row>
    <row r="40" spans="1:13" ht="41.25" customHeight="1" x14ac:dyDescent="0.25">
      <c r="A40" s="24">
        <v>30</v>
      </c>
      <c r="B40" s="30" t="s">
        <v>52</v>
      </c>
      <c r="C40" s="24" t="s">
        <v>4</v>
      </c>
      <c r="D40" s="118">
        <f t="shared" si="0"/>
        <v>239</v>
      </c>
      <c r="E40" s="109">
        <v>70</v>
      </c>
      <c r="F40" s="110">
        <v>0</v>
      </c>
      <c r="G40" s="111">
        <v>169</v>
      </c>
      <c r="H40" s="141"/>
      <c r="I40" s="141"/>
      <c r="J40" s="141"/>
      <c r="K40" s="141"/>
      <c r="L40" s="141"/>
      <c r="M40" s="141"/>
    </row>
    <row r="41" spans="1:13" ht="51" x14ac:dyDescent="0.25">
      <c r="A41" s="28">
        <v>31</v>
      </c>
      <c r="B41" s="30" t="s">
        <v>158</v>
      </c>
      <c r="C41" s="34" t="s">
        <v>4</v>
      </c>
      <c r="D41" s="118">
        <f t="shared" si="0"/>
        <v>33</v>
      </c>
      <c r="E41" s="109">
        <v>23</v>
      </c>
      <c r="F41" s="110">
        <v>0</v>
      </c>
      <c r="G41" s="111">
        <v>10</v>
      </c>
      <c r="H41" s="141"/>
      <c r="I41" s="141"/>
      <c r="J41" s="141"/>
      <c r="K41" s="141"/>
      <c r="L41" s="141"/>
      <c r="M41" s="141"/>
    </row>
    <row r="42" spans="1:13" ht="25.5" x14ac:dyDescent="0.25">
      <c r="A42" s="24">
        <v>32</v>
      </c>
      <c r="B42" s="30" t="s">
        <v>159</v>
      </c>
      <c r="C42" s="26" t="s">
        <v>4</v>
      </c>
      <c r="D42" s="118">
        <f t="shared" si="0"/>
        <v>62</v>
      </c>
      <c r="E42" s="109">
        <v>13</v>
      </c>
      <c r="F42" s="110">
        <v>20</v>
      </c>
      <c r="G42" s="111">
        <v>29</v>
      </c>
      <c r="H42" s="141"/>
      <c r="I42" s="141"/>
      <c r="J42" s="141"/>
      <c r="K42" s="141"/>
      <c r="L42" s="141"/>
      <c r="M42" s="141"/>
    </row>
    <row r="43" spans="1:13" x14ac:dyDescent="0.25">
      <c r="A43" s="28">
        <v>33</v>
      </c>
      <c r="B43" s="29" t="s">
        <v>57</v>
      </c>
      <c r="C43" s="26" t="s">
        <v>58</v>
      </c>
      <c r="D43" s="118">
        <f t="shared" si="0"/>
        <v>64</v>
      </c>
      <c r="E43" s="109">
        <v>54</v>
      </c>
      <c r="F43" s="110">
        <v>0</v>
      </c>
      <c r="G43" s="111">
        <v>10</v>
      </c>
      <c r="H43" s="141"/>
      <c r="I43" s="141"/>
      <c r="J43" s="141"/>
      <c r="K43" s="141"/>
      <c r="L43" s="141"/>
      <c r="M43" s="141"/>
    </row>
    <row r="44" spans="1:13" ht="56.25" customHeight="1" x14ac:dyDescent="0.25">
      <c r="A44" s="24">
        <v>34</v>
      </c>
      <c r="B44" s="30" t="s">
        <v>160</v>
      </c>
      <c r="C44" s="34" t="s">
        <v>4</v>
      </c>
      <c r="D44" s="118">
        <f t="shared" si="0"/>
        <v>37</v>
      </c>
      <c r="E44" s="109">
        <v>10</v>
      </c>
      <c r="F44" s="110">
        <v>20</v>
      </c>
      <c r="G44" s="111">
        <v>7</v>
      </c>
      <c r="H44" s="141"/>
      <c r="I44" s="141"/>
      <c r="J44" s="141"/>
      <c r="K44" s="141"/>
      <c r="L44" s="141"/>
      <c r="M44" s="141"/>
    </row>
    <row r="45" spans="1:13" ht="25.5" x14ac:dyDescent="0.25">
      <c r="A45" s="28">
        <v>35</v>
      </c>
      <c r="B45" s="30" t="s">
        <v>161</v>
      </c>
      <c r="C45" s="34" t="s">
        <v>4</v>
      </c>
      <c r="D45" s="118">
        <f t="shared" si="0"/>
        <v>17</v>
      </c>
      <c r="E45" s="109">
        <v>2</v>
      </c>
      <c r="F45" s="110">
        <v>5</v>
      </c>
      <c r="G45" s="111">
        <v>10</v>
      </c>
      <c r="H45" s="141"/>
      <c r="I45" s="141"/>
      <c r="J45" s="141"/>
      <c r="K45" s="141"/>
      <c r="L45" s="141"/>
      <c r="M45" s="141"/>
    </row>
    <row r="46" spans="1:13" ht="25.5" x14ac:dyDescent="0.25">
      <c r="A46" s="24">
        <v>36</v>
      </c>
      <c r="B46" s="30" t="s">
        <v>162</v>
      </c>
      <c r="C46" s="34" t="s">
        <v>4</v>
      </c>
      <c r="D46" s="118">
        <f t="shared" si="0"/>
        <v>9</v>
      </c>
      <c r="E46" s="109">
        <v>4</v>
      </c>
      <c r="F46" s="110">
        <v>5</v>
      </c>
      <c r="G46" s="111">
        <v>0</v>
      </c>
      <c r="H46" s="141"/>
      <c r="I46" s="141"/>
      <c r="J46" s="141"/>
      <c r="K46" s="141"/>
      <c r="L46" s="141"/>
      <c r="M46" s="141"/>
    </row>
    <row r="47" spans="1:13" ht="48.75" customHeight="1" x14ac:dyDescent="0.25">
      <c r="A47" s="28">
        <v>37</v>
      </c>
      <c r="B47" s="29" t="s">
        <v>59</v>
      </c>
      <c r="C47" s="26" t="s">
        <v>4</v>
      </c>
      <c r="D47" s="118">
        <f t="shared" si="0"/>
        <v>35</v>
      </c>
      <c r="E47" s="109">
        <v>6</v>
      </c>
      <c r="F47" s="110">
        <v>5</v>
      </c>
      <c r="G47" s="111">
        <v>24</v>
      </c>
      <c r="H47" s="141"/>
      <c r="I47" s="141"/>
      <c r="J47" s="141"/>
      <c r="K47" s="141"/>
      <c r="L47" s="141"/>
      <c r="M47" s="141"/>
    </row>
    <row r="48" spans="1:13" ht="54" customHeight="1" x14ac:dyDescent="0.25">
      <c r="A48" s="24">
        <v>38</v>
      </c>
      <c r="B48" s="29" t="s">
        <v>90</v>
      </c>
      <c r="C48" s="26" t="s">
        <v>4</v>
      </c>
      <c r="D48" s="118">
        <f t="shared" si="0"/>
        <v>40</v>
      </c>
      <c r="E48" s="109">
        <v>6</v>
      </c>
      <c r="F48" s="110">
        <v>5</v>
      </c>
      <c r="G48" s="111">
        <v>29</v>
      </c>
      <c r="H48" s="141"/>
      <c r="I48" s="141"/>
      <c r="J48" s="141"/>
      <c r="K48" s="141"/>
      <c r="L48" s="141"/>
      <c r="M48" s="141"/>
    </row>
    <row r="49" spans="1:63" ht="38.25" x14ac:dyDescent="0.25">
      <c r="A49" s="28">
        <v>39</v>
      </c>
      <c r="B49" s="30" t="s">
        <v>163</v>
      </c>
      <c r="C49" s="26" t="s">
        <v>3</v>
      </c>
      <c r="D49" s="118">
        <f t="shared" si="0"/>
        <v>17</v>
      </c>
      <c r="E49" s="109">
        <v>1</v>
      </c>
      <c r="F49" s="110">
        <v>0</v>
      </c>
      <c r="G49" s="111">
        <v>16</v>
      </c>
      <c r="H49" s="141"/>
      <c r="I49" s="141"/>
      <c r="J49" s="141"/>
      <c r="K49" s="141"/>
      <c r="L49" s="141"/>
      <c r="M49" s="141"/>
    </row>
    <row r="50" spans="1:63" ht="51" x14ac:dyDescent="0.25">
      <c r="A50" s="24">
        <v>40</v>
      </c>
      <c r="B50" s="29" t="s">
        <v>111</v>
      </c>
      <c r="C50" s="26" t="s">
        <v>3</v>
      </c>
      <c r="D50" s="118">
        <f t="shared" si="0"/>
        <v>29</v>
      </c>
      <c r="E50" s="109">
        <v>25</v>
      </c>
      <c r="F50" s="110">
        <v>0</v>
      </c>
      <c r="G50" s="111">
        <v>4</v>
      </c>
      <c r="H50" s="141"/>
      <c r="I50" s="141"/>
      <c r="J50" s="141"/>
      <c r="K50" s="141"/>
      <c r="L50" s="141"/>
      <c r="M50" s="141"/>
    </row>
    <row r="51" spans="1:63" ht="51" x14ac:dyDescent="0.25">
      <c r="A51" s="28">
        <v>41</v>
      </c>
      <c r="B51" s="29" t="s">
        <v>216</v>
      </c>
      <c r="C51" s="26" t="s">
        <v>3</v>
      </c>
      <c r="D51" s="118">
        <f t="shared" si="0"/>
        <v>101</v>
      </c>
      <c r="E51" s="109">
        <v>61</v>
      </c>
      <c r="F51" s="110">
        <v>5</v>
      </c>
      <c r="G51" s="111">
        <v>35</v>
      </c>
      <c r="H51" s="141"/>
      <c r="I51" s="141"/>
      <c r="J51" s="141"/>
      <c r="K51" s="141"/>
      <c r="L51" s="141"/>
      <c r="M51" s="141"/>
    </row>
    <row r="52" spans="1:63" ht="114.75" x14ac:dyDescent="0.25">
      <c r="A52" s="24">
        <v>42</v>
      </c>
      <c r="B52" s="42" t="s">
        <v>206</v>
      </c>
      <c r="C52" s="24" t="s">
        <v>3</v>
      </c>
      <c r="D52" s="118">
        <f t="shared" si="0"/>
        <v>220</v>
      </c>
      <c r="E52" s="109">
        <v>47</v>
      </c>
      <c r="F52" s="110">
        <v>48</v>
      </c>
      <c r="G52" s="111">
        <v>125</v>
      </c>
      <c r="H52" s="141"/>
      <c r="I52" s="141"/>
      <c r="J52" s="141"/>
      <c r="K52" s="141"/>
      <c r="L52" s="141"/>
      <c r="M52" s="141"/>
    </row>
    <row r="53" spans="1:63" ht="114.75" x14ac:dyDescent="0.25">
      <c r="A53" s="28">
        <v>43</v>
      </c>
      <c r="B53" s="30" t="s">
        <v>169</v>
      </c>
      <c r="C53" s="24" t="s">
        <v>3</v>
      </c>
      <c r="D53" s="118">
        <f t="shared" si="0"/>
        <v>117</v>
      </c>
      <c r="E53" s="109">
        <v>9</v>
      </c>
      <c r="F53" s="110">
        <v>48</v>
      </c>
      <c r="G53" s="111">
        <v>60</v>
      </c>
      <c r="H53" s="141"/>
      <c r="I53" s="141"/>
      <c r="J53" s="141"/>
      <c r="K53" s="141"/>
      <c r="L53" s="141"/>
      <c r="M53" s="141"/>
    </row>
    <row r="54" spans="1:63" ht="114.75" x14ac:dyDescent="0.25">
      <c r="A54" s="24">
        <v>44</v>
      </c>
      <c r="B54" s="27" t="s">
        <v>207</v>
      </c>
      <c r="C54" s="24" t="s">
        <v>3</v>
      </c>
      <c r="D54" s="118">
        <f t="shared" si="0"/>
        <v>415</v>
      </c>
      <c r="E54" s="109">
        <v>92</v>
      </c>
      <c r="F54" s="110">
        <v>48</v>
      </c>
      <c r="G54" s="111">
        <v>275</v>
      </c>
      <c r="H54" s="141"/>
      <c r="I54" s="141"/>
      <c r="J54" s="141"/>
      <c r="K54" s="141"/>
      <c r="L54" s="141"/>
      <c r="M54" s="141"/>
    </row>
    <row r="55" spans="1:63" ht="76.5" x14ac:dyDescent="0.25">
      <c r="A55" s="28">
        <v>45</v>
      </c>
      <c r="B55" s="30" t="s">
        <v>164</v>
      </c>
      <c r="C55" s="24" t="s">
        <v>3</v>
      </c>
      <c r="D55" s="118">
        <f t="shared" si="0"/>
        <v>1444</v>
      </c>
      <c r="E55" s="109">
        <v>314</v>
      </c>
      <c r="F55" s="110">
        <v>500</v>
      </c>
      <c r="G55" s="111">
        <v>630</v>
      </c>
      <c r="H55" s="141"/>
      <c r="I55" s="141"/>
      <c r="J55" s="141"/>
      <c r="K55" s="141"/>
      <c r="L55" s="141"/>
      <c r="M55" s="141"/>
    </row>
    <row r="56" spans="1:63" ht="63.75" x14ac:dyDescent="0.25">
      <c r="A56" s="24">
        <v>46</v>
      </c>
      <c r="B56" s="29" t="s">
        <v>168</v>
      </c>
      <c r="C56" s="26" t="s">
        <v>3</v>
      </c>
      <c r="D56" s="118">
        <f t="shared" si="0"/>
        <v>309</v>
      </c>
      <c r="E56" s="109">
        <v>255</v>
      </c>
      <c r="F56" s="110">
        <v>0</v>
      </c>
      <c r="G56" s="111">
        <v>54</v>
      </c>
      <c r="H56" s="141"/>
      <c r="I56" s="141"/>
      <c r="J56" s="141"/>
      <c r="K56" s="141"/>
      <c r="L56" s="141"/>
      <c r="M56" s="141"/>
    </row>
    <row r="57" spans="1:63" ht="67.5" customHeight="1" x14ac:dyDescent="0.25">
      <c r="A57" s="66">
        <v>47</v>
      </c>
      <c r="B57" s="29" t="s">
        <v>167</v>
      </c>
      <c r="C57" s="26" t="s">
        <v>3</v>
      </c>
      <c r="D57" s="118">
        <f t="shared" si="0"/>
        <v>2829</v>
      </c>
      <c r="E57" s="109">
        <v>1204</v>
      </c>
      <c r="F57" s="110">
        <v>500</v>
      </c>
      <c r="G57" s="111">
        <v>1125</v>
      </c>
      <c r="H57" s="141"/>
      <c r="I57" s="141"/>
      <c r="J57" s="141"/>
      <c r="K57" s="141"/>
      <c r="L57" s="141"/>
      <c r="M57" s="141"/>
    </row>
    <row r="58" spans="1:63" ht="70.5" customHeight="1" x14ac:dyDescent="0.25">
      <c r="A58" s="67">
        <v>48</v>
      </c>
      <c r="B58" s="29" t="s">
        <v>166</v>
      </c>
      <c r="C58" s="26" t="s">
        <v>3</v>
      </c>
      <c r="D58" s="118">
        <f t="shared" si="0"/>
        <v>1493</v>
      </c>
      <c r="E58" s="109">
        <v>1055</v>
      </c>
      <c r="F58" s="110">
        <v>0</v>
      </c>
      <c r="G58" s="111">
        <v>438</v>
      </c>
      <c r="H58" s="141"/>
      <c r="I58" s="141"/>
      <c r="J58" s="141"/>
      <c r="K58" s="141"/>
      <c r="L58" s="141"/>
      <c r="M58" s="141"/>
    </row>
    <row r="59" spans="1:63" s="98" customFormat="1" ht="71.25" customHeight="1" x14ac:dyDescent="0.25">
      <c r="A59" s="66">
        <v>49</v>
      </c>
      <c r="B59" s="42" t="s">
        <v>165</v>
      </c>
      <c r="C59" s="5" t="s">
        <v>3</v>
      </c>
      <c r="D59" s="118">
        <f t="shared" ref="D59" si="1">SUM(E59+F59+G59)</f>
        <v>94</v>
      </c>
      <c r="E59" s="109">
        <v>94</v>
      </c>
      <c r="F59" s="110">
        <v>0</v>
      </c>
      <c r="G59" s="111">
        <v>0</v>
      </c>
      <c r="H59" s="142"/>
      <c r="I59" s="142"/>
      <c r="J59" s="142"/>
      <c r="K59" s="142"/>
      <c r="L59" s="142"/>
      <c r="M59" s="142"/>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row>
    <row r="60" spans="1:63" ht="68.25" customHeight="1" x14ac:dyDescent="0.25">
      <c r="A60" s="67">
        <v>50</v>
      </c>
      <c r="B60" s="30" t="s">
        <v>170</v>
      </c>
      <c r="C60" s="24" t="s">
        <v>3</v>
      </c>
      <c r="D60" s="118">
        <f t="shared" si="0"/>
        <v>57</v>
      </c>
      <c r="E60" s="109">
        <v>17</v>
      </c>
      <c r="F60" s="110">
        <v>0</v>
      </c>
      <c r="G60" s="111">
        <v>40</v>
      </c>
      <c r="H60" s="141"/>
      <c r="I60" s="141"/>
      <c r="J60" s="141"/>
      <c r="K60" s="141"/>
      <c r="L60" s="141"/>
      <c r="M60" s="141"/>
    </row>
    <row r="61" spans="1:63" ht="55.5" customHeight="1" x14ac:dyDescent="0.25">
      <c r="A61" s="66">
        <v>51</v>
      </c>
      <c r="B61" s="30" t="s">
        <v>236</v>
      </c>
      <c r="C61" s="24" t="s">
        <v>3</v>
      </c>
      <c r="D61" s="118">
        <f t="shared" si="0"/>
        <v>104</v>
      </c>
      <c r="E61" s="109">
        <v>26</v>
      </c>
      <c r="F61" s="110">
        <v>48</v>
      </c>
      <c r="G61" s="111">
        <v>30</v>
      </c>
      <c r="H61" s="141"/>
      <c r="I61" s="141"/>
      <c r="J61" s="141"/>
      <c r="K61" s="141"/>
      <c r="L61" s="141"/>
      <c r="M61" s="141"/>
    </row>
    <row r="62" spans="1:63" ht="30" customHeight="1" x14ac:dyDescent="0.25">
      <c r="A62" s="67">
        <v>52</v>
      </c>
      <c r="B62" s="29" t="s">
        <v>138</v>
      </c>
      <c r="C62" s="24" t="s">
        <v>5</v>
      </c>
      <c r="D62" s="118">
        <f t="shared" si="0"/>
        <v>4</v>
      </c>
      <c r="E62" s="109">
        <v>1</v>
      </c>
      <c r="F62" s="110">
        <v>0</v>
      </c>
      <c r="G62" s="111">
        <v>3</v>
      </c>
      <c r="H62" s="141"/>
      <c r="I62" s="141"/>
      <c r="J62" s="141"/>
      <c r="K62" s="141"/>
      <c r="L62" s="141"/>
      <c r="M62" s="141"/>
    </row>
    <row r="63" spans="1:63" ht="93.75" customHeight="1" x14ac:dyDescent="0.25">
      <c r="A63" s="66">
        <v>53</v>
      </c>
      <c r="B63" s="29" t="s">
        <v>60</v>
      </c>
      <c r="C63" s="26" t="s">
        <v>3</v>
      </c>
      <c r="D63" s="118">
        <f t="shared" si="0"/>
        <v>6</v>
      </c>
      <c r="E63" s="109">
        <v>1</v>
      </c>
      <c r="F63" s="110">
        <v>0</v>
      </c>
      <c r="G63" s="111">
        <v>5</v>
      </c>
      <c r="H63" s="141"/>
      <c r="I63" s="141"/>
      <c r="J63" s="141"/>
      <c r="K63" s="141"/>
      <c r="L63" s="141"/>
      <c r="M63" s="141"/>
    </row>
    <row r="64" spans="1:63" ht="74.25" customHeight="1" x14ac:dyDescent="0.25">
      <c r="A64" s="67">
        <v>54</v>
      </c>
      <c r="B64" s="25" t="s">
        <v>215</v>
      </c>
      <c r="C64" s="24" t="s">
        <v>3</v>
      </c>
      <c r="D64" s="118">
        <f t="shared" si="0"/>
        <v>4</v>
      </c>
      <c r="E64" s="109">
        <v>1</v>
      </c>
      <c r="F64" s="110">
        <v>0</v>
      </c>
      <c r="G64" s="111">
        <v>3</v>
      </c>
      <c r="H64" s="141"/>
      <c r="I64" s="141"/>
      <c r="J64" s="141"/>
      <c r="K64" s="141"/>
      <c r="L64" s="141"/>
      <c r="M64" s="141"/>
    </row>
    <row r="65" spans="1:13" ht="25.5" x14ac:dyDescent="0.25">
      <c r="A65" s="66">
        <v>55</v>
      </c>
      <c r="B65" s="30" t="s">
        <v>61</v>
      </c>
      <c r="C65" s="34" t="s">
        <v>4</v>
      </c>
      <c r="D65" s="118">
        <f t="shared" si="0"/>
        <v>106</v>
      </c>
      <c r="E65" s="109">
        <v>43</v>
      </c>
      <c r="F65" s="110">
        <v>0</v>
      </c>
      <c r="G65" s="111">
        <v>63</v>
      </c>
      <c r="H65" s="141"/>
      <c r="I65" s="141"/>
      <c r="J65" s="141"/>
      <c r="K65" s="141"/>
      <c r="L65" s="141"/>
      <c r="M65" s="141"/>
    </row>
    <row r="66" spans="1:13" ht="30.75" customHeight="1" x14ac:dyDescent="0.25">
      <c r="A66" s="67">
        <v>56</v>
      </c>
      <c r="B66" s="29" t="s">
        <v>62</v>
      </c>
      <c r="C66" s="26" t="s">
        <v>4</v>
      </c>
      <c r="D66" s="118">
        <f t="shared" si="0"/>
        <v>34</v>
      </c>
      <c r="E66" s="109">
        <v>14</v>
      </c>
      <c r="F66" s="110">
        <v>0</v>
      </c>
      <c r="G66" s="111">
        <v>20</v>
      </c>
      <c r="H66" s="141"/>
      <c r="I66" s="141"/>
      <c r="J66" s="141"/>
      <c r="K66" s="141"/>
      <c r="L66" s="141"/>
      <c r="M66" s="141"/>
    </row>
    <row r="67" spans="1:13" ht="64.5" customHeight="1" x14ac:dyDescent="0.25">
      <c r="A67" s="66">
        <v>57</v>
      </c>
      <c r="B67" s="29" t="s">
        <v>171</v>
      </c>
      <c r="C67" s="26" t="s">
        <v>3</v>
      </c>
      <c r="D67" s="118">
        <f t="shared" si="0"/>
        <v>166</v>
      </c>
      <c r="E67" s="109">
        <v>86</v>
      </c>
      <c r="F67" s="110">
        <v>0</v>
      </c>
      <c r="G67" s="111">
        <v>80</v>
      </c>
      <c r="H67" s="141"/>
      <c r="I67" s="141"/>
      <c r="J67" s="141"/>
      <c r="K67" s="141"/>
      <c r="L67" s="141"/>
      <c r="M67" s="141"/>
    </row>
    <row r="68" spans="1:13" ht="51" x14ac:dyDescent="0.25">
      <c r="A68" s="67">
        <v>58</v>
      </c>
      <c r="B68" s="29" t="s">
        <v>172</v>
      </c>
      <c r="C68" s="26" t="s">
        <v>3</v>
      </c>
      <c r="D68" s="118">
        <f t="shared" si="0"/>
        <v>95</v>
      </c>
      <c r="E68" s="109">
        <v>23</v>
      </c>
      <c r="F68" s="110">
        <v>0</v>
      </c>
      <c r="G68" s="111">
        <v>72</v>
      </c>
      <c r="H68" s="141"/>
      <c r="I68" s="141"/>
      <c r="J68" s="141"/>
      <c r="K68" s="141"/>
      <c r="L68" s="141"/>
      <c r="M68" s="141"/>
    </row>
    <row r="69" spans="1:13" ht="25.5" x14ac:dyDescent="0.25">
      <c r="A69" s="66">
        <v>59</v>
      </c>
      <c r="B69" s="29" t="s">
        <v>173</v>
      </c>
      <c r="C69" s="26" t="s">
        <v>3</v>
      </c>
      <c r="D69" s="118">
        <f t="shared" si="0"/>
        <v>2013</v>
      </c>
      <c r="E69" s="109">
        <v>644</v>
      </c>
      <c r="F69" s="110">
        <v>288</v>
      </c>
      <c r="G69" s="111">
        <v>1081</v>
      </c>
      <c r="H69" s="141"/>
      <c r="I69" s="141"/>
      <c r="J69" s="141"/>
      <c r="K69" s="141"/>
      <c r="L69" s="141"/>
      <c r="M69" s="141"/>
    </row>
    <row r="70" spans="1:13" ht="25.5" x14ac:dyDescent="0.25">
      <c r="A70" s="67">
        <v>60</v>
      </c>
      <c r="B70" s="36" t="s">
        <v>116</v>
      </c>
      <c r="C70" s="26" t="s">
        <v>4</v>
      </c>
      <c r="D70" s="118">
        <f t="shared" si="0"/>
        <v>130</v>
      </c>
      <c r="E70" s="109">
        <v>98</v>
      </c>
      <c r="F70" s="110">
        <v>0</v>
      </c>
      <c r="G70" s="111">
        <v>32</v>
      </c>
      <c r="H70" s="141"/>
      <c r="I70" s="141"/>
      <c r="J70" s="141"/>
      <c r="K70" s="141"/>
      <c r="L70" s="141"/>
      <c r="M70" s="141"/>
    </row>
    <row r="71" spans="1:13" ht="63.75" x14ac:dyDescent="0.25">
      <c r="A71" s="66">
        <v>61</v>
      </c>
      <c r="B71" s="30" t="s">
        <v>174</v>
      </c>
      <c r="C71" s="24" t="s">
        <v>3</v>
      </c>
      <c r="D71" s="118">
        <f t="shared" si="0"/>
        <v>176</v>
      </c>
      <c r="E71" s="109">
        <v>77</v>
      </c>
      <c r="F71" s="110">
        <v>48</v>
      </c>
      <c r="G71" s="111">
        <v>51</v>
      </c>
      <c r="H71" s="141"/>
      <c r="I71" s="141"/>
      <c r="J71" s="141"/>
      <c r="K71" s="141"/>
      <c r="L71" s="141"/>
      <c r="M71" s="141"/>
    </row>
    <row r="72" spans="1:13" ht="63.75" x14ac:dyDescent="0.25">
      <c r="A72" s="67">
        <v>62</v>
      </c>
      <c r="B72" s="29" t="s">
        <v>175</v>
      </c>
      <c r="C72" s="26" t="s">
        <v>3</v>
      </c>
      <c r="D72" s="118">
        <f t="shared" si="0"/>
        <v>128</v>
      </c>
      <c r="E72" s="109">
        <v>70</v>
      </c>
      <c r="F72" s="110">
        <v>10</v>
      </c>
      <c r="G72" s="111">
        <v>48</v>
      </c>
      <c r="H72" s="141"/>
      <c r="I72" s="141"/>
      <c r="J72" s="141"/>
      <c r="K72" s="141"/>
      <c r="L72" s="141"/>
      <c r="M72" s="141"/>
    </row>
    <row r="73" spans="1:13" ht="63.75" x14ac:dyDescent="0.25">
      <c r="A73" s="66">
        <v>63</v>
      </c>
      <c r="B73" s="29" t="s">
        <v>176</v>
      </c>
      <c r="C73" s="26" t="s">
        <v>3</v>
      </c>
      <c r="D73" s="118">
        <f t="shared" si="0"/>
        <v>122</v>
      </c>
      <c r="E73" s="109">
        <v>79</v>
      </c>
      <c r="F73" s="110">
        <v>0</v>
      </c>
      <c r="G73" s="111">
        <v>43</v>
      </c>
      <c r="H73" s="141"/>
      <c r="I73" s="141"/>
      <c r="J73" s="141"/>
      <c r="K73" s="141"/>
      <c r="L73" s="141"/>
      <c r="M73" s="141"/>
    </row>
    <row r="74" spans="1:13" ht="63.75" x14ac:dyDescent="0.25">
      <c r="A74" s="67">
        <v>64</v>
      </c>
      <c r="B74" s="36" t="s">
        <v>177</v>
      </c>
      <c r="C74" s="26" t="s">
        <v>3</v>
      </c>
      <c r="D74" s="118">
        <f t="shared" si="0"/>
        <v>54</v>
      </c>
      <c r="E74" s="109">
        <v>45</v>
      </c>
      <c r="F74" s="110">
        <v>0</v>
      </c>
      <c r="G74" s="111">
        <v>9</v>
      </c>
      <c r="H74" s="141"/>
      <c r="I74" s="141"/>
      <c r="J74" s="141"/>
      <c r="K74" s="141"/>
      <c r="L74" s="141"/>
      <c r="M74" s="141"/>
    </row>
    <row r="75" spans="1:13" ht="68.25" customHeight="1" x14ac:dyDescent="0.25">
      <c r="A75" s="66">
        <v>65</v>
      </c>
      <c r="B75" s="29" t="s">
        <v>178</v>
      </c>
      <c r="C75" s="26" t="s">
        <v>6</v>
      </c>
      <c r="D75" s="118">
        <f t="shared" si="0"/>
        <v>90</v>
      </c>
      <c r="E75" s="109">
        <v>25</v>
      </c>
      <c r="F75" s="110">
        <v>0</v>
      </c>
      <c r="G75" s="111">
        <v>65</v>
      </c>
      <c r="H75" s="141"/>
      <c r="I75" s="141"/>
      <c r="J75" s="141"/>
      <c r="K75" s="141"/>
      <c r="L75" s="141"/>
      <c r="M75" s="141"/>
    </row>
    <row r="76" spans="1:13" ht="51" x14ac:dyDescent="0.25">
      <c r="A76" s="67">
        <v>66</v>
      </c>
      <c r="B76" s="25" t="s">
        <v>112</v>
      </c>
      <c r="C76" s="24" t="s">
        <v>3</v>
      </c>
      <c r="D76" s="118">
        <f t="shared" si="0"/>
        <v>168</v>
      </c>
      <c r="E76" s="109">
        <v>61</v>
      </c>
      <c r="F76" s="110">
        <v>12</v>
      </c>
      <c r="G76" s="111">
        <v>95</v>
      </c>
      <c r="H76" s="141"/>
      <c r="I76" s="141"/>
      <c r="J76" s="141"/>
      <c r="K76" s="141"/>
      <c r="L76" s="141"/>
      <c r="M76" s="141"/>
    </row>
    <row r="77" spans="1:13" ht="51" x14ac:dyDescent="0.25">
      <c r="A77" s="66">
        <v>67</v>
      </c>
      <c r="B77" s="25" t="s">
        <v>139</v>
      </c>
      <c r="C77" s="26" t="s">
        <v>3</v>
      </c>
      <c r="D77" s="118">
        <f t="shared" ref="D77:D140" si="2">SUM(E77+F77+G77)</f>
        <v>131</v>
      </c>
      <c r="E77" s="109">
        <v>48</v>
      </c>
      <c r="F77" s="110">
        <v>0</v>
      </c>
      <c r="G77" s="111">
        <v>83</v>
      </c>
      <c r="H77" s="141"/>
      <c r="I77" s="141"/>
      <c r="J77" s="141"/>
      <c r="K77" s="141"/>
      <c r="L77" s="141"/>
      <c r="M77" s="141"/>
    </row>
    <row r="78" spans="1:13" ht="63.75" x14ac:dyDescent="0.25">
      <c r="A78" s="67">
        <v>68</v>
      </c>
      <c r="B78" s="30" t="s">
        <v>179</v>
      </c>
      <c r="C78" s="24" t="s">
        <v>4</v>
      </c>
      <c r="D78" s="118">
        <f t="shared" si="2"/>
        <v>382</v>
      </c>
      <c r="E78" s="109">
        <v>245</v>
      </c>
      <c r="F78" s="110">
        <v>50</v>
      </c>
      <c r="G78" s="111">
        <v>87</v>
      </c>
      <c r="H78" s="141"/>
      <c r="I78" s="141"/>
      <c r="J78" s="141"/>
      <c r="K78" s="141"/>
      <c r="L78" s="141"/>
      <c r="M78" s="141"/>
    </row>
    <row r="79" spans="1:13" ht="38.25" customHeight="1" x14ac:dyDescent="0.25">
      <c r="A79" s="66">
        <v>69</v>
      </c>
      <c r="B79" s="29" t="s">
        <v>180</v>
      </c>
      <c r="C79" s="26" t="s">
        <v>3</v>
      </c>
      <c r="D79" s="118">
        <f t="shared" si="2"/>
        <v>11</v>
      </c>
      <c r="E79" s="109">
        <v>6</v>
      </c>
      <c r="F79" s="110">
        <v>0</v>
      </c>
      <c r="G79" s="111">
        <v>5</v>
      </c>
      <c r="H79" s="141"/>
      <c r="I79" s="141"/>
      <c r="J79" s="141"/>
      <c r="K79" s="141"/>
      <c r="L79" s="141"/>
      <c r="M79" s="141"/>
    </row>
    <row r="80" spans="1:13" ht="51" customHeight="1" x14ac:dyDescent="0.25">
      <c r="A80" s="67">
        <v>70</v>
      </c>
      <c r="B80" s="29" t="s">
        <v>140</v>
      </c>
      <c r="C80" s="26" t="s">
        <v>3</v>
      </c>
      <c r="D80" s="118">
        <f t="shared" si="2"/>
        <v>135</v>
      </c>
      <c r="E80" s="109">
        <v>88</v>
      </c>
      <c r="F80" s="110">
        <v>0</v>
      </c>
      <c r="G80" s="111">
        <v>47</v>
      </c>
      <c r="H80" s="141"/>
      <c r="I80" s="141"/>
      <c r="J80" s="141"/>
      <c r="K80" s="141"/>
      <c r="L80" s="141"/>
      <c r="M80" s="141"/>
    </row>
    <row r="81" spans="1:13" ht="48" customHeight="1" x14ac:dyDescent="0.25">
      <c r="A81" s="66">
        <v>71</v>
      </c>
      <c r="B81" s="29" t="s">
        <v>63</v>
      </c>
      <c r="C81" s="26" t="s">
        <v>3</v>
      </c>
      <c r="D81" s="118">
        <f t="shared" si="2"/>
        <v>86</v>
      </c>
      <c r="E81" s="109">
        <v>69</v>
      </c>
      <c r="F81" s="110">
        <v>0</v>
      </c>
      <c r="G81" s="111">
        <v>17</v>
      </c>
      <c r="H81" s="141"/>
      <c r="I81" s="141"/>
      <c r="J81" s="141"/>
      <c r="K81" s="141"/>
      <c r="L81" s="141"/>
      <c r="M81" s="141"/>
    </row>
    <row r="82" spans="1:13" ht="57" customHeight="1" x14ac:dyDescent="0.25">
      <c r="A82" s="67">
        <v>72</v>
      </c>
      <c r="B82" s="29" t="s">
        <v>141</v>
      </c>
      <c r="C82" s="26" t="s">
        <v>3</v>
      </c>
      <c r="D82" s="118">
        <f t="shared" si="2"/>
        <v>9</v>
      </c>
      <c r="E82" s="109">
        <v>7</v>
      </c>
      <c r="F82" s="110">
        <v>0</v>
      </c>
      <c r="G82" s="111">
        <v>2</v>
      </c>
      <c r="H82" s="141"/>
      <c r="I82" s="141"/>
      <c r="J82" s="141"/>
      <c r="K82" s="141"/>
      <c r="L82" s="141"/>
      <c r="M82" s="141"/>
    </row>
    <row r="83" spans="1:13" ht="66.75" customHeight="1" x14ac:dyDescent="0.25">
      <c r="A83" s="66">
        <v>73</v>
      </c>
      <c r="B83" s="29" t="s">
        <v>181</v>
      </c>
      <c r="C83" s="26" t="s">
        <v>3</v>
      </c>
      <c r="D83" s="118">
        <f t="shared" si="2"/>
        <v>10</v>
      </c>
      <c r="E83" s="109">
        <v>2</v>
      </c>
      <c r="F83" s="110">
        <v>2</v>
      </c>
      <c r="G83" s="111">
        <v>6</v>
      </c>
      <c r="H83" s="141"/>
      <c r="I83" s="141"/>
      <c r="J83" s="141"/>
      <c r="K83" s="141"/>
      <c r="L83" s="141"/>
      <c r="M83" s="141"/>
    </row>
    <row r="84" spans="1:13" ht="38.25" x14ac:dyDescent="0.25">
      <c r="A84" s="67">
        <v>74</v>
      </c>
      <c r="B84" s="29" t="s">
        <v>182</v>
      </c>
      <c r="C84" s="26" t="s">
        <v>3</v>
      </c>
      <c r="D84" s="118">
        <f t="shared" si="2"/>
        <v>23</v>
      </c>
      <c r="E84" s="109">
        <v>14</v>
      </c>
      <c r="F84" s="110">
        <v>0</v>
      </c>
      <c r="G84" s="111">
        <v>9</v>
      </c>
      <c r="H84" s="141"/>
      <c r="I84" s="141"/>
      <c r="J84" s="141"/>
      <c r="K84" s="141"/>
      <c r="L84" s="141"/>
      <c r="M84" s="141"/>
    </row>
    <row r="85" spans="1:13" ht="65.25" customHeight="1" x14ac:dyDescent="0.25">
      <c r="A85" s="66">
        <v>75</v>
      </c>
      <c r="B85" s="29" t="s">
        <v>183</v>
      </c>
      <c r="C85" s="26" t="s">
        <v>3</v>
      </c>
      <c r="D85" s="118">
        <f t="shared" si="2"/>
        <v>141</v>
      </c>
      <c r="E85" s="109">
        <v>78</v>
      </c>
      <c r="F85" s="110">
        <v>24</v>
      </c>
      <c r="G85" s="111">
        <v>39</v>
      </c>
      <c r="H85" s="141"/>
      <c r="I85" s="141"/>
      <c r="J85" s="141"/>
      <c r="K85" s="141"/>
      <c r="L85" s="141"/>
      <c r="M85" s="141"/>
    </row>
    <row r="86" spans="1:13" ht="25.5" x14ac:dyDescent="0.25">
      <c r="A86" s="67">
        <v>76</v>
      </c>
      <c r="B86" s="29" t="s">
        <v>184</v>
      </c>
      <c r="C86" s="26" t="s">
        <v>4</v>
      </c>
      <c r="D86" s="118">
        <f t="shared" si="2"/>
        <v>528</v>
      </c>
      <c r="E86" s="109">
        <v>314</v>
      </c>
      <c r="F86" s="110">
        <v>48</v>
      </c>
      <c r="G86" s="111">
        <v>166</v>
      </c>
      <c r="H86" s="141"/>
      <c r="I86" s="141"/>
      <c r="J86" s="141"/>
      <c r="K86" s="141"/>
      <c r="L86" s="141"/>
      <c r="M86" s="141"/>
    </row>
    <row r="87" spans="1:13" ht="42.75" customHeight="1" x14ac:dyDescent="0.25">
      <c r="A87" s="66">
        <v>77</v>
      </c>
      <c r="B87" s="29" t="s">
        <v>185</v>
      </c>
      <c r="C87" s="34" t="s">
        <v>4</v>
      </c>
      <c r="D87" s="118">
        <f t="shared" si="2"/>
        <v>115</v>
      </c>
      <c r="E87" s="109">
        <v>95</v>
      </c>
      <c r="F87" s="110">
        <v>0</v>
      </c>
      <c r="G87" s="111">
        <v>20</v>
      </c>
      <c r="H87" s="141"/>
      <c r="I87" s="141"/>
      <c r="J87" s="141"/>
      <c r="K87" s="141"/>
      <c r="L87" s="141"/>
      <c r="M87" s="141"/>
    </row>
    <row r="88" spans="1:13" ht="38.25" x14ac:dyDescent="0.25">
      <c r="A88" s="67">
        <v>78</v>
      </c>
      <c r="B88" s="29" t="s">
        <v>186</v>
      </c>
      <c r="C88" s="34" t="s">
        <v>4</v>
      </c>
      <c r="D88" s="118">
        <f t="shared" si="2"/>
        <v>105</v>
      </c>
      <c r="E88" s="109">
        <v>75</v>
      </c>
      <c r="F88" s="110">
        <v>0</v>
      </c>
      <c r="G88" s="111">
        <v>30</v>
      </c>
      <c r="H88" s="141"/>
      <c r="I88" s="141"/>
      <c r="J88" s="141"/>
      <c r="K88" s="141"/>
      <c r="L88" s="141"/>
      <c r="M88" s="141"/>
    </row>
    <row r="89" spans="1:13" ht="25.5" x14ac:dyDescent="0.25">
      <c r="A89" s="66">
        <v>79</v>
      </c>
      <c r="B89" s="29" t="s">
        <v>64</v>
      </c>
      <c r="C89" s="26" t="s">
        <v>4</v>
      </c>
      <c r="D89" s="118">
        <f t="shared" si="2"/>
        <v>591</v>
      </c>
      <c r="E89" s="109">
        <v>400</v>
      </c>
      <c r="F89" s="110">
        <v>0</v>
      </c>
      <c r="G89" s="111">
        <v>191</v>
      </c>
      <c r="H89" s="141"/>
      <c r="I89" s="141"/>
      <c r="J89" s="141"/>
      <c r="K89" s="141"/>
      <c r="L89" s="141"/>
      <c r="M89" s="141"/>
    </row>
    <row r="90" spans="1:13" ht="25.5" x14ac:dyDescent="0.25">
      <c r="A90" s="67">
        <v>80</v>
      </c>
      <c r="B90" s="30" t="s">
        <v>65</v>
      </c>
      <c r="C90" s="37" t="s">
        <v>4</v>
      </c>
      <c r="D90" s="118">
        <f t="shared" si="2"/>
        <v>83</v>
      </c>
      <c r="E90" s="109">
        <v>70</v>
      </c>
      <c r="F90" s="110">
        <v>0</v>
      </c>
      <c r="G90" s="111">
        <v>13</v>
      </c>
      <c r="H90" s="141"/>
      <c r="I90" s="141"/>
      <c r="J90" s="141"/>
      <c r="K90" s="141"/>
      <c r="L90" s="141"/>
      <c r="M90" s="141"/>
    </row>
    <row r="91" spans="1:13" x14ac:dyDescent="0.25">
      <c r="A91" s="66">
        <v>81</v>
      </c>
      <c r="B91" s="29" t="s">
        <v>66</v>
      </c>
      <c r="C91" s="37" t="s">
        <v>4</v>
      </c>
      <c r="D91" s="118">
        <f t="shared" si="2"/>
        <v>120</v>
      </c>
      <c r="E91" s="109">
        <v>84</v>
      </c>
      <c r="F91" s="110">
        <v>0</v>
      </c>
      <c r="G91" s="111">
        <v>36</v>
      </c>
      <c r="H91" s="141"/>
      <c r="I91" s="141"/>
      <c r="J91" s="141"/>
      <c r="K91" s="141"/>
      <c r="L91" s="141"/>
      <c r="M91" s="141"/>
    </row>
    <row r="92" spans="1:13" x14ac:dyDescent="0.25">
      <c r="A92" s="67">
        <v>82</v>
      </c>
      <c r="B92" s="38" t="s">
        <v>67</v>
      </c>
      <c r="C92" s="32" t="s">
        <v>4</v>
      </c>
      <c r="D92" s="118">
        <f t="shared" si="2"/>
        <v>100</v>
      </c>
      <c r="E92" s="109">
        <v>54</v>
      </c>
      <c r="F92" s="110">
        <v>0</v>
      </c>
      <c r="G92" s="111">
        <v>46</v>
      </c>
      <c r="H92" s="141"/>
      <c r="I92" s="141"/>
      <c r="J92" s="141"/>
      <c r="K92" s="141"/>
      <c r="L92" s="141"/>
      <c r="M92" s="141"/>
    </row>
    <row r="93" spans="1:13" x14ac:dyDescent="0.25">
      <c r="A93" s="66">
        <v>83</v>
      </c>
      <c r="B93" s="38" t="s">
        <v>68</v>
      </c>
      <c r="C93" s="32" t="s">
        <v>4</v>
      </c>
      <c r="D93" s="118">
        <f t="shared" si="2"/>
        <v>81</v>
      </c>
      <c r="E93" s="109">
        <v>45</v>
      </c>
      <c r="F93" s="110">
        <v>0</v>
      </c>
      <c r="G93" s="111">
        <v>36</v>
      </c>
      <c r="H93" s="141"/>
      <c r="I93" s="141"/>
      <c r="J93" s="141"/>
      <c r="K93" s="141"/>
      <c r="L93" s="141"/>
      <c r="M93" s="141"/>
    </row>
    <row r="94" spans="1:13" x14ac:dyDescent="0.25">
      <c r="A94" s="67">
        <v>84</v>
      </c>
      <c r="B94" s="38" t="s">
        <v>69</v>
      </c>
      <c r="C94" s="32" t="s">
        <v>4</v>
      </c>
      <c r="D94" s="118">
        <f t="shared" si="2"/>
        <v>64</v>
      </c>
      <c r="E94" s="109">
        <v>38</v>
      </c>
      <c r="F94" s="110">
        <v>0</v>
      </c>
      <c r="G94" s="111">
        <v>26</v>
      </c>
      <c r="H94" s="141"/>
      <c r="I94" s="141"/>
      <c r="J94" s="141"/>
      <c r="K94" s="141"/>
      <c r="L94" s="141"/>
      <c r="M94" s="141"/>
    </row>
    <row r="95" spans="1:13" x14ac:dyDescent="0.25">
      <c r="A95" s="66">
        <v>85</v>
      </c>
      <c r="B95" s="29" t="s">
        <v>187</v>
      </c>
      <c r="C95" s="26" t="s">
        <v>4</v>
      </c>
      <c r="D95" s="118">
        <f t="shared" si="2"/>
        <v>57</v>
      </c>
      <c r="E95" s="109">
        <v>31</v>
      </c>
      <c r="F95" s="110">
        <v>0</v>
      </c>
      <c r="G95" s="111">
        <v>26</v>
      </c>
      <c r="H95" s="141"/>
      <c r="I95" s="141"/>
      <c r="J95" s="141"/>
      <c r="K95" s="141"/>
      <c r="L95" s="141"/>
      <c r="M95" s="141"/>
    </row>
    <row r="96" spans="1:13" ht="38.25" x14ac:dyDescent="0.25">
      <c r="A96" s="67">
        <v>86</v>
      </c>
      <c r="B96" s="29" t="s">
        <v>70</v>
      </c>
      <c r="C96" s="26" t="s">
        <v>4</v>
      </c>
      <c r="D96" s="118">
        <f t="shared" si="2"/>
        <v>95</v>
      </c>
      <c r="E96" s="109">
        <v>28</v>
      </c>
      <c r="F96" s="110">
        <v>0</v>
      </c>
      <c r="G96" s="111">
        <v>67</v>
      </c>
      <c r="H96" s="141"/>
      <c r="I96" s="141"/>
      <c r="J96" s="141"/>
      <c r="K96" s="141"/>
      <c r="L96" s="141"/>
      <c r="M96" s="141"/>
    </row>
    <row r="97" spans="1:13" x14ac:dyDescent="0.25">
      <c r="A97" s="66">
        <v>87</v>
      </c>
      <c r="B97" s="29" t="s">
        <v>71</v>
      </c>
      <c r="C97" s="37" t="s">
        <v>4</v>
      </c>
      <c r="D97" s="118">
        <f t="shared" si="2"/>
        <v>160</v>
      </c>
      <c r="E97" s="109">
        <v>23</v>
      </c>
      <c r="F97" s="110">
        <v>0</v>
      </c>
      <c r="G97" s="111">
        <v>137</v>
      </c>
      <c r="H97" s="141"/>
      <c r="I97" s="141"/>
      <c r="J97" s="141"/>
      <c r="K97" s="141"/>
      <c r="L97" s="141"/>
      <c r="M97" s="141"/>
    </row>
    <row r="98" spans="1:13" ht="25.5" x14ac:dyDescent="0.25">
      <c r="A98" s="67">
        <v>88</v>
      </c>
      <c r="B98" s="29" t="s">
        <v>188</v>
      </c>
      <c r="C98" s="37" t="s">
        <v>3</v>
      </c>
      <c r="D98" s="118">
        <f t="shared" si="2"/>
        <v>38</v>
      </c>
      <c r="E98" s="109">
        <v>16</v>
      </c>
      <c r="F98" s="110">
        <v>0</v>
      </c>
      <c r="G98" s="111">
        <v>22</v>
      </c>
      <c r="H98" s="141"/>
      <c r="I98" s="141"/>
      <c r="J98" s="141"/>
      <c r="K98" s="141"/>
      <c r="L98" s="141"/>
      <c r="M98" s="141"/>
    </row>
    <row r="99" spans="1:13" ht="38.25" x14ac:dyDescent="0.25">
      <c r="A99" s="66">
        <v>89</v>
      </c>
      <c r="B99" s="29" t="s">
        <v>72</v>
      </c>
      <c r="C99" s="37" t="s">
        <v>3</v>
      </c>
      <c r="D99" s="118">
        <f t="shared" si="2"/>
        <v>186</v>
      </c>
      <c r="E99" s="109">
        <v>92</v>
      </c>
      <c r="F99" s="110">
        <v>0</v>
      </c>
      <c r="G99" s="111">
        <v>94</v>
      </c>
      <c r="H99" s="141"/>
      <c r="I99" s="141"/>
      <c r="J99" s="141"/>
      <c r="K99" s="141"/>
      <c r="L99" s="141"/>
      <c r="M99" s="141"/>
    </row>
    <row r="100" spans="1:13" ht="25.5" x14ac:dyDescent="0.25">
      <c r="A100" s="67">
        <v>90</v>
      </c>
      <c r="B100" s="29" t="s">
        <v>113</v>
      </c>
      <c r="C100" s="34" t="s">
        <v>3</v>
      </c>
      <c r="D100" s="118">
        <f t="shared" si="2"/>
        <v>31</v>
      </c>
      <c r="E100" s="109">
        <v>25</v>
      </c>
      <c r="F100" s="110">
        <v>0</v>
      </c>
      <c r="G100" s="111">
        <v>6</v>
      </c>
      <c r="H100" s="141"/>
      <c r="I100" s="141"/>
      <c r="J100" s="141"/>
      <c r="K100" s="141"/>
      <c r="L100" s="141"/>
      <c r="M100" s="141"/>
    </row>
    <row r="101" spans="1:13" ht="25.5" x14ac:dyDescent="0.25">
      <c r="A101" s="66">
        <v>91</v>
      </c>
      <c r="B101" s="29" t="s">
        <v>74</v>
      </c>
      <c r="C101" s="26" t="s">
        <v>3</v>
      </c>
      <c r="D101" s="118">
        <f t="shared" si="2"/>
        <v>11</v>
      </c>
      <c r="E101" s="109">
        <v>11</v>
      </c>
      <c r="F101" s="110">
        <v>0</v>
      </c>
      <c r="G101" s="111">
        <v>0</v>
      </c>
      <c r="H101" s="141"/>
      <c r="I101" s="141"/>
      <c r="J101" s="141"/>
      <c r="K101" s="141"/>
      <c r="L101" s="141"/>
      <c r="M101" s="141"/>
    </row>
    <row r="102" spans="1:13" ht="25.5" x14ac:dyDescent="0.25">
      <c r="A102" s="67">
        <v>92</v>
      </c>
      <c r="B102" s="25" t="s">
        <v>75</v>
      </c>
      <c r="C102" s="24" t="s">
        <v>3</v>
      </c>
      <c r="D102" s="118">
        <f t="shared" si="2"/>
        <v>14</v>
      </c>
      <c r="E102" s="109">
        <v>14</v>
      </c>
      <c r="F102" s="110">
        <v>0</v>
      </c>
      <c r="G102" s="111">
        <v>0</v>
      </c>
      <c r="H102" s="141"/>
      <c r="I102" s="141"/>
      <c r="J102" s="141"/>
      <c r="K102" s="141"/>
      <c r="L102" s="141"/>
      <c r="M102" s="141"/>
    </row>
    <row r="103" spans="1:13" ht="25.5" x14ac:dyDescent="0.25">
      <c r="A103" s="66">
        <v>93</v>
      </c>
      <c r="B103" s="29" t="s">
        <v>76</v>
      </c>
      <c r="C103" s="26" t="s">
        <v>3</v>
      </c>
      <c r="D103" s="118">
        <f t="shared" si="2"/>
        <v>41</v>
      </c>
      <c r="E103" s="109">
        <v>8</v>
      </c>
      <c r="F103" s="110">
        <v>20</v>
      </c>
      <c r="G103" s="111">
        <v>13</v>
      </c>
      <c r="H103" s="141"/>
      <c r="I103" s="141"/>
      <c r="J103" s="141"/>
      <c r="K103" s="141"/>
      <c r="L103" s="141"/>
      <c r="M103" s="141"/>
    </row>
    <row r="104" spans="1:13" ht="25.5" x14ac:dyDescent="0.25">
      <c r="A104" s="67">
        <v>94</v>
      </c>
      <c r="B104" s="29" t="s">
        <v>77</v>
      </c>
      <c r="C104" s="26" t="s">
        <v>3</v>
      </c>
      <c r="D104" s="118">
        <f t="shared" si="2"/>
        <v>35</v>
      </c>
      <c r="E104" s="109">
        <v>5</v>
      </c>
      <c r="F104" s="110">
        <v>20</v>
      </c>
      <c r="G104" s="111">
        <v>10</v>
      </c>
      <c r="H104" s="141"/>
      <c r="I104" s="141"/>
      <c r="J104" s="141"/>
      <c r="K104" s="141"/>
      <c r="L104" s="141"/>
      <c r="M104" s="141"/>
    </row>
    <row r="105" spans="1:13" ht="38.25" x14ac:dyDescent="0.25">
      <c r="A105" s="66">
        <v>95</v>
      </c>
      <c r="B105" s="30" t="s">
        <v>189</v>
      </c>
      <c r="C105" s="24" t="s">
        <v>3</v>
      </c>
      <c r="D105" s="118">
        <f t="shared" si="2"/>
        <v>420</v>
      </c>
      <c r="E105" s="109">
        <v>288</v>
      </c>
      <c r="F105" s="110">
        <v>0</v>
      </c>
      <c r="G105" s="111">
        <v>132</v>
      </c>
      <c r="H105" s="141"/>
      <c r="I105" s="141"/>
      <c r="J105" s="141"/>
      <c r="K105" s="141"/>
      <c r="L105" s="141"/>
      <c r="M105" s="141"/>
    </row>
    <row r="106" spans="1:13" ht="42.75" customHeight="1" x14ac:dyDescent="0.25">
      <c r="A106" s="67">
        <v>96</v>
      </c>
      <c r="B106" s="39" t="s">
        <v>78</v>
      </c>
      <c r="C106" s="26" t="s">
        <v>4</v>
      </c>
      <c r="D106" s="118">
        <f t="shared" si="2"/>
        <v>140</v>
      </c>
      <c r="E106" s="109">
        <v>57</v>
      </c>
      <c r="F106" s="110">
        <v>24</v>
      </c>
      <c r="G106" s="111">
        <v>59</v>
      </c>
      <c r="H106" s="141"/>
      <c r="I106" s="141"/>
      <c r="J106" s="141"/>
      <c r="K106" s="141"/>
      <c r="L106" s="141"/>
      <c r="M106" s="141"/>
    </row>
    <row r="107" spans="1:13" ht="38.25" x14ac:dyDescent="0.25">
      <c r="A107" s="66">
        <v>97</v>
      </c>
      <c r="B107" s="30" t="s">
        <v>79</v>
      </c>
      <c r="C107" s="24" t="s">
        <v>3</v>
      </c>
      <c r="D107" s="118">
        <f t="shared" si="2"/>
        <v>5</v>
      </c>
      <c r="E107" s="109">
        <v>3</v>
      </c>
      <c r="F107" s="110">
        <v>0</v>
      </c>
      <c r="G107" s="111">
        <v>2</v>
      </c>
      <c r="H107" s="141"/>
      <c r="I107" s="141"/>
      <c r="J107" s="141"/>
      <c r="K107" s="141"/>
      <c r="L107" s="141"/>
      <c r="M107" s="141"/>
    </row>
    <row r="108" spans="1:13" ht="33.75" customHeight="1" x14ac:dyDescent="0.25">
      <c r="A108" s="67">
        <v>98</v>
      </c>
      <c r="B108" s="29" t="s">
        <v>80</v>
      </c>
      <c r="C108" s="26" t="s">
        <v>3</v>
      </c>
      <c r="D108" s="118">
        <f t="shared" si="2"/>
        <v>125</v>
      </c>
      <c r="E108" s="109">
        <v>45</v>
      </c>
      <c r="F108" s="110">
        <v>0</v>
      </c>
      <c r="G108" s="111">
        <v>80</v>
      </c>
      <c r="H108" s="141"/>
      <c r="I108" s="141"/>
      <c r="J108" s="141"/>
      <c r="K108" s="141"/>
      <c r="L108" s="141"/>
      <c r="M108" s="141"/>
    </row>
    <row r="109" spans="1:13" ht="39.75" customHeight="1" x14ac:dyDescent="0.25">
      <c r="A109" s="66">
        <v>99</v>
      </c>
      <c r="B109" s="29" t="s">
        <v>81</v>
      </c>
      <c r="C109" s="26" t="s">
        <v>4</v>
      </c>
      <c r="D109" s="118">
        <f t="shared" si="2"/>
        <v>135</v>
      </c>
      <c r="E109" s="109">
        <v>62</v>
      </c>
      <c r="F109" s="110">
        <v>0</v>
      </c>
      <c r="G109" s="111">
        <v>73</v>
      </c>
      <c r="H109" s="141"/>
      <c r="I109" s="141"/>
      <c r="J109" s="141"/>
      <c r="K109" s="141"/>
      <c r="L109" s="141"/>
      <c r="M109" s="141"/>
    </row>
    <row r="110" spans="1:13" ht="38.25" x14ac:dyDescent="0.25">
      <c r="A110" s="67">
        <v>100</v>
      </c>
      <c r="B110" s="29" t="s">
        <v>190</v>
      </c>
      <c r="C110" s="26" t="s">
        <v>3</v>
      </c>
      <c r="D110" s="118">
        <f t="shared" si="2"/>
        <v>86</v>
      </c>
      <c r="E110" s="109">
        <v>56</v>
      </c>
      <c r="F110" s="110">
        <v>0</v>
      </c>
      <c r="G110" s="111">
        <v>30</v>
      </c>
      <c r="H110" s="141"/>
      <c r="I110" s="141"/>
      <c r="J110" s="141"/>
      <c r="K110" s="141"/>
      <c r="L110" s="141"/>
      <c r="M110" s="141"/>
    </row>
    <row r="111" spans="1:13" ht="51" x14ac:dyDescent="0.25">
      <c r="A111" s="66">
        <v>101</v>
      </c>
      <c r="B111" s="35" t="s">
        <v>191</v>
      </c>
      <c r="C111" s="32" t="s">
        <v>3</v>
      </c>
      <c r="D111" s="118">
        <f t="shared" si="2"/>
        <v>324</v>
      </c>
      <c r="E111" s="109">
        <v>159</v>
      </c>
      <c r="F111" s="110">
        <v>12</v>
      </c>
      <c r="G111" s="111">
        <v>153</v>
      </c>
      <c r="H111" s="141"/>
      <c r="I111" s="141"/>
      <c r="J111" s="141"/>
      <c r="K111" s="141"/>
      <c r="L111" s="141"/>
      <c r="M111" s="141"/>
    </row>
    <row r="112" spans="1:13" ht="48" customHeight="1" x14ac:dyDescent="0.25">
      <c r="A112" s="67">
        <v>102</v>
      </c>
      <c r="B112" s="103" t="s">
        <v>214</v>
      </c>
      <c r="C112" s="24" t="s">
        <v>4</v>
      </c>
      <c r="D112" s="118">
        <f t="shared" si="2"/>
        <v>52</v>
      </c>
      <c r="E112" s="109">
        <v>9</v>
      </c>
      <c r="F112" s="110">
        <v>12</v>
      </c>
      <c r="G112" s="111">
        <v>31</v>
      </c>
      <c r="H112" s="141"/>
      <c r="I112" s="141"/>
      <c r="J112" s="141"/>
      <c r="K112" s="141"/>
      <c r="L112" s="141"/>
      <c r="M112" s="141"/>
    </row>
    <row r="113" spans="1:13" ht="38.25" x14ac:dyDescent="0.25">
      <c r="A113" s="66">
        <v>103</v>
      </c>
      <c r="B113" s="29" t="s">
        <v>213</v>
      </c>
      <c r="C113" s="26" t="s">
        <v>3</v>
      </c>
      <c r="D113" s="118">
        <f t="shared" si="2"/>
        <v>173</v>
      </c>
      <c r="E113" s="109">
        <v>79</v>
      </c>
      <c r="F113" s="110">
        <v>12</v>
      </c>
      <c r="G113" s="111">
        <v>82</v>
      </c>
      <c r="H113" s="141"/>
      <c r="I113" s="141"/>
      <c r="J113" s="141"/>
      <c r="K113" s="141"/>
      <c r="L113" s="141"/>
      <c r="M113" s="141"/>
    </row>
    <row r="114" spans="1:13" ht="66.75" customHeight="1" x14ac:dyDescent="0.25">
      <c r="A114" s="67">
        <v>104</v>
      </c>
      <c r="B114" s="29" t="s">
        <v>212</v>
      </c>
      <c r="C114" s="26" t="s">
        <v>3</v>
      </c>
      <c r="D114" s="118">
        <f t="shared" si="2"/>
        <v>178</v>
      </c>
      <c r="E114" s="109">
        <v>65</v>
      </c>
      <c r="F114" s="110">
        <v>24</v>
      </c>
      <c r="G114" s="111">
        <v>89</v>
      </c>
      <c r="H114" s="141"/>
      <c r="I114" s="141"/>
      <c r="J114" s="141"/>
      <c r="K114" s="141"/>
      <c r="L114" s="141"/>
      <c r="M114" s="141"/>
    </row>
    <row r="115" spans="1:13" ht="54" customHeight="1" x14ac:dyDescent="0.25">
      <c r="A115" s="66">
        <v>105</v>
      </c>
      <c r="B115" s="40" t="s">
        <v>192</v>
      </c>
      <c r="C115" s="41" t="s">
        <v>4</v>
      </c>
      <c r="D115" s="118">
        <f t="shared" si="2"/>
        <v>271</v>
      </c>
      <c r="E115" s="109">
        <v>178</v>
      </c>
      <c r="F115" s="110">
        <v>0</v>
      </c>
      <c r="G115" s="111">
        <v>93</v>
      </c>
      <c r="H115" s="141"/>
      <c r="I115" s="141"/>
      <c r="J115" s="141"/>
      <c r="K115" s="141"/>
      <c r="L115" s="141"/>
      <c r="M115" s="141"/>
    </row>
    <row r="116" spans="1:13" ht="38.25" x14ac:dyDescent="0.25">
      <c r="A116" s="67">
        <v>106</v>
      </c>
      <c r="B116" s="29" t="s">
        <v>193</v>
      </c>
      <c r="C116" s="26" t="s">
        <v>3</v>
      </c>
      <c r="D116" s="118">
        <f t="shared" si="2"/>
        <v>46</v>
      </c>
      <c r="E116" s="109">
        <v>19</v>
      </c>
      <c r="F116" s="110">
        <v>0</v>
      </c>
      <c r="G116" s="111">
        <v>27</v>
      </c>
      <c r="H116" s="141"/>
      <c r="I116" s="141"/>
      <c r="J116" s="141"/>
      <c r="K116" s="141"/>
      <c r="L116" s="141"/>
      <c r="M116" s="141"/>
    </row>
    <row r="117" spans="1:13" ht="30.75" customHeight="1" x14ac:dyDescent="0.25">
      <c r="A117" s="66">
        <v>107</v>
      </c>
      <c r="B117" s="29" t="s">
        <v>132</v>
      </c>
      <c r="C117" s="26" t="s">
        <v>3</v>
      </c>
      <c r="D117" s="118">
        <f t="shared" si="2"/>
        <v>22</v>
      </c>
      <c r="E117" s="109">
        <v>12</v>
      </c>
      <c r="F117" s="110">
        <v>0</v>
      </c>
      <c r="G117" s="111">
        <v>10</v>
      </c>
      <c r="H117" s="141"/>
      <c r="I117" s="141"/>
      <c r="J117" s="141"/>
      <c r="K117" s="141"/>
      <c r="L117" s="141"/>
      <c r="M117" s="141"/>
    </row>
    <row r="118" spans="1:13" ht="51" x14ac:dyDescent="0.25">
      <c r="A118" s="67">
        <v>108</v>
      </c>
      <c r="B118" s="30" t="s">
        <v>101</v>
      </c>
      <c r="C118" s="34" t="s">
        <v>3</v>
      </c>
      <c r="D118" s="118">
        <f t="shared" si="2"/>
        <v>52</v>
      </c>
      <c r="E118" s="109">
        <v>37</v>
      </c>
      <c r="F118" s="110">
        <v>0</v>
      </c>
      <c r="G118" s="111">
        <v>15</v>
      </c>
      <c r="H118" s="141"/>
      <c r="I118" s="141"/>
      <c r="J118" s="141"/>
      <c r="K118" s="141"/>
      <c r="L118" s="141"/>
      <c r="M118" s="141"/>
    </row>
    <row r="119" spans="1:13" ht="38.25" x14ac:dyDescent="0.25">
      <c r="A119" s="66">
        <v>109</v>
      </c>
      <c r="B119" s="30" t="s">
        <v>194</v>
      </c>
      <c r="C119" s="34" t="s">
        <v>3</v>
      </c>
      <c r="D119" s="118">
        <f t="shared" si="2"/>
        <v>43</v>
      </c>
      <c r="E119" s="109">
        <v>31</v>
      </c>
      <c r="F119" s="110">
        <v>0</v>
      </c>
      <c r="G119" s="111">
        <v>12</v>
      </c>
      <c r="H119" s="141"/>
      <c r="I119" s="141"/>
      <c r="J119" s="141"/>
      <c r="K119" s="141"/>
      <c r="L119" s="141"/>
      <c r="M119" s="141"/>
    </row>
    <row r="120" spans="1:13" ht="25.5" x14ac:dyDescent="0.25">
      <c r="A120" s="67">
        <v>110</v>
      </c>
      <c r="B120" s="42" t="s">
        <v>115</v>
      </c>
      <c r="C120" s="26" t="s">
        <v>3</v>
      </c>
      <c r="D120" s="118">
        <f t="shared" si="2"/>
        <v>480</v>
      </c>
      <c r="E120" s="109">
        <v>130</v>
      </c>
      <c r="F120" s="110">
        <v>200</v>
      </c>
      <c r="G120" s="111">
        <v>150</v>
      </c>
      <c r="H120" s="141"/>
      <c r="I120" s="141"/>
      <c r="J120" s="141"/>
      <c r="K120" s="141"/>
      <c r="L120" s="141"/>
      <c r="M120" s="141"/>
    </row>
    <row r="121" spans="1:13" ht="25.5" x14ac:dyDescent="0.25">
      <c r="A121" s="66">
        <v>111</v>
      </c>
      <c r="B121" s="30" t="s">
        <v>131</v>
      </c>
      <c r="C121" s="26" t="s">
        <v>3</v>
      </c>
      <c r="D121" s="118">
        <f t="shared" si="2"/>
        <v>120</v>
      </c>
      <c r="E121" s="109">
        <v>80</v>
      </c>
      <c r="F121" s="110">
        <v>0</v>
      </c>
      <c r="G121" s="111">
        <v>40</v>
      </c>
      <c r="H121" s="141"/>
      <c r="I121" s="141"/>
      <c r="J121" s="141"/>
      <c r="K121" s="141"/>
      <c r="L121" s="141"/>
      <c r="M121" s="141"/>
    </row>
    <row r="122" spans="1:13" ht="51" x14ac:dyDescent="0.25">
      <c r="A122" s="67">
        <v>112</v>
      </c>
      <c r="B122" s="29" t="s">
        <v>195</v>
      </c>
      <c r="C122" s="26" t="s">
        <v>3</v>
      </c>
      <c r="D122" s="118">
        <f t="shared" si="2"/>
        <v>600</v>
      </c>
      <c r="E122" s="109">
        <v>0</v>
      </c>
      <c r="F122" s="110">
        <v>500</v>
      </c>
      <c r="G122" s="111">
        <v>100</v>
      </c>
      <c r="H122" s="141"/>
      <c r="I122" s="141"/>
      <c r="J122" s="141"/>
      <c r="K122" s="141"/>
      <c r="L122" s="141"/>
      <c r="M122" s="141"/>
    </row>
    <row r="123" spans="1:13" ht="38.25" x14ac:dyDescent="0.25">
      <c r="A123" s="66">
        <v>113</v>
      </c>
      <c r="B123" s="29" t="s">
        <v>83</v>
      </c>
      <c r="C123" s="26" t="s">
        <v>3</v>
      </c>
      <c r="D123" s="118">
        <f t="shared" si="2"/>
        <v>13</v>
      </c>
      <c r="E123" s="109">
        <v>4</v>
      </c>
      <c r="F123" s="110">
        <v>2</v>
      </c>
      <c r="G123" s="111">
        <v>7</v>
      </c>
      <c r="H123" s="141"/>
      <c r="I123" s="141"/>
      <c r="J123" s="141"/>
      <c r="K123" s="141"/>
      <c r="L123" s="141"/>
      <c r="M123" s="141"/>
    </row>
    <row r="124" spans="1:13" ht="63.75" x14ac:dyDescent="0.25">
      <c r="A124" s="67">
        <v>114</v>
      </c>
      <c r="B124" s="29" t="s">
        <v>84</v>
      </c>
      <c r="C124" s="26" t="s">
        <v>3</v>
      </c>
      <c r="D124" s="118">
        <f t="shared" si="2"/>
        <v>7</v>
      </c>
      <c r="E124" s="109">
        <v>3</v>
      </c>
      <c r="F124" s="110">
        <v>0</v>
      </c>
      <c r="G124" s="111">
        <v>4</v>
      </c>
      <c r="H124" s="141"/>
      <c r="I124" s="141"/>
      <c r="J124" s="141"/>
      <c r="K124" s="141"/>
      <c r="L124" s="141"/>
      <c r="M124" s="141"/>
    </row>
    <row r="125" spans="1:13" ht="89.25" x14ac:dyDescent="0.25">
      <c r="A125" s="66">
        <v>115</v>
      </c>
      <c r="B125" s="29" t="s">
        <v>196</v>
      </c>
      <c r="C125" s="26" t="s">
        <v>3</v>
      </c>
      <c r="D125" s="118">
        <f t="shared" si="2"/>
        <v>15</v>
      </c>
      <c r="E125" s="109">
        <v>0</v>
      </c>
      <c r="F125" s="110">
        <v>5</v>
      </c>
      <c r="G125" s="111">
        <v>10</v>
      </c>
      <c r="H125" s="141"/>
      <c r="I125" s="141"/>
      <c r="J125" s="141"/>
      <c r="K125" s="141"/>
      <c r="L125" s="141"/>
      <c r="M125" s="141"/>
    </row>
    <row r="126" spans="1:13" ht="51" x14ac:dyDescent="0.25">
      <c r="A126" s="67">
        <v>116</v>
      </c>
      <c r="B126" s="42" t="s">
        <v>197</v>
      </c>
      <c r="C126" s="26" t="s">
        <v>3</v>
      </c>
      <c r="D126" s="118">
        <f t="shared" si="2"/>
        <v>77</v>
      </c>
      <c r="E126" s="109">
        <v>33</v>
      </c>
      <c r="F126" s="110">
        <v>12</v>
      </c>
      <c r="G126" s="111">
        <v>32</v>
      </c>
      <c r="H126" s="141"/>
      <c r="I126" s="141"/>
      <c r="J126" s="141"/>
      <c r="K126" s="141"/>
      <c r="L126" s="141"/>
      <c r="M126" s="141"/>
    </row>
    <row r="127" spans="1:13" ht="25.5" x14ac:dyDescent="0.25">
      <c r="A127" s="66">
        <v>117</v>
      </c>
      <c r="B127" s="29" t="s">
        <v>198</v>
      </c>
      <c r="C127" s="26" t="s">
        <v>3</v>
      </c>
      <c r="D127" s="118">
        <f t="shared" si="2"/>
        <v>38</v>
      </c>
      <c r="E127" s="109">
        <v>33</v>
      </c>
      <c r="F127" s="110">
        <v>0</v>
      </c>
      <c r="G127" s="111">
        <v>5</v>
      </c>
      <c r="H127" s="141"/>
      <c r="I127" s="141"/>
      <c r="J127" s="141"/>
      <c r="K127" s="141"/>
      <c r="L127" s="141"/>
      <c r="M127" s="141"/>
    </row>
    <row r="128" spans="1:13" ht="51" x14ac:dyDescent="0.25">
      <c r="A128" s="67">
        <v>118</v>
      </c>
      <c r="B128" s="29" t="s">
        <v>85</v>
      </c>
      <c r="C128" s="26" t="s">
        <v>3</v>
      </c>
      <c r="D128" s="118">
        <f t="shared" si="2"/>
        <v>7</v>
      </c>
      <c r="E128" s="109">
        <v>2</v>
      </c>
      <c r="F128" s="110">
        <v>0</v>
      </c>
      <c r="G128" s="111">
        <v>5</v>
      </c>
      <c r="H128" s="141"/>
      <c r="I128" s="141"/>
      <c r="J128" s="141"/>
      <c r="K128" s="141"/>
      <c r="L128" s="141"/>
      <c r="M128" s="141"/>
    </row>
    <row r="129" spans="1:13" x14ac:dyDescent="0.25">
      <c r="A129" s="66">
        <v>119</v>
      </c>
      <c r="B129" s="43" t="s">
        <v>86</v>
      </c>
      <c r="C129" s="24" t="s">
        <v>3</v>
      </c>
      <c r="D129" s="118">
        <f t="shared" si="2"/>
        <v>75</v>
      </c>
      <c r="E129" s="109">
        <v>43</v>
      </c>
      <c r="F129" s="110">
        <v>12</v>
      </c>
      <c r="G129" s="111">
        <v>20</v>
      </c>
      <c r="H129" s="141"/>
      <c r="I129" s="141"/>
      <c r="J129" s="141"/>
      <c r="K129" s="141"/>
      <c r="L129" s="141"/>
      <c r="M129" s="141"/>
    </row>
    <row r="130" spans="1:13" x14ac:dyDescent="0.25">
      <c r="A130" s="67">
        <v>120</v>
      </c>
      <c r="B130" s="43" t="s">
        <v>87</v>
      </c>
      <c r="C130" s="24" t="s">
        <v>3</v>
      </c>
      <c r="D130" s="118">
        <f t="shared" si="2"/>
        <v>27</v>
      </c>
      <c r="E130" s="109">
        <v>27</v>
      </c>
      <c r="F130" s="110">
        <v>0</v>
      </c>
      <c r="G130" s="111">
        <v>0</v>
      </c>
      <c r="H130" s="141"/>
      <c r="I130" s="141"/>
      <c r="J130" s="141"/>
      <c r="K130" s="141"/>
      <c r="L130" s="141"/>
      <c r="M130" s="141"/>
    </row>
    <row r="131" spans="1:13" x14ac:dyDescent="0.25">
      <c r="A131" s="66">
        <v>121</v>
      </c>
      <c r="B131" s="29" t="s">
        <v>88</v>
      </c>
      <c r="C131" s="26" t="s">
        <v>3</v>
      </c>
      <c r="D131" s="118">
        <f t="shared" si="2"/>
        <v>5</v>
      </c>
      <c r="E131" s="109">
        <v>5</v>
      </c>
      <c r="F131" s="110">
        <v>0</v>
      </c>
      <c r="G131" s="111">
        <v>0</v>
      </c>
      <c r="H131" s="141"/>
      <c r="I131" s="141"/>
      <c r="J131" s="141"/>
      <c r="K131" s="141"/>
      <c r="L131" s="141"/>
      <c r="M131" s="141"/>
    </row>
    <row r="132" spans="1:13" ht="25.5" x14ac:dyDescent="0.25">
      <c r="A132" s="67">
        <v>122</v>
      </c>
      <c r="B132" s="36" t="s">
        <v>117</v>
      </c>
      <c r="C132" s="26" t="s">
        <v>4</v>
      </c>
      <c r="D132" s="118">
        <f t="shared" si="2"/>
        <v>32</v>
      </c>
      <c r="E132" s="109">
        <v>5</v>
      </c>
      <c r="F132" s="110">
        <v>0</v>
      </c>
      <c r="G132" s="111">
        <v>27</v>
      </c>
      <c r="H132" s="141"/>
      <c r="I132" s="141"/>
      <c r="J132" s="141"/>
      <c r="K132" s="141"/>
      <c r="L132" s="141"/>
      <c r="M132" s="141"/>
    </row>
    <row r="133" spans="1:13" x14ac:dyDescent="0.25">
      <c r="A133" s="66">
        <v>123</v>
      </c>
      <c r="B133" s="29" t="s">
        <v>89</v>
      </c>
      <c r="C133" s="26" t="s">
        <v>3</v>
      </c>
      <c r="D133" s="118">
        <f t="shared" si="2"/>
        <v>270</v>
      </c>
      <c r="E133" s="109">
        <v>169</v>
      </c>
      <c r="F133" s="110">
        <v>0</v>
      </c>
      <c r="G133" s="111">
        <v>101</v>
      </c>
      <c r="H133" s="141"/>
      <c r="I133" s="141"/>
      <c r="J133" s="141"/>
      <c r="K133" s="141"/>
      <c r="L133" s="141"/>
      <c r="M133" s="141"/>
    </row>
    <row r="134" spans="1:13" ht="51" x14ac:dyDescent="0.25">
      <c r="A134" s="67">
        <v>124</v>
      </c>
      <c r="B134" s="25" t="s">
        <v>199</v>
      </c>
      <c r="C134" s="26" t="s">
        <v>3</v>
      </c>
      <c r="D134" s="118">
        <f t="shared" si="2"/>
        <v>102</v>
      </c>
      <c r="E134" s="109">
        <v>59</v>
      </c>
      <c r="F134" s="110">
        <v>0</v>
      </c>
      <c r="G134" s="111">
        <v>43</v>
      </c>
      <c r="H134" s="141"/>
      <c r="I134" s="141"/>
      <c r="J134" s="141"/>
      <c r="K134" s="141"/>
      <c r="L134" s="141"/>
      <c r="M134" s="141"/>
    </row>
    <row r="135" spans="1:13" ht="51" x14ac:dyDescent="0.25">
      <c r="A135" s="66">
        <v>125</v>
      </c>
      <c r="B135" s="25" t="s">
        <v>200</v>
      </c>
      <c r="C135" s="26" t="s">
        <v>3</v>
      </c>
      <c r="D135" s="118">
        <f t="shared" si="2"/>
        <v>51</v>
      </c>
      <c r="E135" s="109">
        <v>11</v>
      </c>
      <c r="F135" s="110">
        <v>0</v>
      </c>
      <c r="G135" s="111">
        <v>40</v>
      </c>
      <c r="H135" s="141"/>
      <c r="I135" s="141"/>
      <c r="J135" s="141"/>
      <c r="K135" s="141"/>
      <c r="L135" s="141"/>
      <c r="M135" s="141"/>
    </row>
    <row r="136" spans="1:13" x14ac:dyDescent="0.25">
      <c r="A136" s="67">
        <v>126</v>
      </c>
      <c r="B136" s="27" t="s">
        <v>91</v>
      </c>
      <c r="C136" s="24" t="s">
        <v>4</v>
      </c>
      <c r="D136" s="118">
        <f t="shared" si="2"/>
        <v>2</v>
      </c>
      <c r="E136" s="109">
        <v>1</v>
      </c>
      <c r="F136" s="110">
        <v>1</v>
      </c>
      <c r="G136" s="111">
        <v>0</v>
      </c>
      <c r="H136" s="141"/>
      <c r="I136" s="141"/>
      <c r="J136" s="141"/>
      <c r="K136" s="141"/>
      <c r="L136" s="141"/>
      <c r="M136" s="141"/>
    </row>
    <row r="137" spans="1:13" ht="69" customHeight="1" x14ac:dyDescent="0.25">
      <c r="A137" s="66">
        <v>127</v>
      </c>
      <c r="B137" s="25" t="s">
        <v>92</v>
      </c>
      <c r="C137" s="24" t="s">
        <v>3</v>
      </c>
      <c r="D137" s="118">
        <f t="shared" si="2"/>
        <v>136</v>
      </c>
      <c r="E137" s="109">
        <v>136</v>
      </c>
      <c r="F137" s="110">
        <v>0</v>
      </c>
      <c r="G137" s="111">
        <v>0</v>
      </c>
      <c r="H137" s="141"/>
      <c r="I137" s="141"/>
      <c r="J137" s="141"/>
      <c r="K137" s="141"/>
      <c r="L137" s="141"/>
      <c r="M137" s="141"/>
    </row>
    <row r="138" spans="1:13" x14ac:dyDescent="0.25">
      <c r="A138" s="67">
        <v>128</v>
      </c>
      <c r="B138" s="29" t="s">
        <v>93</v>
      </c>
      <c r="C138" s="26" t="s">
        <v>3</v>
      </c>
      <c r="D138" s="118">
        <f t="shared" si="2"/>
        <v>75</v>
      </c>
      <c r="E138" s="109">
        <v>75</v>
      </c>
      <c r="F138" s="110">
        <v>0</v>
      </c>
      <c r="G138" s="111">
        <v>0</v>
      </c>
      <c r="H138" s="141"/>
      <c r="I138" s="141"/>
      <c r="J138" s="141"/>
      <c r="K138" s="141"/>
      <c r="L138" s="141"/>
      <c r="M138" s="141"/>
    </row>
    <row r="139" spans="1:13" x14ac:dyDescent="0.25">
      <c r="A139" s="66">
        <v>129</v>
      </c>
      <c r="B139" s="29" t="s">
        <v>94</v>
      </c>
      <c r="C139" s="26" t="s">
        <v>3</v>
      </c>
      <c r="D139" s="118">
        <f t="shared" si="2"/>
        <v>100</v>
      </c>
      <c r="E139" s="109">
        <v>60</v>
      </c>
      <c r="F139" s="110">
        <v>0</v>
      </c>
      <c r="G139" s="111">
        <v>40</v>
      </c>
      <c r="H139" s="141"/>
      <c r="I139" s="141"/>
      <c r="J139" s="141"/>
      <c r="K139" s="141"/>
      <c r="L139" s="141"/>
      <c r="M139" s="141"/>
    </row>
    <row r="140" spans="1:13" x14ac:dyDescent="0.25">
      <c r="A140" s="67">
        <v>130</v>
      </c>
      <c r="B140" s="29" t="s">
        <v>95</v>
      </c>
      <c r="C140" s="26" t="s">
        <v>3</v>
      </c>
      <c r="D140" s="118">
        <f t="shared" si="2"/>
        <v>286</v>
      </c>
      <c r="E140" s="109">
        <v>160</v>
      </c>
      <c r="F140" s="110">
        <v>0</v>
      </c>
      <c r="G140" s="111">
        <v>126</v>
      </c>
      <c r="H140" s="141"/>
      <c r="I140" s="141"/>
      <c r="J140" s="141"/>
      <c r="K140" s="141"/>
      <c r="L140" s="141"/>
      <c r="M140" s="141"/>
    </row>
    <row r="141" spans="1:13" ht="39" customHeight="1" x14ac:dyDescent="0.25">
      <c r="A141" s="66">
        <v>131</v>
      </c>
      <c r="B141" s="29" t="s">
        <v>96</v>
      </c>
      <c r="C141" s="26" t="s">
        <v>4</v>
      </c>
      <c r="D141" s="118">
        <f t="shared" ref="D141:D151" si="3">SUM(E141+F141+G141)</f>
        <v>3</v>
      </c>
      <c r="E141" s="109">
        <v>3</v>
      </c>
      <c r="F141" s="110">
        <v>0</v>
      </c>
      <c r="G141" s="111">
        <v>0</v>
      </c>
      <c r="H141" s="141"/>
      <c r="I141" s="141"/>
      <c r="J141" s="141"/>
      <c r="K141" s="141"/>
      <c r="L141" s="141"/>
      <c r="M141" s="141"/>
    </row>
    <row r="142" spans="1:13" ht="42" customHeight="1" x14ac:dyDescent="0.25">
      <c r="A142" s="67">
        <v>132</v>
      </c>
      <c r="B142" s="29" t="s">
        <v>114</v>
      </c>
      <c r="C142" s="26" t="s">
        <v>4</v>
      </c>
      <c r="D142" s="118">
        <f t="shared" si="3"/>
        <v>3</v>
      </c>
      <c r="E142" s="109">
        <v>3</v>
      </c>
      <c r="F142" s="110">
        <v>0</v>
      </c>
      <c r="G142" s="111">
        <v>0</v>
      </c>
      <c r="H142" s="141"/>
      <c r="I142" s="141"/>
      <c r="J142" s="141"/>
      <c r="K142" s="141"/>
      <c r="L142" s="141"/>
      <c r="M142" s="141"/>
    </row>
    <row r="143" spans="1:13" ht="51" x14ac:dyDescent="0.25">
      <c r="A143" s="66">
        <v>133</v>
      </c>
      <c r="B143" s="29" t="s">
        <v>97</v>
      </c>
      <c r="C143" s="26" t="s">
        <v>4</v>
      </c>
      <c r="D143" s="118">
        <f t="shared" si="3"/>
        <v>30</v>
      </c>
      <c r="E143" s="109">
        <v>20</v>
      </c>
      <c r="F143" s="110">
        <v>0</v>
      </c>
      <c r="G143" s="111">
        <v>10</v>
      </c>
      <c r="H143" s="141"/>
      <c r="I143" s="141"/>
      <c r="J143" s="141"/>
      <c r="K143" s="141"/>
      <c r="L143" s="141"/>
      <c r="M143" s="141"/>
    </row>
    <row r="144" spans="1:13" ht="57" customHeight="1" x14ac:dyDescent="0.25">
      <c r="A144" s="67">
        <v>134</v>
      </c>
      <c r="B144" s="49" t="s">
        <v>98</v>
      </c>
      <c r="C144" s="50" t="s">
        <v>4</v>
      </c>
      <c r="D144" s="118">
        <f t="shared" si="3"/>
        <v>264</v>
      </c>
      <c r="E144" s="114">
        <v>77</v>
      </c>
      <c r="F144" s="110">
        <v>0</v>
      </c>
      <c r="G144" s="111">
        <v>187</v>
      </c>
      <c r="H144" s="141"/>
      <c r="I144" s="141"/>
      <c r="J144" s="141"/>
      <c r="K144" s="141"/>
      <c r="L144" s="141"/>
      <c r="M144" s="141"/>
    </row>
    <row r="145" spans="1:13" ht="40.5" customHeight="1" x14ac:dyDescent="0.25">
      <c r="A145" s="66">
        <v>135</v>
      </c>
      <c r="B145" s="54" t="s">
        <v>118</v>
      </c>
      <c r="C145" s="55" t="s">
        <v>3</v>
      </c>
      <c r="D145" s="118">
        <f t="shared" si="3"/>
        <v>20</v>
      </c>
      <c r="E145" s="114">
        <v>10</v>
      </c>
      <c r="F145" s="110">
        <v>0</v>
      </c>
      <c r="G145" s="111">
        <v>10</v>
      </c>
      <c r="H145" s="141"/>
      <c r="I145" s="141"/>
      <c r="J145" s="141"/>
      <c r="K145" s="141"/>
      <c r="L145" s="141"/>
      <c r="M145" s="141"/>
    </row>
    <row r="146" spans="1:13" ht="47.25" customHeight="1" x14ac:dyDescent="0.25">
      <c r="A146" s="67">
        <v>136</v>
      </c>
      <c r="B146" s="54" t="s">
        <v>119</v>
      </c>
      <c r="C146" s="55" t="s">
        <v>3</v>
      </c>
      <c r="D146" s="120">
        <f t="shared" si="3"/>
        <v>40</v>
      </c>
      <c r="E146" s="121">
        <v>20</v>
      </c>
      <c r="F146" s="122">
        <v>0</v>
      </c>
      <c r="G146" s="123">
        <v>20</v>
      </c>
      <c r="H146" s="141"/>
      <c r="I146" s="141"/>
      <c r="J146" s="141"/>
      <c r="K146" s="141"/>
      <c r="L146" s="141"/>
      <c r="M146" s="141"/>
    </row>
    <row r="147" spans="1:13" ht="66.75" customHeight="1" x14ac:dyDescent="0.25">
      <c r="A147" s="66">
        <v>137</v>
      </c>
      <c r="B147" s="56" t="s">
        <v>120</v>
      </c>
      <c r="C147" s="57" t="s">
        <v>3</v>
      </c>
      <c r="D147" s="120">
        <f t="shared" si="3"/>
        <v>50</v>
      </c>
      <c r="E147" s="121">
        <v>50</v>
      </c>
      <c r="F147" s="122">
        <v>0</v>
      </c>
      <c r="G147" s="123">
        <v>0</v>
      </c>
      <c r="H147" s="141"/>
      <c r="I147" s="141"/>
      <c r="J147" s="141"/>
      <c r="K147" s="141"/>
      <c r="L147" s="141"/>
      <c r="M147" s="141"/>
    </row>
    <row r="148" spans="1:13" ht="74.25" customHeight="1" x14ac:dyDescent="0.25">
      <c r="A148" s="67">
        <v>138</v>
      </c>
      <c r="B148" s="96" t="s">
        <v>201</v>
      </c>
      <c r="C148" s="34" t="s">
        <v>121</v>
      </c>
      <c r="D148" s="120">
        <f t="shared" si="3"/>
        <v>50</v>
      </c>
      <c r="E148" s="121">
        <v>0</v>
      </c>
      <c r="F148" s="122">
        <v>0</v>
      </c>
      <c r="G148" s="123">
        <v>50</v>
      </c>
      <c r="H148" s="141"/>
      <c r="I148" s="141"/>
      <c r="J148" s="141"/>
      <c r="K148" s="141"/>
      <c r="L148" s="141"/>
      <c r="M148" s="141"/>
    </row>
    <row r="149" spans="1:13" ht="77.25" customHeight="1" x14ac:dyDescent="0.25">
      <c r="A149" s="66">
        <v>139</v>
      </c>
      <c r="B149" s="68" t="s">
        <v>137</v>
      </c>
      <c r="C149" s="33" t="s">
        <v>7</v>
      </c>
      <c r="D149" s="120">
        <f t="shared" si="3"/>
        <v>1</v>
      </c>
      <c r="E149" s="121">
        <v>1</v>
      </c>
      <c r="F149" s="122">
        <v>0</v>
      </c>
      <c r="G149" s="123">
        <v>0</v>
      </c>
      <c r="H149" s="141"/>
      <c r="I149" s="141"/>
      <c r="J149" s="141"/>
      <c r="K149" s="141"/>
      <c r="L149" s="141"/>
      <c r="M149" s="141"/>
    </row>
    <row r="150" spans="1:13" ht="45" customHeight="1" x14ac:dyDescent="0.25">
      <c r="A150" s="67">
        <v>140</v>
      </c>
      <c r="B150" s="69" t="s">
        <v>142</v>
      </c>
      <c r="C150" s="58" t="s">
        <v>121</v>
      </c>
      <c r="D150" s="120">
        <f t="shared" si="3"/>
        <v>10</v>
      </c>
      <c r="E150" s="121">
        <v>10</v>
      </c>
      <c r="F150" s="122">
        <v>0</v>
      </c>
      <c r="G150" s="123">
        <v>0</v>
      </c>
      <c r="H150" s="141"/>
      <c r="I150" s="141"/>
      <c r="J150" s="141"/>
      <c r="K150" s="141"/>
      <c r="L150" s="141"/>
      <c r="M150" s="141"/>
    </row>
    <row r="151" spans="1:13" ht="55.5" customHeight="1" x14ac:dyDescent="0.25">
      <c r="A151" s="66">
        <v>141</v>
      </c>
      <c r="B151" s="69" t="s">
        <v>202</v>
      </c>
      <c r="C151" s="58" t="s">
        <v>7</v>
      </c>
      <c r="D151" s="124">
        <f t="shared" si="3"/>
        <v>56</v>
      </c>
      <c r="E151" s="125">
        <v>56</v>
      </c>
      <c r="F151" s="126">
        <v>0</v>
      </c>
      <c r="G151" s="127">
        <v>0</v>
      </c>
      <c r="H151" s="141"/>
      <c r="I151" s="141"/>
      <c r="J151" s="141"/>
      <c r="K151" s="141"/>
      <c r="L151" s="141"/>
      <c r="M151" s="141"/>
    </row>
    <row r="152" spans="1:13" ht="85.5" customHeight="1" x14ac:dyDescent="0.25">
      <c r="A152" s="67">
        <v>142</v>
      </c>
      <c r="B152" s="97" t="s">
        <v>82</v>
      </c>
      <c r="C152" s="34" t="s">
        <v>3</v>
      </c>
      <c r="D152" s="124">
        <f t="shared" ref="D152:D155" si="4">SUM(E152+F152+G152)</f>
        <v>2</v>
      </c>
      <c r="E152" s="125">
        <v>0</v>
      </c>
      <c r="F152" s="126">
        <v>2</v>
      </c>
      <c r="G152" s="127">
        <v>0</v>
      </c>
      <c r="H152" s="141"/>
      <c r="I152" s="141"/>
      <c r="J152" s="141"/>
      <c r="K152" s="141"/>
      <c r="L152" s="141"/>
      <c r="M152" s="141"/>
    </row>
    <row r="153" spans="1:13" ht="65.25" customHeight="1" x14ac:dyDescent="0.25">
      <c r="A153" s="66">
        <v>143</v>
      </c>
      <c r="B153" s="30" t="s">
        <v>203</v>
      </c>
      <c r="C153" s="34" t="s">
        <v>3</v>
      </c>
      <c r="D153" s="124">
        <f t="shared" si="4"/>
        <v>4</v>
      </c>
      <c r="E153" s="125">
        <v>2</v>
      </c>
      <c r="F153" s="126">
        <v>2</v>
      </c>
      <c r="G153" s="127">
        <v>0</v>
      </c>
      <c r="H153" s="141"/>
      <c r="I153" s="141"/>
      <c r="J153" s="141"/>
      <c r="K153" s="141"/>
      <c r="L153" s="141"/>
      <c r="M153" s="141"/>
    </row>
    <row r="154" spans="1:13" ht="63" customHeight="1" x14ac:dyDescent="0.25">
      <c r="A154" s="67">
        <v>144</v>
      </c>
      <c r="B154" s="30" t="s">
        <v>204</v>
      </c>
      <c r="C154" s="34" t="s">
        <v>3</v>
      </c>
      <c r="D154" s="128">
        <f>SUM(E154+F154+G154)</f>
        <v>3</v>
      </c>
      <c r="E154" s="125">
        <v>3</v>
      </c>
      <c r="F154" s="126">
        <v>0</v>
      </c>
      <c r="G154" s="127">
        <v>0</v>
      </c>
      <c r="H154" s="141"/>
      <c r="I154" s="141"/>
      <c r="J154" s="141"/>
      <c r="K154" s="141"/>
      <c r="L154" s="141"/>
      <c r="M154" s="141"/>
    </row>
    <row r="155" spans="1:13" ht="63.75" customHeight="1" x14ac:dyDescent="0.25">
      <c r="A155" s="66">
        <v>145</v>
      </c>
      <c r="B155" s="30" t="s">
        <v>205</v>
      </c>
      <c r="C155" s="34" t="s">
        <v>3</v>
      </c>
      <c r="D155" s="118">
        <f t="shared" si="4"/>
        <v>2</v>
      </c>
      <c r="E155" s="114">
        <v>0</v>
      </c>
      <c r="F155" s="110">
        <v>2</v>
      </c>
      <c r="G155" s="111">
        <v>0</v>
      </c>
      <c r="H155" s="141"/>
      <c r="I155" s="141"/>
      <c r="J155" s="141"/>
      <c r="K155" s="141"/>
      <c r="L155" s="141"/>
      <c r="M155" s="141"/>
    </row>
    <row r="156" spans="1:13" ht="22.5" customHeight="1" x14ac:dyDescent="0.25">
      <c r="D156" s="51"/>
      <c r="E156" s="52"/>
      <c r="F156" s="52"/>
      <c r="G156" s="52"/>
    </row>
    <row r="157" spans="1:13" ht="43.5" customHeight="1" x14ac:dyDescent="0.25">
      <c r="A157" s="20"/>
      <c r="B157" s="93"/>
      <c r="D157" s="51"/>
      <c r="E157" s="53"/>
      <c r="F157" s="53"/>
      <c r="G157" s="53"/>
      <c r="K157" s="169" t="s">
        <v>231</v>
      </c>
      <c r="L157" s="169"/>
      <c r="M157" s="152">
        <f>SUM(M11:M155)</f>
        <v>0</v>
      </c>
    </row>
    <row r="158" spans="1:13" x14ac:dyDescent="0.25">
      <c r="A158" s="20"/>
      <c r="B158" s="20"/>
    </row>
    <row r="159" spans="1:13" x14ac:dyDescent="0.25">
      <c r="A159" s="20"/>
    </row>
    <row r="160" spans="1:13" ht="153" x14ac:dyDescent="0.25">
      <c r="A160" s="20"/>
      <c r="B160" s="143" t="s">
        <v>229</v>
      </c>
    </row>
    <row r="162" spans="2:2" ht="51.75" x14ac:dyDescent="0.25">
      <c r="B162" s="144" t="s">
        <v>230</v>
      </c>
    </row>
  </sheetData>
  <mergeCells count="12">
    <mergeCell ref="A8:A9"/>
    <mergeCell ref="B8:B9"/>
    <mergeCell ref="C8:C9"/>
    <mergeCell ref="D8:D9"/>
    <mergeCell ref="E8:G8"/>
    <mergeCell ref="K157:L157"/>
    <mergeCell ref="M8:M9"/>
    <mergeCell ref="H8:H9"/>
    <mergeCell ref="I8:I9"/>
    <mergeCell ref="J8:J9"/>
    <mergeCell ref="K8:K9"/>
    <mergeCell ref="L8:L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M22"/>
  <sheetViews>
    <sheetView workbookViewId="0">
      <selection activeCell="I12" sqref="I12"/>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7" hidden="1" customWidth="1"/>
  </cols>
  <sheetData>
    <row r="5" spans="1:13" x14ac:dyDescent="0.25">
      <c r="B5" s="11" t="s">
        <v>218</v>
      </c>
      <c r="C5" s="14"/>
      <c r="D5" s="14"/>
    </row>
    <row r="8" spans="1:13" ht="21.75" customHeight="1" x14ac:dyDescent="0.25">
      <c r="A8" s="176" t="s">
        <v>0</v>
      </c>
      <c r="B8" s="176" t="s">
        <v>1</v>
      </c>
      <c r="C8" s="176" t="s">
        <v>2</v>
      </c>
      <c r="D8" s="178" t="s">
        <v>104</v>
      </c>
      <c r="E8" s="179" t="s">
        <v>219</v>
      </c>
      <c r="F8" s="180"/>
      <c r="G8" s="181"/>
      <c r="H8" s="163" t="s">
        <v>221</v>
      </c>
      <c r="I8" s="163" t="s">
        <v>222</v>
      </c>
      <c r="J8" s="163" t="s">
        <v>223</v>
      </c>
      <c r="K8" s="163" t="s">
        <v>224</v>
      </c>
      <c r="L8" s="163" t="s">
        <v>225</v>
      </c>
      <c r="M8" s="163" t="s">
        <v>226</v>
      </c>
    </row>
    <row r="9" spans="1:13" ht="37.5" customHeight="1" x14ac:dyDescent="0.25">
      <c r="A9" s="177"/>
      <c r="B9" s="177"/>
      <c r="C9" s="177"/>
      <c r="D9" s="177"/>
      <c r="E9" s="105" t="s">
        <v>108</v>
      </c>
      <c r="F9" s="106" t="s">
        <v>102</v>
      </c>
      <c r="G9" s="107" t="s">
        <v>103</v>
      </c>
      <c r="H9" s="163"/>
      <c r="I9" s="163"/>
      <c r="J9" s="163"/>
      <c r="K9" s="163"/>
      <c r="L9" s="163"/>
      <c r="M9" s="163"/>
    </row>
    <row r="10" spans="1:13" ht="37.5" customHeight="1" x14ac:dyDescent="0.25">
      <c r="A10" s="104">
        <v>1</v>
      </c>
      <c r="B10" s="150">
        <v>2</v>
      </c>
      <c r="C10" s="104">
        <v>3</v>
      </c>
      <c r="D10" s="104">
        <v>4</v>
      </c>
      <c r="E10" s="105"/>
      <c r="F10" s="106"/>
      <c r="G10" s="107"/>
      <c r="H10" s="145">
        <v>5</v>
      </c>
      <c r="I10" s="145">
        <v>6</v>
      </c>
      <c r="J10" s="145">
        <v>7</v>
      </c>
      <c r="K10" s="145">
        <v>8</v>
      </c>
      <c r="L10" s="145">
        <v>9</v>
      </c>
      <c r="M10" s="145">
        <v>10</v>
      </c>
    </row>
    <row r="11" spans="1:13" ht="74.25" customHeight="1" x14ac:dyDescent="0.25">
      <c r="A11" s="6">
        <v>1</v>
      </c>
      <c r="B11" s="102" t="s">
        <v>208</v>
      </c>
      <c r="C11" s="3" t="s">
        <v>3</v>
      </c>
      <c r="D11" s="129">
        <v>446</v>
      </c>
      <c r="E11" s="130">
        <v>204</v>
      </c>
      <c r="F11" s="131">
        <v>100</v>
      </c>
      <c r="G11" s="132">
        <v>142</v>
      </c>
      <c r="H11" s="141"/>
      <c r="I11" s="141"/>
      <c r="J11" s="141"/>
      <c r="K11" s="141"/>
      <c r="L11" s="141"/>
      <c r="M11" s="141"/>
    </row>
    <row r="12" spans="1:13" ht="60" x14ac:dyDescent="0.25">
      <c r="A12" s="2">
        <v>2</v>
      </c>
      <c r="B12" s="8" t="s">
        <v>209</v>
      </c>
      <c r="C12" s="10" t="s">
        <v>3</v>
      </c>
      <c r="D12" s="133">
        <v>180</v>
      </c>
      <c r="E12" s="130">
        <v>91</v>
      </c>
      <c r="F12" s="131">
        <v>10</v>
      </c>
      <c r="G12" s="132">
        <v>79</v>
      </c>
      <c r="H12" s="141"/>
      <c r="I12" s="141"/>
      <c r="J12" s="141"/>
      <c r="K12" s="141"/>
      <c r="L12" s="141"/>
      <c r="M12" s="141"/>
    </row>
    <row r="13" spans="1:13" ht="108" x14ac:dyDescent="0.25">
      <c r="A13" s="2">
        <v>3</v>
      </c>
      <c r="B13" s="1" t="s">
        <v>210</v>
      </c>
      <c r="C13" s="3" t="s">
        <v>3</v>
      </c>
      <c r="D13" s="129">
        <v>1338</v>
      </c>
      <c r="E13" s="130">
        <v>184</v>
      </c>
      <c r="F13" s="131">
        <v>900</v>
      </c>
      <c r="G13" s="132">
        <v>254</v>
      </c>
      <c r="H13" s="141"/>
      <c r="I13" s="141"/>
      <c r="J13" s="141"/>
      <c r="K13" s="141"/>
      <c r="L13" s="141"/>
      <c r="M13" s="141"/>
    </row>
    <row r="14" spans="1:13" ht="48" x14ac:dyDescent="0.25">
      <c r="A14" s="6">
        <v>4</v>
      </c>
      <c r="B14" s="1" t="s">
        <v>211</v>
      </c>
      <c r="C14" s="3" t="s">
        <v>3</v>
      </c>
      <c r="D14" s="129">
        <v>308</v>
      </c>
      <c r="E14" s="130">
        <v>149</v>
      </c>
      <c r="F14" s="131">
        <v>0</v>
      </c>
      <c r="G14" s="132">
        <v>159</v>
      </c>
      <c r="H14" s="141"/>
      <c r="I14" s="141"/>
      <c r="J14" s="141"/>
      <c r="K14" s="141"/>
      <c r="L14" s="141"/>
      <c r="M14" s="141"/>
    </row>
    <row r="16" spans="1:13" ht="31.5" customHeight="1" x14ac:dyDescent="0.25">
      <c r="I16" s="175" t="s">
        <v>232</v>
      </c>
      <c r="J16" s="175"/>
      <c r="K16" s="175"/>
      <c r="L16" s="175"/>
      <c r="M16" s="153">
        <f>SUM(M11:M14)</f>
        <v>0</v>
      </c>
    </row>
    <row r="20" spans="2:2" ht="153" x14ac:dyDescent="0.25">
      <c r="B20" s="143" t="s">
        <v>229</v>
      </c>
    </row>
    <row r="22" spans="2:2" ht="51.75" x14ac:dyDescent="0.25">
      <c r="B22" s="144" t="s">
        <v>230</v>
      </c>
    </row>
  </sheetData>
  <mergeCells count="12">
    <mergeCell ref="M8:M9"/>
    <mergeCell ref="A8:A9"/>
    <mergeCell ref="B8:B9"/>
    <mergeCell ref="C8:C9"/>
    <mergeCell ref="D8:D9"/>
    <mergeCell ref="E8:G8"/>
    <mergeCell ref="I16:L16"/>
    <mergeCell ref="H8:H9"/>
    <mergeCell ref="I8:I9"/>
    <mergeCell ref="J8:J9"/>
    <mergeCell ref="K8:K9"/>
    <mergeCell ref="L8:L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9"/>
  <sheetViews>
    <sheetView workbookViewId="0">
      <selection activeCell="N20" sqref="N20"/>
    </sheetView>
  </sheetViews>
  <sheetFormatPr defaultRowHeight="15" x14ac:dyDescent="0.25"/>
  <cols>
    <col min="2" max="2" width="9.140625" style="48"/>
    <col min="3" max="3" width="15.42578125" style="21" customWidth="1"/>
    <col min="4" max="7" width="10.5703125" customWidth="1"/>
  </cols>
  <sheetData>
    <row r="3" spans="2:8" x14ac:dyDescent="0.25">
      <c r="B3" s="48" t="s">
        <v>105</v>
      </c>
      <c r="C3" s="47" t="e">
        <f>'Zad.nr 1-Artykuły papiernicze'!#REF!</f>
        <v>#REF!</v>
      </c>
    </row>
    <row r="4" spans="2:8" x14ac:dyDescent="0.25">
      <c r="B4" s="48" t="s">
        <v>106</v>
      </c>
      <c r="C4" s="47" t="e">
        <f>'Zad. nr 2 -Akcesoria biurowe'!#REF!</f>
        <v>#REF!</v>
      </c>
    </row>
    <row r="5" spans="2:8" x14ac:dyDescent="0.25">
      <c r="B5" s="48" t="s">
        <v>107</v>
      </c>
      <c r="C5" s="47" t="e">
        <f>'Zadanie nr3- Kalendarze'!#REF!</f>
        <v>#REF!</v>
      </c>
    </row>
    <row r="6" spans="2:8" x14ac:dyDescent="0.25">
      <c r="C6" s="46" t="e">
        <f>SUM(C3:C5)</f>
        <v>#REF!</v>
      </c>
    </row>
    <row r="7" spans="2:8" x14ac:dyDescent="0.25">
      <c r="C7" s="45"/>
    </row>
    <row r="10" spans="2:8" x14ac:dyDescent="0.25">
      <c r="C10" s="19"/>
      <c r="D10" s="19"/>
      <c r="E10" s="19"/>
      <c r="F10" s="19"/>
      <c r="G10" s="19"/>
      <c r="H10" s="19"/>
    </row>
    <row r="11" spans="2:8" x14ac:dyDescent="0.25">
      <c r="C11" s="22"/>
      <c r="D11" s="44"/>
      <c r="E11" s="22"/>
      <c r="F11" s="22"/>
      <c r="G11" s="19"/>
      <c r="H11" s="19"/>
    </row>
    <row r="12" spans="2:8" x14ac:dyDescent="0.25">
      <c r="C12" s="70" t="s">
        <v>125</v>
      </c>
      <c r="D12" s="71" t="s">
        <v>126</v>
      </c>
      <c r="E12" s="72" t="s">
        <v>127</v>
      </c>
      <c r="F12" s="73" t="s">
        <v>128</v>
      </c>
      <c r="G12" s="74" t="s">
        <v>129</v>
      </c>
    </row>
    <row r="13" spans="2:8" x14ac:dyDescent="0.25">
      <c r="C13" s="83">
        <v>15511.15</v>
      </c>
      <c r="D13" s="75">
        <v>718.5</v>
      </c>
      <c r="E13" s="82">
        <v>17958.060000000001</v>
      </c>
      <c r="F13" s="83">
        <v>811.19</v>
      </c>
      <c r="G13" s="76">
        <f t="shared" ref="G13:G30" si="0">C13+D13+E13+F13</f>
        <v>34998.9</v>
      </c>
    </row>
    <row r="14" spans="2:8" x14ac:dyDescent="0.25">
      <c r="C14" s="83">
        <v>24992.42</v>
      </c>
      <c r="D14" s="75">
        <v>0</v>
      </c>
      <c r="E14" s="83">
        <v>16922.32</v>
      </c>
      <c r="F14" s="83">
        <v>4081.1</v>
      </c>
      <c r="G14" s="76">
        <f t="shared" si="0"/>
        <v>45995.839999999997</v>
      </c>
      <c r="H14" s="77"/>
    </row>
    <row r="15" spans="2:8" x14ac:dyDescent="0.25">
      <c r="C15" s="83">
        <v>22462.33</v>
      </c>
      <c r="D15" s="75">
        <v>0</v>
      </c>
      <c r="E15" s="83">
        <v>14536.38</v>
      </c>
      <c r="F15" s="83">
        <v>0</v>
      </c>
      <c r="G15" s="76">
        <f t="shared" si="0"/>
        <v>36998.71</v>
      </c>
    </row>
    <row r="16" spans="2:8" x14ac:dyDescent="0.25">
      <c r="C16" s="95">
        <v>7029.88</v>
      </c>
      <c r="D16" s="75">
        <v>0</v>
      </c>
      <c r="E16" s="95">
        <v>17145.02</v>
      </c>
      <c r="F16" s="83">
        <v>2091.4</v>
      </c>
      <c r="G16" s="76">
        <f t="shared" si="0"/>
        <v>26266.300000000003</v>
      </c>
    </row>
    <row r="17" spans="2:9" x14ac:dyDescent="0.25">
      <c r="B17" s="48" t="s">
        <v>100</v>
      </c>
      <c r="C17" s="83">
        <v>35848.730000000003</v>
      </c>
      <c r="D17" s="75">
        <v>0</v>
      </c>
      <c r="E17" s="83">
        <v>14065.05</v>
      </c>
      <c r="F17" s="83">
        <v>2243.6</v>
      </c>
      <c r="G17" s="76">
        <f t="shared" si="0"/>
        <v>52157.38</v>
      </c>
    </row>
    <row r="18" spans="2:9" x14ac:dyDescent="0.25">
      <c r="C18" s="83">
        <v>526.01</v>
      </c>
      <c r="D18" s="75">
        <v>0</v>
      </c>
      <c r="E18" s="83">
        <v>1127.3499999999999</v>
      </c>
      <c r="F18" s="84">
        <v>29.67</v>
      </c>
      <c r="G18" s="76">
        <f t="shared" si="0"/>
        <v>1683.03</v>
      </c>
    </row>
    <row r="19" spans="2:9" x14ac:dyDescent="0.25">
      <c r="C19" s="83">
        <v>5282</v>
      </c>
      <c r="D19" s="75">
        <v>0</v>
      </c>
      <c r="E19" s="83">
        <v>1496.56</v>
      </c>
      <c r="F19" s="83">
        <v>1220.05</v>
      </c>
      <c r="G19" s="76">
        <f t="shared" si="0"/>
        <v>7998.61</v>
      </c>
    </row>
    <row r="20" spans="2:9" x14ac:dyDescent="0.25">
      <c r="C20" s="83">
        <v>11149.16</v>
      </c>
      <c r="D20" s="75">
        <v>3489.7</v>
      </c>
      <c r="E20" s="83">
        <v>18282.75</v>
      </c>
      <c r="F20" s="83">
        <v>13966</v>
      </c>
      <c r="G20" s="76">
        <f t="shared" si="0"/>
        <v>46887.61</v>
      </c>
    </row>
    <row r="21" spans="2:9" x14ac:dyDescent="0.25">
      <c r="C21" s="83">
        <v>22011.99</v>
      </c>
      <c r="D21" s="75">
        <v>0</v>
      </c>
      <c r="E21" s="83">
        <v>2976.12</v>
      </c>
      <c r="F21" s="83">
        <v>0</v>
      </c>
      <c r="G21" s="76">
        <f t="shared" si="0"/>
        <v>24988.11</v>
      </c>
    </row>
    <row r="22" spans="2:9" x14ac:dyDescent="0.25">
      <c r="C22" s="83">
        <v>3056.05</v>
      </c>
      <c r="D22" s="75">
        <v>0</v>
      </c>
      <c r="E22" s="83">
        <v>3516.87</v>
      </c>
      <c r="F22" s="83">
        <v>783.65</v>
      </c>
      <c r="G22" s="76">
        <f t="shared" si="0"/>
        <v>7356.57</v>
      </c>
    </row>
    <row r="23" spans="2:9" x14ac:dyDescent="0.25">
      <c r="C23" s="83">
        <v>1027.9100000000001</v>
      </c>
      <c r="D23" s="75">
        <v>0</v>
      </c>
      <c r="E23" s="85">
        <v>971.76</v>
      </c>
      <c r="F23" s="83">
        <v>0</v>
      </c>
      <c r="G23" s="76">
        <f t="shared" si="0"/>
        <v>1999.67</v>
      </c>
    </row>
    <row r="24" spans="2:9" x14ac:dyDescent="0.25">
      <c r="C24" s="83">
        <v>3383.07</v>
      </c>
      <c r="D24" s="75">
        <v>0</v>
      </c>
      <c r="E24" s="84">
        <v>6065.33</v>
      </c>
      <c r="F24" s="83">
        <v>494.8</v>
      </c>
      <c r="G24" s="76">
        <f t="shared" si="0"/>
        <v>9943.1999999999989</v>
      </c>
    </row>
    <row r="25" spans="2:9" x14ac:dyDescent="0.25">
      <c r="C25" s="83">
        <v>31881.599999999999</v>
      </c>
      <c r="D25" s="75">
        <v>663.68</v>
      </c>
      <c r="E25" s="83">
        <v>15712.26</v>
      </c>
      <c r="F25" s="83">
        <v>1742.44</v>
      </c>
      <c r="G25" s="76">
        <f t="shared" si="0"/>
        <v>49999.98</v>
      </c>
      <c r="H25" s="78"/>
    </row>
    <row r="26" spans="2:9" x14ac:dyDescent="0.25">
      <c r="C26" s="83">
        <v>4306.1000000000004</v>
      </c>
      <c r="D26" s="75">
        <v>0</v>
      </c>
      <c r="E26" s="83">
        <v>1772.31</v>
      </c>
      <c r="F26" s="83">
        <v>481.11</v>
      </c>
      <c r="G26" s="76">
        <f t="shared" si="0"/>
        <v>6559.5199999999995</v>
      </c>
      <c r="H26" s="92"/>
      <c r="I26" s="20"/>
    </row>
    <row r="27" spans="2:9" x14ac:dyDescent="0.25">
      <c r="C27" s="83">
        <v>379.65</v>
      </c>
      <c r="D27" s="75">
        <v>0</v>
      </c>
      <c r="E27" s="83">
        <v>301.76</v>
      </c>
      <c r="F27" s="83">
        <v>52.49</v>
      </c>
      <c r="G27" s="76">
        <f t="shared" si="0"/>
        <v>733.9</v>
      </c>
      <c r="I27" s="20"/>
    </row>
    <row r="28" spans="2:9" x14ac:dyDescent="0.25">
      <c r="C28" s="83">
        <v>267.33</v>
      </c>
      <c r="D28" s="75">
        <v>0</v>
      </c>
      <c r="E28" s="95">
        <v>1683.35</v>
      </c>
      <c r="F28" s="83">
        <v>226.48</v>
      </c>
      <c r="G28" s="76">
        <f t="shared" si="0"/>
        <v>2177.16</v>
      </c>
      <c r="H28" s="92"/>
      <c r="I28" s="20"/>
    </row>
    <row r="29" spans="2:9" x14ac:dyDescent="0.25">
      <c r="C29" s="83">
        <v>4.4000000000000004</v>
      </c>
      <c r="D29" s="75">
        <v>0</v>
      </c>
      <c r="E29" s="83">
        <v>1819.69</v>
      </c>
      <c r="F29" s="83">
        <v>175.48</v>
      </c>
      <c r="G29" s="76">
        <f t="shared" si="0"/>
        <v>1999.5700000000002</v>
      </c>
      <c r="I29" s="20"/>
    </row>
    <row r="30" spans="2:9" x14ac:dyDescent="0.25">
      <c r="C30" s="83">
        <v>8958.18</v>
      </c>
      <c r="D30" s="86">
        <v>0</v>
      </c>
      <c r="E30" s="83">
        <v>11607.92</v>
      </c>
      <c r="F30" s="81">
        <v>710</v>
      </c>
      <c r="G30" s="87">
        <f t="shared" si="0"/>
        <v>21276.1</v>
      </c>
      <c r="H30" s="77"/>
    </row>
    <row r="31" spans="2:9" x14ac:dyDescent="0.25">
      <c r="C31" s="75">
        <v>0</v>
      </c>
      <c r="D31" s="75">
        <v>0</v>
      </c>
      <c r="E31" s="75">
        <v>0</v>
      </c>
      <c r="F31" s="84"/>
      <c r="G31" s="76">
        <v>0</v>
      </c>
    </row>
    <row r="32" spans="2:9" x14ac:dyDescent="0.25">
      <c r="C32" s="88">
        <f>SUM(C13:C31)</f>
        <v>198077.96</v>
      </c>
      <c r="D32" s="88">
        <f>SUM(D13:D31)</f>
        <v>4871.88</v>
      </c>
      <c r="E32" s="88">
        <f>SUM(E13:E31)</f>
        <v>147960.86000000002</v>
      </c>
      <c r="F32" s="88">
        <f>SUM(F13:F31)</f>
        <v>29109.460000000003</v>
      </c>
      <c r="G32" s="89">
        <f>SUM(C32:F32)</f>
        <v>380020.16000000003</v>
      </c>
      <c r="H32" s="21" t="e">
        <f>C6-G32</f>
        <v>#REF!</v>
      </c>
    </row>
    <row r="33" spans="3:8" x14ac:dyDescent="0.25">
      <c r="C33" s="90">
        <v>203524</v>
      </c>
      <c r="D33" s="91">
        <v>6000</v>
      </c>
      <c r="E33" s="90">
        <v>153000</v>
      </c>
      <c r="F33" s="91">
        <v>32000</v>
      </c>
      <c r="G33" s="75"/>
    </row>
    <row r="34" spans="3:8" x14ac:dyDescent="0.25">
      <c r="C34"/>
      <c r="E34" s="79"/>
      <c r="G34" s="21">
        <v>378330.51</v>
      </c>
    </row>
    <row r="35" spans="3:8" x14ac:dyDescent="0.25">
      <c r="C35"/>
      <c r="G35" s="21">
        <v>-87016.01</v>
      </c>
    </row>
    <row r="36" spans="3:8" x14ac:dyDescent="0.25">
      <c r="C36"/>
      <c r="F36" t="s">
        <v>130</v>
      </c>
      <c r="G36" s="21">
        <v>291314.49</v>
      </c>
    </row>
    <row r="37" spans="3:8" x14ac:dyDescent="0.25">
      <c r="C37"/>
    </row>
    <row r="38" spans="3:8" x14ac:dyDescent="0.25">
      <c r="C38"/>
      <c r="D38" s="80">
        <f>C32+D32+E32+F32</f>
        <v>380020.16000000003</v>
      </c>
    </row>
    <row r="39" spans="3:8" x14ac:dyDescent="0.25">
      <c r="C39"/>
      <c r="D39" s="18"/>
      <c r="E39" s="17"/>
      <c r="F39" s="17"/>
      <c r="G39" s="17"/>
      <c r="H39" s="1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E52F8D0F-58EF-4A25-A0D1-001F76A5B5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2022-04-01T08:55:15Z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376d92ec-3b0c-44a5-86d7-db88f70362a8</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