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Kasia\2024\129_PN_ZP_D_2024 bronchonawigacja\02_SWZ\na stronę\"/>
    </mc:Choice>
  </mc:AlternateContent>
  <xr:revisionPtr revIDLastSave="0" documentId="13_ncr:1_{E39C6F53-6139-425E-AC54-8A0F0061F90D}" xr6:coauthVersionLast="36" xr6:coauthVersionMax="36" xr10:uidLastSave="{00000000-0000-0000-0000-000000000000}"/>
  <bookViews>
    <workbookView xWindow="0" yWindow="0" windowWidth="23040" windowHeight="8484" xr2:uid="{6B5AC461-31F8-4A71-91F5-9900511DA62F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N24" i="1"/>
  <c r="O24" i="1" s="1"/>
  <c r="D24" i="1"/>
  <c r="N23" i="1"/>
  <c r="O23" i="1" s="1"/>
  <c r="D23" i="1"/>
  <c r="N22" i="1"/>
  <c r="O22" i="1" s="1"/>
  <c r="D22" i="1"/>
  <c r="N21" i="1"/>
  <c r="O21" i="1" s="1"/>
  <c r="D21" i="1"/>
  <c r="O20" i="1"/>
  <c r="N20" i="1"/>
  <c r="D20" i="1"/>
  <c r="N19" i="1"/>
  <c r="O19" i="1" s="1"/>
  <c r="D19" i="1"/>
  <c r="N18" i="1"/>
  <c r="O18" i="1" s="1"/>
  <c r="D18" i="1"/>
  <c r="N17" i="1"/>
  <c r="O17" i="1" s="1"/>
  <c r="D17" i="1"/>
  <c r="N16" i="1"/>
  <c r="O16" i="1" s="1"/>
  <c r="D16" i="1"/>
  <c r="N15" i="1"/>
  <c r="O15" i="1" s="1"/>
  <c r="D15" i="1"/>
  <c r="N14" i="1"/>
  <c r="O14" i="1" s="1"/>
  <c r="D14" i="1"/>
  <c r="N13" i="1"/>
  <c r="O13" i="1" s="1"/>
  <c r="D13" i="1"/>
  <c r="O25" i="1" l="1"/>
  <c r="J32" i="1" s="1"/>
  <c r="N25" i="1"/>
  <c r="I32" i="1" s="1"/>
  <c r="M32" i="1" l="1"/>
  <c r="O32" i="1" s="1"/>
  <c r="L32" i="1"/>
  <c r="N32" i="1" s="1"/>
</calcChain>
</file>

<file path=xl/sharedStrings.xml><?xml version="1.0" encoding="utf-8"?>
<sst xmlns="http://schemas.openxmlformats.org/spreadsheetml/2006/main" count="72" uniqueCount="61">
  <si>
    <t>FORMULARZ ASORTYMENTOWO - CENOWY postępowanie nr 129/PN/ZP/D/2024</t>
  </si>
  <si>
    <t>Załącznik nr 2</t>
  </si>
  <si>
    <t>Uwaga ! Należy należy zapoznać się z poniższymi uwagami przed wypełnieniem Formularza asortymentowo-cenowego</t>
  </si>
  <si>
    <t>1. Zamawiający zaleca sprawdzenie poprawności wyliczeń zgodnie z zasadami określonymi w rozdziale XV. pkt. 5 SWZ.</t>
  </si>
  <si>
    <t>2. Formuły wpisane w Formularzu mają jedynie charakter pomocniczy. Wykonawca jest w pełni odpowiedzialny za prawidłowe wypełnienie Formularza asortymentowo-cenowego.</t>
  </si>
  <si>
    <t xml:space="preserve">3. RAZEM - obliczyć wartość netto/brutto pakietu poprzez zsumowanie wartości netto/brutto poszczególnych pozycji w ramach danego pakietu (o ile dotyczy). </t>
  </si>
  <si>
    <t>4. Odpowiednio dla każdego pakietu obliczyć wartość całkowitą zamówienia netto i brutto wg tabeli zamieszczonej w każdym pakiecie.</t>
  </si>
  <si>
    <t>5. Określenie właściwej stawki VAT należy do Wykonawcy. Należy podać stawkę VAT obowiązującą na dzień składania ofert.</t>
  </si>
  <si>
    <t>Lp.</t>
  </si>
  <si>
    <t xml:space="preserve">Opis przedmiotu zamówienia </t>
  </si>
  <si>
    <t>j.m.</t>
  </si>
  <si>
    <t>Min. wykorzystanie (j.m.)</t>
  </si>
  <si>
    <t>Zamawiana ilość (j.m.)</t>
  </si>
  <si>
    <t>Producent, nazwa handlowa, nr katalogowy</t>
  </si>
  <si>
    <t>Nr Deklaracji Zgodności</t>
  </si>
  <si>
    <t>Klasa wyrobu medycznego</t>
  </si>
  <si>
    <t>Wielkość opakowania oferowanego</t>
  </si>
  <si>
    <t>EAN opakowania handlowego</t>
  </si>
  <si>
    <t>Ilość podstawowa oferowana</t>
  </si>
  <si>
    <t>Cena netto za oferowaną j.m. (zł)</t>
  </si>
  <si>
    <t>VAT %</t>
  </si>
  <si>
    <t>Wartość podstawowa netto (zł)</t>
  </si>
  <si>
    <t>Wartość podstawowa brutto (zł)</t>
  </si>
  <si>
    <t>Akcesoria jednorazowego użytku do bronchonawigacji Illumisite</t>
  </si>
  <si>
    <t>1.</t>
  </si>
  <si>
    <t>Zestaw do zabiegów wewnątrzoskrzelowych 45 stopni</t>
  </si>
  <si>
    <t>szt.</t>
  </si>
  <si>
    <t>2.</t>
  </si>
  <si>
    <t>Zestaw do zabiegów wewnątrzoskrzelowych 90 stopni</t>
  </si>
  <si>
    <t>3.</t>
  </si>
  <si>
    <t>Zestaw do zabiegów wewnątrzoskrzelowych 180 stopni</t>
  </si>
  <si>
    <t>4.</t>
  </si>
  <si>
    <t>Adapter bronchoskopu kompatybilny z bronchoskopem Pentax</t>
  </si>
  <si>
    <t>5.</t>
  </si>
  <si>
    <t>Element samoprzylepny do czujnika pacjenta</t>
  </si>
  <si>
    <t>6.</t>
  </si>
  <si>
    <t>Zestaw do dostarczania znacznika</t>
  </si>
  <si>
    <t>7.</t>
  </si>
  <si>
    <t>Znacznik do radiograficznego oznaczania tkanki miękkiej
płuca</t>
  </si>
  <si>
    <t>8.</t>
  </si>
  <si>
    <t>Igła do biopsji płucnej 18G</t>
  </si>
  <si>
    <t>9.</t>
  </si>
  <si>
    <t>Igła do biopsji płucnej 21G</t>
  </si>
  <si>
    <t>10.</t>
  </si>
  <si>
    <t>Szczoteczka do cytologii z potrójną igłą 10mm</t>
  </si>
  <si>
    <t>11.</t>
  </si>
  <si>
    <t>Szczoteczka do cytologii z potrójną igłą 15mm</t>
  </si>
  <si>
    <t>12.</t>
  </si>
  <si>
    <t xml:space="preserve">System biopsji gruboigłowej </t>
  </si>
  <si>
    <t>W PRZYPADKU ZAOFEROWANIA PRZEDMIOTU ZAMOWIENIA O DOPUSZCZONYCH PARAMETRACH, INNYCH NIŻ POWYŻEJ OPISANE, PROSZĘ UZUPEŁNIĆ ODRĘBNIE DLA KAŻDEJ POZYCJI:</t>
  </si>
  <si>
    <t>RAZEM:</t>
  </si>
  <si>
    <t>W pozycji …. zaoferowano towar zgodnie z odpowiedzią Zamawiającego nr …. z dnia …</t>
  </si>
  <si>
    <t>1. Zamawiający wymaga aby zaoferowane produkty były kompatybilne z bronchonawigacją Illumisite będącej na wyposażeniu Zamawiającego.
2. Ze względu na kompatybilność pozycji 1-12 Zamawiający zastrzega sobie prawo do zmiany ich ilości w ramach wartości umowy bez wymaganej zgody Wykonawcy.
3. Zamawiajacy zastrzega sobie prawo do zwiększenia wartości pakietu o 30% w ramach prawa opcji.</t>
  </si>
  <si>
    <t xml:space="preserve">Wartość podstawowa netto (zł) </t>
  </si>
  <si>
    <t>Wartość podstawowa  brutto (zł)</t>
  </si>
  <si>
    <t>Prawo opcji</t>
  </si>
  <si>
    <t>Wartość prawa opcji netto (zł)</t>
  </si>
  <si>
    <t xml:space="preserve">Wartość prawa opcji brutto (zł) </t>
  </si>
  <si>
    <t>Wartość całkowita zamówienia netto (zł)</t>
  </si>
  <si>
    <t>Wartość całkowita zamówienia brutto (zł)</t>
  </si>
  <si>
    <r>
      <t xml:space="preserve">
</t>
    </r>
    <r>
      <rPr>
        <sz val="12"/>
        <rFont val="Arial Narrow"/>
        <family val="2"/>
        <charset val="238"/>
      </rPr>
      <t xml:space="preserve">Kolumna pn. "zamawiana ilość" stanowi wielkośc zamówienia podstawowego 
Kolumna pn. "minimalne wykorzystanie" stanowi o minimalnej realizacji umowy i </t>
    </r>
    <r>
      <rPr>
        <u/>
        <sz val="12"/>
        <rFont val="Arial Narrow"/>
        <family val="2"/>
        <charset val="238"/>
      </rPr>
      <t>nie jest</t>
    </r>
    <r>
      <rPr>
        <sz val="12"/>
        <rFont val="Arial Narrow"/>
        <family val="2"/>
        <charset val="238"/>
      </rPr>
      <t xml:space="preserve"> podstawą wyceny zamówienia
</t>
    </r>
    <r>
      <rPr>
        <b/>
        <sz val="12"/>
        <color rgb="FFFF0000"/>
        <rFont val="Arial Narrow"/>
        <family val="2"/>
        <charset val="238"/>
      </rPr>
      <t xml:space="preserve">!!! WAŻNE !!! </t>
    </r>
    <r>
      <rPr>
        <sz val="12"/>
        <rFont val="Arial Narrow"/>
        <family val="2"/>
        <charset val="238"/>
      </rPr>
      <t>Zamawiający zwraca uwagę, iż w Formularzu asortymentowo-cenowym kolumna „ilość podstawowa” i „prawo opcji” to zapotrzebowanie Zamawiającego (we wskazanej przez Zamawiającego j.m.), na podstawie którego Wykonawca powinien wskazać wielkość opakowania oferowanego (oferowana j.m.) i wyliczyć oferowaną ilość (opakowań) i wartość towaru zarówno w zamówieniu podstawowym jak i w prawie opcji.
Wartość netto i brutto winna być wyliczona dla ilości oferowanych.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</si>
</sst>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  <numFmt numFmtId="166" formatCode="_-* #,##0.00\ [$zł-415]_-;\-* #,##0.00\ [$zł-415]_-;_-* &quot;-&quot;??\ [$zł-415]_-;_-@_-"/>
  </numFmts>
  <fonts count="21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sz val="12"/>
      <name val="Arial Narrow"/>
      <family val="2"/>
      <charset val="238"/>
    </font>
    <font>
      <u/>
      <sz val="12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10" fillId="0" borderId="0" applyBorder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164" fontId="1" fillId="0" borderId="0" xfId="0" applyNumberFormat="1" applyFont="1"/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11" fillId="3" borderId="1" xfId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65" fontId="9" fillId="2" borderId="1" xfId="1" applyFont="1" applyFill="1" applyBorder="1" applyAlignment="1" applyProtection="1">
      <alignment horizontal="center" vertical="center" wrapText="1"/>
    </xf>
    <xf numFmtId="1" fontId="11" fillId="3" borderId="1" xfId="2" applyNumberFormat="1" applyFont="1" applyFill="1" applyBorder="1" applyAlignment="1">
      <alignment horizontal="center" vertical="center" wrapText="1"/>
    </xf>
    <xf numFmtId="164" fontId="8" fillId="2" borderId="1" xfId="3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/>
    <xf numFmtId="0" fontId="8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center"/>
    </xf>
    <xf numFmtId="3" fontId="14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66" fontId="14" fillId="0" borderId="5" xfId="0" applyNumberFormat="1" applyFont="1" applyBorder="1" applyAlignment="1">
      <alignment horizontal="center" vertical="center"/>
    </xf>
    <xf numFmtId="9" fontId="14" fillId="0" borderId="5" xfId="4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 vertical="center"/>
    </xf>
    <xf numFmtId="3" fontId="14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166" fontId="14" fillId="0" borderId="6" xfId="0" applyNumberFormat="1" applyFont="1" applyBorder="1" applyAlignment="1">
      <alignment horizontal="center" vertical="center"/>
    </xf>
    <xf numFmtId="9" fontId="14" fillId="0" borderId="6" xfId="4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top" wrapText="1"/>
    </xf>
    <xf numFmtId="9" fontId="14" fillId="0" borderId="1" xfId="4" applyFont="1" applyBorder="1" applyAlignment="1">
      <alignment horizontal="center" vertical="center"/>
    </xf>
    <xf numFmtId="0" fontId="14" fillId="0" borderId="0" xfId="0" applyFont="1"/>
    <xf numFmtId="0" fontId="8" fillId="0" borderId="7" xfId="0" applyFont="1" applyBorder="1" applyAlignment="1">
      <alignment horizontal="center"/>
    </xf>
    <xf numFmtId="166" fontId="8" fillId="0" borderId="8" xfId="0" applyNumberFormat="1" applyFont="1" applyBorder="1"/>
    <xf numFmtId="166" fontId="8" fillId="0" borderId="9" xfId="0" applyNumberFormat="1" applyFont="1" applyBorder="1"/>
    <xf numFmtId="0" fontId="8" fillId="0" borderId="0" xfId="0" applyFont="1" applyBorder="1" applyAlignment="1">
      <alignment horizontal="center"/>
    </xf>
    <xf numFmtId="166" fontId="8" fillId="0" borderId="0" xfId="0" applyNumberFormat="1" applyFont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14" fillId="0" borderId="0" xfId="0" applyFont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164" fontId="14" fillId="0" borderId="10" xfId="0" applyNumberFormat="1" applyFont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9" fontId="8" fillId="0" borderId="8" xfId="4" applyFont="1" applyBorder="1" applyAlignment="1">
      <alignment horizontal="center"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6" fillId="0" borderId="0" xfId="0" applyFont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5">
    <cellStyle name="Normalny" xfId="0" builtinId="0"/>
    <cellStyle name="Normalny 8" xfId="1" xr:uid="{EA112898-C9F9-4966-9274-49F20124A455}"/>
    <cellStyle name="Normalny 8 2" xfId="2" xr:uid="{FA2854DF-758E-41B4-A3D3-137AA8231EE1}"/>
    <cellStyle name="Procentowy 2" xfId="4" xr:uid="{75B33AD4-B1E9-4666-872E-CECB5EB9398A}"/>
    <cellStyle name="Walutowy 3" xfId="3" xr:uid="{CF246B68-F25C-4B82-A03B-BD0655801A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2F1F-6EE4-4C6D-B8A4-5FAE017C00FD}">
  <sheetPr>
    <pageSetUpPr fitToPage="1"/>
  </sheetPr>
  <dimension ref="A1:Q36"/>
  <sheetViews>
    <sheetView tabSelected="1" topLeftCell="A4" workbookViewId="0">
      <selection activeCell="N13" sqref="N13"/>
    </sheetView>
  </sheetViews>
  <sheetFormatPr defaultColWidth="9.109375" defaultRowHeight="11.4" x14ac:dyDescent="0.2"/>
  <cols>
    <col min="1" max="1" width="4" style="1" customWidth="1"/>
    <col min="2" max="2" width="51.33203125" style="1" customWidth="1"/>
    <col min="3" max="3" width="5.5546875" style="1" bestFit="1" customWidth="1"/>
    <col min="4" max="4" width="8" style="1" customWidth="1"/>
    <col min="5" max="5" width="9.109375" style="1"/>
    <col min="6" max="6" width="9.88671875" style="1" customWidth="1"/>
    <col min="7" max="7" width="9.44140625" style="1" customWidth="1"/>
    <col min="8" max="8" width="12.6640625" style="1" customWidth="1"/>
    <col min="9" max="9" width="15.21875" style="1" customWidth="1"/>
    <col min="10" max="10" width="14.44140625" style="1" customWidth="1"/>
    <col min="11" max="11" width="13.44140625" style="4" customWidth="1"/>
    <col min="12" max="12" width="14.6640625" style="1" customWidth="1"/>
    <col min="13" max="13" width="14" style="4" customWidth="1"/>
    <col min="14" max="14" width="14.44140625" style="4" customWidth="1"/>
    <col min="15" max="15" width="15.109375" style="1" customWidth="1"/>
    <col min="16" max="16" width="14.109375" style="4" customWidth="1"/>
    <col min="17" max="17" width="14.33203125" style="4" customWidth="1"/>
    <col min="18" max="18" width="9.109375" style="1"/>
    <col min="19" max="19" width="9.21875" style="1" bestFit="1" customWidth="1"/>
    <col min="20" max="16384" width="9.109375" style="1"/>
  </cols>
  <sheetData>
    <row r="1" spans="1:17" ht="13.8" x14ac:dyDescent="0.3">
      <c r="B1" s="54" t="s">
        <v>0</v>
      </c>
      <c r="C1" s="55"/>
      <c r="D1" s="55"/>
      <c r="E1" s="55"/>
      <c r="F1" s="2"/>
      <c r="G1" s="2"/>
      <c r="H1" s="2"/>
      <c r="I1" s="3" t="s">
        <v>1</v>
      </c>
    </row>
    <row r="2" spans="1:17" ht="12" x14ac:dyDescent="0.25">
      <c r="C2" s="5"/>
      <c r="D2" s="5"/>
      <c r="E2" s="5"/>
    </row>
    <row r="3" spans="1:17" ht="12" x14ac:dyDescent="0.25">
      <c r="B3" s="6" t="s">
        <v>2</v>
      </c>
      <c r="C3" s="5"/>
      <c r="D3" s="5"/>
      <c r="E3" s="5"/>
    </row>
    <row r="4" spans="1:17" ht="12" x14ac:dyDescent="0.25">
      <c r="B4" s="1" t="s">
        <v>3</v>
      </c>
      <c r="C4" s="5"/>
      <c r="D4" s="5"/>
      <c r="E4" s="5"/>
    </row>
    <row r="5" spans="1:17" ht="12" x14ac:dyDescent="0.25">
      <c r="B5" s="1" t="s">
        <v>4</v>
      </c>
      <c r="C5" s="5"/>
      <c r="D5" s="5"/>
      <c r="E5" s="5"/>
    </row>
    <row r="6" spans="1:17" ht="12" x14ac:dyDescent="0.25">
      <c r="B6" s="1" t="s">
        <v>5</v>
      </c>
      <c r="C6" s="5"/>
      <c r="D6" s="5"/>
      <c r="E6" s="5"/>
    </row>
    <row r="7" spans="1:17" ht="12" x14ac:dyDescent="0.25">
      <c r="B7" s="1" t="s">
        <v>6</v>
      </c>
      <c r="C7" s="5"/>
      <c r="D7" s="5"/>
      <c r="E7" s="5"/>
    </row>
    <row r="8" spans="1:17" ht="12" x14ac:dyDescent="0.25">
      <c r="B8" s="1" t="s">
        <v>7</v>
      </c>
      <c r="C8" s="5"/>
      <c r="D8" s="5"/>
      <c r="E8" s="5"/>
    </row>
    <row r="9" spans="1:17" ht="12" x14ac:dyDescent="0.25">
      <c r="B9" s="6"/>
      <c r="C9" s="5"/>
      <c r="D9" s="5"/>
      <c r="E9" s="5"/>
    </row>
    <row r="11" spans="1:17" ht="83.4" thickBot="1" x14ac:dyDescent="0.25">
      <c r="A11" s="7" t="s">
        <v>8</v>
      </c>
      <c r="B11" s="8" t="s">
        <v>9</v>
      </c>
      <c r="C11" s="9" t="s">
        <v>10</v>
      </c>
      <c r="D11" s="10" t="s">
        <v>11</v>
      </c>
      <c r="E11" s="11" t="s">
        <v>12</v>
      </c>
      <c r="F11" s="7" t="s">
        <v>13</v>
      </c>
      <c r="G11" s="12" t="s">
        <v>14</v>
      </c>
      <c r="H11" s="13" t="s">
        <v>15</v>
      </c>
      <c r="I11" s="13" t="s">
        <v>16</v>
      </c>
      <c r="J11" s="13" t="s">
        <v>17</v>
      </c>
      <c r="K11" s="14" t="s">
        <v>18</v>
      </c>
      <c r="L11" s="15" t="s">
        <v>19</v>
      </c>
      <c r="M11" s="13" t="s">
        <v>20</v>
      </c>
      <c r="N11" s="16" t="s">
        <v>21</v>
      </c>
      <c r="O11" s="16" t="s">
        <v>22</v>
      </c>
      <c r="P11" s="17"/>
      <c r="Q11" s="17"/>
    </row>
    <row r="12" spans="1:17" ht="14.4" thickBot="1" x14ac:dyDescent="0.25">
      <c r="A12" s="56" t="s">
        <v>23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8"/>
      <c r="P12" s="17"/>
      <c r="Q12" s="17"/>
    </row>
    <row r="13" spans="1:17" ht="13.8" x14ac:dyDescent="0.2">
      <c r="A13" s="18" t="s">
        <v>24</v>
      </c>
      <c r="B13" s="19" t="s">
        <v>25</v>
      </c>
      <c r="C13" s="20" t="s">
        <v>26</v>
      </c>
      <c r="D13" s="21">
        <f>E13*0.5</f>
        <v>60</v>
      </c>
      <c r="E13" s="22">
        <v>120</v>
      </c>
      <c r="F13" s="23"/>
      <c r="G13" s="23"/>
      <c r="H13" s="23"/>
      <c r="I13" s="23"/>
      <c r="J13" s="23"/>
      <c r="K13" s="22"/>
      <c r="L13" s="24"/>
      <c r="M13" s="25"/>
      <c r="N13" s="24">
        <f t="shared" ref="N13:N24" si="0">ROUND(L13*K13,2)</f>
        <v>0</v>
      </c>
      <c r="O13" s="24">
        <f>ROUND(N13+N13*M13,2)</f>
        <v>0</v>
      </c>
    </row>
    <row r="14" spans="1:17" ht="13.8" x14ac:dyDescent="0.2">
      <c r="A14" s="26" t="s">
        <v>27</v>
      </c>
      <c r="B14" s="27" t="s">
        <v>28</v>
      </c>
      <c r="C14" s="28" t="s">
        <v>26</v>
      </c>
      <c r="D14" s="29">
        <f t="shared" ref="D14:D24" si="1">E14*0.5</f>
        <v>120</v>
      </c>
      <c r="E14" s="30">
        <v>240</v>
      </c>
      <c r="F14" s="31"/>
      <c r="G14" s="31"/>
      <c r="H14" s="31"/>
      <c r="I14" s="31"/>
      <c r="J14" s="31"/>
      <c r="K14" s="30"/>
      <c r="L14" s="32"/>
      <c r="M14" s="33"/>
      <c r="N14" s="24">
        <f t="shared" si="0"/>
        <v>0</v>
      </c>
      <c r="O14" s="24">
        <f t="shared" ref="O14:O24" si="2">ROUND(N14+N14*M14,2)</f>
        <v>0</v>
      </c>
    </row>
    <row r="15" spans="1:17" ht="13.8" x14ac:dyDescent="0.2">
      <c r="A15" s="18" t="s">
        <v>29</v>
      </c>
      <c r="B15" s="27" t="s">
        <v>30</v>
      </c>
      <c r="C15" s="28" t="s">
        <v>26</v>
      </c>
      <c r="D15" s="29">
        <f t="shared" si="1"/>
        <v>30</v>
      </c>
      <c r="E15" s="30">
        <v>60</v>
      </c>
      <c r="F15" s="31"/>
      <c r="G15" s="31"/>
      <c r="H15" s="31"/>
      <c r="I15" s="31"/>
      <c r="J15" s="31"/>
      <c r="K15" s="30"/>
      <c r="L15" s="32"/>
      <c r="M15" s="33"/>
      <c r="N15" s="24">
        <f t="shared" si="0"/>
        <v>0</v>
      </c>
      <c r="O15" s="24">
        <f t="shared" si="2"/>
        <v>0</v>
      </c>
    </row>
    <row r="16" spans="1:17" ht="13.8" x14ac:dyDescent="0.2">
      <c r="A16" s="26" t="s">
        <v>31</v>
      </c>
      <c r="B16" s="34" t="s">
        <v>32</v>
      </c>
      <c r="C16" s="28" t="s">
        <v>26</v>
      </c>
      <c r="D16" s="29">
        <f t="shared" si="1"/>
        <v>120</v>
      </c>
      <c r="E16" s="30">
        <v>240</v>
      </c>
      <c r="F16" s="31"/>
      <c r="G16" s="31"/>
      <c r="H16" s="31"/>
      <c r="I16" s="31"/>
      <c r="J16" s="31"/>
      <c r="K16" s="30"/>
      <c r="L16" s="32"/>
      <c r="M16" s="33"/>
      <c r="N16" s="24">
        <f t="shared" si="0"/>
        <v>0</v>
      </c>
      <c r="O16" s="24">
        <f t="shared" si="2"/>
        <v>0</v>
      </c>
    </row>
    <row r="17" spans="1:15" ht="13.8" x14ac:dyDescent="0.2">
      <c r="A17" s="18" t="s">
        <v>33</v>
      </c>
      <c r="B17" s="27" t="s">
        <v>34</v>
      </c>
      <c r="C17" s="28" t="s">
        <v>26</v>
      </c>
      <c r="D17" s="29">
        <f t="shared" si="1"/>
        <v>360</v>
      </c>
      <c r="E17" s="30">
        <v>720</v>
      </c>
      <c r="F17" s="31"/>
      <c r="G17" s="31"/>
      <c r="H17" s="31"/>
      <c r="I17" s="31"/>
      <c r="J17" s="31"/>
      <c r="K17" s="30"/>
      <c r="L17" s="32"/>
      <c r="M17" s="33"/>
      <c r="N17" s="24">
        <f t="shared" si="0"/>
        <v>0</v>
      </c>
      <c r="O17" s="24">
        <f t="shared" si="2"/>
        <v>0</v>
      </c>
    </row>
    <row r="18" spans="1:15" ht="13.8" x14ac:dyDescent="0.2">
      <c r="A18" s="26" t="s">
        <v>35</v>
      </c>
      <c r="B18" s="27" t="s">
        <v>36</v>
      </c>
      <c r="C18" s="28" t="s">
        <v>26</v>
      </c>
      <c r="D18" s="29">
        <f t="shared" si="1"/>
        <v>5</v>
      </c>
      <c r="E18" s="30">
        <v>10</v>
      </c>
      <c r="F18" s="31"/>
      <c r="G18" s="31"/>
      <c r="H18" s="31"/>
      <c r="I18" s="31"/>
      <c r="J18" s="31"/>
      <c r="K18" s="30"/>
      <c r="L18" s="32"/>
      <c r="M18" s="33"/>
      <c r="N18" s="24">
        <f t="shared" si="0"/>
        <v>0</v>
      </c>
      <c r="O18" s="24">
        <f t="shared" si="2"/>
        <v>0</v>
      </c>
    </row>
    <row r="19" spans="1:15" ht="27.6" x14ac:dyDescent="0.2">
      <c r="A19" s="18" t="s">
        <v>37</v>
      </c>
      <c r="B19" s="27" t="s">
        <v>38</v>
      </c>
      <c r="C19" s="28" t="s">
        <v>26</v>
      </c>
      <c r="D19" s="29">
        <f t="shared" si="1"/>
        <v>5</v>
      </c>
      <c r="E19" s="30">
        <v>10</v>
      </c>
      <c r="F19" s="31"/>
      <c r="G19" s="31"/>
      <c r="H19" s="31"/>
      <c r="I19" s="31"/>
      <c r="J19" s="31"/>
      <c r="K19" s="30"/>
      <c r="L19" s="32"/>
      <c r="M19" s="33"/>
      <c r="N19" s="24">
        <f t="shared" si="0"/>
        <v>0</v>
      </c>
      <c r="O19" s="24">
        <f t="shared" si="2"/>
        <v>0</v>
      </c>
    </row>
    <row r="20" spans="1:15" ht="13.8" x14ac:dyDescent="0.2">
      <c r="A20" s="26" t="s">
        <v>39</v>
      </c>
      <c r="B20" s="27" t="s">
        <v>40</v>
      </c>
      <c r="C20" s="28" t="s">
        <v>26</v>
      </c>
      <c r="D20" s="29">
        <f t="shared" si="1"/>
        <v>25</v>
      </c>
      <c r="E20" s="30">
        <v>50</v>
      </c>
      <c r="F20" s="31"/>
      <c r="G20" s="31"/>
      <c r="H20" s="31"/>
      <c r="I20" s="31"/>
      <c r="J20" s="31"/>
      <c r="K20" s="30"/>
      <c r="L20" s="32"/>
      <c r="M20" s="33"/>
      <c r="N20" s="24">
        <f t="shared" si="0"/>
        <v>0</v>
      </c>
      <c r="O20" s="24">
        <f t="shared" si="2"/>
        <v>0</v>
      </c>
    </row>
    <row r="21" spans="1:15" ht="13.8" x14ac:dyDescent="0.2">
      <c r="A21" s="18" t="s">
        <v>41</v>
      </c>
      <c r="B21" s="27" t="s">
        <v>42</v>
      </c>
      <c r="C21" s="28" t="s">
        <v>26</v>
      </c>
      <c r="D21" s="29">
        <f t="shared" si="1"/>
        <v>25</v>
      </c>
      <c r="E21" s="30">
        <v>50</v>
      </c>
      <c r="F21" s="31"/>
      <c r="G21" s="31"/>
      <c r="H21" s="31"/>
      <c r="I21" s="31"/>
      <c r="J21" s="31"/>
      <c r="K21" s="30"/>
      <c r="L21" s="32"/>
      <c r="M21" s="33"/>
      <c r="N21" s="24">
        <f t="shared" si="0"/>
        <v>0</v>
      </c>
      <c r="O21" s="24">
        <f t="shared" si="2"/>
        <v>0</v>
      </c>
    </row>
    <row r="22" spans="1:15" ht="13.8" x14ac:dyDescent="0.2">
      <c r="A22" s="26" t="s">
        <v>43</v>
      </c>
      <c r="B22" s="27" t="s">
        <v>44</v>
      </c>
      <c r="C22" s="28" t="s">
        <v>26</v>
      </c>
      <c r="D22" s="29">
        <f t="shared" si="1"/>
        <v>2.5</v>
      </c>
      <c r="E22" s="30">
        <v>5</v>
      </c>
      <c r="F22" s="31"/>
      <c r="G22" s="31"/>
      <c r="H22" s="31"/>
      <c r="I22" s="31"/>
      <c r="J22" s="31"/>
      <c r="K22" s="30"/>
      <c r="L22" s="32"/>
      <c r="M22" s="33"/>
      <c r="N22" s="24">
        <f t="shared" si="0"/>
        <v>0</v>
      </c>
      <c r="O22" s="24">
        <f t="shared" si="2"/>
        <v>0</v>
      </c>
    </row>
    <row r="23" spans="1:15" ht="13.8" x14ac:dyDescent="0.2">
      <c r="A23" s="18" t="s">
        <v>45</v>
      </c>
      <c r="B23" s="27" t="s">
        <v>46</v>
      </c>
      <c r="C23" s="28" t="s">
        <v>26</v>
      </c>
      <c r="D23" s="29">
        <f t="shared" si="1"/>
        <v>5</v>
      </c>
      <c r="E23" s="30">
        <v>10</v>
      </c>
      <c r="F23" s="31"/>
      <c r="G23" s="31"/>
      <c r="H23" s="31"/>
      <c r="I23" s="31"/>
      <c r="J23" s="31"/>
      <c r="K23" s="30"/>
      <c r="L23" s="32"/>
      <c r="M23" s="33"/>
      <c r="N23" s="24">
        <f t="shared" si="0"/>
        <v>0</v>
      </c>
      <c r="O23" s="24">
        <f t="shared" si="2"/>
        <v>0</v>
      </c>
    </row>
    <row r="24" spans="1:15" ht="14.4" thickBot="1" x14ac:dyDescent="0.25">
      <c r="A24" s="26" t="s">
        <v>47</v>
      </c>
      <c r="B24" s="27" t="s">
        <v>48</v>
      </c>
      <c r="C24" s="28" t="s">
        <v>26</v>
      </c>
      <c r="D24" s="29">
        <f t="shared" si="1"/>
        <v>5</v>
      </c>
      <c r="E24" s="30">
        <v>10</v>
      </c>
      <c r="F24" s="31"/>
      <c r="G24" s="31"/>
      <c r="H24" s="31"/>
      <c r="I24" s="31"/>
      <c r="J24" s="31"/>
      <c r="K24" s="30"/>
      <c r="L24" s="32"/>
      <c r="M24" s="35"/>
      <c r="N24" s="24">
        <f t="shared" si="0"/>
        <v>0</v>
      </c>
      <c r="O24" s="24">
        <f t="shared" si="2"/>
        <v>0</v>
      </c>
    </row>
    <row r="25" spans="1:15" ht="28.8" customHeight="1" thickBot="1" x14ac:dyDescent="0.35">
      <c r="A25" s="59" t="s">
        <v>49</v>
      </c>
      <c r="B25" s="59"/>
      <c r="C25" s="59"/>
      <c r="D25" s="59"/>
      <c r="E25" s="59"/>
      <c r="F25" s="59"/>
      <c r="G25" s="59"/>
      <c r="H25" s="59"/>
      <c r="I25" s="59"/>
      <c r="J25" s="59"/>
      <c r="K25" s="36"/>
      <c r="L25" s="36"/>
      <c r="M25" s="37" t="s">
        <v>50</v>
      </c>
      <c r="N25" s="38">
        <f>SUM(N13:N24)</f>
        <v>0</v>
      </c>
      <c r="O25" s="39">
        <f>SUM(O13:O24)</f>
        <v>0</v>
      </c>
    </row>
    <row r="26" spans="1:15" ht="13.8" x14ac:dyDescent="0.3">
      <c r="A26" s="59" t="s">
        <v>51</v>
      </c>
      <c r="B26" s="59"/>
      <c r="C26" s="59"/>
      <c r="D26" s="59"/>
      <c r="E26" s="59"/>
      <c r="F26" s="59"/>
      <c r="G26" s="59"/>
      <c r="H26" s="59"/>
      <c r="I26" s="59"/>
      <c r="J26" s="59"/>
      <c r="K26" s="36"/>
      <c r="L26" s="36"/>
      <c r="M26" s="40"/>
      <c r="N26" s="41"/>
      <c r="O26" s="41"/>
    </row>
    <row r="27" spans="1:15" ht="13.8" x14ac:dyDescent="0.3">
      <c r="A27" s="42"/>
      <c r="B27" s="43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40"/>
      <c r="N27" s="41"/>
      <c r="O27" s="41"/>
    </row>
    <row r="28" spans="1:15" ht="13.8" x14ac:dyDescent="0.3">
      <c r="A28" s="42"/>
      <c r="B28" s="43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40"/>
      <c r="N28" s="41"/>
      <c r="O28" s="41"/>
    </row>
    <row r="29" spans="1:15" ht="14.4" thickBot="1" x14ac:dyDescent="0.35">
      <c r="A29" s="42"/>
      <c r="B29" s="60" t="s">
        <v>52</v>
      </c>
      <c r="C29" s="60"/>
      <c r="D29" s="60"/>
      <c r="E29" s="60"/>
      <c r="F29" s="60"/>
      <c r="G29" s="60"/>
      <c r="H29" s="44"/>
      <c r="I29" s="44"/>
      <c r="J29" s="44"/>
      <c r="K29" s="44"/>
      <c r="L29" s="36"/>
      <c r="M29" s="45"/>
      <c r="N29" s="36"/>
      <c r="O29" s="36"/>
    </row>
    <row r="30" spans="1:15" ht="14.4" thickBot="1" x14ac:dyDescent="0.25">
      <c r="A30" s="42"/>
      <c r="B30" s="60"/>
      <c r="C30" s="60"/>
      <c r="D30" s="60"/>
      <c r="E30" s="60"/>
      <c r="F30" s="60"/>
      <c r="G30" s="60"/>
      <c r="H30" s="44"/>
      <c r="I30" s="61" t="str">
        <f>A12</f>
        <v>Akcesoria jednorazowego użytku do bronchonawigacji Illumisite</v>
      </c>
      <c r="J30" s="62"/>
      <c r="K30" s="62"/>
      <c r="L30" s="62"/>
      <c r="M30" s="62"/>
      <c r="N30" s="62"/>
      <c r="O30" s="63"/>
    </row>
    <row r="31" spans="1:15" ht="55.8" thickBot="1" x14ac:dyDescent="0.25">
      <c r="A31" s="42"/>
      <c r="B31" s="60"/>
      <c r="C31" s="60"/>
      <c r="D31" s="60"/>
      <c r="E31" s="60"/>
      <c r="F31" s="60"/>
      <c r="G31" s="60"/>
      <c r="H31" s="44"/>
      <c r="I31" s="46" t="s">
        <v>53</v>
      </c>
      <c r="J31" s="46" t="s">
        <v>54</v>
      </c>
      <c r="K31" s="46" t="s">
        <v>55</v>
      </c>
      <c r="L31" s="47" t="s">
        <v>56</v>
      </c>
      <c r="M31" s="46" t="s">
        <v>57</v>
      </c>
      <c r="N31" s="47" t="s">
        <v>58</v>
      </c>
      <c r="O31" s="47" t="s">
        <v>59</v>
      </c>
    </row>
    <row r="32" spans="1:15" ht="14.4" thickBot="1" x14ac:dyDescent="0.25">
      <c r="A32" s="42"/>
      <c r="B32" s="60"/>
      <c r="C32" s="60"/>
      <c r="D32" s="60"/>
      <c r="E32" s="60"/>
      <c r="F32" s="60"/>
      <c r="G32" s="60"/>
      <c r="H32" s="44"/>
      <c r="I32" s="48">
        <f>N25</f>
        <v>0</v>
      </c>
      <c r="J32" s="49">
        <f>O25</f>
        <v>0</v>
      </c>
      <c r="K32" s="50">
        <v>0.3</v>
      </c>
      <c r="L32" s="49">
        <f>ROUND(I32*K32,0)</f>
        <v>0</v>
      </c>
      <c r="M32" s="49">
        <f>ROUND(J32*K32,0)</f>
        <v>0</v>
      </c>
      <c r="N32" s="49">
        <f>ROUND(I32+L32,2)</f>
        <v>0</v>
      </c>
      <c r="O32" s="51">
        <f>ROUND(J32+M32,2)</f>
        <v>0</v>
      </c>
    </row>
    <row r="36" spans="1:17" ht="18" x14ac:dyDescent="0.2">
      <c r="A36" s="52" t="s">
        <v>60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</row>
  </sheetData>
  <mergeCells count="7">
    <mergeCell ref="A36:Q36"/>
    <mergeCell ref="B1:E1"/>
    <mergeCell ref="A12:O12"/>
    <mergeCell ref="A25:J25"/>
    <mergeCell ref="A26:J26"/>
    <mergeCell ref="B29:G32"/>
    <mergeCell ref="I30:O30"/>
  </mergeCells>
  <pageMargins left="0.25" right="0.25" top="0.75" bottom="0.75" header="0.3" footer="0.3"/>
  <pageSetup paperSize="9" scale="59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Staniszewska Katarzyna</dc:creator>
  <cp:lastModifiedBy>Staniszewska Katarzyna</cp:lastModifiedBy>
  <cp:lastPrinted>2024-10-07T10:33:06Z</cp:lastPrinted>
  <dcterms:created xsi:type="dcterms:W3CDTF">2024-09-09T09:15:58Z</dcterms:created>
  <dcterms:modified xsi:type="dcterms:W3CDTF">2024-10-07T10:33:14Z</dcterms:modified>
</cp:coreProperties>
</file>