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activeTab="5"/>
  </bookViews>
  <sheets>
    <sheet name="Zestawienie pojemników" sheetId="1" r:id="rId1"/>
    <sheet name="sektor 1" sheetId="2" r:id="rId2"/>
    <sheet name="sektor 2" sheetId="3" r:id="rId3"/>
    <sheet name="sektor 3" sheetId="4" r:id="rId4"/>
    <sheet name="sektor 4" sheetId="5" r:id="rId5"/>
    <sheet name="sektor 5" sheetId="6" r:id="rId6"/>
  </sheets>
  <definedNames>
    <definedName name="_xlnm._FilterDatabase" localSheetId="5" hidden="1">'sektor 5'!$A$5:$I$156</definedName>
    <definedName name="Excel_BuiltIn__FilterDatabase_2">#REF!</definedName>
    <definedName name="_xlnm.Print_Area" localSheetId="1">'sektor 1'!$A$1:$I$92</definedName>
    <definedName name="_xlnm.Print_Area" localSheetId="2">'sektor 2'!$A$1:$I$67</definedName>
    <definedName name="_xlnm.Print_Area" localSheetId="3">'sektor 3'!$A$1:$I$131</definedName>
    <definedName name="_xlnm.Print_Area" localSheetId="4">'sektor 4'!$A$1:$I$167</definedName>
    <definedName name="_xlnm.Print_Area" localSheetId="5">'sektor 5'!$A$1:$I$171</definedName>
  </definedNames>
  <calcPr fullCalcOnLoad="1"/>
</workbook>
</file>

<file path=xl/sharedStrings.xml><?xml version="1.0" encoding="utf-8"?>
<sst xmlns="http://schemas.openxmlformats.org/spreadsheetml/2006/main" count="1269" uniqueCount="507">
  <si>
    <t>SEKTOR 4</t>
  </si>
  <si>
    <t>ZAMÓWIENIE  ZBK</t>
  </si>
  <si>
    <t>M-mieszkalne   U-użytkowe</t>
  </si>
  <si>
    <t>Adres budynku</t>
  </si>
  <si>
    <t>Pojemność śmietnika</t>
  </si>
  <si>
    <t>Ilość pojemników</t>
  </si>
  <si>
    <t>Uwagi dodatkowe</t>
  </si>
  <si>
    <t>Lokalizacja śmietników</t>
  </si>
  <si>
    <t>Nr działki, obręb</t>
  </si>
  <si>
    <t>Konieczny rodzaj pojemnika</t>
  </si>
  <si>
    <t>M</t>
  </si>
  <si>
    <t>Grochowska 35</t>
  </si>
  <si>
    <t>367, obręb 14</t>
  </si>
  <si>
    <t>metalowy</t>
  </si>
  <si>
    <t>Grochowska 35A</t>
  </si>
  <si>
    <t>szkło</t>
  </si>
  <si>
    <t>plastIk</t>
  </si>
  <si>
    <t>papier</t>
  </si>
  <si>
    <t>Grochowska 20</t>
  </si>
  <si>
    <t>Nowodworska 2</t>
  </si>
  <si>
    <t>8; obręb 14</t>
  </si>
  <si>
    <t>Nowodworska 6</t>
  </si>
  <si>
    <t>Polna 9</t>
  </si>
  <si>
    <t>Polna 7B</t>
  </si>
  <si>
    <t>Polna 12</t>
  </si>
  <si>
    <t>Polna 8B</t>
  </si>
  <si>
    <t>Polna 8 prywatny</t>
  </si>
  <si>
    <t>Ostrołęcka 4</t>
  </si>
  <si>
    <t>473; obręb 14</t>
  </si>
  <si>
    <t>Polna 15</t>
  </si>
  <si>
    <t>Stefczyka 10</t>
  </si>
  <si>
    <t>440/2 obręb 16</t>
  </si>
  <si>
    <t>Polna 16</t>
  </si>
  <si>
    <t>Stefczyka 1</t>
  </si>
  <si>
    <t>Stefczyka 1A</t>
  </si>
  <si>
    <t>Polna 7A</t>
  </si>
  <si>
    <t>Polna 16B</t>
  </si>
  <si>
    <t>Polna 7</t>
  </si>
  <si>
    <t>Stawidłowa 25</t>
  </si>
  <si>
    <t>Stawidłowa 27</t>
  </si>
  <si>
    <t>273/2 ; obręb 14</t>
  </si>
  <si>
    <t>Polna 4</t>
  </si>
  <si>
    <t>Stefczyka 4</t>
  </si>
  <si>
    <t>443/21 obręb 16</t>
  </si>
  <si>
    <t>Stefczyka 5</t>
  </si>
  <si>
    <t>Stefczyka 6</t>
  </si>
  <si>
    <t>Ogrodowa 2</t>
  </si>
  <si>
    <t xml:space="preserve">M </t>
  </si>
  <si>
    <t>Ogrodowa 1</t>
  </si>
  <si>
    <t>Polna 1</t>
  </si>
  <si>
    <t>Polna 20</t>
  </si>
  <si>
    <t>Polna 2</t>
  </si>
  <si>
    <t>Grunwaldzka 27</t>
  </si>
  <si>
    <t>Grunwaldzka 29</t>
  </si>
  <si>
    <t>Grunwaldzka 25</t>
  </si>
  <si>
    <t>Tamka 3</t>
  </si>
  <si>
    <t>Tamka 10</t>
  </si>
  <si>
    <t>337; obręb 15</t>
  </si>
  <si>
    <t>Tamka 9-10</t>
  </si>
  <si>
    <t>Tamka 15</t>
  </si>
  <si>
    <t>342; obręb 15</t>
  </si>
  <si>
    <t>Traugutta 33</t>
  </si>
  <si>
    <t>Traugutta 37</t>
  </si>
  <si>
    <t>5/95; obręb 16</t>
  </si>
  <si>
    <t>Traugutta 66</t>
  </si>
  <si>
    <t>Traugutta 65</t>
  </si>
  <si>
    <t>6/6 obr.16</t>
  </si>
  <si>
    <t>Warszawska 131A</t>
  </si>
  <si>
    <t>Warszawska 131 a,b</t>
  </si>
  <si>
    <t>594; obręb 14</t>
  </si>
  <si>
    <t>Warszawska 131B</t>
  </si>
  <si>
    <t>Warszawska 99</t>
  </si>
  <si>
    <t>529; obręb 14</t>
  </si>
  <si>
    <t>metalowe</t>
  </si>
  <si>
    <t>Kos. Gdyńskich 46</t>
  </si>
  <si>
    <t>Kos. Gdyńskich 43</t>
  </si>
  <si>
    <t>154/2; obręb 16</t>
  </si>
  <si>
    <t>Kos. Gdyńskich 44</t>
  </si>
  <si>
    <t>Kos. Gdyńskich 45</t>
  </si>
  <si>
    <t>Królewiecka 25</t>
  </si>
  <si>
    <t>40/1; obręb 15</t>
  </si>
  <si>
    <t>Królewiecka 27</t>
  </si>
  <si>
    <t>Królewiecka 36</t>
  </si>
  <si>
    <t>Królewiecka 38</t>
  </si>
  <si>
    <t>Królewiecka 40</t>
  </si>
  <si>
    <t>Królewiecka 45</t>
  </si>
  <si>
    <t>Królewiecka 41</t>
  </si>
  <si>
    <t>40/42; obręb 15</t>
  </si>
  <si>
    <t>Królewiecka 47</t>
  </si>
  <si>
    <t>Królewiecka 49</t>
  </si>
  <si>
    <t>Królewiecka 51</t>
  </si>
  <si>
    <t>Królewiecka 37 – 39</t>
  </si>
  <si>
    <t>Królewiecka 50</t>
  </si>
  <si>
    <t>Królewiecka 46 – 48</t>
  </si>
  <si>
    <t>Teatralna 6</t>
  </si>
  <si>
    <t>Orla 1</t>
  </si>
  <si>
    <t>Orla 5</t>
  </si>
  <si>
    <t>123/9; obręb 15</t>
  </si>
  <si>
    <t>Orla 3A</t>
  </si>
  <si>
    <t>Orla 3</t>
  </si>
  <si>
    <t>Orla 4</t>
  </si>
  <si>
    <t>Freta 3</t>
  </si>
  <si>
    <t>Stawidłowa 17</t>
  </si>
  <si>
    <t>224 ; obręb 14</t>
  </si>
  <si>
    <t>Freta 10 – 14</t>
  </si>
  <si>
    <t>Freta 1</t>
  </si>
  <si>
    <t>Freta 7</t>
  </si>
  <si>
    <t>Traugutta 19</t>
  </si>
  <si>
    <t>Traugutta 18</t>
  </si>
  <si>
    <t>236; obręb 16</t>
  </si>
  <si>
    <t>12 Lutego 10</t>
  </si>
  <si>
    <t>Trybunalska 19-20</t>
  </si>
  <si>
    <t>97/40; obręb 16</t>
  </si>
  <si>
    <t>12 Lutego 8; 12</t>
  </si>
  <si>
    <t>Ratuszowa 3, 5, 7, 9, 6</t>
  </si>
  <si>
    <t>Widok 8</t>
  </si>
  <si>
    <t>Widok 9</t>
  </si>
  <si>
    <t>481/2 obręb 16</t>
  </si>
  <si>
    <t>Widok 12</t>
  </si>
  <si>
    <t>Widok 14</t>
  </si>
  <si>
    <t>Wyspiańskiego 27</t>
  </si>
  <si>
    <t>Wyspiańskiego 32-33</t>
  </si>
  <si>
    <t>247/12; obręb 16</t>
  </si>
  <si>
    <t>Wyspiańskiego 26; 28; 29; 30; 31; 32-33; 34-35; 36; 38</t>
  </si>
  <si>
    <t>Zw. Jaszczurczego 20</t>
  </si>
  <si>
    <t>Zw. Jaszczurczego 20 - w podwórzu przy garażach, za trafostacją</t>
  </si>
  <si>
    <t>280/44, obręb 16</t>
  </si>
  <si>
    <t>U</t>
  </si>
  <si>
    <t>Ratuszowa 4</t>
  </si>
  <si>
    <t>177/4, obręb 16</t>
  </si>
  <si>
    <t>Cz. Krzyża 2</t>
  </si>
  <si>
    <t>366 obr. 15</t>
  </si>
  <si>
    <t>Bul. Zygmunta Augusta 13</t>
  </si>
  <si>
    <t>224/1 obr. 15</t>
  </si>
  <si>
    <t>Związku Jaszczurczego 17</t>
  </si>
  <si>
    <t>282/2 obr. 16</t>
  </si>
  <si>
    <t>Parking ul. 12-go Lutego 5</t>
  </si>
  <si>
    <t>171/21 obr 15</t>
  </si>
  <si>
    <t>Łączności 3</t>
  </si>
  <si>
    <t>Łączności 3 - za budynkiem</t>
  </si>
  <si>
    <t>179 obr. 16</t>
  </si>
  <si>
    <t>NA ODPADY ZMIESZANE</t>
  </si>
  <si>
    <t>NA ODPADY SEGREGOWANE</t>
  </si>
  <si>
    <t>SEKTOR 3</t>
  </si>
  <si>
    <t>Browarna 104</t>
  </si>
  <si>
    <t>Browarna 108</t>
  </si>
  <si>
    <t>dz. 51/8, obr. 12</t>
  </si>
  <si>
    <t>Browarna 106</t>
  </si>
  <si>
    <t>Browarna 107</t>
  </si>
  <si>
    <t>Browarna 2</t>
  </si>
  <si>
    <t>dz. 406/10, obr. 11</t>
  </si>
  <si>
    <t>Browarna 4</t>
  </si>
  <si>
    <t>Browarna 98</t>
  </si>
  <si>
    <t>dz. 36/8 obr. 11</t>
  </si>
  <si>
    <t>Browarna 102</t>
  </si>
  <si>
    <t>Dolna 13</t>
  </si>
  <si>
    <t xml:space="preserve">dz. 43/4 - na zapleczu ul. Dolnej 13, przy komórkach </t>
  </si>
  <si>
    <t>Dolna 13,14,15,16,17</t>
  </si>
  <si>
    <t>Browarna 100</t>
  </si>
  <si>
    <t>Browarna 101</t>
  </si>
  <si>
    <t>Piechoty 2</t>
  </si>
  <si>
    <t>Piechoty 3</t>
  </si>
  <si>
    <t>257/2 obręb 18</t>
  </si>
  <si>
    <t>Ślepa 3A</t>
  </si>
  <si>
    <t>Agrykola 23</t>
  </si>
  <si>
    <t>378/3 obręb 9</t>
  </si>
  <si>
    <t>Górnośląska 7</t>
  </si>
  <si>
    <t>395/30 obręb 9</t>
  </si>
  <si>
    <t>Bema 33</t>
  </si>
  <si>
    <t>Kościuszki 3</t>
  </si>
  <si>
    <t>14     obręb 18</t>
  </si>
  <si>
    <t>Kwiatowa 3</t>
  </si>
  <si>
    <t>231/2 obręb 16</t>
  </si>
  <si>
    <t>Moniuszki 9</t>
  </si>
  <si>
    <t>dz. 395/29, obr. 9</t>
  </si>
  <si>
    <t>Browarna 112-113</t>
  </si>
  <si>
    <t>Niska 28</t>
  </si>
  <si>
    <t>dz. 53/10, obr. 12</t>
  </si>
  <si>
    <t>Niska 25</t>
  </si>
  <si>
    <t>dz. 53/65, obr. 12</t>
  </si>
  <si>
    <t>Płk. Dąbka 128</t>
  </si>
  <si>
    <t>Płk. Dąbka/Piłsudskiego</t>
  </si>
  <si>
    <t>dz. 172/5, obr. 11</t>
  </si>
  <si>
    <t>Pływacka 1</t>
  </si>
  <si>
    <t>Pływacka 2</t>
  </si>
  <si>
    <t>dz. 46/14, obr. 12</t>
  </si>
  <si>
    <t>Pływacka 1A</t>
  </si>
  <si>
    <t>Robotnicza 51A</t>
  </si>
  <si>
    <t>dz. 378/2, obr. 11</t>
  </si>
  <si>
    <t>Skwer Of. Spr. Elb. 1</t>
  </si>
  <si>
    <t>Skwer Ofiar</t>
  </si>
  <si>
    <t>dz. 260, obr. 12</t>
  </si>
  <si>
    <t>Żeglarska 24</t>
  </si>
  <si>
    <t>dz. 509, obr. 10</t>
  </si>
  <si>
    <t>Bema 41</t>
  </si>
  <si>
    <t>Bema 39</t>
  </si>
  <si>
    <t>367  obręb 18</t>
  </si>
  <si>
    <t>Bema 25</t>
  </si>
  <si>
    <t>38/2 obręb 18</t>
  </si>
  <si>
    <t>Kościuszki 22</t>
  </si>
  <si>
    <t>Ślepa 1</t>
  </si>
  <si>
    <t>241/3 obręb 18</t>
  </si>
  <si>
    <t>Kościuszki 24</t>
  </si>
  <si>
    <t xml:space="preserve">Kościuszki 32   </t>
  </si>
  <si>
    <t>Kościuszki 28-30</t>
  </si>
  <si>
    <t>Ślepa 2</t>
  </si>
  <si>
    <t>Ślepa 3</t>
  </si>
  <si>
    <t>Królewiecka 117</t>
  </si>
  <si>
    <t>dz. 575/2, obr. 10</t>
  </si>
  <si>
    <t>Królewiecka 107 – 111</t>
  </si>
  <si>
    <t xml:space="preserve">Królewiecka 103 </t>
  </si>
  <si>
    <t>Królewiecka 97</t>
  </si>
  <si>
    <t>dz. 579/17, obr. 10</t>
  </si>
  <si>
    <t>Królewiecka 99</t>
  </si>
  <si>
    <t>Robotnicza 84</t>
  </si>
  <si>
    <t>Robotnicza 70-80</t>
  </si>
  <si>
    <t>dz. 423/67, obr. 11</t>
  </si>
  <si>
    <t>Robotnicza 70</t>
  </si>
  <si>
    <t>Robotnicza 72</t>
  </si>
  <si>
    <t>Robotnicza 74</t>
  </si>
  <si>
    <t>Robotnicza 80</t>
  </si>
  <si>
    <t>Robotnicza 91</t>
  </si>
  <si>
    <t>dz. 307/7, obr. 11</t>
  </si>
  <si>
    <t>Robotnicza 81 – 83</t>
  </si>
  <si>
    <t>Robotnicza 85 – 87 – 89</t>
  </si>
  <si>
    <t>Jaśminowa 11</t>
  </si>
  <si>
    <t>dz. 246/2, obr. 11</t>
  </si>
  <si>
    <t>MU</t>
  </si>
  <si>
    <t>Jaśminowa 3-5-7</t>
  </si>
  <si>
    <t>Jaśminowa 3-5-7 - obudowa przy wjeździe na zaplecze budynku</t>
  </si>
  <si>
    <t>245 obr. 11</t>
  </si>
  <si>
    <t>Browarna 22</t>
  </si>
  <si>
    <t>Jaśminowa 4</t>
  </si>
  <si>
    <t>Browarna 27-27a/Jaśminowa 1</t>
  </si>
  <si>
    <t>Kościuszki 48</t>
  </si>
  <si>
    <t>Kościuszki 48 – pojemnik od strony zaplecza</t>
  </si>
  <si>
    <t>222, obr. 18</t>
  </si>
  <si>
    <t>Bema 14</t>
  </si>
  <si>
    <t>303, obr. 16</t>
  </si>
  <si>
    <t xml:space="preserve">Robotnicza 79 - przychodnia </t>
  </si>
  <si>
    <t>Robotnicza 79 - od strony wejścia głównego</t>
  </si>
  <si>
    <t>310/6</t>
  </si>
  <si>
    <t xml:space="preserve">Bażyńskiego 2 - przychodnia </t>
  </si>
  <si>
    <t>Bażyńskiego 2 - przy budynku</t>
  </si>
  <si>
    <t>311/3</t>
  </si>
  <si>
    <t>dz. 39/7, obr. 15</t>
  </si>
  <si>
    <t>Browarna 101A</t>
  </si>
  <si>
    <t>bio</t>
  </si>
  <si>
    <t>Załącznik nr 1</t>
  </si>
  <si>
    <t>SEKTOR 1</t>
  </si>
  <si>
    <t>M-mieszkalne                        U-użytkowe</t>
  </si>
  <si>
    <t>Al. Odrodzenia 17</t>
  </si>
  <si>
    <t>Browarna 29</t>
  </si>
  <si>
    <t>dz. 235/2, obr. 11</t>
  </si>
  <si>
    <t>Kasprzaka 13</t>
  </si>
  <si>
    <t>dz. 149, obr. 3</t>
  </si>
  <si>
    <t>Krakusa 3</t>
  </si>
  <si>
    <t>dz. 421/16, obr. 3</t>
  </si>
  <si>
    <t>Krakusa 5</t>
  </si>
  <si>
    <t>Klimuszki 12 – 14; 16-18; 20-22</t>
  </si>
  <si>
    <t>Mazurska 21-21A</t>
  </si>
  <si>
    <t>dz. 22/2, obr. 3</t>
  </si>
  <si>
    <t>Obr. Pokoju 40</t>
  </si>
  <si>
    <t xml:space="preserve">Obr. Pokoju 40 - przy budynku na wysokości Obr. Pokoju 37 </t>
  </si>
  <si>
    <t>dz. 833 obr. 3</t>
  </si>
  <si>
    <t>Poprzeczna 29</t>
  </si>
  <si>
    <t>system segregacji workowy</t>
  </si>
  <si>
    <t>dz.13 obr. 11</t>
  </si>
  <si>
    <t>Poprzeczna 14</t>
  </si>
  <si>
    <t>dz.31/4 obr. 11</t>
  </si>
  <si>
    <t>Robotnicza 160A</t>
  </si>
  <si>
    <t>dz. 217, obr. 11</t>
  </si>
  <si>
    <t>Słonecznikowa 3</t>
  </si>
  <si>
    <t>dz. 71/2, obr. 25</t>
  </si>
  <si>
    <t>Słonecznikowa 5</t>
  </si>
  <si>
    <t>Poprzeczna 17</t>
  </si>
  <si>
    <t>841/3</t>
  </si>
  <si>
    <t>matalowy</t>
  </si>
  <si>
    <t xml:space="preserve">Poprzeczna 26 </t>
  </si>
  <si>
    <t xml:space="preserve">Poprzeczna 19 </t>
  </si>
  <si>
    <t>WM Poprzeczna 27</t>
  </si>
  <si>
    <t>WM Poprzeczna 15-16</t>
  </si>
  <si>
    <t>WM Poprzeczna 18</t>
  </si>
  <si>
    <t>WM Poprzeczna 24-25</t>
  </si>
  <si>
    <t>WM Poprzeczna 20</t>
  </si>
  <si>
    <t>Obr. Pokoju 15</t>
  </si>
  <si>
    <t>dz. 280, obr. 3</t>
  </si>
  <si>
    <t>Obr. Pokoju 17-17A</t>
  </si>
  <si>
    <t>Obr.Pokoju 18</t>
  </si>
  <si>
    <t>dz. 218/3, obr. 3</t>
  </si>
  <si>
    <t>Płocka 2 – 2A</t>
  </si>
  <si>
    <t>Wiejska 32</t>
  </si>
  <si>
    <t>dz. 164/19, obr. 3</t>
  </si>
  <si>
    <t>Lubraniecka 19</t>
  </si>
  <si>
    <t>0,24</t>
  </si>
  <si>
    <t>SEKTOR 2</t>
  </si>
  <si>
    <t>Częstochowska 11,13,15</t>
  </si>
  <si>
    <t>Częstochowska 11</t>
  </si>
  <si>
    <t>Częstochowska 38</t>
  </si>
  <si>
    <t>dz. 612/2, obr. 5</t>
  </si>
  <si>
    <t>Iwaszkiewicza 9</t>
  </si>
  <si>
    <t>Iwaszkiewicza</t>
  </si>
  <si>
    <t>Marymoncka 4</t>
  </si>
  <si>
    <t>dz. 181/4, obr. 9</t>
  </si>
  <si>
    <t>Marymoncka 7</t>
  </si>
  <si>
    <t>Suwalska 12</t>
  </si>
  <si>
    <t>Suwalska 34</t>
  </si>
  <si>
    <t>dz. 572/1, obr. 4</t>
  </si>
  <si>
    <t>Wiślicka 26-28</t>
  </si>
  <si>
    <t>Wiślicka 28/30</t>
  </si>
  <si>
    <t>Wiślicka 30-32</t>
  </si>
  <si>
    <t>Żyrardowska 51</t>
  </si>
  <si>
    <t>dz. 432/19, obr. 4</t>
  </si>
  <si>
    <t>Żyrardowska 55</t>
  </si>
  <si>
    <t>Żyrardowska 57</t>
  </si>
  <si>
    <t>dz. 432/26, obr. 4</t>
  </si>
  <si>
    <t>Żyrardowska 59</t>
  </si>
  <si>
    <t>dz. 432/126, obr. 4</t>
  </si>
  <si>
    <t>Żyrardowska 76</t>
  </si>
  <si>
    <t>Myliusa 20 - przychodnia</t>
  </si>
  <si>
    <t xml:space="preserve">Myliusa 20 - przy wejściu do budynku </t>
  </si>
  <si>
    <t>17 obr. 5</t>
  </si>
  <si>
    <t>Królewiecka 195 - przychodnia</t>
  </si>
  <si>
    <t xml:space="preserve">Królewiecka 195 - obudowa </t>
  </si>
  <si>
    <t>823 obr. 5</t>
  </si>
  <si>
    <t>SEKTOR 5</t>
  </si>
  <si>
    <t>Czerniakowska 14</t>
  </si>
  <si>
    <t>Czerniakowska 25</t>
  </si>
  <si>
    <t>45/27; obręb 21</t>
  </si>
  <si>
    <t>Czerniakowska 27</t>
  </si>
  <si>
    <t>Dębowa 3</t>
  </si>
  <si>
    <t>Fabryczna 10</t>
  </si>
  <si>
    <t>Fabryczna 25</t>
  </si>
  <si>
    <t>Fabryczna 29</t>
  </si>
  <si>
    <t>Fabryczna 19</t>
  </si>
  <si>
    <t>Fabryczna 17p; 21; 23</t>
  </si>
  <si>
    <t>Fabryczna 30; 34; 36; 38</t>
  </si>
  <si>
    <t>Grunwaldzka 101</t>
  </si>
  <si>
    <t>Grunwaldzka 103</t>
  </si>
  <si>
    <t>Grunwaldzka 79</t>
  </si>
  <si>
    <t>Grunwaldzka 83</t>
  </si>
  <si>
    <t>890/18 obręb 17</t>
  </si>
  <si>
    <t>Grunwaldzka 81</t>
  </si>
  <si>
    <t>Grunwaldzka 91</t>
  </si>
  <si>
    <t>Grunwaldzka 97</t>
  </si>
  <si>
    <t>Grunwaldzka 87</t>
  </si>
  <si>
    <t>Komeńskiego 1</t>
  </si>
  <si>
    <t>Grunwaldzka 89</t>
  </si>
  <si>
    <t>Grunwaldzka 12</t>
  </si>
  <si>
    <t>Grunwaldzka                               14-20</t>
  </si>
  <si>
    <t>Grunwaldzka 14</t>
  </si>
  <si>
    <t>Grunwaldzka 8</t>
  </si>
  <si>
    <t>Hetmańska 31 użytkowy</t>
  </si>
  <si>
    <t>Hetmańska 31</t>
  </si>
  <si>
    <t>Czerniakowska 30</t>
  </si>
  <si>
    <t>Hetmańska 38</t>
  </si>
  <si>
    <t>Hetmańska 41</t>
  </si>
  <si>
    <t>Hetmańska 43</t>
  </si>
  <si>
    <t>Hetmańska 45</t>
  </si>
  <si>
    <t>Malborska 36</t>
  </si>
  <si>
    <t>Czerniakowska 41</t>
  </si>
  <si>
    <t>Czerniakowska 26 – 28; 33; 35; 38; 37; 39</t>
  </si>
  <si>
    <t>Narciarska 18</t>
  </si>
  <si>
    <t>Kilińskiego 43-49</t>
  </si>
  <si>
    <t>Narciarska 15; 16; 19; 20</t>
  </si>
  <si>
    <t>Kilińskiego 45</t>
  </si>
  <si>
    <t>Kilińskiego 41-43</t>
  </si>
  <si>
    <t>Lotnicza 37</t>
  </si>
  <si>
    <t>Łęczycka (hotel) 26</t>
  </si>
  <si>
    <t>Łęczycka 26</t>
  </si>
  <si>
    <t>Łęczycka 29G</t>
  </si>
  <si>
    <t>Łęczycka 29 H</t>
  </si>
  <si>
    <t>Łęczycka 29H</t>
  </si>
  <si>
    <t>Łęczycka 29C</t>
  </si>
  <si>
    <t>Łęczycka 29E</t>
  </si>
  <si>
    <t>Łęczycka 29D</t>
  </si>
  <si>
    <t>Łęczycka 29F</t>
  </si>
  <si>
    <t>Malborska 55</t>
  </si>
  <si>
    <t>Malborska 59</t>
  </si>
  <si>
    <t>Malborska 58</t>
  </si>
  <si>
    <t>Malborska 61</t>
  </si>
  <si>
    <t>Malborska 63</t>
  </si>
  <si>
    <t>Malborska 65</t>
  </si>
  <si>
    <t>Malborska 67</t>
  </si>
  <si>
    <t>Malborska 75</t>
  </si>
  <si>
    <t>Malborska 77</t>
  </si>
  <si>
    <t>Malborska 81</t>
  </si>
  <si>
    <t>Panieńska 15</t>
  </si>
  <si>
    <t>Panieńska16</t>
  </si>
  <si>
    <t>Panieńska 16</t>
  </si>
  <si>
    <t>Skrzydlata 17</t>
  </si>
  <si>
    <t xml:space="preserve"> metalowy</t>
  </si>
  <si>
    <t>Skrzydlata 3</t>
  </si>
  <si>
    <t>Skrzydlata 3 – 5</t>
  </si>
  <si>
    <t>18; obręb 23</t>
  </si>
  <si>
    <t>Skrzydlata 5</t>
  </si>
  <si>
    <t>Skrzydlata 7</t>
  </si>
  <si>
    <t>Skrzydlata 7 – 9</t>
  </si>
  <si>
    <t>Skrzydlata 9</t>
  </si>
  <si>
    <t>Czerniakowska 10</t>
  </si>
  <si>
    <t>Zagonowa / Czerniakowska</t>
  </si>
  <si>
    <t>42/15; obręb 21</t>
  </si>
  <si>
    <t>Zagonowa 14</t>
  </si>
  <si>
    <t>Zagonowa 5</t>
  </si>
  <si>
    <t>91/81 obr. 21</t>
  </si>
  <si>
    <t xml:space="preserve">Malborska 47; 49; </t>
  </si>
  <si>
    <t>Zagonowa 3; 7; 7AB;  7CD</t>
  </si>
  <si>
    <t>Żeromskiego 4</t>
  </si>
  <si>
    <t>Żeromskiego 6</t>
  </si>
  <si>
    <t>873/3 obręb 17</t>
  </si>
  <si>
    <t>Fabryczna 20</t>
  </si>
  <si>
    <t>Fabryczna 18</t>
  </si>
  <si>
    <t>23/49, obręb 21</t>
  </si>
  <si>
    <t>Fabryczna 18; 24-26-28; 32</t>
  </si>
  <si>
    <t>Mickiewicza 56</t>
  </si>
  <si>
    <t>319/7 obręb 16</t>
  </si>
  <si>
    <t>Mickiewicza 24A</t>
  </si>
  <si>
    <t>Ogrodowa 11</t>
  </si>
  <si>
    <t>382/17 obręb 16</t>
  </si>
  <si>
    <t>Mickiewicza 14; 16</t>
  </si>
  <si>
    <t>Bema 52</t>
  </si>
  <si>
    <t>57/1  obręb 17</t>
  </si>
  <si>
    <t>Malborska 32</t>
  </si>
  <si>
    <t>47; obręb 21</t>
  </si>
  <si>
    <t>Fabryczna 12</t>
  </si>
  <si>
    <t>25/2 obr 21</t>
  </si>
  <si>
    <t>Grunwaldzka 83A</t>
  </si>
  <si>
    <t>890/7 obr. 17</t>
  </si>
  <si>
    <t>Grunwaldzka 85</t>
  </si>
  <si>
    <t>852/2 obr. 17</t>
  </si>
  <si>
    <t>Łęczycka 6-8</t>
  </si>
  <si>
    <t>121 obr.17</t>
  </si>
  <si>
    <t>Bema 80 - obudowa z tyłu budynku</t>
  </si>
  <si>
    <t>110/2 obr. 17</t>
  </si>
  <si>
    <t>Saperów 14D</t>
  </si>
  <si>
    <t>223/8, obręb 18</t>
  </si>
  <si>
    <t>Dojazdowa 14</t>
  </si>
  <si>
    <t>11/30 obr. 21</t>
  </si>
  <si>
    <t>Tysiąclecia 5 - przy schodach</t>
  </si>
  <si>
    <t>31/4 obr. 21</t>
  </si>
  <si>
    <t>na zapleczu pawilonów - według dotychczasowej lokalizacji</t>
  </si>
  <si>
    <t>873/3 obr. 17 mapka</t>
  </si>
  <si>
    <t>Lp.</t>
  </si>
  <si>
    <t>dz. 30/36, 
obr. 3</t>
  </si>
  <si>
    <t>zmieszane</t>
  </si>
  <si>
    <t>tworzywa sztuczne i metale</t>
  </si>
  <si>
    <t>WM Obr. Pokoju 34-35</t>
  </si>
  <si>
    <t>Obr. Pokoju 7a</t>
  </si>
  <si>
    <t>Obr. Pokoju 37</t>
  </si>
  <si>
    <t>Krakusa 
- przy garażach</t>
  </si>
  <si>
    <t>dz. 324, 
obr. 4</t>
  </si>
  <si>
    <t>dz. 128, 
obr. 7</t>
  </si>
  <si>
    <t>dz. 515, 
obr. 3</t>
  </si>
  <si>
    <t>dz. 54, 
obr. 26</t>
  </si>
  <si>
    <t>dz. 585, 
obr. 5</t>
  </si>
  <si>
    <t>dz. 319, 
obr. 4</t>
  </si>
  <si>
    <t>Freta 2-8
Stawidłowa 17-20</t>
  </si>
  <si>
    <t>Traugutta 18; 83; 
84; 85; 86,87,89</t>
  </si>
  <si>
    <t>Trybunalska 17 – 18;
19-20AB; 22AB; 21AB</t>
  </si>
  <si>
    <t>Trybunalska 23
Ratuszowa 1</t>
  </si>
  <si>
    <t>tworzywo sztuczne i metale</t>
  </si>
  <si>
    <t>Cz. Krzyża 2 - 
przy ZKM pod schodami</t>
  </si>
  <si>
    <t xml:space="preserve">Winna 
12-go  Lutego 5 </t>
  </si>
  <si>
    <t>292, obręb 16</t>
  </si>
  <si>
    <t>BIO</t>
  </si>
  <si>
    <t>popiół</t>
  </si>
  <si>
    <t>440/2 
obręb 16</t>
  </si>
  <si>
    <t>485  
obręb 16</t>
  </si>
  <si>
    <t>Bema 80</t>
  </si>
  <si>
    <t xml:space="preserve">Tysiąclecia 5 </t>
  </si>
  <si>
    <t>Żeromskiego - Pawilony handlowe</t>
  </si>
  <si>
    <t>852/2 
obręb 17</t>
  </si>
  <si>
    <t>59/23, 
obręb 21</t>
  </si>
  <si>
    <t>Fabryczna 10(przy bramie wjazdowej)</t>
  </si>
  <si>
    <t xml:space="preserve">23/42, 
obręb 21  </t>
  </si>
  <si>
    <t>209  
obręb 24</t>
  </si>
  <si>
    <t>853  
obręb 17</t>
  </si>
  <si>
    <t>6/2 
obręb 24</t>
  </si>
  <si>
    <t>29/2 
obręb 22</t>
  </si>
  <si>
    <t>46/87
obręb 21</t>
  </si>
  <si>
    <t>28/4
obręb 21</t>
  </si>
  <si>
    <t>80/50
obręb 22</t>
  </si>
  <si>
    <t>18/20 
obręb 20</t>
  </si>
  <si>
    <t>17/5 
obręb 19</t>
  </si>
  <si>
    <t>94/3
obręb 21</t>
  </si>
  <si>
    <t>94/3
 obręb 21</t>
  </si>
  <si>
    <t>1054/1
obręb 22</t>
  </si>
  <si>
    <t>6
obręb 21</t>
  </si>
  <si>
    <t>47/1
obręb 22</t>
  </si>
  <si>
    <t xml:space="preserve">Browarna 98  </t>
  </si>
  <si>
    <t>Kwiatowa 2,3,4</t>
  </si>
  <si>
    <t xml:space="preserve">do umowy …...................... z dnia …................. </t>
  </si>
  <si>
    <t>do umowy …...................... z dnia ….................</t>
  </si>
  <si>
    <t>Obszar</t>
  </si>
  <si>
    <t>Wyszczególnienie - rodzaje pojemników</t>
  </si>
  <si>
    <t>Ilość ogółem</t>
  </si>
  <si>
    <t>Rodzaj i ilość pojemników</t>
  </si>
  <si>
    <t>sektor 1</t>
  </si>
  <si>
    <t>Budynki mieszkalne i użytkowe - zmieszane</t>
  </si>
  <si>
    <t>pojemniki do segregacji</t>
  </si>
  <si>
    <t>sektor 2</t>
  </si>
  <si>
    <t>sektor 3</t>
  </si>
  <si>
    <t>sektor 4</t>
  </si>
  <si>
    <t>sektor 5</t>
  </si>
  <si>
    <t>Podsumowanie</t>
  </si>
  <si>
    <t>w tym do segregacji</t>
  </si>
  <si>
    <t xml:space="preserve">Zestawienie pojemników do postepowania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</si>
</sst>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;[Red]\-#,##0.00\ "/>
    <numFmt numFmtId="168" formatCode="0.0"/>
    <numFmt numFmtId="169" formatCode="d/mm/yyyy"/>
    <numFmt numFmtId="170" formatCode="yy\-mm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color indexed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6"/>
      <name val="Arial CE"/>
      <family val="2"/>
    </font>
    <font>
      <sz val="6"/>
      <name val="Tahoma"/>
      <family val="2"/>
    </font>
    <font>
      <b/>
      <sz val="8"/>
      <color indexed="48"/>
      <name val="Tahoma"/>
      <family val="2"/>
    </font>
    <font>
      <sz val="8"/>
      <color indexed="12"/>
      <name val="Tahoma"/>
      <family val="2"/>
    </font>
    <font>
      <sz val="7"/>
      <color indexed="60"/>
      <name val="Tahoma"/>
      <family val="2"/>
    </font>
    <font>
      <sz val="8"/>
      <color indexed="60"/>
      <name val="Tahoma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7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1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49" fontId="32" fillId="0" borderId="0" xfId="0" applyNumberFormat="1" applyFont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4" fontId="38" fillId="0" borderId="0" xfId="0" applyNumberFormat="1" applyFont="1" applyAlignment="1">
      <alignment horizontal="left" vertical="center" wrapText="1"/>
    </xf>
    <xf numFmtId="4" fontId="36" fillId="20" borderId="13" xfId="0" applyNumberFormat="1" applyFont="1" applyFill="1" applyBorder="1" applyAlignment="1">
      <alignment horizontal="center" vertical="center" wrapText="1"/>
    </xf>
    <xf numFmtId="0" fontId="36" fillId="20" borderId="13" xfId="0" applyFont="1" applyFill="1" applyBorder="1" applyAlignment="1">
      <alignment horizontal="center" vertical="center" wrapText="1"/>
    </xf>
    <xf numFmtId="0" fontId="36" fillId="21" borderId="13" xfId="0" applyFont="1" applyFill="1" applyBorder="1" applyAlignment="1">
      <alignment horizontal="center" vertical="center" wrapText="1"/>
    </xf>
    <xf numFmtId="49" fontId="36" fillId="20" borderId="13" xfId="0" applyNumberFormat="1" applyFont="1" applyFill="1" applyBorder="1" applyAlignment="1">
      <alignment horizontal="center" vertical="center" wrapText="1"/>
    </xf>
    <xf numFmtId="2" fontId="36" fillId="20" borderId="13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49" fontId="40" fillId="0" borderId="13" xfId="0" applyNumberFormat="1" applyFont="1" applyBorder="1" applyAlignment="1">
      <alignment horizontal="left" vertical="center"/>
    </xf>
    <xf numFmtId="49" fontId="47" fillId="0" borderId="13" xfId="0" applyNumberFormat="1" applyFont="1" applyBorder="1" applyAlignment="1">
      <alignment horizontal="left" vertical="center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36" fillId="22" borderId="13" xfId="0" applyNumberFormat="1" applyFont="1" applyFill="1" applyBorder="1" applyAlignment="1">
      <alignment horizontal="center" vertical="center" wrapText="1"/>
    </xf>
    <xf numFmtId="0" fontId="36" fillId="22" borderId="13" xfId="0" applyFont="1" applyFill="1" applyBorder="1" applyAlignment="1">
      <alignment horizontal="center" vertical="center" wrapText="1"/>
    </xf>
    <xf numFmtId="2" fontId="36" fillId="22" borderId="13" xfId="0" applyNumberFormat="1" applyFont="1" applyFill="1" applyBorder="1" applyAlignment="1">
      <alignment horizontal="center" vertical="center" wrapText="1"/>
    </xf>
    <xf numFmtId="4" fontId="36" fillId="23" borderId="13" xfId="0" applyNumberFormat="1" applyFont="1" applyFill="1" applyBorder="1" applyAlignment="1">
      <alignment horizontal="center" vertical="center" wrapText="1"/>
    </xf>
    <xf numFmtId="3" fontId="36" fillId="23" borderId="13" xfId="0" applyNumberFormat="1" applyFont="1" applyFill="1" applyBorder="1" applyAlignment="1">
      <alignment horizontal="center" vertical="center" wrapText="1"/>
    </xf>
    <xf numFmtId="0" fontId="35" fillId="19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4" fontId="36" fillId="24" borderId="13" xfId="0" applyNumberFormat="1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vertical="center"/>
    </xf>
    <xf numFmtId="0" fontId="36" fillId="23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2" fontId="36" fillId="2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shrinkToFit="1"/>
    </xf>
    <xf numFmtId="3" fontId="0" fillId="0" borderId="10" xfId="0" applyNumberForma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top"/>
    </xf>
    <xf numFmtId="0" fontId="2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4" fontId="24" fillId="0" borderId="24" xfId="0" applyNumberFormat="1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4" fontId="35" fillId="2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36" fillId="20" borderId="13" xfId="0" applyNumberFormat="1" applyFont="1" applyFill="1" applyBorder="1" applyAlignment="1">
      <alignment horizontal="center" vertical="center" wrapText="1"/>
    </xf>
    <xf numFmtId="0" fontId="36" fillId="20" borderId="13" xfId="0" applyFont="1" applyFill="1" applyBorder="1" applyAlignment="1">
      <alignment horizontal="center" vertical="center" wrapText="1"/>
    </xf>
    <xf numFmtId="0" fontId="36" fillId="21" borderId="13" xfId="0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3" fontId="36" fillId="20" borderId="13" xfId="0" applyNumberFormat="1" applyFont="1" applyFill="1" applyBorder="1" applyAlignment="1">
      <alignment horizontal="center" vertical="center" wrapText="1"/>
    </xf>
    <xf numFmtId="4" fontId="36" fillId="21" borderId="13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" fontId="38" fillId="20" borderId="10" xfId="0" applyNumberFormat="1" applyFont="1" applyFill="1" applyBorder="1" applyAlignment="1">
      <alignment horizontal="left" vertical="center" wrapText="1"/>
    </xf>
    <xf numFmtId="4" fontId="1" fillId="22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35" fillId="20" borderId="1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2" fontId="36" fillId="20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" fontId="1" fillId="20" borderId="12" xfId="0" applyNumberFormat="1" applyFont="1" applyFill="1" applyBorder="1" applyAlignment="1">
      <alignment horizontal="center" vertical="center" wrapText="1"/>
    </xf>
    <xf numFmtId="4" fontId="1" fillId="20" borderId="34" xfId="0" applyNumberFormat="1" applyFont="1" applyFill="1" applyBorder="1" applyAlignment="1">
      <alignment horizontal="center" vertical="center" wrapText="1"/>
    </xf>
    <xf numFmtId="4" fontId="1" fillId="20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4" fontId="1" fillId="22" borderId="12" xfId="0" applyNumberFormat="1" applyFont="1" applyFill="1" applyBorder="1" applyAlignment="1">
      <alignment horizontal="center" vertical="center" wrapText="1"/>
    </xf>
    <xf numFmtId="4" fontId="1" fillId="22" borderId="34" xfId="0" applyNumberFormat="1" applyFont="1" applyFill="1" applyBorder="1" applyAlignment="1">
      <alignment horizontal="center" vertical="center" wrapText="1"/>
    </xf>
    <xf numFmtId="4" fontId="1" fillId="22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4" fontId="1" fillId="20" borderId="10" xfId="0" applyNumberFormat="1" applyFont="1" applyFill="1" applyBorder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4" fontId="1" fillId="22" borderId="14" xfId="0" applyNumberFormat="1" applyFont="1" applyFill="1" applyBorder="1" applyAlignment="1">
      <alignment horizontal="center" vertical="center" wrapText="1"/>
    </xf>
    <xf numFmtId="4" fontId="1" fillId="22" borderId="33" xfId="0" applyNumberFormat="1" applyFont="1" applyFill="1" applyBorder="1" applyAlignment="1">
      <alignment horizontal="center" vertical="center" wrapText="1"/>
    </xf>
    <xf numFmtId="4" fontId="1" fillId="22" borderId="15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 wrapText="1"/>
    </xf>
    <xf numFmtId="4" fontId="36" fillId="0" borderId="33" xfId="0" applyNumberFormat="1" applyFont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6" fillId="0" borderId="14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5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9" fontId="36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36.25390625" style="0" customWidth="1"/>
  </cols>
  <sheetData>
    <row r="3" spans="1:7" ht="12.75" customHeight="1">
      <c r="A3" s="18"/>
      <c r="B3" s="142" t="s">
        <v>506</v>
      </c>
      <c r="C3" s="142"/>
      <c r="D3" s="142"/>
      <c r="E3" s="142"/>
      <c r="F3" s="142"/>
      <c r="G3" s="121"/>
    </row>
    <row r="4" spans="1:7" ht="13.5" thickBot="1">
      <c r="A4" s="120"/>
      <c r="B4" s="120"/>
      <c r="C4" s="120"/>
      <c r="D4" s="120"/>
      <c r="E4" s="120"/>
      <c r="F4" s="120"/>
      <c r="G4" s="120"/>
    </row>
    <row r="5" spans="1:7" ht="12.75" customHeight="1">
      <c r="A5" s="146" t="s">
        <v>493</v>
      </c>
      <c r="B5" s="148" t="s">
        <v>494</v>
      </c>
      <c r="C5" s="148" t="s">
        <v>495</v>
      </c>
      <c r="D5" s="143" t="s">
        <v>496</v>
      </c>
      <c r="E5" s="144"/>
      <c r="F5" s="144"/>
      <c r="G5" s="145"/>
    </row>
    <row r="6" spans="1:7" ht="13.5" thickBot="1">
      <c r="A6" s="147"/>
      <c r="B6" s="149"/>
      <c r="C6" s="149"/>
      <c r="D6" s="139">
        <v>0.1</v>
      </c>
      <c r="E6" s="123">
        <v>0.12</v>
      </c>
      <c r="F6" s="123">
        <v>0.24</v>
      </c>
      <c r="G6" s="124">
        <v>1.1</v>
      </c>
    </row>
    <row r="7" spans="1:7" ht="12.75">
      <c r="A7" s="150" t="s">
        <v>497</v>
      </c>
      <c r="B7" s="125" t="s">
        <v>498</v>
      </c>
      <c r="C7" s="126">
        <f>D7+E7+F7+G7</f>
        <v>22</v>
      </c>
      <c r="D7" s="126"/>
      <c r="E7" s="126">
        <v>8</v>
      </c>
      <c r="F7" s="126">
        <v>3</v>
      </c>
      <c r="G7" s="127">
        <v>11</v>
      </c>
    </row>
    <row r="8" spans="1:7" ht="12.75">
      <c r="A8" s="141"/>
      <c r="B8" s="128" t="s">
        <v>499</v>
      </c>
      <c r="C8" s="126">
        <f aca="true" t="shared" si="0" ref="C8:C17">D8+E8+F8+G8</f>
        <v>39</v>
      </c>
      <c r="D8" s="126"/>
      <c r="E8" s="129">
        <v>9</v>
      </c>
      <c r="F8" s="129">
        <v>22</v>
      </c>
      <c r="G8" s="130">
        <v>8</v>
      </c>
    </row>
    <row r="9" spans="1:7" ht="12.75">
      <c r="A9" s="140" t="s">
        <v>500</v>
      </c>
      <c r="B9" s="128" t="s">
        <v>498</v>
      </c>
      <c r="C9" s="126">
        <f t="shared" si="0"/>
        <v>23</v>
      </c>
      <c r="D9" s="126"/>
      <c r="E9" s="129">
        <v>7</v>
      </c>
      <c r="F9" s="129">
        <v>3</v>
      </c>
      <c r="G9" s="130">
        <v>13</v>
      </c>
    </row>
    <row r="10" spans="1:7" ht="12.75">
      <c r="A10" s="141"/>
      <c r="B10" s="128" t="s">
        <v>499</v>
      </c>
      <c r="C10" s="126">
        <f t="shared" si="0"/>
        <v>32</v>
      </c>
      <c r="D10" s="126"/>
      <c r="E10" s="129">
        <v>8</v>
      </c>
      <c r="F10" s="129">
        <v>24</v>
      </c>
      <c r="G10" s="130">
        <v>0</v>
      </c>
    </row>
    <row r="11" spans="1:7" ht="12.75">
      <c r="A11" s="140" t="s">
        <v>501</v>
      </c>
      <c r="B11" s="128" t="s">
        <v>498</v>
      </c>
      <c r="C11" s="126">
        <f t="shared" si="0"/>
        <v>50</v>
      </c>
      <c r="D11" s="126"/>
      <c r="E11" s="129">
        <v>2</v>
      </c>
      <c r="F11" s="129">
        <v>31</v>
      </c>
      <c r="G11" s="130">
        <v>17</v>
      </c>
    </row>
    <row r="12" spans="1:7" ht="12.75">
      <c r="A12" s="141"/>
      <c r="B12" s="128" t="s">
        <v>499</v>
      </c>
      <c r="C12" s="126">
        <f t="shared" si="0"/>
        <v>51</v>
      </c>
      <c r="D12" s="126"/>
      <c r="E12" s="129">
        <v>19</v>
      </c>
      <c r="F12" s="129">
        <v>32</v>
      </c>
      <c r="G12" s="130">
        <v>0</v>
      </c>
    </row>
    <row r="13" spans="1:7" ht="12.75">
      <c r="A13" s="140" t="s">
        <v>502</v>
      </c>
      <c r="B13" s="128" t="s">
        <v>498</v>
      </c>
      <c r="C13" s="126">
        <f t="shared" si="0"/>
        <v>41</v>
      </c>
      <c r="D13" s="126"/>
      <c r="E13" s="129">
        <v>3</v>
      </c>
      <c r="F13" s="129">
        <v>16</v>
      </c>
      <c r="G13" s="130">
        <v>22</v>
      </c>
    </row>
    <row r="14" spans="1:7" ht="12.75">
      <c r="A14" s="141"/>
      <c r="B14" s="128" t="s">
        <v>499</v>
      </c>
      <c r="C14" s="126">
        <f t="shared" si="0"/>
        <v>59</v>
      </c>
      <c r="D14" s="126">
        <v>4</v>
      </c>
      <c r="E14" s="129">
        <v>3</v>
      </c>
      <c r="F14" s="129">
        <v>34</v>
      </c>
      <c r="G14" s="130">
        <v>18</v>
      </c>
    </row>
    <row r="15" spans="1:7" ht="12.75">
      <c r="A15" s="140" t="s">
        <v>503</v>
      </c>
      <c r="B15" s="128" t="s">
        <v>498</v>
      </c>
      <c r="C15" s="126">
        <f t="shared" si="0"/>
        <v>65</v>
      </c>
      <c r="D15" s="126"/>
      <c r="E15" s="129">
        <v>9</v>
      </c>
      <c r="F15" s="129">
        <v>22</v>
      </c>
      <c r="G15" s="130">
        <v>34</v>
      </c>
    </row>
    <row r="16" spans="1:7" ht="12.75">
      <c r="A16" s="141"/>
      <c r="B16" s="128" t="s">
        <v>499</v>
      </c>
      <c r="C16" s="126">
        <f t="shared" si="0"/>
        <v>72</v>
      </c>
      <c r="D16" s="126"/>
      <c r="E16" s="129">
        <v>15</v>
      </c>
      <c r="F16" s="129">
        <v>43</v>
      </c>
      <c r="G16" s="130">
        <v>14</v>
      </c>
    </row>
    <row r="17" spans="1:7" ht="13.5" thickBot="1">
      <c r="A17" s="131"/>
      <c r="B17" s="132" t="s">
        <v>504</v>
      </c>
      <c r="C17" s="126">
        <f t="shared" si="0"/>
        <v>454</v>
      </c>
      <c r="D17" s="122">
        <f>SUM(D7:D16)</f>
        <v>4</v>
      </c>
      <c r="E17" s="122">
        <f>SUM(E7:E16)</f>
        <v>83</v>
      </c>
      <c r="F17" s="122">
        <f>SUM(F7:F16)</f>
        <v>230</v>
      </c>
      <c r="G17" s="133">
        <f>SUM(G7:G16)</f>
        <v>137</v>
      </c>
    </row>
    <row r="18" ht="13.5" thickBot="1">
      <c r="A18" s="2"/>
    </row>
    <row r="19" spans="1:7" ht="13.5" thickBot="1">
      <c r="A19" s="2"/>
      <c r="B19" s="134" t="s">
        <v>505</v>
      </c>
      <c r="C19" s="135">
        <f>C8+C10+C12+C14+C16</f>
        <v>253</v>
      </c>
      <c r="D19" s="135">
        <f>D8+D10+D12+D14+D16</f>
        <v>4</v>
      </c>
      <c r="E19" s="135">
        <f>E8+E10+E12+E14+E16</f>
        <v>54</v>
      </c>
      <c r="F19" s="135">
        <f>F8+F10+F12+F14+F16</f>
        <v>155</v>
      </c>
      <c r="G19" s="136">
        <f>G8+G10+G12+G14+G16</f>
        <v>40</v>
      </c>
    </row>
  </sheetData>
  <sheetProtection/>
  <mergeCells count="10">
    <mergeCell ref="A9:A10"/>
    <mergeCell ref="A11:A12"/>
    <mergeCell ref="A13:A14"/>
    <mergeCell ref="A15:A16"/>
    <mergeCell ref="B3:F3"/>
    <mergeCell ref="D5:G5"/>
    <mergeCell ref="A5:A6"/>
    <mergeCell ref="B5:B6"/>
    <mergeCell ref="C5:C6"/>
    <mergeCell ref="A7:A8"/>
  </mergeCells>
  <printOptions/>
  <pageMargins left="0.7" right="0.7" top="0.75" bottom="0.75" header="0.3" footer="0.3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SheetLayoutView="100" zoomScalePageLayoutView="0" workbookViewId="0" topLeftCell="A41">
      <selection activeCell="G80" sqref="G80"/>
    </sheetView>
  </sheetViews>
  <sheetFormatPr defaultColWidth="9.00390625" defaultRowHeight="12.75"/>
  <cols>
    <col min="1" max="1" width="4.875" style="1" customWidth="1"/>
    <col min="2" max="2" width="10.875" style="1" customWidth="1"/>
    <col min="3" max="3" width="17.125" style="63" customWidth="1"/>
    <col min="4" max="4" width="9.25390625" style="3" customWidth="1"/>
    <col min="5" max="5" width="8.75390625" style="1" customWidth="1"/>
    <col min="6" max="6" width="14.75390625" style="1" customWidth="1"/>
    <col min="7" max="7" width="16.375" style="1" customWidth="1"/>
    <col min="8" max="8" width="9.625" style="1" customWidth="1"/>
    <col min="9" max="9" width="9.125" style="4" customWidth="1"/>
    <col min="10" max="10" width="18.00390625" style="0" customWidth="1"/>
  </cols>
  <sheetData>
    <row r="1" spans="1:9" s="20" customFormat="1" ht="16.5" customHeight="1">
      <c r="A1" s="18"/>
      <c r="B1" s="153"/>
      <c r="C1" s="153"/>
      <c r="D1" s="19"/>
      <c r="E1" s="18"/>
      <c r="F1" s="18"/>
      <c r="G1" s="154" t="s">
        <v>248</v>
      </c>
      <c r="H1" s="154"/>
      <c r="I1" s="154"/>
    </row>
    <row r="2" spans="1:9" s="20" customFormat="1" ht="15" customHeight="1">
      <c r="A2" s="18"/>
      <c r="B2" s="18"/>
      <c r="C2" s="62"/>
      <c r="D2" s="19"/>
      <c r="E2" s="18"/>
      <c r="F2" s="158" t="s">
        <v>491</v>
      </c>
      <c r="G2" s="158"/>
      <c r="H2" s="158"/>
      <c r="I2" s="158"/>
    </row>
    <row r="3" spans="1:9" ht="14.25" customHeight="1">
      <c r="A3" s="22"/>
      <c r="I3" s="1"/>
    </row>
    <row r="4" spans="1:9" s="24" customFormat="1" ht="12.75" customHeight="1">
      <c r="A4" s="43"/>
      <c r="B4" s="43"/>
      <c r="C4" s="57" t="s">
        <v>249</v>
      </c>
      <c r="D4" s="155" t="s">
        <v>1</v>
      </c>
      <c r="E4" s="155"/>
      <c r="F4" s="155"/>
      <c r="G4" s="43"/>
      <c r="H4" s="43"/>
      <c r="I4" s="44"/>
    </row>
    <row r="5" spans="1:9" s="24" customFormat="1" ht="50.25" customHeight="1">
      <c r="A5" s="45" t="s">
        <v>442</v>
      </c>
      <c r="B5" s="45" t="s">
        <v>250</v>
      </c>
      <c r="C5" s="45" t="s">
        <v>3</v>
      </c>
      <c r="D5" s="46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</row>
    <row r="6" spans="1:9" s="60" customFormat="1" ht="8.25">
      <c r="A6" s="61">
        <v>1</v>
      </c>
      <c r="B6" s="61">
        <v>2</v>
      </c>
      <c r="C6" s="64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s="75" customFormat="1" ht="19.5" customHeight="1">
      <c r="A7" s="171">
        <v>1</v>
      </c>
      <c r="B7" s="45" t="s">
        <v>10</v>
      </c>
      <c r="C7" s="47" t="s">
        <v>251</v>
      </c>
      <c r="D7" s="68">
        <v>1.1</v>
      </c>
      <c r="E7" s="69">
        <v>1</v>
      </c>
      <c r="F7" s="70" t="s">
        <v>444</v>
      </c>
      <c r="G7" s="165" t="s">
        <v>251</v>
      </c>
      <c r="H7" s="156" t="s">
        <v>443</v>
      </c>
      <c r="I7" s="45" t="s">
        <v>13</v>
      </c>
    </row>
    <row r="8" spans="1:9" s="75" customFormat="1" ht="19.5" customHeight="1">
      <c r="A8" s="172"/>
      <c r="B8" s="156"/>
      <c r="C8" s="156"/>
      <c r="D8" s="84">
        <v>0.24</v>
      </c>
      <c r="E8" s="85">
        <v>1</v>
      </c>
      <c r="F8" s="85" t="s">
        <v>15</v>
      </c>
      <c r="G8" s="166"/>
      <c r="H8" s="156"/>
      <c r="I8" s="171"/>
    </row>
    <row r="9" spans="1:9" s="75" customFormat="1" ht="19.5" customHeight="1">
      <c r="A9" s="172"/>
      <c r="B9" s="156"/>
      <c r="C9" s="156"/>
      <c r="D9" s="84">
        <v>0.24</v>
      </c>
      <c r="E9" s="85">
        <v>1</v>
      </c>
      <c r="F9" s="85" t="s">
        <v>445</v>
      </c>
      <c r="G9" s="166"/>
      <c r="H9" s="156"/>
      <c r="I9" s="172"/>
    </row>
    <row r="10" spans="1:9" s="75" customFormat="1" ht="19.5" customHeight="1">
      <c r="A10" s="172"/>
      <c r="B10" s="156"/>
      <c r="C10" s="156"/>
      <c r="D10" s="84">
        <v>0.24</v>
      </c>
      <c r="E10" s="85">
        <v>1</v>
      </c>
      <c r="F10" s="85" t="s">
        <v>17</v>
      </c>
      <c r="G10" s="166"/>
      <c r="H10" s="156"/>
      <c r="I10" s="172"/>
    </row>
    <row r="11" spans="1:9" s="75" customFormat="1" ht="19.5" customHeight="1">
      <c r="A11" s="173"/>
      <c r="B11" s="156"/>
      <c r="C11" s="156"/>
      <c r="D11" s="86">
        <v>0.24</v>
      </c>
      <c r="E11" s="85">
        <v>1</v>
      </c>
      <c r="F11" s="85" t="s">
        <v>247</v>
      </c>
      <c r="G11" s="167"/>
      <c r="H11" s="157"/>
      <c r="I11" s="173"/>
    </row>
    <row r="12" spans="1:9" s="75" customFormat="1" ht="19.5" customHeight="1">
      <c r="A12" s="156">
        <v>2</v>
      </c>
      <c r="B12" s="45" t="s">
        <v>10</v>
      </c>
      <c r="C12" s="47" t="s">
        <v>252</v>
      </c>
      <c r="D12" s="68">
        <v>1.1</v>
      </c>
      <c r="E12" s="69">
        <v>2</v>
      </c>
      <c r="F12" s="70" t="s">
        <v>444</v>
      </c>
      <c r="G12" s="165" t="s">
        <v>252</v>
      </c>
      <c r="H12" s="156" t="s">
        <v>253</v>
      </c>
      <c r="I12" s="171"/>
    </row>
    <row r="13" spans="1:14" s="75" customFormat="1" ht="19.5" customHeight="1">
      <c r="A13" s="156"/>
      <c r="B13" s="156"/>
      <c r="C13" s="156"/>
      <c r="D13" s="87">
        <v>1.1</v>
      </c>
      <c r="E13" s="88">
        <v>1</v>
      </c>
      <c r="F13" s="85" t="s">
        <v>17</v>
      </c>
      <c r="G13" s="166"/>
      <c r="H13" s="156"/>
      <c r="I13" s="172"/>
      <c r="J13" s="151"/>
      <c r="K13" s="152"/>
      <c r="L13" s="152"/>
      <c r="M13" s="152"/>
      <c r="N13" s="152"/>
    </row>
    <row r="14" spans="1:14" s="75" customFormat="1" ht="19.5" customHeight="1">
      <c r="A14" s="156"/>
      <c r="B14" s="156"/>
      <c r="C14" s="156"/>
      <c r="D14" s="84">
        <v>0.24</v>
      </c>
      <c r="E14" s="85">
        <v>1</v>
      </c>
      <c r="F14" s="85" t="s">
        <v>15</v>
      </c>
      <c r="G14" s="166"/>
      <c r="H14" s="156"/>
      <c r="I14" s="172"/>
      <c r="J14" s="151"/>
      <c r="K14" s="152"/>
      <c r="L14" s="152"/>
      <c r="M14" s="152"/>
      <c r="N14" s="152"/>
    </row>
    <row r="15" spans="1:14" s="75" customFormat="1" ht="19.5" customHeight="1">
      <c r="A15" s="156"/>
      <c r="B15" s="156"/>
      <c r="C15" s="156"/>
      <c r="D15" s="87">
        <v>1.1</v>
      </c>
      <c r="E15" s="88">
        <v>1</v>
      </c>
      <c r="F15" s="85" t="s">
        <v>445</v>
      </c>
      <c r="G15" s="166"/>
      <c r="H15" s="156"/>
      <c r="I15" s="172"/>
      <c r="J15" s="151"/>
      <c r="K15" s="152"/>
      <c r="L15" s="152"/>
      <c r="M15" s="152"/>
      <c r="N15" s="152"/>
    </row>
    <row r="16" spans="1:14" s="75" customFormat="1" ht="19.5" customHeight="1">
      <c r="A16" s="156"/>
      <c r="B16" s="156"/>
      <c r="C16" s="156"/>
      <c r="D16" s="84">
        <v>0.24</v>
      </c>
      <c r="E16" s="85">
        <v>1</v>
      </c>
      <c r="F16" s="85" t="s">
        <v>247</v>
      </c>
      <c r="G16" s="167"/>
      <c r="H16" s="156"/>
      <c r="I16" s="173"/>
      <c r="J16" s="151"/>
      <c r="K16" s="152"/>
      <c r="L16" s="152"/>
      <c r="M16" s="152"/>
      <c r="N16" s="152"/>
    </row>
    <row r="17" spans="1:9" s="75" customFormat="1" ht="19.5" customHeight="1">
      <c r="A17" s="156">
        <v>3</v>
      </c>
      <c r="B17" s="45" t="s">
        <v>10</v>
      </c>
      <c r="C17" s="47" t="s">
        <v>254</v>
      </c>
      <c r="D17" s="72">
        <v>1.1</v>
      </c>
      <c r="E17" s="69">
        <v>1</v>
      </c>
      <c r="F17" s="70" t="s">
        <v>444</v>
      </c>
      <c r="G17" s="165" t="s">
        <v>254</v>
      </c>
      <c r="H17" s="156" t="s">
        <v>255</v>
      </c>
      <c r="I17" s="45" t="s">
        <v>13</v>
      </c>
    </row>
    <row r="18" spans="1:9" s="75" customFormat="1" ht="19.5" customHeight="1">
      <c r="A18" s="156"/>
      <c r="B18" s="156"/>
      <c r="C18" s="156"/>
      <c r="D18" s="84">
        <v>0.12</v>
      </c>
      <c r="E18" s="85">
        <v>1</v>
      </c>
      <c r="F18" s="85" t="s">
        <v>15</v>
      </c>
      <c r="G18" s="166"/>
      <c r="H18" s="156"/>
      <c r="I18" s="171"/>
    </row>
    <row r="19" spans="1:9" s="75" customFormat="1" ht="19.5" customHeight="1">
      <c r="A19" s="156"/>
      <c r="B19" s="156"/>
      <c r="C19" s="156"/>
      <c r="D19" s="84">
        <v>0.12</v>
      </c>
      <c r="E19" s="85">
        <v>1</v>
      </c>
      <c r="F19" s="85" t="s">
        <v>445</v>
      </c>
      <c r="G19" s="166"/>
      <c r="H19" s="156"/>
      <c r="I19" s="172"/>
    </row>
    <row r="20" spans="1:9" s="75" customFormat="1" ht="19.5" customHeight="1">
      <c r="A20" s="156"/>
      <c r="B20" s="156"/>
      <c r="C20" s="156"/>
      <c r="D20" s="84">
        <v>0.12</v>
      </c>
      <c r="E20" s="85">
        <v>1</v>
      </c>
      <c r="F20" s="85" t="s">
        <v>17</v>
      </c>
      <c r="G20" s="166"/>
      <c r="H20" s="156"/>
      <c r="I20" s="172"/>
    </row>
    <row r="21" spans="1:9" s="75" customFormat="1" ht="19.5" customHeight="1">
      <c r="A21" s="156"/>
      <c r="B21" s="156"/>
      <c r="C21" s="156"/>
      <c r="D21" s="86">
        <v>0.12</v>
      </c>
      <c r="E21" s="85">
        <v>1</v>
      </c>
      <c r="F21" s="85" t="s">
        <v>247</v>
      </c>
      <c r="G21" s="167"/>
      <c r="H21" s="156"/>
      <c r="I21" s="173"/>
    </row>
    <row r="22" spans="1:9" s="75" customFormat="1" ht="19.5" customHeight="1">
      <c r="A22" s="156">
        <v>4</v>
      </c>
      <c r="B22" s="45" t="s">
        <v>10</v>
      </c>
      <c r="C22" s="48" t="s">
        <v>256</v>
      </c>
      <c r="D22" s="159">
        <v>1.1</v>
      </c>
      <c r="E22" s="160">
        <v>1</v>
      </c>
      <c r="F22" s="161" t="s">
        <v>444</v>
      </c>
      <c r="G22" s="163" t="s">
        <v>256</v>
      </c>
      <c r="H22" s="156" t="s">
        <v>257</v>
      </c>
      <c r="I22" s="156" t="s">
        <v>13</v>
      </c>
    </row>
    <row r="23" spans="1:9" s="75" customFormat="1" ht="19.5" customHeight="1">
      <c r="A23" s="156"/>
      <c r="B23" s="45" t="s">
        <v>10</v>
      </c>
      <c r="C23" s="48" t="s">
        <v>258</v>
      </c>
      <c r="D23" s="159"/>
      <c r="E23" s="160"/>
      <c r="F23" s="161"/>
      <c r="G23" s="163"/>
      <c r="H23" s="156"/>
      <c r="I23" s="156"/>
    </row>
    <row r="24" spans="1:9" s="75" customFormat="1" ht="19.5" customHeight="1">
      <c r="A24" s="156"/>
      <c r="B24" s="45"/>
      <c r="C24" s="73" t="s">
        <v>259</v>
      </c>
      <c r="D24" s="162"/>
      <c r="E24" s="162"/>
      <c r="F24" s="162"/>
      <c r="G24" s="163"/>
      <c r="H24" s="156"/>
      <c r="I24" s="45"/>
    </row>
    <row r="25" spans="1:9" s="75" customFormat="1" ht="19.5" customHeight="1">
      <c r="A25" s="156">
        <v>5</v>
      </c>
      <c r="B25" s="45" t="s">
        <v>10</v>
      </c>
      <c r="C25" s="48" t="s">
        <v>260</v>
      </c>
      <c r="D25" s="72">
        <v>1.1</v>
      </c>
      <c r="E25" s="69">
        <v>1</v>
      </c>
      <c r="F25" s="70" t="s">
        <v>444</v>
      </c>
      <c r="G25" s="48" t="s">
        <v>260</v>
      </c>
      <c r="H25" s="156" t="s">
        <v>261</v>
      </c>
      <c r="I25" s="45" t="s">
        <v>13</v>
      </c>
    </row>
    <row r="26" spans="1:9" s="75" customFormat="1" ht="19.5" customHeight="1">
      <c r="A26" s="156"/>
      <c r="B26" s="156"/>
      <c r="C26" s="163"/>
      <c r="D26" s="84">
        <v>0.24</v>
      </c>
      <c r="E26" s="85">
        <v>1</v>
      </c>
      <c r="F26" s="85" t="s">
        <v>15</v>
      </c>
      <c r="G26" s="164"/>
      <c r="H26" s="156"/>
      <c r="I26" s="171"/>
    </row>
    <row r="27" spans="1:9" s="75" customFormat="1" ht="19.5" customHeight="1">
      <c r="A27" s="156"/>
      <c r="B27" s="156"/>
      <c r="C27" s="163"/>
      <c r="D27" s="84">
        <v>0.24</v>
      </c>
      <c r="E27" s="85">
        <v>1</v>
      </c>
      <c r="F27" s="85" t="s">
        <v>445</v>
      </c>
      <c r="G27" s="164"/>
      <c r="H27" s="156"/>
      <c r="I27" s="172"/>
    </row>
    <row r="28" spans="1:9" s="75" customFormat="1" ht="19.5" customHeight="1">
      <c r="A28" s="156"/>
      <c r="B28" s="156"/>
      <c r="C28" s="163"/>
      <c r="D28" s="84">
        <v>0.24</v>
      </c>
      <c r="E28" s="85">
        <v>1</v>
      </c>
      <c r="F28" s="85" t="s">
        <v>17</v>
      </c>
      <c r="G28" s="164"/>
      <c r="H28" s="156"/>
      <c r="I28" s="172"/>
    </row>
    <row r="29" spans="1:9" s="75" customFormat="1" ht="19.5" customHeight="1">
      <c r="A29" s="156"/>
      <c r="B29" s="156"/>
      <c r="C29" s="163"/>
      <c r="D29" s="86">
        <v>0.24</v>
      </c>
      <c r="E29" s="85">
        <v>1</v>
      </c>
      <c r="F29" s="85" t="s">
        <v>247</v>
      </c>
      <c r="G29" s="164"/>
      <c r="H29" s="156"/>
      <c r="I29" s="173"/>
    </row>
    <row r="30" spans="1:9" s="75" customFormat="1" ht="19.5" customHeight="1">
      <c r="A30" s="156">
        <v>6</v>
      </c>
      <c r="B30" s="45" t="s">
        <v>10</v>
      </c>
      <c r="C30" s="48" t="s">
        <v>262</v>
      </c>
      <c r="D30" s="68">
        <v>1.1</v>
      </c>
      <c r="E30" s="69">
        <v>2</v>
      </c>
      <c r="F30" s="70" t="s">
        <v>444</v>
      </c>
      <c r="G30" s="165" t="s">
        <v>263</v>
      </c>
      <c r="H30" s="156" t="s">
        <v>264</v>
      </c>
      <c r="I30" s="171"/>
    </row>
    <row r="31" spans="1:9" s="75" customFormat="1" ht="19.5" customHeight="1">
      <c r="A31" s="156"/>
      <c r="B31" s="156"/>
      <c r="C31" s="163"/>
      <c r="D31" s="84">
        <v>1.1</v>
      </c>
      <c r="E31" s="85">
        <v>1</v>
      </c>
      <c r="F31" s="85" t="s">
        <v>15</v>
      </c>
      <c r="G31" s="166"/>
      <c r="H31" s="156"/>
      <c r="I31" s="172"/>
    </row>
    <row r="32" spans="1:9" s="75" customFormat="1" ht="19.5" customHeight="1">
      <c r="A32" s="156"/>
      <c r="B32" s="156"/>
      <c r="C32" s="163"/>
      <c r="D32" s="84">
        <v>1.1</v>
      </c>
      <c r="E32" s="85">
        <v>1</v>
      </c>
      <c r="F32" s="85" t="s">
        <v>445</v>
      </c>
      <c r="G32" s="166"/>
      <c r="H32" s="156"/>
      <c r="I32" s="172"/>
    </row>
    <row r="33" spans="1:9" s="75" customFormat="1" ht="19.5" customHeight="1">
      <c r="A33" s="156"/>
      <c r="B33" s="156"/>
      <c r="C33" s="163"/>
      <c r="D33" s="84">
        <v>1.1</v>
      </c>
      <c r="E33" s="85">
        <v>1</v>
      </c>
      <c r="F33" s="85" t="s">
        <v>17</v>
      </c>
      <c r="G33" s="166"/>
      <c r="H33" s="156"/>
      <c r="I33" s="172"/>
    </row>
    <row r="34" spans="1:9" s="75" customFormat="1" ht="19.5" customHeight="1">
      <c r="A34" s="156"/>
      <c r="B34" s="156"/>
      <c r="C34" s="163"/>
      <c r="D34" s="84">
        <v>0.24</v>
      </c>
      <c r="E34" s="85">
        <v>1</v>
      </c>
      <c r="F34" s="85" t="s">
        <v>247</v>
      </c>
      <c r="G34" s="167"/>
      <c r="H34" s="156"/>
      <c r="I34" s="173"/>
    </row>
    <row r="35" spans="1:10" s="75" customFormat="1" ht="34.5" customHeight="1">
      <c r="A35" s="45">
        <v>7</v>
      </c>
      <c r="B35" s="45" t="s">
        <v>10</v>
      </c>
      <c r="C35" s="48" t="s">
        <v>265</v>
      </c>
      <c r="D35" s="69">
        <v>0.12</v>
      </c>
      <c r="E35" s="69">
        <v>1</v>
      </c>
      <c r="F35" s="70" t="s">
        <v>444</v>
      </c>
      <c r="G35" s="47" t="s">
        <v>265</v>
      </c>
      <c r="H35" s="45" t="s">
        <v>267</v>
      </c>
      <c r="I35" s="47" t="s">
        <v>266</v>
      </c>
      <c r="J35" s="4"/>
    </row>
    <row r="36" spans="1:10" s="75" customFormat="1" ht="34.5" customHeight="1">
      <c r="A36" s="45">
        <v>8</v>
      </c>
      <c r="B36" s="45" t="s">
        <v>10</v>
      </c>
      <c r="C36" s="48" t="s">
        <v>268</v>
      </c>
      <c r="D36" s="69">
        <v>0.12</v>
      </c>
      <c r="E36" s="69">
        <v>1</v>
      </c>
      <c r="F36" s="70" t="s">
        <v>444</v>
      </c>
      <c r="G36" s="47" t="s">
        <v>268</v>
      </c>
      <c r="H36" s="45" t="s">
        <v>269</v>
      </c>
      <c r="I36" s="47" t="s">
        <v>266</v>
      </c>
      <c r="J36" s="4"/>
    </row>
    <row r="37" spans="1:9" s="75" customFormat="1" ht="19.5" customHeight="1">
      <c r="A37" s="156">
        <v>9</v>
      </c>
      <c r="B37" s="45" t="s">
        <v>10</v>
      </c>
      <c r="C37" s="48" t="s">
        <v>270</v>
      </c>
      <c r="D37" s="69">
        <v>0.24</v>
      </c>
      <c r="E37" s="69">
        <v>1</v>
      </c>
      <c r="F37" s="70" t="s">
        <v>444</v>
      </c>
      <c r="G37" s="165" t="s">
        <v>270</v>
      </c>
      <c r="H37" s="156" t="s">
        <v>271</v>
      </c>
      <c r="I37" s="171"/>
    </row>
    <row r="38" spans="1:9" s="75" customFormat="1" ht="19.5" customHeight="1">
      <c r="A38" s="156"/>
      <c r="B38" s="156"/>
      <c r="C38" s="163"/>
      <c r="D38" s="84">
        <v>0.12</v>
      </c>
      <c r="E38" s="85">
        <v>1</v>
      </c>
      <c r="F38" s="85" t="s">
        <v>15</v>
      </c>
      <c r="G38" s="166"/>
      <c r="H38" s="156"/>
      <c r="I38" s="172"/>
    </row>
    <row r="39" spans="1:9" s="75" customFormat="1" ht="19.5" customHeight="1">
      <c r="A39" s="156"/>
      <c r="B39" s="156"/>
      <c r="C39" s="163"/>
      <c r="D39" s="84">
        <v>0.12</v>
      </c>
      <c r="E39" s="85">
        <v>1</v>
      </c>
      <c r="F39" s="85" t="s">
        <v>445</v>
      </c>
      <c r="G39" s="166"/>
      <c r="H39" s="156"/>
      <c r="I39" s="172"/>
    </row>
    <row r="40" spans="1:9" s="75" customFormat="1" ht="19.5" customHeight="1">
      <c r="A40" s="156"/>
      <c r="B40" s="156"/>
      <c r="C40" s="163"/>
      <c r="D40" s="84">
        <v>0.12</v>
      </c>
      <c r="E40" s="85">
        <v>1</v>
      </c>
      <c r="F40" s="85" t="s">
        <v>17</v>
      </c>
      <c r="G40" s="166"/>
      <c r="H40" s="156"/>
      <c r="I40" s="172"/>
    </row>
    <row r="41" spans="1:9" s="75" customFormat="1" ht="19.5" customHeight="1">
      <c r="A41" s="156"/>
      <c r="B41" s="156"/>
      <c r="C41" s="163"/>
      <c r="D41" s="84">
        <v>0.12</v>
      </c>
      <c r="E41" s="85">
        <v>1</v>
      </c>
      <c r="F41" s="85" t="s">
        <v>247</v>
      </c>
      <c r="G41" s="167"/>
      <c r="H41" s="156"/>
      <c r="I41" s="173"/>
    </row>
    <row r="42" spans="1:9" s="75" customFormat="1" ht="19.5" customHeight="1">
      <c r="A42" s="156">
        <v>10</v>
      </c>
      <c r="B42" s="45" t="s">
        <v>10</v>
      </c>
      <c r="C42" s="48" t="s">
        <v>272</v>
      </c>
      <c r="D42" s="159">
        <v>1.1</v>
      </c>
      <c r="E42" s="160">
        <v>2</v>
      </c>
      <c r="F42" s="161" t="s">
        <v>444</v>
      </c>
      <c r="G42" s="163" t="s">
        <v>272</v>
      </c>
      <c r="H42" s="156" t="s">
        <v>273</v>
      </c>
      <c r="I42" s="156" t="s">
        <v>73</v>
      </c>
    </row>
    <row r="43" spans="1:9" s="75" customFormat="1" ht="19.5" customHeight="1">
      <c r="A43" s="156"/>
      <c r="B43" s="45" t="s">
        <v>10</v>
      </c>
      <c r="C43" s="48" t="s">
        <v>274</v>
      </c>
      <c r="D43" s="159"/>
      <c r="E43" s="160"/>
      <c r="F43" s="161"/>
      <c r="G43" s="163"/>
      <c r="H43" s="156"/>
      <c r="I43" s="156"/>
    </row>
    <row r="44" spans="1:9" s="75" customFormat="1" ht="19.5" customHeight="1">
      <c r="A44" s="156"/>
      <c r="B44" s="156"/>
      <c r="C44" s="163"/>
      <c r="D44" s="84">
        <v>1.1</v>
      </c>
      <c r="E44" s="85">
        <v>1</v>
      </c>
      <c r="F44" s="85" t="s">
        <v>15</v>
      </c>
      <c r="G44" s="163"/>
      <c r="H44" s="156"/>
      <c r="I44" s="156"/>
    </row>
    <row r="45" spans="1:9" s="75" customFormat="1" ht="19.5" customHeight="1">
      <c r="A45" s="156"/>
      <c r="B45" s="156"/>
      <c r="C45" s="163"/>
      <c r="D45" s="84">
        <v>1.1</v>
      </c>
      <c r="E45" s="85">
        <v>1</v>
      </c>
      <c r="F45" s="85" t="s">
        <v>445</v>
      </c>
      <c r="G45" s="163"/>
      <c r="H45" s="156"/>
      <c r="I45" s="156"/>
    </row>
    <row r="46" spans="1:9" s="75" customFormat="1" ht="19.5" customHeight="1">
      <c r="A46" s="156"/>
      <c r="B46" s="156"/>
      <c r="C46" s="163"/>
      <c r="D46" s="84">
        <v>1.1</v>
      </c>
      <c r="E46" s="85">
        <v>1</v>
      </c>
      <c r="F46" s="85" t="s">
        <v>17</v>
      </c>
      <c r="G46" s="163"/>
      <c r="H46" s="156"/>
      <c r="I46" s="156"/>
    </row>
    <row r="47" spans="1:9" s="75" customFormat="1" ht="19.5" customHeight="1">
      <c r="A47" s="156"/>
      <c r="B47" s="156"/>
      <c r="C47" s="163"/>
      <c r="D47" s="84">
        <v>0.12</v>
      </c>
      <c r="E47" s="85">
        <v>1</v>
      </c>
      <c r="F47" s="85" t="s">
        <v>247</v>
      </c>
      <c r="G47" s="163"/>
      <c r="H47" s="156"/>
      <c r="I47" s="156"/>
    </row>
    <row r="48" spans="1:10" s="75" customFormat="1" ht="19.5" customHeight="1">
      <c r="A48" s="156">
        <v>11</v>
      </c>
      <c r="B48" s="45" t="s">
        <v>10</v>
      </c>
      <c r="C48" s="76" t="s">
        <v>275</v>
      </c>
      <c r="D48" s="159">
        <v>1.1</v>
      </c>
      <c r="E48" s="169">
        <v>1</v>
      </c>
      <c r="F48" s="170" t="s">
        <v>444</v>
      </c>
      <c r="G48" s="163" t="s">
        <v>449</v>
      </c>
      <c r="H48" s="156" t="s">
        <v>276</v>
      </c>
      <c r="I48" s="156" t="s">
        <v>277</v>
      </c>
      <c r="J48" s="168"/>
    </row>
    <row r="49" spans="1:10" s="75" customFormat="1" ht="19.5" customHeight="1">
      <c r="A49" s="156"/>
      <c r="B49" s="45" t="s">
        <v>10</v>
      </c>
      <c r="C49" s="76" t="s">
        <v>278</v>
      </c>
      <c r="D49" s="159"/>
      <c r="E49" s="169"/>
      <c r="F49" s="170"/>
      <c r="G49" s="163"/>
      <c r="H49" s="156"/>
      <c r="I49" s="156"/>
      <c r="J49" s="168"/>
    </row>
    <row r="50" spans="1:10" s="75" customFormat="1" ht="19.5" customHeight="1">
      <c r="A50" s="156"/>
      <c r="B50" s="45" t="s">
        <v>10</v>
      </c>
      <c r="C50" s="76" t="s">
        <v>279</v>
      </c>
      <c r="D50" s="159"/>
      <c r="E50" s="169"/>
      <c r="F50" s="170"/>
      <c r="G50" s="163"/>
      <c r="H50" s="156"/>
      <c r="I50" s="156"/>
      <c r="J50" s="168"/>
    </row>
    <row r="51" spans="1:10" s="75" customFormat="1" ht="19.5" customHeight="1">
      <c r="A51" s="156"/>
      <c r="B51" s="45" t="s">
        <v>10</v>
      </c>
      <c r="C51" s="76" t="s">
        <v>448</v>
      </c>
      <c r="D51" s="159"/>
      <c r="E51" s="169"/>
      <c r="F51" s="170"/>
      <c r="G51" s="163"/>
      <c r="H51" s="156"/>
      <c r="I51" s="156"/>
      <c r="J51" s="168"/>
    </row>
    <row r="52" spans="1:10" s="75" customFormat="1" ht="19.5" customHeight="1">
      <c r="A52" s="156"/>
      <c r="B52" s="45" t="s">
        <v>10</v>
      </c>
      <c r="C52" s="76" t="s">
        <v>447</v>
      </c>
      <c r="D52" s="159"/>
      <c r="E52" s="169"/>
      <c r="F52" s="170"/>
      <c r="G52" s="163"/>
      <c r="H52" s="156"/>
      <c r="I52" s="156"/>
      <c r="J52" s="168"/>
    </row>
    <row r="53" spans="1:10" s="75" customFormat="1" ht="11.25">
      <c r="A53" s="156"/>
      <c r="B53" s="156"/>
      <c r="C53" s="77" t="s">
        <v>280</v>
      </c>
      <c r="D53" s="46"/>
      <c r="E53" s="46"/>
      <c r="F53" s="46"/>
      <c r="G53" s="163"/>
      <c r="H53" s="156"/>
      <c r="I53" s="171"/>
      <c r="J53" s="168"/>
    </row>
    <row r="54" spans="1:10" s="75" customFormat="1" ht="11.25">
      <c r="A54" s="156"/>
      <c r="B54" s="156"/>
      <c r="C54" s="77" t="s">
        <v>281</v>
      </c>
      <c r="D54" s="46"/>
      <c r="E54" s="46"/>
      <c r="F54" s="46"/>
      <c r="G54" s="163"/>
      <c r="H54" s="156"/>
      <c r="I54" s="172"/>
      <c r="J54" s="168"/>
    </row>
    <row r="55" spans="1:10" s="75" customFormat="1" ht="11.25">
      <c r="A55" s="156"/>
      <c r="B55" s="156"/>
      <c r="C55" s="77" t="s">
        <v>282</v>
      </c>
      <c r="D55" s="46"/>
      <c r="E55" s="46"/>
      <c r="F55" s="46"/>
      <c r="G55" s="163"/>
      <c r="H55" s="156"/>
      <c r="I55" s="172"/>
      <c r="J55" s="168"/>
    </row>
    <row r="56" spans="1:10" s="75" customFormat="1" ht="11.25">
      <c r="A56" s="156"/>
      <c r="B56" s="156"/>
      <c r="C56" s="77" t="s">
        <v>283</v>
      </c>
      <c r="D56" s="46"/>
      <c r="E56" s="46"/>
      <c r="F56" s="46"/>
      <c r="G56" s="163"/>
      <c r="H56" s="156"/>
      <c r="I56" s="172"/>
      <c r="J56" s="168"/>
    </row>
    <row r="57" spans="1:10" s="75" customFormat="1" ht="11.25">
      <c r="A57" s="156"/>
      <c r="B57" s="156"/>
      <c r="C57" s="77" t="s">
        <v>284</v>
      </c>
      <c r="D57" s="46"/>
      <c r="E57" s="46"/>
      <c r="F57" s="46"/>
      <c r="G57" s="163"/>
      <c r="H57" s="156"/>
      <c r="I57" s="172"/>
      <c r="J57" s="168"/>
    </row>
    <row r="58" spans="1:10" s="75" customFormat="1" ht="11.25">
      <c r="A58" s="156"/>
      <c r="B58" s="156"/>
      <c r="C58" s="77" t="s">
        <v>446</v>
      </c>
      <c r="D58" s="46"/>
      <c r="E58" s="46"/>
      <c r="F58" s="46"/>
      <c r="G58" s="163"/>
      <c r="H58" s="156"/>
      <c r="I58" s="173"/>
      <c r="J58" s="168"/>
    </row>
    <row r="59" spans="1:9" s="75" customFormat="1" ht="19.5" customHeight="1">
      <c r="A59" s="156">
        <v>12</v>
      </c>
      <c r="B59" s="58" t="s">
        <v>10</v>
      </c>
      <c r="C59" s="78" t="s">
        <v>285</v>
      </c>
      <c r="D59" s="68">
        <v>0.12</v>
      </c>
      <c r="E59" s="69">
        <v>2</v>
      </c>
      <c r="F59" s="70" t="s">
        <v>444</v>
      </c>
      <c r="G59" s="165" t="s">
        <v>285</v>
      </c>
      <c r="H59" s="156" t="s">
        <v>286</v>
      </c>
      <c r="I59" s="45" t="s">
        <v>73</v>
      </c>
    </row>
    <row r="60" spans="1:9" s="75" customFormat="1" ht="19.5" customHeight="1">
      <c r="A60" s="156"/>
      <c r="B60" s="171"/>
      <c r="C60" s="171"/>
      <c r="D60" s="84">
        <v>0.24</v>
      </c>
      <c r="E60" s="85">
        <v>1</v>
      </c>
      <c r="F60" s="85" t="s">
        <v>15</v>
      </c>
      <c r="G60" s="166"/>
      <c r="H60" s="156"/>
      <c r="I60" s="171"/>
    </row>
    <row r="61" spans="1:9" s="75" customFormat="1" ht="19.5" customHeight="1">
      <c r="A61" s="156"/>
      <c r="B61" s="172"/>
      <c r="C61" s="172"/>
      <c r="D61" s="84">
        <v>0.24</v>
      </c>
      <c r="E61" s="85">
        <v>1</v>
      </c>
      <c r="F61" s="85" t="s">
        <v>445</v>
      </c>
      <c r="G61" s="166"/>
      <c r="H61" s="156"/>
      <c r="I61" s="172"/>
    </row>
    <row r="62" spans="1:9" s="75" customFormat="1" ht="19.5" customHeight="1">
      <c r="A62" s="156"/>
      <c r="B62" s="172"/>
      <c r="C62" s="172"/>
      <c r="D62" s="84">
        <v>0.24</v>
      </c>
      <c r="E62" s="85">
        <v>1</v>
      </c>
      <c r="F62" s="85" t="s">
        <v>17</v>
      </c>
      <c r="G62" s="166"/>
      <c r="H62" s="156"/>
      <c r="I62" s="172"/>
    </row>
    <row r="63" spans="1:9" s="75" customFormat="1" ht="19.5" customHeight="1">
      <c r="A63" s="156"/>
      <c r="B63" s="173"/>
      <c r="C63" s="173"/>
      <c r="D63" s="84">
        <v>0.24</v>
      </c>
      <c r="E63" s="85">
        <v>1</v>
      </c>
      <c r="F63" s="85" t="s">
        <v>247</v>
      </c>
      <c r="G63" s="167"/>
      <c r="H63" s="156"/>
      <c r="I63" s="173"/>
    </row>
    <row r="64" spans="1:13" s="75" customFormat="1" ht="19.5" customHeight="1">
      <c r="A64" s="156">
        <v>13</v>
      </c>
      <c r="B64" s="58" t="s">
        <v>10</v>
      </c>
      <c r="C64" s="48" t="s">
        <v>287</v>
      </c>
      <c r="D64" s="68">
        <v>0.12</v>
      </c>
      <c r="E64" s="69">
        <v>2</v>
      </c>
      <c r="F64" s="70" t="s">
        <v>444</v>
      </c>
      <c r="G64" s="165" t="s">
        <v>288</v>
      </c>
      <c r="H64" s="156" t="s">
        <v>289</v>
      </c>
      <c r="I64" s="45" t="s">
        <v>73</v>
      </c>
      <c r="J64" s="151"/>
      <c r="K64" s="152"/>
      <c r="L64" s="152"/>
      <c r="M64" s="152"/>
    </row>
    <row r="65" spans="1:13" s="75" customFormat="1" ht="11.25">
      <c r="A65" s="156"/>
      <c r="B65" s="177"/>
      <c r="C65" s="74" t="s">
        <v>290</v>
      </c>
      <c r="D65" s="46"/>
      <c r="E65" s="46"/>
      <c r="F65" s="46"/>
      <c r="G65" s="166"/>
      <c r="H65" s="156"/>
      <c r="I65" s="171"/>
      <c r="J65" s="151"/>
      <c r="K65" s="152"/>
      <c r="L65" s="152"/>
      <c r="M65" s="152"/>
    </row>
    <row r="66" spans="1:13" s="75" customFormat="1" ht="19.5" customHeight="1">
      <c r="A66" s="156"/>
      <c r="B66" s="178"/>
      <c r="C66" s="163"/>
      <c r="D66" s="84">
        <v>0.24</v>
      </c>
      <c r="E66" s="85">
        <v>1</v>
      </c>
      <c r="F66" s="85" t="s">
        <v>15</v>
      </c>
      <c r="G66" s="166"/>
      <c r="H66" s="156"/>
      <c r="I66" s="172"/>
      <c r="J66" s="151"/>
      <c r="K66" s="152"/>
      <c r="L66" s="152"/>
      <c r="M66" s="152"/>
    </row>
    <row r="67" spans="1:13" s="75" customFormat="1" ht="19.5" customHeight="1">
      <c r="A67" s="156"/>
      <c r="B67" s="178"/>
      <c r="C67" s="163"/>
      <c r="D67" s="84">
        <v>0.24</v>
      </c>
      <c r="E67" s="85">
        <v>1</v>
      </c>
      <c r="F67" s="85" t="s">
        <v>445</v>
      </c>
      <c r="G67" s="166"/>
      <c r="H67" s="156"/>
      <c r="I67" s="172"/>
      <c r="J67" s="151"/>
      <c r="K67" s="152"/>
      <c r="L67" s="152"/>
      <c r="M67" s="152"/>
    </row>
    <row r="68" spans="1:13" s="75" customFormat="1" ht="19.5" customHeight="1">
      <c r="A68" s="156"/>
      <c r="B68" s="179"/>
      <c r="C68" s="163"/>
      <c r="D68" s="84">
        <v>0.24</v>
      </c>
      <c r="E68" s="85">
        <v>1</v>
      </c>
      <c r="F68" s="85" t="s">
        <v>17</v>
      </c>
      <c r="G68" s="167"/>
      <c r="H68" s="156"/>
      <c r="I68" s="173"/>
      <c r="J68" s="151"/>
      <c r="K68" s="152"/>
      <c r="L68" s="152"/>
      <c r="M68" s="152"/>
    </row>
    <row r="69" spans="1:9" s="75" customFormat="1" ht="19.5" customHeight="1">
      <c r="A69" s="156">
        <v>14</v>
      </c>
      <c r="B69" s="58" t="s">
        <v>10</v>
      </c>
      <c r="C69" s="47" t="s">
        <v>291</v>
      </c>
      <c r="D69" s="68">
        <v>0.24</v>
      </c>
      <c r="E69" s="69">
        <v>1</v>
      </c>
      <c r="F69" s="161" t="s">
        <v>444</v>
      </c>
      <c r="G69" s="165" t="s">
        <v>291</v>
      </c>
      <c r="H69" s="156" t="s">
        <v>292</v>
      </c>
      <c r="I69" s="45"/>
    </row>
    <row r="70" spans="1:9" s="75" customFormat="1" ht="19.5" customHeight="1">
      <c r="A70" s="156"/>
      <c r="B70" s="172"/>
      <c r="C70" s="172"/>
      <c r="D70" s="68">
        <v>0.12</v>
      </c>
      <c r="E70" s="69">
        <v>2</v>
      </c>
      <c r="F70" s="161"/>
      <c r="G70" s="166"/>
      <c r="H70" s="156"/>
      <c r="I70" s="45" t="s">
        <v>73</v>
      </c>
    </row>
    <row r="71" spans="1:9" s="75" customFormat="1" ht="19.5" customHeight="1">
      <c r="A71" s="156"/>
      <c r="B71" s="172"/>
      <c r="C71" s="172"/>
      <c r="D71" s="84">
        <v>0.24</v>
      </c>
      <c r="E71" s="85">
        <v>1</v>
      </c>
      <c r="F71" s="85" t="s">
        <v>15</v>
      </c>
      <c r="G71" s="166"/>
      <c r="H71" s="156"/>
      <c r="I71" s="156"/>
    </row>
    <row r="72" spans="1:9" s="75" customFormat="1" ht="19.5" customHeight="1">
      <c r="A72" s="156"/>
      <c r="B72" s="172"/>
      <c r="C72" s="172"/>
      <c r="D72" s="84">
        <v>0.24</v>
      </c>
      <c r="E72" s="85">
        <v>1</v>
      </c>
      <c r="F72" s="85" t="s">
        <v>445</v>
      </c>
      <c r="G72" s="166"/>
      <c r="H72" s="156"/>
      <c r="I72" s="156"/>
    </row>
    <row r="73" spans="1:9" s="75" customFormat="1" ht="19.5" customHeight="1">
      <c r="A73" s="156"/>
      <c r="B73" s="172"/>
      <c r="C73" s="172"/>
      <c r="D73" s="84">
        <v>0.24</v>
      </c>
      <c r="E73" s="85">
        <v>1</v>
      </c>
      <c r="F73" s="85" t="s">
        <v>17</v>
      </c>
      <c r="G73" s="166"/>
      <c r="H73" s="156"/>
      <c r="I73" s="156"/>
    </row>
    <row r="74" spans="1:9" s="75" customFormat="1" ht="19.5" customHeight="1">
      <c r="A74" s="156"/>
      <c r="B74" s="173"/>
      <c r="C74" s="173"/>
      <c r="D74" s="84">
        <v>0.24</v>
      </c>
      <c r="E74" s="85">
        <v>1</v>
      </c>
      <c r="F74" s="85" t="s">
        <v>247</v>
      </c>
      <c r="G74" s="167"/>
      <c r="H74" s="156"/>
      <c r="I74" s="156"/>
    </row>
    <row r="75" spans="1:9" s="75" customFormat="1" ht="19.5" customHeight="1">
      <c r="A75" s="45">
        <v>15</v>
      </c>
      <c r="B75" s="45" t="s">
        <v>127</v>
      </c>
      <c r="C75" s="48" t="s">
        <v>293</v>
      </c>
      <c r="D75" s="71" t="s">
        <v>294</v>
      </c>
      <c r="E75" s="69">
        <v>1</v>
      </c>
      <c r="F75" s="70" t="s">
        <v>444</v>
      </c>
      <c r="G75" s="48" t="s">
        <v>293</v>
      </c>
      <c r="H75" s="49"/>
      <c r="I75" s="45"/>
    </row>
    <row r="76" spans="1:9" s="24" customFormat="1" ht="11.25">
      <c r="A76" s="44"/>
      <c r="B76" s="44"/>
      <c r="C76" s="65"/>
      <c r="D76" s="44"/>
      <c r="E76" s="44">
        <f>SUM(E7:E75)</f>
        <v>61</v>
      </c>
      <c r="F76" s="44"/>
      <c r="G76" s="44"/>
      <c r="H76" s="44"/>
      <c r="I76" s="44"/>
    </row>
    <row r="77" spans="1:9" ht="12.75">
      <c r="A77" s="50"/>
      <c r="B77" s="50"/>
      <c r="C77" s="66"/>
      <c r="D77" s="51"/>
      <c r="E77" s="50"/>
      <c r="F77" s="50"/>
      <c r="G77" s="50"/>
      <c r="H77" s="50"/>
      <c r="I77" s="44"/>
    </row>
    <row r="78" spans="1:9" ht="12.75">
      <c r="A78" s="50"/>
      <c r="B78" s="50"/>
      <c r="C78" s="174" t="s">
        <v>141</v>
      </c>
      <c r="D78" s="52">
        <v>0.12</v>
      </c>
      <c r="E78" s="53">
        <f>SUM(E35:E36,E59,E64,E70)</f>
        <v>8</v>
      </c>
      <c r="F78" s="50"/>
      <c r="G78" s="50"/>
      <c r="H78" s="50"/>
      <c r="I78" s="44"/>
    </row>
    <row r="79" spans="1:9" ht="12.75">
      <c r="A79" s="50"/>
      <c r="B79" s="50"/>
      <c r="C79" s="174"/>
      <c r="D79" s="52">
        <v>0.24</v>
      </c>
      <c r="E79" s="53">
        <f>SUM(E37,E69,E75)</f>
        <v>3</v>
      </c>
      <c r="F79" s="50"/>
      <c r="G79" s="50"/>
      <c r="H79" s="50"/>
      <c r="I79" s="44"/>
    </row>
    <row r="80" spans="1:9" ht="12.75">
      <c r="A80" s="50"/>
      <c r="B80" s="50"/>
      <c r="C80" s="174"/>
      <c r="D80" s="52">
        <v>1.1</v>
      </c>
      <c r="E80" s="54">
        <f>SUM(E7,E12,E17,E22,E25,E30,E42,E48)</f>
        <v>11</v>
      </c>
      <c r="F80" s="50"/>
      <c r="G80" s="50"/>
      <c r="H80" s="50"/>
      <c r="I80" s="44"/>
    </row>
    <row r="81" spans="1:9" ht="12.75">
      <c r="A81" s="50"/>
      <c r="B81" s="50"/>
      <c r="C81" s="67"/>
      <c r="D81" s="55"/>
      <c r="E81" s="56">
        <f>SUM(E78:E80)</f>
        <v>22</v>
      </c>
      <c r="F81" s="50"/>
      <c r="G81" s="50"/>
      <c r="H81" s="50"/>
      <c r="I81" s="44"/>
    </row>
    <row r="82" ht="12.75" customHeight="1"/>
    <row r="83" spans="3:5" ht="12.75" customHeight="1">
      <c r="C83" s="175" t="s">
        <v>142</v>
      </c>
      <c r="D83" s="8">
        <v>0.12</v>
      </c>
      <c r="E83" s="27">
        <f>SUM(E18:E21,E38:E41,E47)</f>
        <v>9</v>
      </c>
    </row>
    <row r="84" spans="3:5" ht="12.75">
      <c r="C84" s="175"/>
      <c r="D84" s="9">
        <v>0.24</v>
      </c>
      <c r="E84" s="27">
        <f>SUM(E8:E11,E14,E16,E26:E29,E34,E60:E63,E66:E68,E71:E74)</f>
        <v>22</v>
      </c>
    </row>
    <row r="85" spans="3:5" ht="12.75">
      <c r="C85" s="175"/>
      <c r="D85" s="9">
        <v>1.1</v>
      </c>
      <c r="E85" s="119">
        <f>SUM(E13,E15,E31:E33,E44:E46)</f>
        <v>8</v>
      </c>
    </row>
    <row r="86" ht="12.75">
      <c r="E86" s="27">
        <f>SUM(E83:E85)</f>
        <v>39</v>
      </c>
    </row>
    <row r="88" spans="3:6" ht="12.75">
      <c r="C88" s="176"/>
      <c r="D88" s="80"/>
      <c r="E88" s="81"/>
      <c r="F88" s="6"/>
    </row>
    <row r="89" spans="3:6" ht="12.75">
      <c r="C89" s="176"/>
      <c r="D89" s="82"/>
      <c r="E89" s="81"/>
      <c r="F89" s="6"/>
    </row>
    <row r="90" spans="3:6" ht="12.75">
      <c r="C90" s="176"/>
      <c r="D90" s="82"/>
      <c r="E90" s="81"/>
      <c r="F90" s="6"/>
    </row>
  </sheetData>
  <sheetProtection selectLockedCells="1" selectUnlockedCells="1"/>
  <mergeCells count="92">
    <mergeCell ref="B65:B68"/>
    <mergeCell ref="B70:B74"/>
    <mergeCell ref="C70:C74"/>
    <mergeCell ref="C60:C63"/>
    <mergeCell ref="C8:C11"/>
    <mergeCell ref="B8:B11"/>
    <mergeCell ref="B13:B16"/>
    <mergeCell ref="C13:C16"/>
    <mergeCell ref="B18:B21"/>
    <mergeCell ref="C18:C21"/>
    <mergeCell ref="B60:B63"/>
    <mergeCell ref="C78:C80"/>
    <mergeCell ref="C83:C85"/>
    <mergeCell ref="C88:C90"/>
    <mergeCell ref="A7:A11"/>
    <mergeCell ref="A12:A16"/>
    <mergeCell ref="B31:B34"/>
    <mergeCell ref="C31:C34"/>
    <mergeCell ref="A69:A74"/>
    <mergeCell ref="A37:A41"/>
    <mergeCell ref="H69:H74"/>
    <mergeCell ref="I8:I11"/>
    <mergeCell ref="G12:G16"/>
    <mergeCell ref="I12:I16"/>
    <mergeCell ref="G17:G21"/>
    <mergeCell ref="G69:G74"/>
    <mergeCell ref="G64:G68"/>
    <mergeCell ref="G59:G63"/>
    <mergeCell ref="G42:G47"/>
    <mergeCell ref="I71:I74"/>
    <mergeCell ref="I37:I41"/>
    <mergeCell ref="G37:G41"/>
    <mergeCell ref="I30:I34"/>
    <mergeCell ref="I18:I21"/>
    <mergeCell ref="I26:I29"/>
    <mergeCell ref="H30:H34"/>
    <mergeCell ref="I22:I23"/>
    <mergeCell ref="H37:H41"/>
    <mergeCell ref="F69:F70"/>
    <mergeCell ref="A64:A68"/>
    <mergeCell ref="A42:A47"/>
    <mergeCell ref="A30:A34"/>
    <mergeCell ref="J64:M68"/>
    <mergeCell ref="C66:C68"/>
    <mergeCell ref="I44:I47"/>
    <mergeCell ref="I60:I63"/>
    <mergeCell ref="I65:I68"/>
    <mergeCell ref="I53:I58"/>
    <mergeCell ref="H64:H68"/>
    <mergeCell ref="I48:I52"/>
    <mergeCell ref="J48:J58"/>
    <mergeCell ref="B53:B58"/>
    <mergeCell ref="A59:A63"/>
    <mergeCell ref="H59:H63"/>
    <mergeCell ref="A48:A58"/>
    <mergeCell ref="D48:D52"/>
    <mergeCell ref="E48:E52"/>
    <mergeCell ref="F48:F52"/>
    <mergeCell ref="G48:G58"/>
    <mergeCell ref="H48:H58"/>
    <mergeCell ref="H42:H47"/>
    <mergeCell ref="I42:I43"/>
    <mergeCell ref="B44:B47"/>
    <mergeCell ref="C44:C47"/>
    <mergeCell ref="D42:D43"/>
    <mergeCell ref="E42:E43"/>
    <mergeCell ref="F42:F43"/>
    <mergeCell ref="B38:B41"/>
    <mergeCell ref="C38:C41"/>
    <mergeCell ref="A25:A29"/>
    <mergeCell ref="H25:H29"/>
    <mergeCell ref="B26:B29"/>
    <mergeCell ref="C26:C29"/>
    <mergeCell ref="G26:G29"/>
    <mergeCell ref="G30:G34"/>
    <mergeCell ref="A17:A21"/>
    <mergeCell ref="H17:H21"/>
    <mergeCell ref="A22:A24"/>
    <mergeCell ref="D22:D23"/>
    <mergeCell ref="E22:E23"/>
    <mergeCell ref="F22:F23"/>
    <mergeCell ref="D24:F24"/>
    <mergeCell ref="G22:G24"/>
    <mergeCell ref="H22:H24"/>
    <mergeCell ref="J13:N16"/>
    <mergeCell ref="B1:C1"/>
    <mergeCell ref="G1:I1"/>
    <mergeCell ref="D4:F4"/>
    <mergeCell ref="H7:H11"/>
    <mergeCell ref="F2:I2"/>
    <mergeCell ref="G7:G11"/>
    <mergeCell ref="H12:H16"/>
  </mergeCells>
  <printOptions/>
  <pageMargins left="0.7479166666666667" right="0.7479166666666667" top="0.5902777777777778" bottom="0.5902777777777778" header="0.5118055555555555" footer="0.5118055555555555"/>
  <pageSetup orientation="portrait" paperSize="9" scale="81" r:id="rId1"/>
  <rowBreaks count="1" manualBreakCount="1">
    <brk id="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SheetLayoutView="100" zoomScalePageLayoutView="0" workbookViewId="0" topLeftCell="A38">
      <selection activeCell="B28" sqref="B28:B31"/>
    </sheetView>
  </sheetViews>
  <sheetFormatPr defaultColWidth="9.00390625" defaultRowHeight="12.75"/>
  <cols>
    <col min="1" max="1" width="5.375" style="1" customWidth="1"/>
    <col min="2" max="2" width="10.375" style="1" customWidth="1"/>
    <col min="3" max="3" width="15.00390625" style="2" customWidth="1"/>
    <col min="4" max="4" width="9.875" style="3" customWidth="1"/>
    <col min="5" max="5" width="8.75390625" style="1" customWidth="1"/>
    <col min="6" max="6" width="13.125" style="1" customWidth="1"/>
    <col min="7" max="7" width="17.125" style="1" customWidth="1"/>
    <col min="8" max="8" width="8.25390625" style="1" customWidth="1"/>
    <col min="9" max="9" width="9.625" style="18" customWidth="1"/>
  </cols>
  <sheetData>
    <row r="1" spans="7:9" ht="12.75" customHeight="1">
      <c r="G1" s="158" t="s">
        <v>248</v>
      </c>
      <c r="H1" s="158"/>
      <c r="I1" s="158"/>
    </row>
    <row r="2" spans="2:9" ht="18" customHeight="1">
      <c r="B2" s="180"/>
      <c r="C2" s="180"/>
      <c r="D2" s="180"/>
      <c r="E2" s="158" t="s">
        <v>492</v>
      </c>
      <c r="F2" s="158"/>
      <c r="G2" s="158"/>
      <c r="H2" s="158"/>
      <c r="I2" s="158"/>
    </row>
    <row r="3" spans="1:8" ht="12.75" customHeight="1">
      <c r="A3" s="29"/>
      <c r="B3" s="30"/>
      <c r="C3" s="10"/>
      <c r="D3" s="29"/>
      <c r="E3" s="29"/>
      <c r="F3" s="29"/>
      <c r="G3" s="29"/>
      <c r="H3" s="29"/>
    </row>
    <row r="4" spans="1:8" ht="12.75" customHeight="1">
      <c r="A4" s="29"/>
      <c r="B4" s="29"/>
      <c r="C4" s="89" t="s">
        <v>295</v>
      </c>
      <c r="D4" s="181" t="s">
        <v>1</v>
      </c>
      <c r="E4" s="181"/>
      <c r="F4" s="181"/>
      <c r="G4" s="29"/>
      <c r="H4" s="29"/>
    </row>
    <row r="5" spans="1:9" ht="74.25" customHeight="1">
      <c r="A5" s="45" t="s">
        <v>442</v>
      </c>
      <c r="B5" s="45" t="s">
        <v>250</v>
      </c>
      <c r="C5" s="45" t="s">
        <v>3</v>
      </c>
      <c r="D5" s="46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</row>
    <row r="6" spans="1:9" s="91" customFormat="1" ht="8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ht="19.5" customHeight="1">
      <c r="A7" s="156">
        <v>1</v>
      </c>
      <c r="B7" s="58" t="s">
        <v>47</v>
      </c>
      <c r="C7" s="78" t="s">
        <v>296</v>
      </c>
      <c r="D7" s="72">
        <v>0.24</v>
      </c>
      <c r="E7" s="69">
        <v>2</v>
      </c>
      <c r="F7" s="70" t="s">
        <v>444</v>
      </c>
      <c r="G7" s="165" t="s">
        <v>297</v>
      </c>
      <c r="H7" s="156" t="s">
        <v>454</v>
      </c>
      <c r="I7" s="171"/>
    </row>
    <row r="8" spans="1:9" ht="19.5" customHeight="1">
      <c r="A8" s="156"/>
      <c r="B8" s="171"/>
      <c r="C8" s="171"/>
      <c r="D8" s="84">
        <v>0.24</v>
      </c>
      <c r="E8" s="85">
        <v>1</v>
      </c>
      <c r="F8" s="85" t="s">
        <v>15</v>
      </c>
      <c r="G8" s="166"/>
      <c r="H8" s="156"/>
      <c r="I8" s="172"/>
    </row>
    <row r="9" spans="1:9" ht="19.5" customHeight="1">
      <c r="A9" s="156"/>
      <c r="B9" s="172"/>
      <c r="C9" s="172"/>
      <c r="D9" s="84">
        <v>0.24</v>
      </c>
      <c r="E9" s="85">
        <v>1</v>
      </c>
      <c r="F9" s="85" t="s">
        <v>445</v>
      </c>
      <c r="G9" s="166"/>
      <c r="H9" s="156"/>
      <c r="I9" s="172"/>
    </row>
    <row r="10" spans="1:9" ht="19.5" customHeight="1">
      <c r="A10" s="156"/>
      <c r="B10" s="172"/>
      <c r="C10" s="172"/>
      <c r="D10" s="84">
        <v>0.24</v>
      </c>
      <c r="E10" s="85">
        <v>1</v>
      </c>
      <c r="F10" s="85" t="s">
        <v>17</v>
      </c>
      <c r="G10" s="166"/>
      <c r="H10" s="156"/>
      <c r="I10" s="172"/>
    </row>
    <row r="11" spans="1:9" ht="19.5" customHeight="1">
      <c r="A11" s="156"/>
      <c r="B11" s="173"/>
      <c r="C11" s="173"/>
      <c r="D11" s="84">
        <v>0.24</v>
      </c>
      <c r="E11" s="85">
        <v>1</v>
      </c>
      <c r="F11" s="85" t="s">
        <v>247</v>
      </c>
      <c r="G11" s="167"/>
      <c r="H11" s="156"/>
      <c r="I11" s="173"/>
    </row>
    <row r="12" spans="1:9" ht="19.5" customHeight="1">
      <c r="A12" s="156">
        <v>2</v>
      </c>
      <c r="B12" s="58" t="s">
        <v>47</v>
      </c>
      <c r="C12" s="58" t="s">
        <v>298</v>
      </c>
      <c r="D12" s="72">
        <v>0.24</v>
      </c>
      <c r="E12" s="69">
        <v>1</v>
      </c>
      <c r="F12" s="70" t="s">
        <v>444</v>
      </c>
      <c r="G12" s="182" t="s">
        <v>298</v>
      </c>
      <c r="H12" s="156" t="s">
        <v>299</v>
      </c>
      <c r="I12" s="171"/>
    </row>
    <row r="13" spans="1:9" ht="19.5" customHeight="1">
      <c r="A13" s="156"/>
      <c r="B13" s="171"/>
      <c r="C13" s="171"/>
      <c r="D13" s="84">
        <v>0.24</v>
      </c>
      <c r="E13" s="85">
        <v>1</v>
      </c>
      <c r="F13" s="85" t="s">
        <v>15</v>
      </c>
      <c r="G13" s="183"/>
      <c r="H13" s="156"/>
      <c r="I13" s="172"/>
    </row>
    <row r="14" spans="1:9" ht="19.5" customHeight="1">
      <c r="A14" s="156"/>
      <c r="B14" s="172"/>
      <c r="C14" s="172"/>
      <c r="D14" s="84">
        <v>0.24</v>
      </c>
      <c r="E14" s="85">
        <v>1</v>
      </c>
      <c r="F14" s="85" t="s">
        <v>445</v>
      </c>
      <c r="G14" s="183"/>
      <c r="H14" s="156"/>
      <c r="I14" s="172"/>
    </row>
    <row r="15" spans="1:9" ht="19.5" customHeight="1">
      <c r="A15" s="156"/>
      <c r="B15" s="172"/>
      <c r="C15" s="172"/>
      <c r="D15" s="84">
        <v>0.24</v>
      </c>
      <c r="E15" s="85">
        <v>1</v>
      </c>
      <c r="F15" s="85" t="s">
        <v>17</v>
      </c>
      <c r="G15" s="183"/>
      <c r="H15" s="156"/>
      <c r="I15" s="172"/>
    </row>
    <row r="16" spans="1:9" ht="19.5" customHeight="1">
      <c r="A16" s="156"/>
      <c r="B16" s="173"/>
      <c r="C16" s="173"/>
      <c r="D16" s="84">
        <v>0.24</v>
      </c>
      <c r="E16" s="85">
        <v>1</v>
      </c>
      <c r="F16" s="85" t="s">
        <v>247</v>
      </c>
      <c r="G16" s="184"/>
      <c r="H16" s="156"/>
      <c r="I16" s="173"/>
    </row>
    <row r="17" spans="1:9" ht="19.5" customHeight="1">
      <c r="A17" s="156">
        <v>3</v>
      </c>
      <c r="B17" s="45" t="s">
        <v>47</v>
      </c>
      <c r="C17" s="45" t="s">
        <v>300</v>
      </c>
      <c r="D17" s="72">
        <v>1.1</v>
      </c>
      <c r="E17" s="69">
        <v>1</v>
      </c>
      <c r="F17" s="70" t="s">
        <v>444</v>
      </c>
      <c r="G17" s="165" t="s">
        <v>301</v>
      </c>
      <c r="H17" s="171" t="s">
        <v>453</v>
      </c>
      <c r="I17" s="171" t="s">
        <v>13</v>
      </c>
    </row>
    <row r="18" spans="1:9" ht="19.5" customHeight="1">
      <c r="A18" s="156"/>
      <c r="B18" s="171"/>
      <c r="C18" s="171"/>
      <c r="D18" s="84">
        <v>0.24</v>
      </c>
      <c r="E18" s="85">
        <v>1</v>
      </c>
      <c r="F18" s="85" t="s">
        <v>15</v>
      </c>
      <c r="G18" s="166"/>
      <c r="H18" s="172"/>
      <c r="I18" s="172"/>
    </row>
    <row r="19" spans="1:9" ht="19.5" customHeight="1">
      <c r="A19" s="156"/>
      <c r="B19" s="172"/>
      <c r="C19" s="172"/>
      <c r="D19" s="84">
        <v>0.24</v>
      </c>
      <c r="E19" s="85">
        <v>1</v>
      </c>
      <c r="F19" s="85" t="s">
        <v>445</v>
      </c>
      <c r="G19" s="166"/>
      <c r="H19" s="172"/>
      <c r="I19" s="172"/>
    </row>
    <row r="20" spans="1:9" ht="19.5" customHeight="1">
      <c r="A20" s="156"/>
      <c r="B20" s="172"/>
      <c r="C20" s="172"/>
      <c r="D20" s="84">
        <v>0.24</v>
      </c>
      <c r="E20" s="85">
        <v>1</v>
      </c>
      <c r="F20" s="85" t="s">
        <v>17</v>
      </c>
      <c r="G20" s="166"/>
      <c r="H20" s="172"/>
      <c r="I20" s="172"/>
    </row>
    <row r="21" spans="1:9" ht="19.5" customHeight="1">
      <c r="A21" s="156"/>
      <c r="B21" s="173"/>
      <c r="C21" s="173"/>
      <c r="D21" s="92">
        <v>0.24</v>
      </c>
      <c r="E21" s="93">
        <v>1</v>
      </c>
      <c r="F21" s="93" t="s">
        <v>247</v>
      </c>
      <c r="G21" s="167"/>
      <c r="H21" s="173"/>
      <c r="I21" s="173"/>
    </row>
    <row r="22" spans="1:9" ht="19.5" customHeight="1">
      <c r="A22" s="156">
        <v>4</v>
      </c>
      <c r="B22" s="45" t="s">
        <v>47</v>
      </c>
      <c r="C22" s="45" t="s">
        <v>302</v>
      </c>
      <c r="D22" s="72">
        <v>0.12</v>
      </c>
      <c r="E22" s="69">
        <v>2</v>
      </c>
      <c r="F22" s="70" t="s">
        <v>444</v>
      </c>
      <c r="G22" s="165" t="s">
        <v>302</v>
      </c>
      <c r="H22" s="156" t="s">
        <v>303</v>
      </c>
      <c r="I22" s="171"/>
    </row>
    <row r="23" spans="1:9" ht="19.5" customHeight="1">
      <c r="A23" s="156"/>
      <c r="B23" s="171"/>
      <c r="C23" s="171"/>
      <c r="D23" s="84">
        <v>0.12</v>
      </c>
      <c r="E23" s="85">
        <v>1</v>
      </c>
      <c r="F23" s="85" t="s">
        <v>15</v>
      </c>
      <c r="G23" s="166"/>
      <c r="H23" s="156"/>
      <c r="I23" s="172"/>
    </row>
    <row r="24" spans="1:9" ht="19.5" customHeight="1">
      <c r="A24" s="156"/>
      <c r="B24" s="172"/>
      <c r="C24" s="172"/>
      <c r="D24" s="84">
        <v>0.12</v>
      </c>
      <c r="E24" s="85">
        <v>1</v>
      </c>
      <c r="F24" s="85" t="s">
        <v>445</v>
      </c>
      <c r="G24" s="166"/>
      <c r="H24" s="156"/>
      <c r="I24" s="172"/>
    </row>
    <row r="25" spans="1:9" ht="19.5" customHeight="1">
      <c r="A25" s="156"/>
      <c r="B25" s="172"/>
      <c r="C25" s="172"/>
      <c r="D25" s="84">
        <v>0.12</v>
      </c>
      <c r="E25" s="85">
        <v>1</v>
      </c>
      <c r="F25" s="85" t="s">
        <v>17</v>
      </c>
      <c r="G25" s="166"/>
      <c r="H25" s="156"/>
      <c r="I25" s="172"/>
    </row>
    <row r="26" spans="1:9" ht="19.5" customHeight="1">
      <c r="A26" s="156"/>
      <c r="B26" s="173"/>
      <c r="C26" s="173"/>
      <c r="D26" s="92">
        <v>0.12</v>
      </c>
      <c r="E26" s="93">
        <v>1</v>
      </c>
      <c r="F26" s="93" t="s">
        <v>247</v>
      </c>
      <c r="G26" s="167"/>
      <c r="H26" s="156"/>
      <c r="I26" s="173"/>
    </row>
    <row r="27" spans="1:13" ht="19.5" customHeight="1">
      <c r="A27" s="156">
        <v>5</v>
      </c>
      <c r="B27" s="45" t="s">
        <v>47</v>
      </c>
      <c r="C27" s="45" t="s">
        <v>304</v>
      </c>
      <c r="D27" s="72">
        <v>0.12</v>
      </c>
      <c r="E27" s="69">
        <v>1</v>
      </c>
      <c r="F27" s="70" t="s">
        <v>444</v>
      </c>
      <c r="G27" s="165" t="s">
        <v>304</v>
      </c>
      <c r="H27" s="156" t="s">
        <v>451</v>
      </c>
      <c r="I27" s="171"/>
      <c r="J27" s="90"/>
      <c r="K27" s="32"/>
      <c r="L27" s="32"/>
      <c r="M27" s="32"/>
    </row>
    <row r="28" spans="1:9" ht="19.5" customHeight="1">
      <c r="A28" s="156"/>
      <c r="B28" s="171"/>
      <c r="C28" s="171"/>
      <c r="D28" s="84">
        <v>0.12</v>
      </c>
      <c r="E28" s="85">
        <v>1</v>
      </c>
      <c r="F28" s="85" t="s">
        <v>15</v>
      </c>
      <c r="G28" s="166"/>
      <c r="H28" s="156"/>
      <c r="I28" s="172"/>
    </row>
    <row r="29" spans="1:9" ht="19.5" customHeight="1">
      <c r="A29" s="156"/>
      <c r="B29" s="172"/>
      <c r="C29" s="172"/>
      <c r="D29" s="84">
        <v>0.12</v>
      </c>
      <c r="E29" s="85">
        <v>1</v>
      </c>
      <c r="F29" s="85" t="s">
        <v>445</v>
      </c>
      <c r="G29" s="166"/>
      <c r="H29" s="156"/>
      <c r="I29" s="172"/>
    </row>
    <row r="30" spans="1:9" ht="19.5" customHeight="1">
      <c r="A30" s="156"/>
      <c r="B30" s="172"/>
      <c r="C30" s="172"/>
      <c r="D30" s="84">
        <v>0.12</v>
      </c>
      <c r="E30" s="85">
        <v>1</v>
      </c>
      <c r="F30" s="85" t="s">
        <v>17</v>
      </c>
      <c r="G30" s="166"/>
      <c r="H30" s="156"/>
      <c r="I30" s="172"/>
    </row>
    <row r="31" spans="1:9" ht="19.5" customHeight="1">
      <c r="A31" s="156"/>
      <c r="B31" s="173"/>
      <c r="C31" s="173"/>
      <c r="D31" s="92">
        <v>0.12</v>
      </c>
      <c r="E31" s="93">
        <v>1</v>
      </c>
      <c r="F31" s="93" t="s">
        <v>247</v>
      </c>
      <c r="G31" s="167"/>
      <c r="H31" s="156"/>
      <c r="I31" s="173"/>
    </row>
    <row r="32" spans="1:9" ht="19.5" customHeight="1">
      <c r="A32" s="45">
        <v>6</v>
      </c>
      <c r="B32" s="45" t="s">
        <v>47</v>
      </c>
      <c r="C32" s="47" t="s">
        <v>305</v>
      </c>
      <c r="D32" s="72">
        <v>0.12</v>
      </c>
      <c r="E32" s="69">
        <v>1</v>
      </c>
      <c r="F32" s="70" t="s">
        <v>444</v>
      </c>
      <c r="G32" s="47" t="s">
        <v>305</v>
      </c>
      <c r="H32" s="45" t="s">
        <v>450</v>
      </c>
      <c r="I32" s="45"/>
    </row>
    <row r="33" spans="1:9" ht="19.5" customHeight="1">
      <c r="A33" s="45">
        <v>7</v>
      </c>
      <c r="B33" s="45" t="s">
        <v>47</v>
      </c>
      <c r="C33" s="47" t="s">
        <v>306</v>
      </c>
      <c r="D33" s="72">
        <v>0.12</v>
      </c>
      <c r="E33" s="69">
        <v>1</v>
      </c>
      <c r="F33" s="70" t="s">
        <v>444</v>
      </c>
      <c r="G33" s="47" t="s">
        <v>306</v>
      </c>
      <c r="H33" s="45" t="s">
        <v>307</v>
      </c>
      <c r="I33" s="45"/>
    </row>
    <row r="34" spans="1:9" ht="19.5" customHeight="1">
      <c r="A34" s="156">
        <v>8</v>
      </c>
      <c r="B34" s="45" t="s">
        <v>47</v>
      </c>
      <c r="C34" s="47" t="s">
        <v>308</v>
      </c>
      <c r="D34" s="185">
        <v>1.1</v>
      </c>
      <c r="E34" s="160">
        <v>3</v>
      </c>
      <c r="F34" s="161" t="s">
        <v>444</v>
      </c>
      <c r="G34" s="165" t="s">
        <v>309</v>
      </c>
      <c r="H34" s="156" t="s">
        <v>452</v>
      </c>
      <c r="I34" s="171" t="s">
        <v>13</v>
      </c>
    </row>
    <row r="35" spans="1:9" ht="19.5" customHeight="1">
      <c r="A35" s="156"/>
      <c r="B35" s="45" t="s">
        <v>47</v>
      </c>
      <c r="C35" s="47" t="s">
        <v>310</v>
      </c>
      <c r="D35" s="185"/>
      <c r="E35" s="160"/>
      <c r="F35" s="161"/>
      <c r="G35" s="166"/>
      <c r="H35" s="156"/>
      <c r="I35" s="172"/>
    </row>
    <row r="36" spans="1:9" ht="19.5" customHeight="1">
      <c r="A36" s="156"/>
      <c r="B36" s="156"/>
      <c r="C36" s="156"/>
      <c r="D36" s="84">
        <v>0.24</v>
      </c>
      <c r="E36" s="85">
        <v>1</v>
      </c>
      <c r="F36" s="85" t="s">
        <v>15</v>
      </c>
      <c r="G36" s="166"/>
      <c r="H36" s="156"/>
      <c r="I36" s="172"/>
    </row>
    <row r="37" spans="1:9" ht="19.5" customHeight="1">
      <c r="A37" s="156"/>
      <c r="B37" s="156"/>
      <c r="C37" s="156"/>
      <c r="D37" s="84">
        <v>0.24</v>
      </c>
      <c r="E37" s="85">
        <v>1</v>
      </c>
      <c r="F37" s="85" t="s">
        <v>445</v>
      </c>
      <c r="G37" s="166"/>
      <c r="H37" s="156"/>
      <c r="I37" s="172"/>
    </row>
    <row r="38" spans="1:9" ht="19.5" customHeight="1">
      <c r="A38" s="156"/>
      <c r="B38" s="156"/>
      <c r="C38" s="156"/>
      <c r="D38" s="84">
        <v>0.24</v>
      </c>
      <c r="E38" s="85">
        <v>1</v>
      </c>
      <c r="F38" s="85" t="s">
        <v>17</v>
      </c>
      <c r="G38" s="166"/>
      <c r="H38" s="156"/>
      <c r="I38" s="172"/>
    </row>
    <row r="39" spans="1:9" ht="19.5" customHeight="1">
      <c r="A39" s="156"/>
      <c r="B39" s="156"/>
      <c r="C39" s="156"/>
      <c r="D39" s="84">
        <v>0.24</v>
      </c>
      <c r="E39" s="85">
        <v>1</v>
      </c>
      <c r="F39" s="85" t="s">
        <v>247</v>
      </c>
      <c r="G39" s="167"/>
      <c r="H39" s="156"/>
      <c r="I39" s="173"/>
    </row>
    <row r="40" spans="1:9" ht="19.5" customHeight="1">
      <c r="A40" s="156">
        <v>9</v>
      </c>
      <c r="B40" s="45" t="s">
        <v>47</v>
      </c>
      <c r="C40" s="47" t="s">
        <v>311</v>
      </c>
      <c r="D40" s="72">
        <v>1.1</v>
      </c>
      <c r="E40" s="69">
        <v>1</v>
      </c>
      <c r="F40" s="70" t="s">
        <v>444</v>
      </c>
      <c r="G40" s="187" t="s">
        <v>311</v>
      </c>
      <c r="H40" s="156" t="s">
        <v>312</v>
      </c>
      <c r="I40" s="45"/>
    </row>
    <row r="41" spans="1:9" ht="19.5" customHeight="1">
      <c r="A41" s="156"/>
      <c r="B41" s="45"/>
      <c r="C41" s="97" t="s">
        <v>313</v>
      </c>
      <c r="D41" s="94"/>
      <c r="E41" s="95"/>
      <c r="F41" s="95"/>
      <c r="G41" s="187"/>
      <c r="H41" s="156"/>
      <c r="I41" s="45"/>
    </row>
    <row r="42" spans="1:12" ht="19.5" customHeight="1">
      <c r="A42" s="156">
        <v>10</v>
      </c>
      <c r="B42" s="45" t="s">
        <v>47</v>
      </c>
      <c r="C42" s="47" t="s">
        <v>314</v>
      </c>
      <c r="D42" s="72">
        <v>1.1</v>
      </c>
      <c r="E42" s="69">
        <v>3</v>
      </c>
      <c r="F42" s="70" t="s">
        <v>444</v>
      </c>
      <c r="G42" s="48" t="s">
        <v>314</v>
      </c>
      <c r="H42" s="171" t="s">
        <v>315</v>
      </c>
      <c r="I42" s="45"/>
      <c r="J42" s="193"/>
      <c r="K42" s="194"/>
      <c r="L42" s="194"/>
    </row>
    <row r="43" spans="1:12" ht="19.5" customHeight="1">
      <c r="A43" s="156"/>
      <c r="B43" s="156"/>
      <c r="C43" s="186"/>
      <c r="D43" s="86">
        <v>0.24</v>
      </c>
      <c r="E43" s="85">
        <v>1</v>
      </c>
      <c r="F43" s="85" t="s">
        <v>15</v>
      </c>
      <c r="G43" s="48"/>
      <c r="H43" s="172"/>
      <c r="I43" s="45"/>
      <c r="J43" s="193"/>
      <c r="K43" s="194"/>
      <c r="L43" s="194"/>
    </row>
    <row r="44" spans="1:12" ht="19.5" customHeight="1">
      <c r="A44" s="156"/>
      <c r="B44" s="156"/>
      <c r="C44" s="186"/>
      <c r="D44" s="86">
        <v>0.24</v>
      </c>
      <c r="E44" s="85">
        <v>1</v>
      </c>
      <c r="F44" s="85" t="s">
        <v>445</v>
      </c>
      <c r="G44" s="48"/>
      <c r="H44" s="172"/>
      <c r="I44" s="45"/>
      <c r="J44" s="193"/>
      <c r="K44" s="194"/>
      <c r="L44" s="194"/>
    </row>
    <row r="45" spans="1:12" ht="19.5" customHeight="1">
      <c r="A45" s="156"/>
      <c r="B45" s="156"/>
      <c r="C45" s="186"/>
      <c r="D45" s="86">
        <v>0.24</v>
      </c>
      <c r="E45" s="85">
        <v>1</v>
      </c>
      <c r="F45" s="85" t="s">
        <v>17</v>
      </c>
      <c r="G45" s="48"/>
      <c r="H45" s="172"/>
      <c r="I45" s="45"/>
      <c r="J45" s="193"/>
      <c r="K45" s="194"/>
      <c r="L45" s="194"/>
    </row>
    <row r="46" spans="1:12" ht="19.5" customHeight="1">
      <c r="A46" s="156"/>
      <c r="B46" s="156"/>
      <c r="C46" s="186"/>
      <c r="D46" s="86">
        <v>0.24</v>
      </c>
      <c r="E46" s="85">
        <v>1</v>
      </c>
      <c r="F46" s="85" t="s">
        <v>247</v>
      </c>
      <c r="G46" s="48"/>
      <c r="H46" s="173"/>
      <c r="I46" s="45"/>
      <c r="J46" s="193"/>
      <c r="K46" s="194"/>
      <c r="L46" s="194"/>
    </row>
    <row r="47" spans="1:12" ht="19.5" customHeight="1">
      <c r="A47" s="156">
        <v>11</v>
      </c>
      <c r="B47" s="45" t="s">
        <v>47</v>
      </c>
      <c r="C47" s="47" t="s">
        <v>316</v>
      </c>
      <c r="D47" s="72">
        <v>1.1</v>
      </c>
      <c r="E47" s="69">
        <v>3</v>
      </c>
      <c r="F47" s="70" t="s">
        <v>444</v>
      </c>
      <c r="G47" s="48" t="s">
        <v>316</v>
      </c>
      <c r="H47" s="156" t="s">
        <v>317</v>
      </c>
      <c r="I47" s="45"/>
      <c r="J47" s="193"/>
      <c r="K47" s="194"/>
      <c r="L47" s="194"/>
    </row>
    <row r="48" spans="1:9" ht="19.5" customHeight="1">
      <c r="A48" s="156"/>
      <c r="B48" s="156"/>
      <c r="C48" s="186"/>
      <c r="D48" s="86">
        <v>0.24</v>
      </c>
      <c r="E48" s="85">
        <v>1</v>
      </c>
      <c r="F48" s="85" t="s">
        <v>15</v>
      </c>
      <c r="G48" s="163"/>
      <c r="H48" s="156"/>
      <c r="I48" s="45"/>
    </row>
    <row r="49" spans="1:9" ht="19.5" customHeight="1">
      <c r="A49" s="156"/>
      <c r="B49" s="156"/>
      <c r="C49" s="186"/>
      <c r="D49" s="86">
        <v>0.24</v>
      </c>
      <c r="E49" s="85">
        <v>1</v>
      </c>
      <c r="F49" s="85" t="s">
        <v>445</v>
      </c>
      <c r="G49" s="163"/>
      <c r="H49" s="156"/>
      <c r="I49" s="45"/>
    </row>
    <row r="50" spans="1:9" ht="19.5" customHeight="1">
      <c r="A50" s="156"/>
      <c r="B50" s="156"/>
      <c r="C50" s="186"/>
      <c r="D50" s="86">
        <v>0.24</v>
      </c>
      <c r="E50" s="85">
        <v>1</v>
      </c>
      <c r="F50" s="85" t="s">
        <v>17</v>
      </c>
      <c r="G50" s="163"/>
      <c r="H50" s="156"/>
      <c r="I50" s="45"/>
    </row>
    <row r="51" spans="1:9" ht="19.5" customHeight="1">
      <c r="A51" s="156"/>
      <c r="B51" s="156"/>
      <c r="C51" s="186"/>
      <c r="D51" s="86">
        <v>0.24</v>
      </c>
      <c r="E51" s="85">
        <v>1</v>
      </c>
      <c r="F51" s="85" t="s">
        <v>247</v>
      </c>
      <c r="G51" s="163"/>
      <c r="H51" s="156"/>
      <c r="I51" s="45"/>
    </row>
    <row r="52" spans="1:9" ht="31.5">
      <c r="A52" s="45">
        <v>12</v>
      </c>
      <c r="B52" s="45" t="s">
        <v>47</v>
      </c>
      <c r="C52" s="47" t="s">
        <v>318</v>
      </c>
      <c r="D52" s="72">
        <v>0.12</v>
      </c>
      <c r="E52" s="69">
        <v>2</v>
      </c>
      <c r="F52" s="70" t="s">
        <v>444</v>
      </c>
      <c r="G52" s="48" t="s">
        <v>318</v>
      </c>
      <c r="H52" s="47" t="s">
        <v>455</v>
      </c>
      <c r="I52" s="45" t="s">
        <v>266</v>
      </c>
    </row>
    <row r="53" spans="1:13" ht="19.5" customHeight="1">
      <c r="A53" s="45">
        <v>13</v>
      </c>
      <c r="B53" s="45" t="s">
        <v>127</v>
      </c>
      <c r="C53" s="48" t="s">
        <v>319</v>
      </c>
      <c r="D53" s="72">
        <v>1.1</v>
      </c>
      <c r="E53" s="69">
        <v>1</v>
      </c>
      <c r="F53" s="70" t="s">
        <v>444</v>
      </c>
      <c r="G53" s="48" t="s">
        <v>320</v>
      </c>
      <c r="H53" s="96" t="s">
        <v>321</v>
      </c>
      <c r="I53" s="45"/>
      <c r="J53" s="188"/>
      <c r="K53" s="189"/>
      <c r="L53" s="189"/>
      <c r="M53" s="189"/>
    </row>
    <row r="54" spans="1:9" ht="19.5" customHeight="1">
      <c r="A54" s="45">
        <v>14</v>
      </c>
      <c r="B54" s="45" t="s">
        <v>127</v>
      </c>
      <c r="C54" s="48" t="s">
        <v>322</v>
      </c>
      <c r="D54" s="72">
        <v>1.1</v>
      </c>
      <c r="E54" s="69">
        <v>1</v>
      </c>
      <c r="F54" s="70" t="s">
        <v>444</v>
      </c>
      <c r="G54" s="48" t="s">
        <v>323</v>
      </c>
      <c r="H54" s="96" t="s">
        <v>324</v>
      </c>
      <c r="I54" s="45"/>
    </row>
    <row r="55" spans="3:8" ht="12.75">
      <c r="C55" s="33"/>
      <c r="D55" s="1"/>
      <c r="E55" s="1">
        <f>SUM(E7:E54)</f>
        <v>55</v>
      </c>
      <c r="H55" s="34"/>
    </row>
    <row r="56" spans="3:8" ht="12.75">
      <c r="C56" s="33"/>
      <c r="D56" s="1"/>
      <c r="H56" s="34"/>
    </row>
    <row r="57" spans="3:5" ht="12.75" customHeight="1">
      <c r="C57" s="190" t="s">
        <v>141</v>
      </c>
      <c r="D57" s="8">
        <v>0.12</v>
      </c>
      <c r="E57" s="27">
        <f>SUM(E22,E27,E32:E33,E52)</f>
        <v>7</v>
      </c>
    </row>
    <row r="58" spans="3:5" ht="12.75">
      <c r="C58" s="191"/>
      <c r="D58" s="35">
        <v>0.24</v>
      </c>
      <c r="E58" s="28">
        <f>SUM(E7,E12)</f>
        <v>3</v>
      </c>
    </row>
    <row r="59" spans="3:5" ht="12.75">
      <c r="C59" s="192"/>
      <c r="D59" s="9">
        <v>1.1</v>
      </c>
      <c r="E59" s="27">
        <f>SUM(E17,E34,E40,E42,E47,E53:E54)</f>
        <v>13</v>
      </c>
    </row>
    <row r="60" spans="3:5" ht="12.75">
      <c r="C60" s="23"/>
      <c r="D60" s="10"/>
      <c r="E60" s="27">
        <f>SUM(E57:E59)</f>
        <v>23</v>
      </c>
    </row>
    <row r="62" spans="3:5" ht="12.75" customHeight="1">
      <c r="C62" s="195" t="s">
        <v>142</v>
      </c>
      <c r="D62" s="8">
        <v>0.12</v>
      </c>
      <c r="E62" s="27">
        <f>SUM(E23:E26,E28:E31)</f>
        <v>8</v>
      </c>
    </row>
    <row r="63" spans="3:5" ht="12.75">
      <c r="C63" s="196"/>
      <c r="D63" s="9">
        <v>0.24</v>
      </c>
      <c r="E63" s="27">
        <f>SUM(E8:E11,E13:E16,E18:E21,E36:E39,E43:E46,E48:E51)</f>
        <v>24</v>
      </c>
    </row>
    <row r="64" spans="3:5" ht="12.75">
      <c r="C64" s="197"/>
      <c r="D64" s="9">
        <v>1.1</v>
      </c>
      <c r="E64" s="27">
        <v>0</v>
      </c>
    </row>
    <row r="65" ht="12.75">
      <c r="E65" s="27">
        <f>SUM(E62:E64)</f>
        <v>32</v>
      </c>
    </row>
    <row r="67" spans="3:6" ht="12.75">
      <c r="C67" s="198"/>
      <c r="D67" s="80"/>
      <c r="E67" s="81"/>
      <c r="F67" s="6"/>
    </row>
    <row r="68" spans="3:6" ht="12.75">
      <c r="C68" s="198"/>
      <c r="D68" s="82"/>
      <c r="E68" s="81"/>
      <c r="F68" s="6"/>
    </row>
    <row r="69" spans="3:6" ht="12.75">
      <c r="C69" s="198"/>
      <c r="D69" s="82"/>
      <c r="E69" s="81"/>
      <c r="F69" s="6"/>
    </row>
    <row r="70" spans="3:6" ht="12.75">
      <c r="C70" s="98"/>
      <c r="D70" s="83"/>
      <c r="E70" s="81"/>
      <c r="F70" s="6"/>
    </row>
  </sheetData>
  <sheetProtection selectLockedCells="1" selectUnlockedCells="1"/>
  <mergeCells count="60">
    <mergeCell ref="C18:C21"/>
    <mergeCell ref="B18:B21"/>
    <mergeCell ref="C23:C26"/>
    <mergeCell ref="B23:B26"/>
    <mergeCell ref="C62:C64"/>
    <mergeCell ref="C67:C69"/>
    <mergeCell ref="B36:B39"/>
    <mergeCell ref="C36:C39"/>
    <mergeCell ref="C28:C31"/>
    <mergeCell ref="B28:B31"/>
    <mergeCell ref="C57:C59"/>
    <mergeCell ref="H40:H41"/>
    <mergeCell ref="G34:G39"/>
    <mergeCell ref="I34:I39"/>
    <mergeCell ref="J42:L47"/>
    <mergeCell ref="H42:H46"/>
    <mergeCell ref="A40:A41"/>
    <mergeCell ref="G40:G41"/>
    <mergeCell ref="A42:A46"/>
    <mergeCell ref="B43:B46"/>
    <mergeCell ref="C43:C46"/>
    <mergeCell ref="J53:M53"/>
    <mergeCell ref="F34:F35"/>
    <mergeCell ref="H34:H39"/>
    <mergeCell ref="A34:A39"/>
    <mergeCell ref="D34:D35"/>
    <mergeCell ref="E34:E35"/>
    <mergeCell ref="A47:A51"/>
    <mergeCell ref="H47:H51"/>
    <mergeCell ref="B48:B51"/>
    <mergeCell ref="C48:C51"/>
    <mergeCell ref="G48:G51"/>
    <mergeCell ref="I27:I31"/>
    <mergeCell ref="A22:A26"/>
    <mergeCell ref="H22:H26"/>
    <mergeCell ref="G22:G26"/>
    <mergeCell ref="I22:I26"/>
    <mergeCell ref="A27:A31"/>
    <mergeCell ref="H27:H31"/>
    <mergeCell ref="G27:G31"/>
    <mergeCell ref="A12:A16"/>
    <mergeCell ref="H12:H16"/>
    <mergeCell ref="G12:G16"/>
    <mergeCell ref="I12:I16"/>
    <mergeCell ref="A17:A21"/>
    <mergeCell ref="G17:G21"/>
    <mergeCell ref="I17:I21"/>
    <mergeCell ref="H17:H21"/>
    <mergeCell ref="C13:C16"/>
    <mergeCell ref="B13:B16"/>
    <mergeCell ref="G1:I1"/>
    <mergeCell ref="B2:D2"/>
    <mergeCell ref="D4:F4"/>
    <mergeCell ref="A7:A11"/>
    <mergeCell ref="H7:H11"/>
    <mergeCell ref="I7:I11"/>
    <mergeCell ref="G7:G11"/>
    <mergeCell ref="C8:C11"/>
    <mergeCell ref="E2:I2"/>
    <mergeCell ref="B8:B11"/>
  </mergeCells>
  <printOptions/>
  <pageMargins left="0.7479166666666667" right="0.7479166666666667" top="0.9840277777777777" bottom="0.9840277777777777" header="0.5118055555555555" footer="0.5118055555555555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4"/>
  <sheetViews>
    <sheetView zoomScaleSheetLayoutView="55" zoomScalePageLayoutView="0" workbookViewId="0" topLeftCell="A83">
      <selection activeCell="B104" sqref="B104:B107"/>
    </sheetView>
  </sheetViews>
  <sheetFormatPr defaultColWidth="9.00390625" defaultRowHeight="12.75"/>
  <cols>
    <col min="1" max="1" width="4.375" style="4" customWidth="1"/>
    <col min="2" max="2" width="10.125" style="4" customWidth="1"/>
    <col min="3" max="3" width="19.375" style="5" customWidth="1"/>
    <col min="4" max="4" width="9.00390625" style="12" customWidth="1"/>
    <col min="5" max="5" width="9.00390625" style="4" customWidth="1"/>
    <col min="6" max="6" width="12.75390625" style="4" customWidth="1"/>
    <col min="7" max="7" width="16.75390625" style="13" customWidth="1"/>
    <col min="8" max="8" width="8.375" style="4" customWidth="1"/>
    <col min="9" max="9" width="9.125" style="4" customWidth="1"/>
    <col min="10" max="10" width="9.125" style="16" customWidth="1"/>
    <col min="11" max="13" width="8.875" style="16" customWidth="1"/>
  </cols>
  <sheetData>
    <row r="1" spans="2:9" ht="13.5" customHeight="1">
      <c r="B1" s="199"/>
      <c r="C1" s="199"/>
      <c r="G1" s="200" t="s">
        <v>248</v>
      </c>
      <c r="H1" s="200"/>
      <c r="I1" s="200"/>
    </row>
    <row r="2" spans="1:9" ht="13.5" customHeight="1">
      <c r="A2" s="113"/>
      <c r="B2" s="113"/>
      <c r="C2" s="114"/>
      <c r="D2" s="113"/>
      <c r="E2" s="113"/>
      <c r="F2" s="201" t="s">
        <v>491</v>
      </c>
      <c r="G2" s="201"/>
      <c r="H2" s="201"/>
      <c r="I2" s="201"/>
    </row>
    <row r="3" spans="1:9" ht="13.5" customHeight="1">
      <c r="A3" s="113"/>
      <c r="B3" s="113"/>
      <c r="C3" s="114"/>
      <c r="D3" s="113"/>
      <c r="E3" s="113"/>
      <c r="F3" s="201"/>
      <c r="G3" s="201"/>
      <c r="H3" s="201"/>
      <c r="I3" s="201"/>
    </row>
    <row r="4" spans="1:8" ht="12.75" customHeight="1">
      <c r="A4" s="113"/>
      <c r="B4" s="113"/>
      <c r="C4" s="57" t="s">
        <v>143</v>
      </c>
      <c r="D4" s="155" t="s">
        <v>1</v>
      </c>
      <c r="E4" s="155"/>
      <c r="F4" s="155"/>
      <c r="G4" s="113"/>
      <c r="H4" s="113"/>
    </row>
    <row r="5" spans="1:9" ht="33.75" customHeight="1">
      <c r="A5" s="45" t="s">
        <v>442</v>
      </c>
      <c r="B5" s="45" t="s">
        <v>2</v>
      </c>
      <c r="C5" s="45" t="s">
        <v>3</v>
      </c>
      <c r="D5" s="46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</row>
    <row r="6" spans="1:13" s="60" customFormat="1" ht="8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99"/>
      <c r="K6" s="99"/>
      <c r="L6" s="99"/>
      <c r="M6" s="99"/>
    </row>
    <row r="7" spans="1:13" s="100" customFormat="1" ht="12.75">
      <c r="A7" s="156">
        <v>1</v>
      </c>
      <c r="B7" s="45" t="s">
        <v>47</v>
      </c>
      <c r="C7" s="47" t="s">
        <v>144</v>
      </c>
      <c r="D7" s="159">
        <v>1.1</v>
      </c>
      <c r="E7" s="160">
        <v>1</v>
      </c>
      <c r="F7" s="161" t="s">
        <v>444</v>
      </c>
      <c r="G7" s="163" t="s">
        <v>145</v>
      </c>
      <c r="H7" s="156" t="s">
        <v>146</v>
      </c>
      <c r="I7" s="156" t="s">
        <v>13</v>
      </c>
      <c r="J7" s="2"/>
      <c r="K7" s="2"/>
      <c r="L7" s="2"/>
      <c r="M7" s="2"/>
    </row>
    <row r="8" spans="1:13" s="100" customFormat="1" ht="12.75">
      <c r="A8" s="156"/>
      <c r="B8" s="45" t="s">
        <v>47</v>
      </c>
      <c r="C8" s="47" t="s">
        <v>145</v>
      </c>
      <c r="D8" s="159"/>
      <c r="E8" s="160"/>
      <c r="F8" s="161"/>
      <c r="G8" s="163"/>
      <c r="H8" s="156"/>
      <c r="I8" s="156"/>
      <c r="J8" s="2"/>
      <c r="K8" s="2"/>
      <c r="L8" s="2"/>
      <c r="M8" s="2"/>
    </row>
    <row r="9" spans="1:13" s="100" customFormat="1" ht="19.5" customHeight="1">
      <c r="A9" s="156"/>
      <c r="B9" s="156"/>
      <c r="C9" s="97" t="s">
        <v>147</v>
      </c>
      <c r="D9" s="162"/>
      <c r="E9" s="162"/>
      <c r="F9" s="162"/>
      <c r="G9" s="163"/>
      <c r="H9" s="156"/>
      <c r="I9" s="156"/>
      <c r="J9" s="2"/>
      <c r="K9" s="2"/>
      <c r="L9" s="2"/>
      <c r="M9" s="2"/>
    </row>
    <row r="10" spans="1:13" s="100" customFormat="1" ht="19.5" customHeight="1">
      <c r="A10" s="156"/>
      <c r="B10" s="156"/>
      <c r="C10" s="97" t="s">
        <v>148</v>
      </c>
      <c r="D10" s="162"/>
      <c r="E10" s="162"/>
      <c r="F10" s="162"/>
      <c r="G10" s="163"/>
      <c r="H10" s="156"/>
      <c r="I10" s="156"/>
      <c r="J10" s="2"/>
      <c r="K10" s="2"/>
      <c r="L10" s="2"/>
      <c r="M10" s="2"/>
    </row>
    <row r="11" spans="1:13" s="100" customFormat="1" ht="12.75">
      <c r="A11" s="156">
        <v>2</v>
      </c>
      <c r="B11" s="45" t="s">
        <v>47</v>
      </c>
      <c r="C11" s="47" t="s">
        <v>149</v>
      </c>
      <c r="D11" s="159">
        <v>1.1</v>
      </c>
      <c r="E11" s="160">
        <v>1</v>
      </c>
      <c r="F11" s="161" t="s">
        <v>444</v>
      </c>
      <c r="G11" s="165" t="s">
        <v>149</v>
      </c>
      <c r="H11" s="156" t="s">
        <v>150</v>
      </c>
      <c r="I11" s="156" t="s">
        <v>13</v>
      </c>
      <c r="J11" s="2"/>
      <c r="K11" s="2"/>
      <c r="L11" s="2"/>
      <c r="M11" s="2"/>
    </row>
    <row r="12" spans="1:13" s="100" customFormat="1" ht="12.75">
      <c r="A12" s="156"/>
      <c r="B12" s="45" t="s">
        <v>47</v>
      </c>
      <c r="C12" s="47" t="s">
        <v>151</v>
      </c>
      <c r="D12" s="159"/>
      <c r="E12" s="160"/>
      <c r="F12" s="161"/>
      <c r="G12" s="166"/>
      <c r="H12" s="156"/>
      <c r="I12" s="156"/>
      <c r="J12" s="2"/>
      <c r="K12" s="2"/>
      <c r="L12" s="2"/>
      <c r="M12" s="2"/>
    </row>
    <row r="13" spans="1:13" s="100" customFormat="1" ht="19.5" customHeight="1">
      <c r="A13" s="156"/>
      <c r="B13" s="156"/>
      <c r="C13" s="202"/>
      <c r="D13" s="84">
        <v>0.24</v>
      </c>
      <c r="E13" s="85">
        <v>1</v>
      </c>
      <c r="F13" s="85" t="s">
        <v>15</v>
      </c>
      <c r="G13" s="166"/>
      <c r="H13" s="156"/>
      <c r="I13" s="156"/>
      <c r="J13" s="2"/>
      <c r="K13" s="2"/>
      <c r="L13" s="2"/>
      <c r="M13" s="2"/>
    </row>
    <row r="14" spans="1:13" s="100" customFormat="1" ht="19.5" customHeight="1">
      <c r="A14" s="156"/>
      <c r="B14" s="156"/>
      <c r="C14" s="202"/>
      <c r="D14" s="84">
        <v>0.24</v>
      </c>
      <c r="E14" s="85">
        <v>1</v>
      </c>
      <c r="F14" s="85" t="s">
        <v>445</v>
      </c>
      <c r="G14" s="166"/>
      <c r="H14" s="156"/>
      <c r="I14" s="156"/>
      <c r="J14" s="2"/>
      <c r="K14" s="2"/>
      <c r="L14" s="2"/>
      <c r="M14" s="2"/>
    </row>
    <row r="15" spans="1:13" s="100" customFormat="1" ht="19.5" customHeight="1">
      <c r="A15" s="156"/>
      <c r="B15" s="156"/>
      <c r="C15" s="202"/>
      <c r="D15" s="84">
        <v>0.24</v>
      </c>
      <c r="E15" s="85">
        <v>1</v>
      </c>
      <c r="F15" s="85" t="s">
        <v>17</v>
      </c>
      <c r="G15" s="166"/>
      <c r="H15" s="156"/>
      <c r="I15" s="156"/>
      <c r="J15" s="2"/>
      <c r="K15" s="2"/>
      <c r="L15" s="2"/>
      <c r="M15" s="2"/>
    </row>
    <row r="16" spans="1:13" s="100" customFormat="1" ht="19.5" customHeight="1">
      <c r="A16" s="156"/>
      <c r="B16" s="156"/>
      <c r="C16" s="202"/>
      <c r="D16" s="84">
        <v>0.24</v>
      </c>
      <c r="E16" s="85">
        <v>1</v>
      </c>
      <c r="F16" s="85" t="s">
        <v>247</v>
      </c>
      <c r="G16" s="167"/>
      <c r="H16" s="156"/>
      <c r="I16" s="156"/>
      <c r="J16" s="2"/>
      <c r="K16" s="2"/>
      <c r="L16" s="2"/>
      <c r="M16" s="2"/>
    </row>
    <row r="17" spans="1:13" s="100" customFormat="1" ht="19.5" customHeight="1">
      <c r="A17" s="45">
        <v>3</v>
      </c>
      <c r="B17" s="45" t="s">
        <v>47</v>
      </c>
      <c r="C17" s="47" t="s">
        <v>152</v>
      </c>
      <c r="D17" s="68">
        <v>1.1</v>
      </c>
      <c r="E17" s="69">
        <v>1</v>
      </c>
      <c r="F17" s="70" t="s">
        <v>444</v>
      </c>
      <c r="G17" s="48" t="s">
        <v>489</v>
      </c>
      <c r="H17" s="47" t="s">
        <v>153</v>
      </c>
      <c r="I17" s="45" t="s">
        <v>13</v>
      </c>
      <c r="J17" s="2"/>
      <c r="K17" s="2"/>
      <c r="L17" s="2"/>
      <c r="M17" s="2"/>
    </row>
    <row r="18" spans="1:13" s="100" customFormat="1" ht="12.75">
      <c r="A18" s="156">
        <v>4</v>
      </c>
      <c r="B18" s="45" t="s">
        <v>47</v>
      </c>
      <c r="C18" s="47" t="s">
        <v>154</v>
      </c>
      <c r="D18" s="159">
        <v>1.1</v>
      </c>
      <c r="E18" s="160">
        <v>2</v>
      </c>
      <c r="F18" s="161" t="s">
        <v>444</v>
      </c>
      <c r="G18" s="163" t="s">
        <v>155</v>
      </c>
      <c r="H18" s="156" t="s">
        <v>156</v>
      </c>
      <c r="I18" s="156" t="s">
        <v>13</v>
      </c>
      <c r="J18" s="204"/>
      <c r="K18" s="204"/>
      <c r="L18" s="2"/>
      <c r="M18" s="2"/>
    </row>
    <row r="19" spans="1:13" s="100" customFormat="1" ht="12.75">
      <c r="A19" s="156"/>
      <c r="B19" s="45" t="s">
        <v>47</v>
      </c>
      <c r="C19" s="47" t="s">
        <v>157</v>
      </c>
      <c r="D19" s="159"/>
      <c r="E19" s="160"/>
      <c r="F19" s="161"/>
      <c r="G19" s="163"/>
      <c r="H19" s="156"/>
      <c r="I19" s="156"/>
      <c r="J19" s="204"/>
      <c r="K19" s="204"/>
      <c r="L19" s="2"/>
      <c r="M19" s="2"/>
    </row>
    <row r="20" spans="1:13" s="100" customFormat="1" ht="19.5" customHeight="1">
      <c r="A20" s="156"/>
      <c r="B20" s="156"/>
      <c r="C20" s="97" t="s">
        <v>158</v>
      </c>
      <c r="D20" s="162"/>
      <c r="E20" s="162"/>
      <c r="F20" s="162"/>
      <c r="G20" s="163"/>
      <c r="H20" s="156"/>
      <c r="I20" s="45"/>
      <c r="J20" s="2"/>
      <c r="K20" s="2"/>
      <c r="L20" s="2"/>
      <c r="M20" s="2"/>
    </row>
    <row r="21" spans="1:13" s="100" customFormat="1" ht="19.5" customHeight="1">
      <c r="A21" s="156"/>
      <c r="B21" s="156"/>
      <c r="C21" s="97" t="s">
        <v>159</v>
      </c>
      <c r="D21" s="162"/>
      <c r="E21" s="162"/>
      <c r="F21" s="162"/>
      <c r="G21" s="163"/>
      <c r="H21" s="156"/>
      <c r="I21" s="45"/>
      <c r="J21" s="2"/>
      <c r="K21" s="2"/>
      <c r="L21" s="2"/>
      <c r="M21" s="2"/>
    </row>
    <row r="22" spans="1:13" s="100" customFormat="1" ht="19.5" customHeight="1">
      <c r="A22" s="156"/>
      <c r="B22" s="156"/>
      <c r="C22" s="97" t="s">
        <v>246</v>
      </c>
      <c r="D22" s="162"/>
      <c r="E22" s="162"/>
      <c r="F22" s="162"/>
      <c r="G22" s="163"/>
      <c r="H22" s="156"/>
      <c r="I22" s="45"/>
      <c r="J22" s="2"/>
      <c r="K22" s="2"/>
      <c r="L22" s="2"/>
      <c r="M22" s="2"/>
    </row>
    <row r="23" spans="1:13" s="100" customFormat="1" ht="12.75">
      <c r="A23" s="156">
        <v>5</v>
      </c>
      <c r="B23" s="45" t="s">
        <v>47</v>
      </c>
      <c r="C23" s="47" t="s">
        <v>160</v>
      </c>
      <c r="D23" s="185">
        <v>1.1</v>
      </c>
      <c r="E23" s="160">
        <v>1</v>
      </c>
      <c r="F23" s="161" t="s">
        <v>444</v>
      </c>
      <c r="G23" s="165" t="s">
        <v>161</v>
      </c>
      <c r="H23" s="156" t="s">
        <v>162</v>
      </c>
      <c r="I23" s="156" t="s">
        <v>13</v>
      </c>
      <c r="J23" s="2"/>
      <c r="K23" s="2"/>
      <c r="L23" s="2"/>
      <c r="M23" s="2"/>
    </row>
    <row r="24" spans="1:13" s="100" customFormat="1" ht="12.75">
      <c r="A24" s="156"/>
      <c r="B24" s="45" t="s">
        <v>10</v>
      </c>
      <c r="C24" s="47" t="s">
        <v>161</v>
      </c>
      <c r="D24" s="185"/>
      <c r="E24" s="160"/>
      <c r="F24" s="161"/>
      <c r="G24" s="166"/>
      <c r="H24" s="156"/>
      <c r="I24" s="156"/>
      <c r="J24" s="2"/>
      <c r="K24" s="2"/>
      <c r="L24" s="2"/>
      <c r="M24" s="2"/>
    </row>
    <row r="25" spans="1:13" s="100" customFormat="1" ht="12.75">
      <c r="A25" s="156"/>
      <c r="B25" s="45" t="s">
        <v>47</v>
      </c>
      <c r="C25" s="47" t="s">
        <v>163</v>
      </c>
      <c r="D25" s="185"/>
      <c r="E25" s="160"/>
      <c r="F25" s="161"/>
      <c r="G25" s="166"/>
      <c r="H25" s="156"/>
      <c r="I25" s="156"/>
      <c r="J25" s="2"/>
      <c r="K25" s="2"/>
      <c r="L25" s="2"/>
      <c r="M25" s="2"/>
    </row>
    <row r="26" spans="1:13" s="100" customFormat="1" ht="19.5" customHeight="1">
      <c r="A26" s="156"/>
      <c r="B26" s="156"/>
      <c r="C26" s="203"/>
      <c r="D26" s="84">
        <v>0.24</v>
      </c>
      <c r="E26" s="85">
        <v>1</v>
      </c>
      <c r="F26" s="85" t="s">
        <v>15</v>
      </c>
      <c r="G26" s="166"/>
      <c r="H26" s="156"/>
      <c r="I26" s="45"/>
      <c r="J26" s="2"/>
      <c r="K26" s="2"/>
      <c r="L26" s="2"/>
      <c r="M26" s="2"/>
    </row>
    <row r="27" spans="1:13" s="100" customFormat="1" ht="19.5" customHeight="1">
      <c r="A27" s="156"/>
      <c r="B27" s="156"/>
      <c r="C27" s="203"/>
      <c r="D27" s="84">
        <v>0.24</v>
      </c>
      <c r="E27" s="85">
        <v>1</v>
      </c>
      <c r="F27" s="85" t="s">
        <v>445</v>
      </c>
      <c r="G27" s="166"/>
      <c r="H27" s="156"/>
      <c r="I27" s="45"/>
      <c r="J27" s="2"/>
      <c r="K27" s="2"/>
      <c r="L27" s="2"/>
      <c r="M27" s="2"/>
    </row>
    <row r="28" spans="1:13" s="100" customFormat="1" ht="19.5" customHeight="1">
      <c r="A28" s="156"/>
      <c r="B28" s="156"/>
      <c r="C28" s="203"/>
      <c r="D28" s="84">
        <v>0.24</v>
      </c>
      <c r="E28" s="85">
        <v>1</v>
      </c>
      <c r="F28" s="85" t="s">
        <v>17</v>
      </c>
      <c r="G28" s="166"/>
      <c r="H28" s="156"/>
      <c r="I28" s="45"/>
      <c r="J28" s="2"/>
      <c r="K28" s="2"/>
      <c r="L28" s="2"/>
      <c r="M28" s="2"/>
    </row>
    <row r="29" spans="1:13" s="100" customFormat="1" ht="19.5" customHeight="1">
      <c r="A29" s="156"/>
      <c r="B29" s="156"/>
      <c r="C29" s="203"/>
      <c r="D29" s="84">
        <v>0.24</v>
      </c>
      <c r="E29" s="85">
        <v>1</v>
      </c>
      <c r="F29" s="85" t="s">
        <v>247</v>
      </c>
      <c r="G29" s="167"/>
      <c r="H29" s="156"/>
      <c r="I29" s="45"/>
      <c r="J29" s="2"/>
      <c r="K29" s="2"/>
      <c r="L29" s="2"/>
      <c r="M29" s="2"/>
    </row>
    <row r="30" spans="1:13" s="100" customFormat="1" ht="19.5" customHeight="1">
      <c r="A30" s="156">
        <v>6</v>
      </c>
      <c r="B30" s="58" t="s">
        <v>47</v>
      </c>
      <c r="C30" s="117" t="s">
        <v>164</v>
      </c>
      <c r="D30" s="69">
        <v>0.24</v>
      </c>
      <c r="E30" s="69">
        <v>2</v>
      </c>
      <c r="F30" s="70" t="s">
        <v>444</v>
      </c>
      <c r="G30" s="165" t="s">
        <v>164</v>
      </c>
      <c r="H30" s="156" t="s">
        <v>165</v>
      </c>
      <c r="I30" s="156"/>
      <c r="J30" s="2"/>
      <c r="K30" s="2"/>
      <c r="L30" s="2"/>
      <c r="M30" s="2"/>
    </row>
    <row r="31" spans="1:13" s="100" customFormat="1" ht="19.5" customHeight="1">
      <c r="A31" s="156"/>
      <c r="B31" s="171"/>
      <c r="C31" s="165"/>
      <c r="D31" s="84">
        <v>0.12</v>
      </c>
      <c r="E31" s="85">
        <v>1</v>
      </c>
      <c r="F31" s="85" t="s">
        <v>15</v>
      </c>
      <c r="G31" s="166"/>
      <c r="H31" s="156"/>
      <c r="I31" s="156"/>
      <c r="J31" s="2"/>
      <c r="K31" s="2"/>
      <c r="L31" s="2"/>
      <c r="M31" s="2"/>
    </row>
    <row r="32" spans="1:13" s="100" customFormat="1" ht="19.5" customHeight="1">
      <c r="A32" s="156"/>
      <c r="B32" s="172"/>
      <c r="C32" s="166"/>
      <c r="D32" s="84">
        <v>0.12</v>
      </c>
      <c r="E32" s="85">
        <v>1</v>
      </c>
      <c r="F32" s="85" t="s">
        <v>445</v>
      </c>
      <c r="G32" s="166"/>
      <c r="H32" s="156"/>
      <c r="I32" s="156"/>
      <c r="J32" s="2"/>
      <c r="K32" s="2"/>
      <c r="L32" s="2"/>
      <c r="M32" s="2"/>
    </row>
    <row r="33" spans="1:13" s="100" customFormat="1" ht="19.5" customHeight="1">
      <c r="A33" s="156"/>
      <c r="B33" s="172"/>
      <c r="C33" s="166"/>
      <c r="D33" s="84">
        <v>0.12</v>
      </c>
      <c r="E33" s="85">
        <v>1</v>
      </c>
      <c r="F33" s="85" t="s">
        <v>17</v>
      </c>
      <c r="G33" s="166"/>
      <c r="H33" s="156"/>
      <c r="I33" s="156"/>
      <c r="J33" s="2"/>
      <c r="K33" s="2"/>
      <c r="L33" s="2"/>
      <c r="M33" s="2"/>
    </row>
    <row r="34" spans="1:13" s="100" customFormat="1" ht="19.5" customHeight="1">
      <c r="A34" s="156"/>
      <c r="B34" s="173"/>
      <c r="C34" s="167"/>
      <c r="D34" s="84">
        <v>0.12</v>
      </c>
      <c r="E34" s="85">
        <v>1</v>
      </c>
      <c r="F34" s="85" t="s">
        <v>247</v>
      </c>
      <c r="G34" s="167"/>
      <c r="H34" s="156"/>
      <c r="I34" s="156"/>
      <c r="J34" s="2"/>
      <c r="K34" s="2"/>
      <c r="L34" s="2"/>
      <c r="M34" s="2"/>
    </row>
    <row r="35" spans="1:13" s="100" customFormat="1" ht="19.5" customHeight="1">
      <c r="A35" s="171">
        <v>7</v>
      </c>
      <c r="B35" s="58" t="s">
        <v>47</v>
      </c>
      <c r="C35" s="117" t="s">
        <v>166</v>
      </c>
      <c r="D35" s="72">
        <v>1.1</v>
      </c>
      <c r="E35" s="69">
        <v>1</v>
      </c>
      <c r="F35" s="70" t="s">
        <v>444</v>
      </c>
      <c r="G35" s="165" t="s">
        <v>166</v>
      </c>
      <c r="H35" s="171" t="s">
        <v>167</v>
      </c>
      <c r="I35" s="45" t="s">
        <v>13</v>
      </c>
      <c r="J35" s="2"/>
      <c r="K35" s="2"/>
      <c r="L35" s="2"/>
      <c r="M35" s="2"/>
    </row>
    <row r="36" spans="1:13" s="100" customFormat="1" ht="19.5" customHeight="1">
      <c r="A36" s="172"/>
      <c r="B36" s="171"/>
      <c r="C36" s="165"/>
      <c r="D36" s="84">
        <v>0.12</v>
      </c>
      <c r="E36" s="85">
        <v>1</v>
      </c>
      <c r="F36" s="85" t="s">
        <v>15</v>
      </c>
      <c r="G36" s="166"/>
      <c r="H36" s="172"/>
      <c r="I36" s="45"/>
      <c r="J36" s="2"/>
      <c r="K36" s="2"/>
      <c r="L36" s="2"/>
      <c r="M36" s="2"/>
    </row>
    <row r="37" spans="1:13" s="100" customFormat="1" ht="19.5" customHeight="1">
      <c r="A37" s="172"/>
      <c r="B37" s="172"/>
      <c r="C37" s="166"/>
      <c r="D37" s="84">
        <v>0.12</v>
      </c>
      <c r="E37" s="85">
        <v>1</v>
      </c>
      <c r="F37" s="85" t="s">
        <v>16</v>
      </c>
      <c r="G37" s="166"/>
      <c r="H37" s="172"/>
      <c r="I37" s="45"/>
      <c r="J37" s="2"/>
      <c r="K37" s="2"/>
      <c r="L37" s="2"/>
      <c r="M37" s="2"/>
    </row>
    <row r="38" spans="1:13" s="100" customFormat="1" ht="19.5" customHeight="1">
      <c r="A38" s="173"/>
      <c r="B38" s="173"/>
      <c r="C38" s="167"/>
      <c r="D38" s="84">
        <v>0.12</v>
      </c>
      <c r="E38" s="85">
        <v>1</v>
      </c>
      <c r="F38" s="85" t="s">
        <v>17</v>
      </c>
      <c r="G38" s="167"/>
      <c r="H38" s="173"/>
      <c r="I38" s="45"/>
      <c r="J38" s="2"/>
      <c r="K38" s="2"/>
      <c r="L38" s="2"/>
      <c r="M38" s="2"/>
    </row>
    <row r="39" spans="1:13" s="100" customFormat="1" ht="19.5" customHeight="1">
      <c r="A39" s="156">
        <v>8</v>
      </c>
      <c r="B39" s="58" t="s">
        <v>47</v>
      </c>
      <c r="C39" s="117" t="s">
        <v>168</v>
      </c>
      <c r="D39" s="68">
        <v>1.1</v>
      </c>
      <c r="E39" s="69">
        <v>1</v>
      </c>
      <c r="F39" s="70" t="s">
        <v>444</v>
      </c>
      <c r="G39" s="165" t="s">
        <v>169</v>
      </c>
      <c r="H39" s="156" t="s">
        <v>170</v>
      </c>
      <c r="I39" s="45" t="s">
        <v>13</v>
      </c>
      <c r="J39" s="2"/>
      <c r="K39" s="2"/>
      <c r="L39" s="2"/>
      <c r="M39" s="2"/>
    </row>
    <row r="40" spans="1:13" s="100" customFormat="1" ht="19.5" customHeight="1">
      <c r="A40" s="156"/>
      <c r="B40" s="171"/>
      <c r="C40" s="165"/>
      <c r="D40" s="84">
        <v>0.24</v>
      </c>
      <c r="E40" s="85">
        <v>1</v>
      </c>
      <c r="F40" s="85" t="s">
        <v>15</v>
      </c>
      <c r="G40" s="166"/>
      <c r="H40" s="156"/>
      <c r="I40" s="156"/>
      <c r="J40" s="2"/>
      <c r="K40" s="2"/>
      <c r="L40" s="2"/>
      <c r="M40" s="2"/>
    </row>
    <row r="41" spans="1:13" s="100" customFormat="1" ht="19.5" customHeight="1">
      <c r="A41" s="156"/>
      <c r="B41" s="172"/>
      <c r="C41" s="166"/>
      <c r="D41" s="84">
        <v>0.24</v>
      </c>
      <c r="E41" s="85">
        <v>1</v>
      </c>
      <c r="F41" s="85" t="s">
        <v>445</v>
      </c>
      <c r="G41" s="166"/>
      <c r="H41" s="156"/>
      <c r="I41" s="156"/>
      <c r="J41" s="2"/>
      <c r="K41" s="2"/>
      <c r="L41" s="2"/>
      <c r="M41" s="2"/>
    </row>
    <row r="42" spans="1:13" s="100" customFormat="1" ht="19.5" customHeight="1">
      <c r="A42" s="156"/>
      <c r="B42" s="172"/>
      <c r="C42" s="166"/>
      <c r="D42" s="84">
        <v>0.24</v>
      </c>
      <c r="E42" s="85">
        <v>1</v>
      </c>
      <c r="F42" s="85" t="s">
        <v>17</v>
      </c>
      <c r="G42" s="166"/>
      <c r="H42" s="156"/>
      <c r="I42" s="156"/>
      <c r="J42" s="2"/>
      <c r="K42" s="2"/>
      <c r="L42" s="2"/>
      <c r="M42" s="2"/>
    </row>
    <row r="43" spans="1:13" s="100" customFormat="1" ht="19.5" customHeight="1">
      <c r="A43" s="156"/>
      <c r="B43" s="173"/>
      <c r="C43" s="167"/>
      <c r="D43" s="84">
        <v>0.24</v>
      </c>
      <c r="E43" s="85">
        <v>1</v>
      </c>
      <c r="F43" s="85" t="s">
        <v>247</v>
      </c>
      <c r="G43" s="167"/>
      <c r="H43" s="156"/>
      <c r="I43" s="156"/>
      <c r="J43" s="2"/>
      <c r="K43" s="2"/>
      <c r="L43" s="2"/>
      <c r="M43" s="2"/>
    </row>
    <row r="44" spans="1:13" s="100" customFormat="1" ht="19.5" customHeight="1">
      <c r="A44" s="171">
        <v>9</v>
      </c>
      <c r="B44" s="58" t="s">
        <v>47</v>
      </c>
      <c r="C44" s="118" t="s">
        <v>490</v>
      </c>
      <c r="D44" s="185">
        <v>1.1</v>
      </c>
      <c r="E44" s="160">
        <v>2</v>
      </c>
      <c r="F44" s="161" t="s">
        <v>444</v>
      </c>
      <c r="G44" s="165" t="s">
        <v>171</v>
      </c>
      <c r="H44" s="171" t="s">
        <v>172</v>
      </c>
      <c r="I44" s="156" t="s">
        <v>13</v>
      </c>
      <c r="J44" s="204"/>
      <c r="K44" s="204"/>
      <c r="L44" s="204"/>
      <c r="M44" s="2"/>
    </row>
    <row r="45" spans="1:16" s="100" customFormat="1" ht="19.5" customHeight="1">
      <c r="A45" s="172"/>
      <c r="B45" s="210"/>
      <c r="C45" s="210"/>
      <c r="D45" s="185"/>
      <c r="E45" s="160"/>
      <c r="F45" s="161"/>
      <c r="G45" s="166"/>
      <c r="H45" s="172"/>
      <c r="I45" s="156"/>
      <c r="J45" s="204"/>
      <c r="K45" s="204"/>
      <c r="L45" s="204"/>
      <c r="M45" s="2"/>
      <c r="P45" s="115"/>
    </row>
    <row r="46" spans="1:13" s="100" customFormat="1" ht="19.5" customHeight="1">
      <c r="A46" s="172"/>
      <c r="B46" s="211"/>
      <c r="C46" s="211"/>
      <c r="D46" s="84">
        <v>0.24</v>
      </c>
      <c r="E46" s="85">
        <v>1</v>
      </c>
      <c r="F46" s="85" t="s">
        <v>15</v>
      </c>
      <c r="G46" s="166"/>
      <c r="H46" s="172"/>
      <c r="I46" s="206"/>
      <c r="J46" s="204"/>
      <c r="K46" s="204"/>
      <c r="L46" s="204"/>
      <c r="M46" s="2"/>
    </row>
    <row r="47" spans="1:13" s="100" customFormat="1" ht="19.5" customHeight="1">
      <c r="A47" s="172"/>
      <c r="B47" s="211"/>
      <c r="C47" s="211"/>
      <c r="D47" s="84">
        <v>0.24</v>
      </c>
      <c r="E47" s="85">
        <v>1</v>
      </c>
      <c r="F47" s="85" t="s">
        <v>445</v>
      </c>
      <c r="G47" s="166"/>
      <c r="H47" s="172"/>
      <c r="I47" s="206"/>
      <c r="J47" s="204"/>
      <c r="K47" s="204"/>
      <c r="L47" s="204"/>
      <c r="M47" s="2"/>
    </row>
    <row r="48" spans="1:13" s="100" customFormat="1" ht="19.5" customHeight="1">
      <c r="A48" s="173"/>
      <c r="B48" s="212"/>
      <c r="C48" s="212"/>
      <c r="D48" s="84">
        <v>0.24</v>
      </c>
      <c r="E48" s="85">
        <v>1</v>
      </c>
      <c r="F48" s="85" t="s">
        <v>17</v>
      </c>
      <c r="G48" s="167"/>
      <c r="H48" s="173"/>
      <c r="I48" s="206"/>
      <c r="J48" s="204"/>
      <c r="K48" s="204"/>
      <c r="L48" s="204"/>
      <c r="M48" s="2"/>
    </row>
    <row r="49" spans="1:13" s="100" customFormat="1" ht="19.5" customHeight="1">
      <c r="A49" s="156">
        <v>10</v>
      </c>
      <c r="B49" s="58" t="s">
        <v>47</v>
      </c>
      <c r="C49" s="117" t="s">
        <v>173</v>
      </c>
      <c r="D49" s="68">
        <v>0.24</v>
      </c>
      <c r="E49" s="69">
        <v>1</v>
      </c>
      <c r="F49" s="70" t="s">
        <v>444</v>
      </c>
      <c r="G49" s="48" t="s">
        <v>173</v>
      </c>
      <c r="H49" s="156" t="s">
        <v>174</v>
      </c>
      <c r="I49" s="156"/>
      <c r="J49" s="2"/>
      <c r="K49" s="2"/>
      <c r="L49" s="2"/>
      <c r="M49" s="2"/>
    </row>
    <row r="50" spans="1:13" s="100" customFormat="1" ht="19.5" customHeight="1">
      <c r="A50" s="156"/>
      <c r="B50" s="216"/>
      <c r="C50" s="216"/>
      <c r="D50" s="84">
        <v>0.12</v>
      </c>
      <c r="E50" s="85">
        <v>1</v>
      </c>
      <c r="F50" s="85" t="s">
        <v>15</v>
      </c>
      <c r="G50" s="205"/>
      <c r="H50" s="156"/>
      <c r="I50" s="156"/>
      <c r="J50" s="2"/>
      <c r="K50" s="2"/>
      <c r="L50" s="2"/>
      <c r="M50" s="2"/>
    </row>
    <row r="51" spans="1:13" s="100" customFormat="1" ht="19.5" customHeight="1">
      <c r="A51" s="156"/>
      <c r="B51" s="217"/>
      <c r="C51" s="217"/>
      <c r="D51" s="84">
        <v>0.12</v>
      </c>
      <c r="E51" s="85">
        <v>1</v>
      </c>
      <c r="F51" s="85" t="s">
        <v>16</v>
      </c>
      <c r="G51" s="205"/>
      <c r="H51" s="156"/>
      <c r="I51" s="156"/>
      <c r="J51" s="2"/>
      <c r="K51" s="2"/>
      <c r="L51" s="2"/>
      <c r="M51" s="2"/>
    </row>
    <row r="52" spans="1:13" s="100" customFormat="1" ht="19.5" customHeight="1">
      <c r="A52" s="156"/>
      <c r="B52" s="217"/>
      <c r="C52" s="217"/>
      <c r="D52" s="84">
        <v>0.12</v>
      </c>
      <c r="E52" s="85">
        <v>1</v>
      </c>
      <c r="F52" s="85" t="s">
        <v>17</v>
      </c>
      <c r="G52" s="205"/>
      <c r="H52" s="156"/>
      <c r="I52" s="156"/>
      <c r="J52" s="2"/>
      <c r="K52" s="2"/>
      <c r="L52" s="2"/>
      <c r="M52" s="2"/>
    </row>
    <row r="53" spans="1:13" s="100" customFormat="1" ht="19.5" customHeight="1">
      <c r="A53" s="156"/>
      <c r="B53" s="218"/>
      <c r="C53" s="218"/>
      <c r="D53" s="84">
        <v>0.12</v>
      </c>
      <c r="E53" s="85">
        <v>1</v>
      </c>
      <c r="F53" s="85" t="s">
        <v>247</v>
      </c>
      <c r="G53" s="205"/>
      <c r="H53" s="156"/>
      <c r="I53" s="156"/>
      <c r="J53" s="2"/>
      <c r="K53" s="2"/>
      <c r="L53" s="2"/>
      <c r="M53" s="2"/>
    </row>
    <row r="54" spans="1:13" s="100" customFormat="1" ht="12.75">
      <c r="A54" s="156">
        <v>11</v>
      </c>
      <c r="B54" s="45" t="s">
        <v>47</v>
      </c>
      <c r="C54" s="47" t="s">
        <v>175</v>
      </c>
      <c r="D54" s="185">
        <v>1.1</v>
      </c>
      <c r="E54" s="160">
        <v>1</v>
      </c>
      <c r="F54" s="161" t="s">
        <v>444</v>
      </c>
      <c r="G54" s="165" t="s">
        <v>176</v>
      </c>
      <c r="H54" s="156" t="s">
        <v>177</v>
      </c>
      <c r="I54" s="156" t="s">
        <v>13</v>
      </c>
      <c r="J54" s="2"/>
      <c r="K54" s="2"/>
      <c r="L54" s="2"/>
      <c r="M54" s="2"/>
    </row>
    <row r="55" spans="1:13" s="100" customFormat="1" ht="12.75">
      <c r="A55" s="156"/>
      <c r="B55" s="45" t="s">
        <v>47</v>
      </c>
      <c r="C55" s="47" t="s">
        <v>176</v>
      </c>
      <c r="D55" s="185"/>
      <c r="E55" s="160"/>
      <c r="F55" s="161"/>
      <c r="G55" s="166"/>
      <c r="H55" s="156"/>
      <c r="I55" s="156"/>
      <c r="J55" s="2"/>
      <c r="K55" s="2"/>
      <c r="L55" s="2"/>
      <c r="M55" s="2"/>
    </row>
    <row r="56" spans="1:13" s="100" customFormat="1" ht="19.5" customHeight="1">
      <c r="A56" s="156"/>
      <c r="B56" s="156"/>
      <c r="C56" s="207"/>
      <c r="D56" s="84">
        <v>0.24</v>
      </c>
      <c r="E56" s="85">
        <v>1</v>
      </c>
      <c r="F56" s="85" t="s">
        <v>15</v>
      </c>
      <c r="G56" s="166"/>
      <c r="H56" s="156"/>
      <c r="I56" s="156"/>
      <c r="J56" s="2"/>
      <c r="K56" s="2"/>
      <c r="L56" s="2"/>
      <c r="M56" s="2"/>
    </row>
    <row r="57" spans="1:13" s="100" customFormat="1" ht="19.5" customHeight="1">
      <c r="A57" s="156"/>
      <c r="B57" s="156"/>
      <c r="C57" s="208"/>
      <c r="D57" s="84">
        <v>0.24</v>
      </c>
      <c r="E57" s="85">
        <v>1</v>
      </c>
      <c r="F57" s="85" t="s">
        <v>445</v>
      </c>
      <c r="G57" s="166"/>
      <c r="H57" s="156"/>
      <c r="I57" s="156"/>
      <c r="J57" s="2"/>
      <c r="K57" s="2"/>
      <c r="L57" s="2"/>
      <c r="M57" s="2"/>
    </row>
    <row r="58" spans="1:13" s="100" customFormat="1" ht="19.5" customHeight="1">
      <c r="A58" s="156"/>
      <c r="B58" s="156"/>
      <c r="C58" s="208"/>
      <c r="D58" s="84">
        <v>0.24</v>
      </c>
      <c r="E58" s="85">
        <v>1</v>
      </c>
      <c r="F58" s="85" t="s">
        <v>17</v>
      </c>
      <c r="G58" s="166"/>
      <c r="H58" s="156"/>
      <c r="I58" s="156"/>
      <c r="J58" s="2"/>
      <c r="K58" s="2"/>
      <c r="L58" s="2"/>
      <c r="M58" s="2"/>
    </row>
    <row r="59" spans="1:13" s="100" customFormat="1" ht="19.5" customHeight="1">
      <c r="A59" s="156"/>
      <c r="B59" s="156"/>
      <c r="C59" s="209"/>
      <c r="D59" s="84">
        <v>0.24</v>
      </c>
      <c r="E59" s="85">
        <v>1</v>
      </c>
      <c r="F59" s="85" t="s">
        <v>247</v>
      </c>
      <c r="G59" s="167"/>
      <c r="H59" s="156"/>
      <c r="I59" s="156"/>
      <c r="J59" s="2"/>
      <c r="K59" s="2"/>
      <c r="L59" s="2"/>
      <c r="M59" s="2"/>
    </row>
    <row r="60" spans="1:13" s="100" customFormat="1" ht="19.5" customHeight="1">
      <c r="A60" s="156">
        <v>12</v>
      </c>
      <c r="B60" s="58" t="s">
        <v>47</v>
      </c>
      <c r="C60" s="117" t="s">
        <v>178</v>
      </c>
      <c r="D60" s="69">
        <v>0.24</v>
      </c>
      <c r="E60" s="69">
        <v>2</v>
      </c>
      <c r="F60" s="70" t="s">
        <v>444</v>
      </c>
      <c r="G60" s="165" t="s">
        <v>178</v>
      </c>
      <c r="H60" s="47" t="s">
        <v>179</v>
      </c>
      <c r="I60" s="45"/>
      <c r="J60" s="2"/>
      <c r="K60" s="2"/>
      <c r="L60" s="2"/>
      <c r="M60" s="2"/>
    </row>
    <row r="61" spans="1:13" s="100" customFormat="1" ht="19.5" customHeight="1">
      <c r="A61" s="156"/>
      <c r="B61" s="45"/>
      <c r="C61" s="45"/>
      <c r="D61" s="101">
        <v>0.24</v>
      </c>
      <c r="E61" s="101">
        <v>1</v>
      </c>
      <c r="F61" s="93" t="s">
        <v>247</v>
      </c>
      <c r="G61" s="167"/>
      <c r="H61" s="47"/>
      <c r="I61" s="45"/>
      <c r="J61" s="2"/>
      <c r="K61" s="2"/>
      <c r="L61" s="2"/>
      <c r="M61" s="2"/>
    </row>
    <row r="62" spans="1:13" s="100" customFormat="1" ht="19.5" customHeight="1">
      <c r="A62" s="45">
        <v>13</v>
      </c>
      <c r="B62" s="45" t="s">
        <v>47</v>
      </c>
      <c r="C62" s="47" t="s">
        <v>180</v>
      </c>
      <c r="D62" s="69">
        <v>0.24</v>
      </c>
      <c r="E62" s="69">
        <v>2</v>
      </c>
      <c r="F62" s="70" t="s">
        <v>444</v>
      </c>
      <c r="G62" s="48" t="s">
        <v>181</v>
      </c>
      <c r="H62" s="47" t="s">
        <v>182</v>
      </c>
      <c r="I62" s="45"/>
      <c r="J62" s="2"/>
      <c r="K62" s="2"/>
      <c r="L62" s="2"/>
      <c r="M62" s="2"/>
    </row>
    <row r="63" spans="1:13" s="100" customFormat="1" ht="12.75">
      <c r="A63" s="156">
        <v>14</v>
      </c>
      <c r="B63" s="45" t="s">
        <v>47</v>
      </c>
      <c r="C63" s="47" t="s">
        <v>183</v>
      </c>
      <c r="D63" s="185">
        <v>1.1</v>
      </c>
      <c r="E63" s="160">
        <v>1</v>
      </c>
      <c r="F63" s="161" t="s">
        <v>444</v>
      </c>
      <c r="G63" s="165" t="s">
        <v>184</v>
      </c>
      <c r="H63" s="156" t="s">
        <v>185</v>
      </c>
      <c r="I63" s="156" t="s">
        <v>13</v>
      </c>
      <c r="J63" s="2"/>
      <c r="K63" s="2"/>
      <c r="L63" s="2"/>
      <c r="M63" s="2"/>
    </row>
    <row r="64" spans="1:13" s="100" customFormat="1" ht="12.75">
      <c r="A64" s="156"/>
      <c r="B64" s="45" t="s">
        <v>47</v>
      </c>
      <c r="C64" s="47" t="s">
        <v>186</v>
      </c>
      <c r="D64" s="185"/>
      <c r="E64" s="160"/>
      <c r="F64" s="161"/>
      <c r="G64" s="166"/>
      <c r="H64" s="156"/>
      <c r="I64" s="156"/>
      <c r="J64" s="2"/>
      <c r="K64" s="2"/>
      <c r="L64" s="2"/>
      <c r="M64" s="2"/>
    </row>
    <row r="65" spans="1:13" s="100" customFormat="1" ht="12.75">
      <c r="A65" s="156"/>
      <c r="B65" s="45" t="s">
        <v>47</v>
      </c>
      <c r="C65" s="47" t="s">
        <v>184</v>
      </c>
      <c r="D65" s="185"/>
      <c r="E65" s="160"/>
      <c r="F65" s="161"/>
      <c r="G65" s="166"/>
      <c r="H65" s="156"/>
      <c r="I65" s="156"/>
      <c r="J65" s="2"/>
      <c r="K65" s="2"/>
      <c r="L65" s="2"/>
      <c r="M65" s="2"/>
    </row>
    <row r="66" spans="1:13" s="100" customFormat="1" ht="19.5" customHeight="1">
      <c r="A66" s="156"/>
      <c r="B66" s="156"/>
      <c r="C66" s="202"/>
      <c r="D66" s="84">
        <v>0.24</v>
      </c>
      <c r="E66" s="85">
        <v>1</v>
      </c>
      <c r="F66" s="85" t="s">
        <v>15</v>
      </c>
      <c r="G66" s="166"/>
      <c r="H66" s="156"/>
      <c r="I66" s="156"/>
      <c r="J66" s="2"/>
      <c r="K66" s="2"/>
      <c r="L66" s="2"/>
      <c r="M66" s="2"/>
    </row>
    <row r="67" spans="1:13" s="100" customFormat="1" ht="19.5" customHeight="1">
      <c r="A67" s="156"/>
      <c r="B67" s="156"/>
      <c r="C67" s="202"/>
      <c r="D67" s="84">
        <v>0.24</v>
      </c>
      <c r="E67" s="85">
        <v>1</v>
      </c>
      <c r="F67" s="85" t="s">
        <v>445</v>
      </c>
      <c r="G67" s="166"/>
      <c r="H67" s="156"/>
      <c r="I67" s="156"/>
      <c r="J67" s="2"/>
      <c r="K67" s="2"/>
      <c r="L67" s="2"/>
      <c r="M67" s="2"/>
    </row>
    <row r="68" spans="1:13" s="100" customFormat="1" ht="19.5" customHeight="1">
      <c r="A68" s="156"/>
      <c r="B68" s="156"/>
      <c r="C68" s="202"/>
      <c r="D68" s="84">
        <v>0.24</v>
      </c>
      <c r="E68" s="85">
        <v>1</v>
      </c>
      <c r="F68" s="85" t="s">
        <v>17</v>
      </c>
      <c r="G68" s="166"/>
      <c r="H68" s="156"/>
      <c r="I68" s="156"/>
      <c r="J68" s="2"/>
      <c r="K68" s="2"/>
      <c r="L68" s="2"/>
      <c r="M68" s="2"/>
    </row>
    <row r="69" spans="1:13" s="100" customFormat="1" ht="19.5" customHeight="1">
      <c r="A69" s="156"/>
      <c r="B69" s="156"/>
      <c r="C69" s="202"/>
      <c r="D69" s="84">
        <v>0.24</v>
      </c>
      <c r="E69" s="85">
        <v>1</v>
      </c>
      <c r="F69" s="85" t="s">
        <v>247</v>
      </c>
      <c r="G69" s="167"/>
      <c r="H69" s="156"/>
      <c r="I69" s="156"/>
      <c r="J69" s="2"/>
      <c r="K69" s="2"/>
      <c r="L69" s="2"/>
      <c r="M69" s="2"/>
    </row>
    <row r="70" spans="1:13" s="100" customFormat="1" ht="19.5" customHeight="1">
      <c r="A70" s="156">
        <v>15</v>
      </c>
      <c r="B70" s="58" t="s">
        <v>47</v>
      </c>
      <c r="C70" s="102" t="s">
        <v>187</v>
      </c>
      <c r="D70" s="69">
        <v>0.24</v>
      </c>
      <c r="E70" s="69">
        <v>2</v>
      </c>
      <c r="F70" s="70" t="s">
        <v>444</v>
      </c>
      <c r="G70" s="165" t="s">
        <v>187</v>
      </c>
      <c r="H70" s="156" t="s">
        <v>188</v>
      </c>
      <c r="I70" s="156"/>
      <c r="J70" s="2"/>
      <c r="K70" s="2"/>
      <c r="L70" s="2"/>
      <c r="M70" s="2"/>
    </row>
    <row r="71" spans="1:13" s="100" customFormat="1" ht="19.5" customHeight="1">
      <c r="A71" s="156"/>
      <c r="B71" s="171"/>
      <c r="C71" s="171"/>
      <c r="D71" s="84">
        <v>0.24</v>
      </c>
      <c r="E71" s="85">
        <v>1</v>
      </c>
      <c r="F71" s="85" t="s">
        <v>15</v>
      </c>
      <c r="G71" s="166"/>
      <c r="H71" s="156"/>
      <c r="I71" s="156"/>
      <c r="J71" s="2"/>
      <c r="K71" s="2"/>
      <c r="L71" s="2"/>
      <c r="M71" s="2"/>
    </row>
    <row r="72" spans="1:13" s="100" customFormat="1" ht="19.5" customHeight="1">
      <c r="A72" s="156"/>
      <c r="B72" s="172"/>
      <c r="C72" s="172"/>
      <c r="D72" s="84">
        <v>0.24</v>
      </c>
      <c r="E72" s="85">
        <v>1</v>
      </c>
      <c r="F72" s="85" t="s">
        <v>445</v>
      </c>
      <c r="G72" s="166"/>
      <c r="H72" s="156"/>
      <c r="I72" s="156"/>
      <c r="J72" s="2"/>
      <c r="K72" s="2"/>
      <c r="L72" s="2"/>
      <c r="M72" s="2"/>
    </row>
    <row r="73" spans="1:13" s="100" customFormat="1" ht="19.5" customHeight="1">
      <c r="A73" s="156"/>
      <c r="B73" s="172"/>
      <c r="C73" s="172"/>
      <c r="D73" s="84">
        <v>0.24</v>
      </c>
      <c r="E73" s="85">
        <v>1</v>
      </c>
      <c r="F73" s="85" t="s">
        <v>17</v>
      </c>
      <c r="G73" s="166"/>
      <c r="H73" s="156"/>
      <c r="I73" s="156"/>
      <c r="J73" s="2"/>
      <c r="K73" s="2"/>
      <c r="L73" s="2"/>
      <c r="M73" s="2"/>
    </row>
    <row r="74" spans="1:13" s="100" customFormat="1" ht="19.5" customHeight="1">
      <c r="A74" s="156"/>
      <c r="B74" s="173"/>
      <c r="C74" s="173"/>
      <c r="D74" s="84">
        <v>0.24</v>
      </c>
      <c r="E74" s="85">
        <v>1</v>
      </c>
      <c r="F74" s="85" t="s">
        <v>247</v>
      </c>
      <c r="G74" s="167"/>
      <c r="H74" s="156"/>
      <c r="I74" s="156"/>
      <c r="J74" s="2"/>
      <c r="K74" s="2"/>
      <c r="L74" s="2"/>
      <c r="M74" s="2"/>
    </row>
    <row r="75" spans="1:13" s="100" customFormat="1" ht="19.5" customHeight="1">
      <c r="A75" s="156">
        <v>16</v>
      </c>
      <c r="B75" s="58" t="s">
        <v>47</v>
      </c>
      <c r="C75" s="102" t="s">
        <v>189</v>
      </c>
      <c r="D75" s="69">
        <v>0.24</v>
      </c>
      <c r="E75" s="69">
        <v>2</v>
      </c>
      <c r="F75" s="70" t="s">
        <v>444</v>
      </c>
      <c r="G75" s="165" t="s">
        <v>190</v>
      </c>
      <c r="H75" s="156" t="s">
        <v>191</v>
      </c>
      <c r="I75" s="156"/>
      <c r="J75" s="2"/>
      <c r="K75" s="2"/>
      <c r="L75" s="2"/>
      <c r="M75" s="2"/>
    </row>
    <row r="76" spans="1:13" s="100" customFormat="1" ht="19.5" customHeight="1">
      <c r="A76" s="156"/>
      <c r="B76" s="171"/>
      <c r="C76" s="171"/>
      <c r="D76" s="84">
        <v>0.24</v>
      </c>
      <c r="E76" s="85">
        <v>1</v>
      </c>
      <c r="F76" s="85" t="s">
        <v>15</v>
      </c>
      <c r="G76" s="166"/>
      <c r="H76" s="156"/>
      <c r="I76" s="156"/>
      <c r="J76" s="2"/>
      <c r="K76" s="2"/>
      <c r="L76" s="2"/>
      <c r="M76" s="2"/>
    </row>
    <row r="77" spans="1:13" s="100" customFormat="1" ht="19.5" customHeight="1">
      <c r="A77" s="156"/>
      <c r="B77" s="172"/>
      <c r="C77" s="172"/>
      <c r="D77" s="84">
        <v>0.24</v>
      </c>
      <c r="E77" s="85">
        <v>1</v>
      </c>
      <c r="F77" s="85" t="s">
        <v>445</v>
      </c>
      <c r="G77" s="166"/>
      <c r="H77" s="156"/>
      <c r="I77" s="156"/>
      <c r="J77" s="2"/>
      <c r="K77" s="2"/>
      <c r="L77" s="2"/>
      <c r="M77" s="2"/>
    </row>
    <row r="78" spans="1:13" s="100" customFormat="1" ht="19.5" customHeight="1">
      <c r="A78" s="156"/>
      <c r="B78" s="172"/>
      <c r="C78" s="172"/>
      <c r="D78" s="84">
        <v>0.24</v>
      </c>
      <c r="E78" s="85">
        <v>1</v>
      </c>
      <c r="F78" s="85" t="s">
        <v>17</v>
      </c>
      <c r="G78" s="166"/>
      <c r="H78" s="156"/>
      <c r="I78" s="156"/>
      <c r="J78" s="2"/>
      <c r="K78" s="2"/>
      <c r="L78" s="2"/>
      <c r="M78" s="2"/>
    </row>
    <row r="79" spans="1:13" s="100" customFormat="1" ht="19.5" customHeight="1">
      <c r="A79" s="156"/>
      <c r="B79" s="173"/>
      <c r="C79" s="173"/>
      <c r="D79" s="84">
        <v>0.24</v>
      </c>
      <c r="E79" s="85">
        <v>1</v>
      </c>
      <c r="F79" s="85" t="s">
        <v>247</v>
      </c>
      <c r="G79" s="167"/>
      <c r="H79" s="156"/>
      <c r="I79" s="156"/>
      <c r="J79" s="2"/>
      <c r="K79" s="2"/>
      <c r="L79" s="2"/>
      <c r="M79" s="2"/>
    </row>
    <row r="80" spans="1:13" s="100" customFormat="1" ht="19.5" customHeight="1">
      <c r="A80" s="156">
        <v>17</v>
      </c>
      <c r="B80" s="58" t="s">
        <v>47</v>
      </c>
      <c r="C80" s="102" t="s">
        <v>192</v>
      </c>
      <c r="D80" s="69">
        <v>0.24</v>
      </c>
      <c r="E80" s="69">
        <v>2</v>
      </c>
      <c r="F80" s="70" t="s">
        <v>444</v>
      </c>
      <c r="G80" s="165" t="s">
        <v>192</v>
      </c>
      <c r="H80" s="156" t="s">
        <v>193</v>
      </c>
      <c r="I80" s="156"/>
      <c r="J80" s="2"/>
      <c r="K80" s="2"/>
      <c r="L80" s="2"/>
      <c r="M80" s="2"/>
    </row>
    <row r="81" spans="1:13" s="100" customFormat="1" ht="19.5" customHeight="1">
      <c r="A81" s="156"/>
      <c r="B81" s="171"/>
      <c r="C81" s="171"/>
      <c r="D81" s="84">
        <v>0.12</v>
      </c>
      <c r="E81" s="85">
        <v>1</v>
      </c>
      <c r="F81" s="85" t="s">
        <v>15</v>
      </c>
      <c r="G81" s="166"/>
      <c r="H81" s="156"/>
      <c r="I81" s="156"/>
      <c r="J81" s="2"/>
      <c r="K81" s="2"/>
      <c r="L81" s="2"/>
      <c r="M81" s="2"/>
    </row>
    <row r="82" spans="1:13" s="100" customFormat="1" ht="19.5" customHeight="1">
      <c r="A82" s="156"/>
      <c r="B82" s="172"/>
      <c r="C82" s="172"/>
      <c r="D82" s="84">
        <v>0.12</v>
      </c>
      <c r="E82" s="85">
        <v>1</v>
      </c>
      <c r="F82" s="85" t="s">
        <v>445</v>
      </c>
      <c r="G82" s="166"/>
      <c r="H82" s="156"/>
      <c r="I82" s="156"/>
      <c r="J82" s="2"/>
      <c r="K82" s="2"/>
      <c r="L82" s="2"/>
      <c r="M82" s="2"/>
    </row>
    <row r="83" spans="1:13" s="100" customFormat="1" ht="19.5" customHeight="1">
      <c r="A83" s="156"/>
      <c r="B83" s="172"/>
      <c r="C83" s="172"/>
      <c r="D83" s="84">
        <v>0.12</v>
      </c>
      <c r="E83" s="85">
        <v>1</v>
      </c>
      <c r="F83" s="85" t="s">
        <v>17</v>
      </c>
      <c r="G83" s="166"/>
      <c r="H83" s="156"/>
      <c r="I83" s="156"/>
      <c r="J83" s="2"/>
      <c r="K83" s="2"/>
      <c r="L83" s="2"/>
      <c r="M83" s="2"/>
    </row>
    <row r="84" spans="1:13" s="100" customFormat="1" ht="19.5" customHeight="1">
      <c r="A84" s="156"/>
      <c r="B84" s="173"/>
      <c r="C84" s="173"/>
      <c r="D84" s="84">
        <v>0.12</v>
      </c>
      <c r="E84" s="85">
        <v>1</v>
      </c>
      <c r="F84" s="85" t="s">
        <v>247</v>
      </c>
      <c r="G84" s="167"/>
      <c r="H84" s="156"/>
      <c r="I84" s="156"/>
      <c r="J84" s="2"/>
      <c r="K84" s="2"/>
      <c r="L84" s="2"/>
      <c r="M84" s="2"/>
    </row>
    <row r="85" spans="1:13" s="100" customFormat="1" ht="19.5" customHeight="1">
      <c r="A85" s="156">
        <v>18</v>
      </c>
      <c r="B85" s="58" t="s">
        <v>47</v>
      </c>
      <c r="C85" s="47" t="s">
        <v>194</v>
      </c>
      <c r="D85" s="68">
        <v>0.24</v>
      </c>
      <c r="E85" s="69">
        <v>2</v>
      </c>
      <c r="F85" s="70" t="s">
        <v>444</v>
      </c>
      <c r="G85" s="163" t="s">
        <v>195</v>
      </c>
      <c r="H85" s="156" t="s">
        <v>196</v>
      </c>
      <c r="I85" s="156"/>
      <c r="J85" s="2"/>
      <c r="K85" s="2"/>
      <c r="L85" s="2"/>
      <c r="M85" s="2"/>
    </row>
    <row r="86" spans="1:13" s="100" customFormat="1" ht="19.5" customHeight="1">
      <c r="A86" s="156"/>
      <c r="B86" s="45"/>
      <c r="C86" s="97" t="s">
        <v>195</v>
      </c>
      <c r="D86" s="162"/>
      <c r="E86" s="162"/>
      <c r="F86" s="162"/>
      <c r="G86" s="163"/>
      <c r="H86" s="156"/>
      <c r="I86" s="156"/>
      <c r="J86" s="2"/>
      <c r="K86" s="2"/>
      <c r="L86" s="2"/>
      <c r="M86" s="2"/>
    </row>
    <row r="87" spans="1:13" s="100" customFormat="1" ht="19.5" customHeight="1">
      <c r="A87" s="171">
        <v>19</v>
      </c>
      <c r="B87" s="58" t="s">
        <v>47</v>
      </c>
      <c r="C87" s="78" t="s">
        <v>197</v>
      </c>
      <c r="D87" s="68">
        <v>0.24</v>
      </c>
      <c r="E87" s="69">
        <v>2</v>
      </c>
      <c r="F87" s="70" t="s">
        <v>444</v>
      </c>
      <c r="G87" s="165" t="s">
        <v>197</v>
      </c>
      <c r="H87" s="171" t="s">
        <v>198</v>
      </c>
      <c r="I87" s="171"/>
      <c r="J87" s="2"/>
      <c r="K87" s="2"/>
      <c r="L87" s="2"/>
      <c r="M87" s="2"/>
    </row>
    <row r="88" spans="1:13" s="100" customFormat="1" ht="19.5" customHeight="1">
      <c r="A88" s="172"/>
      <c r="B88" s="171"/>
      <c r="C88" s="171"/>
      <c r="D88" s="84">
        <v>0.12</v>
      </c>
      <c r="E88" s="85">
        <v>1</v>
      </c>
      <c r="F88" s="85" t="s">
        <v>15</v>
      </c>
      <c r="G88" s="166"/>
      <c r="H88" s="172"/>
      <c r="I88" s="172"/>
      <c r="J88" s="2"/>
      <c r="K88" s="2"/>
      <c r="L88" s="2"/>
      <c r="M88" s="2"/>
    </row>
    <row r="89" spans="1:13" s="100" customFormat="1" ht="19.5" customHeight="1">
      <c r="A89" s="172"/>
      <c r="B89" s="172"/>
      <c r="C89" s="172"/>
      <c r="D89" s="84">
        <v>0.12</v>
      </c>
      <c r="E89" s="85">
        <v>1</v>
      </c>
      <c r="F89" s="85" t="s">
        <v>445</v>
      </c>
      <c r="G89" s="166"/>
      <c r="H89" s="172"/>
      <c r="I89" s="172"/>
      <c r="J89" s="2"/>
      <c r="K89" s="2"/>
      <c r="L89" s="2"/>
      <c r="M89" s="2"/>
    </row>
    <row r="90" spans="1:13" s="100" customFormat="1" ht="19.5" customHeight="1">
      <c r="A90" s="172"/>
      <c r="B90" s="172"/>
      <c r="C90" s="172"/>
      <c r="D90" s="84">
        <v>0.12</v>
      </c>
      <c r="E90" s="85">
        <v>1</v>
      </c>
      <c r="F90" s="85" t="s">
        <v>17</v>
      </c>
      <c r="G90" s="166"/>
      <c r="H90" s="172"/>
      <c r="I90" s="172"/>
      <c r="J90" s="2"/>
      <c r="K90" s="2"/>
      <c r="L90" s="2"/>
      <c r="M90" s="2"/>
    </row>
    <row r="91" spans="1:13" s="100" customFormat="1" ht="19.5" customHeight="1">
      <c r="A91" s="173"/>
      <c r="B91" s="173"/>
      <c r="C91" s="173"/>
      <c r="D91" s="84">
        <v>0.12</v>
      </c>
      <c r="E91" s="85">
        <v>1</v>
      </c>
      <c r="F91" s="85" t="s">
        <v>247</v>
      </c>
      <c r="G91" s="167"/>
      <c r="H91" s="173"/>
      <c r="I91" s="173"/>
      <c r="J91" s="2"/>
      <c r="K91" s="2"/>
      <c r="L91" s="2"/>
      <c r="M91" s="2"/>
    </row>
    <row r="92" spans="1:13" s="100" customFormat="1" ht="12.75">
      <c r="A92" s="156">
        <v>20</v>
      </c>
      <c r="B92" s="45" t="s">
        <v>47</v>
      </c>
      <c r="C92" s="47" t="s">
        <v>199</v>
      </c>
      <c r="D92" s="159">
        <v>0.24</v>
      </c>
      <c r="E92" s="160">
        <v>2</v>
      </c>
      <c r="F92" s="161" t="s">
        <v>444</v>
      </c>
      <c r="G92" s="163" t="s">
        <v>200</v>
      </c>
      <c r="H92" s="156" t="s">
        <v>201</v>
      </c>
      <c r="I92" s="156"/>
      <c r="J92" s="2"/>
      <c r="K92" s="2"/>
      <c r="L92" s="2"/>
      <c r="M92" s="2"/>
    </row>
    <row r="93" spans="1:13" s="100" customFormat="1" ht="12.75">
      <c r="A93" s="156"/>
      <c r="B93" s="45" t="s">
        <v>47</v>
      </c>
      <c r="C93" s="47" t="s">
        <v>202</v>
      </c>
      <c r="D93" s="159"/>
      <c r="E93" s="160"/>
      <c r="F93" s="161"/>
      <c r="G93" s="163"/>
      <c r="H93" s="156"/>
      <c r="I93" s="156"/>
      <c r="J93" s="2"/>
      <c r="K93" s="2"/>
      <c r="L93" s="2"/>
      <c r="M93" s="2"/>
    </row>
    <row r="94" spans="1:13" s="100" customFormat="1" ht="12.75">
      <c r="A94" s="156"/>
      <c r="B94" s="45" t="s">
        <v>10</v>
      </c>
      <c r="C94" s="47" t="s">
        <v>203</v>
      </c>
      <c r="D94" s="159"/>
      <c r="E94" s="160"/>
      <c r="F94" s="161"/>
      <c r="G94" s="163"/>
      <c r="H94" s="156"/>
      <c r="I94" s="156"/>
      <c r="J94" s="2"/>
      <c r="K94" s="2"/>
      <c r="L94" s="2"/>
      <c r="M94" s="2"/>
    </row>
    <row r="95" spans="1:13" s="100" customFormat="1" ht="12.75">
      <c r="A95" s="156"/>
      <c r="B95" s="156"/>
      <c r="C95" s="97" t="s">
        <v>204</v>
      </c>
      <c r="D95" s="162"/>
      <c r="E95" s="162"/>
      <c r="F95" s="162"/>
      <c r="G95" s="163"/>
      <c r="H95" s="156"/>
      <c r="I95" s="156"/>
      <c r="J95" s="2"/>
      <c r="K95" s="2"/>
      <c r="L95" s="2"/>
      <c r="M95" s="2"/>
    </row>
    <row r="96" spans="1:13" s="100" customFormat="1" ht="12.75">
      <c r="A96" s="156"/>
      <c r="B96" s="156"/>
      <c r="C96" s="97" t="s">
        <v>205</v>
      </c>
      <c r="D96" s="162"/>
      <c r="E96" s="162"/>
      <c r="F96" s="162"/>
      <c r="G96" s="163"/>
      <c r="H96" s="156"/>
      <c r="I96" s="156"/>
      <c r="J96" s="2"/>
      <c r="K96" s="2"/>
      <c r="L96" s="2"/>
      <c r="M96" s="2"/>
    </row>
    <row r="97" spans="1:13" s="100" customFormat="1" ht="12.75">
      <c r="A97" s="156"/>
      <c r="B97" s="156"/>
      <c r="C97" s="97" t="s">
        <v>206</v>
      </c>
      <c r="D97" s="162"/>
      <c r="E97" s="162"/>
      <c r="F97" s="162"/>
      <c r="G97" s="163"/>
      <c r="H97" s="156"/>
      <c r="I97" s="156"/>
      <c r="J97" s="2"/>
      <c r="K97" s="2"/>
      <c r="L97" s="2"/>
      <c r="M97" s="2"/>
    </row>
    <row r="98" spans="1:13" s="100" customFormat="1" ht="19.5" customHeight="1">
      <c r="A98" s="156">
        <v>21</v>
      </c>
      <c r="B98" s="45" t="s">
        <v>47</v>
      </c>
      <c r="C98" s="47" t="s">
        <v>207</v>
      </c>
      <c r="D98" s="68">
        <v>0.24</v>
      </c>
      <c r="E98" s="69">
        <v>2</v>
      </c>
      <c r="F98" s="70" t="s">
        <v>444</v>
      </c>
      <c r="G98" s="163" t="s">
        <v>207</v>
      </c>
      <c r="H98" s="156" t="s">
        <v>208</v>
      </c>
      <c r="I98" s="156"/>
      <c r="J98" s="2"/>
      <c r="K98" s="2"/>
      <c r="L98" s="2"/>
      <c r="M98" s="2"/>
    </row>
    <row r="99" spans="1:13" s="100" customFormat="1" ht="19.5" customHeight="1">
      <c r="A99" s="156"/>
      <c r="B99" s="79"/>
      <c r="C99" s="97" t="s">
        <v>209</v>
      </c>
      <c r="D99" s="46"/>
      <c r="E99" s="95"/>
      <c r="F99" s="95"/>
      <c r="G99" s="163"/>
      <c r="H99" s="156"/>
      <c r="I99" s="156"/>
      <c r="J99" s="2"/>
      <c r="K99" s="2"/>
      <c r="L99" s="2"/>
      <c r="M99" s="2"/>
    </row>
    <row r="100" spans="1:13" s="100" customFormat="1" ht="19.5" customHeight="1">
      <c r="A100" s="156">
        <v>22</v>
      </c>
      <c r="B100" s="58" t="s">
        <v>47</v>
      </c>
      <c r="C100" s="47" t="s">
        <v>210</v>
      </c>
      <c r="D100" s="68">
        <v>1.1</v>
      </c>
      <c r="E100" s="69">
        <v>1</v>
      </c>
      <c r="F100" s="70" t="s">
        <v>444</v>
      </c>
      <c r="G100" s="163" t="s">
        <v>211</v>
      </c>
      <c r="H100" s="156" t="s">
        <v>212</v>
      </c>
      <c r="I100" s="156" t="s">
        <v>13</v>
      </c>
      <c r="J100" s="204"/>
      <c r="K100" s="204"/>
      <c r="L100" s="204"/>
      <c r="M100" s="2"/>
    </row>
    <row r="101" spans="1:13" s="100" customFormat="1" ht="12.75">
      <c r="A101" s="156"/>
      <c r="B101" s="171"/>
      <c r="C101" s="97" t="s">
        <v>211</v>
      </c>
      <c r="D101" s="162"/>
      <c r="E101" s="162"/>
      <c r="F101" s="162"/>
      <c r="G101" s="163"/>
      <c r="H101" s="156"/>
      <c r="I101" s="156"/>
      <c r="J101" s="204"/>
      <c r="K101" s="204"/>
      <c r="L101" s="204"/>
      <c r="M101" s="2"/>
    </row>
    <row r="102" spans="1:13" s="100" customFormat="1" ht="12.75">
      <c r="A102" s="156"/>
      <c r="B102" s="173"/>
      <c r="C102" s="97" t="s">
        <v>213</v>
      </c>
      <c r="D102" s="162"/>
      <c r="E102" s="162"/>
      <c r="F102" s="162"/>
      <c r="G102" s="163"/>
      <c r="H102" s="156"/>
      <c r="I102" s="156"/>
      <c r="J102" s="204"/>
      <c r="K102" s="204"/>
      <c r="L102" s="204"/>
      <c r="M102" s="2"/>
    </row>
    <row r="103" spans="1:13" s="100" customFormat="1" ht="19.5" customHeight="1">
      <c r="A103" s="156">
        <v>23</v>
      </c>
      <c r="B103" s="58" t="s">
        <v>47</v>
      </c>
      <c r="C103" s="47" t="s">
        <v>214</v>
      </c>
      <c r="D103" s="69">
        <v>0.24</v>
      </c>
      <c r="E103" s="69">
        <v>2</v>
      </c>
      <c r="F103" s="70" t="s">
        <v>444</v>
      </c>
      <c r="G103" s="163" t="s">
        <v>215</v>
      </c>
      <c r="H103" s="187" t="s">
        <v>216</v>
      </c>
      <c r="I103" s="156"/>
      <c r="J103" s="2"/>
      <c r="K103" s="2"/>
      <c r="L103" s="2"/>
      <c r="M103" s="2"/>
    </row>
    <row r="104" spans="1:13" s="100" customFormat="1" ht="12.75">
      <c r="A104" s="156"/>
      <c r="B104" s="171"/>
      <c r="C104" s="97" t="s">
        <v>217</v>
      </c>
      <c r="D104" s="162"/>
      <c r="E104" s="162"/>
      <c r="F104" s="162"/>
      <c r="G104" s="163"/>
      <c r="H104" s="187"/>
      <c r="I104" s="156"/>
      <c r="J104" s="2"/>
      <c r="K104" s="2"/>
      <c r="L104" s="2"/>
      <c r="M104" s="2"/>
    </row>
    <row r="105" spans="1:13" s="100" customFormat="1" ht="12.75">
      <c r="A105" s="156"/>
      <c r="B105" s="172"/>
      <c r="C105" s="97" t="s">
        <v>218</v>
      </c>
      <c r="D105" s="162"/>
      <c r="E105" s="162"/>
      <c r="F105" s="162"/>
      <c r="G105" s="163"/>
      <c r="H105" s="187"/>
      <c r="I105" s="156"/>
      <c r="J105" s="2"/>
      <c r="K105" s="2"/>
      <c r="L105" s="2"/>
      <c r="M105" s="2"/>
    </row>
    <row r="106" spans="1:13" s="100" customFormat="1" ht="12.75">
      <c r="A106" s="156"/>
      <c r="B106" s="172"/>
      <c r="C106" s="97" t="s">
        <v>219</v>
      </c>
      <c r="D106" s="162"/>
      <c r="E106" s="162"/>
      <c r="F106" s="162"/>
      <c r="G106" s="163"/>
      <c r="H106" s="187"/>
      <c r="I106" s="156"/>
      <c r="J106" s="2"/>
      <c r="K106" s="2"/>
      <c r="L106" s="2"/>
      <c r="M106" s="2"/>
    </row>
    <row r="107" spans="1:13" s="100" customFormat="1" ht="12.75">
      <c r="A107" s="156"/>
      <c r="B107" s="173"/>
      <c r="C107" s="97" t="s">
        <v>220</v>
      </c>
      <c r="D107" s="162"/>
      <c r="E107" s="162"/>
      <c r="F107" s="162"/>
      <c r="G107" s="163"/>
      <c r="H107" s="187"/>
      <c r="I107" s="156"/>
      <c r="J107" s="2"/>
      <c r="K107" s="2"/>
      <c r="L107" s="2"/>
      <c r="M107" s="2"/>
    </row>
    <row r="108" spans="1:13" s="100" customFormat="1" ht="19.5" customHeight="1">
      <c r="A108" s="156">
        <v>24</v>
      </c>
      <c r="B108" s="45" t="s">
        <v>47</v>
      </c>
      <c r="C108" s="47" t="s">
        <v>221</v>
      </c>
      <c r="D108" s="69">
        <v>0.24</v>
      </c>
      <c r="E108" s="69">
        <v>2</v>
      </c>
      <c r="F108" s="70" t="s">
        <v>444</v>
      </c>
      <c r="G108" s="163" t="s">
        <v>221</v>
      </c>
      <c r="H108" s="187" t="s">
        <v>222</v>
      </c>
      <c r="I108" s="156"/>
      <c r="J108" s="204"/>
      <c r="K108" s="204"/>
      <c r="L108" s="204"/>
      <c r="M108" s="2"/>
    </row>
    <row r="109" spans="1:13" s="100" customFormat="1" ht="12.75">
      <c r="A109" s="156"/>
      <c r="B109" s="156"/>
      <c r="C109" s="97" t="s">
        <v>223</v>
      </c>
      <c r="D109" s="162"/>
      <c r="E109" s="162"/>
      <c r="F109" s="162"/>
      <c r="G109" s="163"/>
      <c r="H109" s="187"/>
      <c r="I109" s="156"/>
      <c r="J109" s="204"/>
      <c r="K109" s="204"/>
      <c r="L109" s="204"/>
      <c r="M109" s="2"/>
    </row>
    <row r="110" spans="1:13" s="100" customFormat="1" ht="12.75">
      <c r="A110" s="156"/>
      <c r="B110" s="156"/>
      <c r="C110" s="97" t="s">
        <v>224</v>
      </c>
      <c r="D110" s="162"/>
      <c r="E110" s="162"/>
      <c r="F110" s="162"/>
      <c r="G110" s="163"/>
      <c r="H110" s="187"/>
      <c r="I110" s="156"/>
      <c r="J110" s="204"/>
      <c r="K110" s="204"/>
      <c r="L110" s="204"/>
      <c r="M110" s="2"/>
    </row>
    <row r="111" spans="1:13" s="100" customFormat="1" ht="19.5" customHeight="1">
      <c r="A111" s="45">
        <v>25</v>
      </c>
      <c r="B111" s="45" t="s">
        <v>10</v>
      </c>
      <c r="C111" s="47" t="s">
        <v>225</v>
      </c>
      <c r="D111" s="68">
        <v>1.1</v>
      </c>
      <c r="E111" s="69">
        <v>3</v>
      </c>
      <c r="F111" s="70" t="s">
        <v>444</v>
      </c>
      <c r="G111" s="48" t="s">
        <v>225</v>
      </c>
      <c r="H111" s="47" t="s">
        <v>226</v>
      </c>
      <c r="I111" s="45"/>
      <c r="J111" s="2"/>
      <c r="K111" s="2"/>
      <c r="L111" s="2"/>
      <c r="M111" s="2"/>
    </row>
    <row r="112" spans="1:13" s="100" customFormat="1" ht="12.75">
      <c r="A112" s="156">
        <v>26</v>
      </c>
      <c r="B112" s="106" t="s">
        <v>227</v>
      </c>
      <c r="C112" s="48" t="s">
        <v>228</v>
      </c>
      <c r="D112" s="185">
        <v>1.1</v>
      </c>
      <c r="E112" s="160">
        <v>1</v>
      </c>
      <c r="F112" s="161" t="s">
        <v>444</v>
      </c>
      <c r="G112" s="163" t="s">
        <v>229</v>
      </c>
      <c r="H112" s="215" t="s">
        <v>230</v>
      </c>
      <c r="I112" s="156"/>
      <c r="J112" s="2"/>
      <c r="K112" s="2"/>
      <c r="L112" s="2"/>
      <c r="M112" s="2"/>
    </row>
    <row r="113" spans="1:13" s="100" customFormat="1" ht="12.75">
      <c r="A113" s="156"/>
      <c r="B113" s="45" t="s">
        <v>10</v>
      </c>
      <c r="C113" s="48" t="s">
        <v>231</v>
      </c>
      <c r="D113" s="185"/>
      <c r="E113" s="160"/>
      <c r="F113" s="161"/>
      <c r="G113" s="163"/>
      <c r="H113" s="215"/>
      <c r="I113" s="156"/>
      <c r="J113" s="2"/>
      <c r="K113" s="2"/>
      <c r="L113" s="2"/>
      <c r="M113" s="2"/>
    </row>
    <row r="114" spans="1:13" s="100" customFormat="1" ht="12.75">
      <c r="A114" s="156"/>
      <c r="B114" s="156"/>
      <c r="C114" s="74" t="s">
        <v>232</v>
      </c>
      <c r="D114" s="156"/>
      <c r="E114" s="156"/>
      <c r="F114" s="156"/>
      <c r="G114" s="163"/>
      <c r="H114" s="215"/>
      <c r="I114" s="156"/>
      <c r="J114" s="2"/>
      <c r="K114" s="2"/>
      <c r="L114" s="2"/>
      <c r="M114" s="2"/>
    </row>
    <row r="115" spans="1:13" s="100" customFormat="1" ht="19.5" customHeight="1">
      <c r="A115" s="156"/>
      <c r="B115" s="156"/>
      <c r="C115" s="74" t="s">
        <v>233</v>
      </c>
      <c r="D115" s="156"/>
      <c r="E115" s="156"/>
      <c r="F115" s="156"/>
      <c r="G115" s="163"/>
      <c r="H115" s="215"/>
      <c r="I115" s="156"/>
      <c r="J115" s="2"/>
      <c r="K115" s="2"/>
      <c r="L115" s="2"/>
      <c r="M115" s="2"/>
    </row>
    <row r="116" spans="1:13" s="100" customFormat="1" ht="19.5" customHeight="1">
      <c r="A116" s="45">
        <v>27</v>
      </c>
      <c r="B116" s="45" t="s">
        <v>127</v>
      </c>
      <c r="C116" s="48" t="s">
        <v>234</v>
      </c>
      <c r="D116" s="69">
        <v>0.12</v>
      </c>
      <c r="E116" s="69">
        <v>1</v>
      </c>
      <c r="F116" s="70" t="s">
        <v>444</v>
      </c>
      <c r="G116" s="48" t="s">
        <v>235</v>
      </c>
      <c r="H116" s="96" t="s">
        <v>236</v>
      </c>
      <c r="I116" s="45"/>
      <c r="J116" s="2"/>
      <c r="K116" s="2"/>
      <c r="L116" s="2"/>
      <c r="M116" s="2"/>
    </row>
    <row r="117" spans="1:13" s="100" customFormat="1" ht="19.5" customHeight="1">
      <c r="A117" s="45">
        <v>28</v>
      </c>
      <c r="B117" s="45" t="s">
        <v>127</v>
      </c>
      <c r="C117" s="48" t="s">
        <v>237</v>
      </c>
      <c r="D117" s="69">
        <v>0.12</v>
      </c>
      <c r="E117" s="69">
        <v>1</v>
      </c>
      <c r="F117" s="70" t="s">
        <v>444</v>
      </c>
      <c r="G117" s="48" t="s">
        <v>237</v>
      </c>
      <c r="H117" s="96" t="s">
        <v>238</v>
      </c>
      <c r="I117" s="45"/>
      <c r="J117" s="2"/>
      <c r="K117" s="2"/>
      <c r="L117" s="2"/>
      <c r="M117" s="2"/>
    </row>
    <row r="118" spans="1:13" s="100" customFormat="1" ht="19.5" customHeight="1">
      <c r="A118" s="45">
        <v>29</v>
      </c>
      <c r="B118" s="45" t="s">
        <v>127</v>
      </c>
      <c r="C118" s="48" t="s">
        <v>239</v>
      </c>
      <c r="D118" s="69">
        <v>0.24</v>
      </c>
      <c r="E118" s="69">
        <v>3</v>
      </c>
      <c r="F118" s="70" t="s">
        <v>444</v>
      </c>
      <c r="G118" s="48" t="s">
        <v>240</v>
      </c>
      <c r="H118" s="96" t="s">
        <v>241</v>
      </c>
      <c r="I118" s="45"/>
      <c r="J118" s="2"/>
      <c r="K118" s="2"/>
      <c r="L118" s="2"/>
      <c r="M118" s="2"/>
    </row>
    <row r="119" spans="1:13" s="100" customFormat="1" ht="21">
      <c r="A119" s="45">
        <v>30</v>
      </c>
      <c r="B119" s="45" t="s">
        <v>127</v>
      </c>
      <c r="C119" s="48" t="s">
        <v>242</v>
      </c>
      <c r="D119" s="69">
        <v>0.24</v>
      </c>
      <c r="E119" s="69">
        <v>3</v>
      </c>
      <c r="F119" s="70" t="s">
        <v>444</v>
      </c>
      <c r="G119" s="48" t="s">
        <v>243</v>
      </c>
      <c r="H119" s="96" t="s">
        <v>244</v>
      </c>
      <c r="I119" s="45"/>
      <c r="J119" s="2"/>
      <c r="K119" s="2"/>
      <c r="L119" s="2"/>
      <c r="M119" s="2"/>
    </row>
    <row r="120" spans="1:8" ht="12.75">
      <c r="A120" s="13"/>
      <c r="B120" s="13"/>
      <c r="C120" s="14"/>
      <c r="D120" s="111"/>
      <c r="E120" s="13">
        <f>SUM(E7:E119)</f>
        <v>101</v>
      </c>
      <c r="F120" s="13"/>
      <c r="H120" s="13"/>
    </row>
    <row r="121" spans="1:8" ht="12.75">
      <c r="A121" s="13"/>
      <c r="B121" s="13"/>
      <c r="C121" s="14"/>
      <c r="D121" s="111"/>
      <c r="E121" s="13"/>
      <c r="F121" s="13"/>
      <c r="H121" s="13"/>
    </row>
    <row r="122" spans="1:8" ht="12.75">
      <c r="A122" s="13"/>
      <c r="B122" s="13"/>
      <c r="C122" s="14"/>
      <c r="D122" s="111"/>
      <c r="E122" s="13"/>
      <c r="F122" s="13"/>
      <c r="H122" s="13"/>
    </row>
    <row r="123" spans="1:8" ht="24.75" customHeight="1">
      <c r="A123" s="13"/>
      <c r="B123" s="13"/>
      <c r="C123" s="213" t="s">
        <v>141</v>
      </c>
      <c r="D123" s="8">
        <v>0.12</v>
      </c>
      <c r="E123" s="17">
        <f>SUM(E116:E117)</f>
        <v>2</v>
      </c>
      <c r="F123" s="13"/>
      <c r="H123" s="13"/>
    </row>
    <row r="124" spans="1:8" ht="12.75">
      <c r="A124" s="13"/>
      <c r="B124" s="13"/>
      <c r="C124" s="213"/>
      <c r="D124" s="9">
        <v>0.24</v>
      </c>
      <c r="E124" s="17">
        <f>SUM(E30,E49,E60,E62,E70:E70,E75,E80,E85,E87,E92,E98,E103,E108,E118:E119)</f>
        <v>31</v>
      </c>
      <c r="F124" s="13"/>
      <c r="H124" s="13"/>
    </row>
    <row r="125" spans="1:8" ht="12.75">
      <c r="A125" s="13"/>
      <c r="B125" s="13"/>
      <c r="C125" s="213"/>
      <c r="D125" s="9">
        <v>1.1</v>
      </c>
      <c r="E125" s="17">
        <f>SUM(E7,E11,E17,E18,E23,E35,E39,E44,E54,E63,E100,E111:E113)</f>
        <v>17</v>
      </c>
      <c r="F125" s="13"/>
      <c r="H125" s="13"/>
    </row>
    <row r="126" spans="1:8" ht="12.75">
      <c r="A126" s="13"/>
      <c r="B126" s="13"/>
      <c r="C126" s="11"/>
      <c r="D126" s="15"/>
      <c r="E126" s="17">
        <f>SUM(E123:E125)</f>
        <v>50</v>
      </c>
      <c r="F126" s="13"/>
      <c r="H126" s="13"/>
    </row>
    <row r="128" spans="3:5" ht="24.75" customHeight="1">
      <c r="C128" s="214" t="s">
        <v>142</v>
      </c>
      <c r="D128" s="8">
        <v>0.12</v>
      </c>
      <c r="E128" s="27">
        <f>SUM(E31:E34,E36:E38,E50:E53,E81:E84,E88:E91)</f>
        <v>19</v>
      </c>
    </row>
    <row r="129" spans="3:5" ht="12.75">
      <c r="C129" s="214"/>
      <c r="D129" s="9">
        <v>0.24</v>
      </c>
      <c r="E129" s="27">
        <f>SUM(E13:E16,E26:E29,E40:E43,E46:E48,E56:E59,E61,E66:E69,E71:E74,E76:E79)</f>
        <v>32</v>
      </c>
    </row>
    <row r="130" spans="3:5" ht="12.75">
      <c r="C130" s="214"/>
      <c r="D130" s="9">
        <v>1.1</v>
      </c>
      <c r="E130" s="27">
        <v>0</v>
      </c>
    </row>
    <row r="131" ht="12.75">
      <c r="E131" s="27">
        <f>SUM(E128:E130)</f>
        <v>51</v>
      </c>
    </row>
    <row r="133" spans="3:5" ht="12.75">
      <c r="C133" s="7"/>
      <c r="D133" s="112"/>
      <c r="E133" s="1"/>
    </row>
    <row r="134" ht="12.75">
      <c r="E134" s="1"/>
    </row>
  </sheetData>
  <sheetProtection selectLockedCells="1" selectUnlockedCells="1"/>
  <mergeCells count="172">
    <mergeCell ref="B71:B74"/>
    <mergeCell ref="C71:C74"/>
    <mergeCell ref="B76:B79"/>
    <mergeCell ref="C76:C79"/>
    <mergeCell ref="I108:I110"/>
    <mergeCell ref="C31:C34"/>
    <mergeCell ref="B31:B34"/>
    <mergeCell ref="C36:C38"/>
    <mergeCell ref="B36:B38"/>
    <mergeCell ref="C40:C43"/>
    <mergeCell ref="B40:B43"/>
    <mergeCell ref="B45:B48"/>
    <mergeCell ref="C50:C53"/>
    <mergeCell ref="B50:B53"/>
    <mergeCell ref="C123:C125"/>
    <mergeCell ref="C128:C130"/>
    <mergeCell ref="I112:I115"/>
    <mergeCell ref="B114:B115"/>
    <mergeCell ref="D114:F115"/>
    <mergeCell ref="G112:G115"/>
    <mergeCell ref="H112:H115"/>
    <mergeCell ref="A112:A115"/>
    <mergeCell ref="D112:D113"/>
    <mergeCell ref="E112:E113"/>
    <mergeCell ref="F112:F113"/>
    <mergeCell ref="J108:L110"/>
    <mergeCell ref="B109:B110"/>
    <mergeCell ref="D109:F110"/>
    <mergeCell ref="A108:A110"/>
    <mergeCell ref="G108:G110"/>
    <mergeCell ref="H108:H110"/>
    <mergeCell ref="A103:A107"/>
    <mergeCell ref="G103:G107"/>
    <mergeCell ref="H103:H107"/>
    <mergeCell ref="I103:I107"/>
    <mergeCell ref="D104:F107"/>
    <mergeCell ref="B104:B107"/>
    <mergeCell ref="A100:A102"/>
    <mergeCell ref="G100:G102"/>
    <mergeCell ref="H100:H102"/>
    <mergeCell ref="I100:I102"/>
    <mergeCell ref="J100:L102"/>
    <mergeCell ref="D101:F102"/>
    <mergeCell ref="B101:B102"/>
    <mergeCell ref="I92:I97"/>
    <mergeCell ref="H98:H99"/>
    <mergeCell ref="I98:I99"/>
    <mergeCell ref="H92:H97"/>
    <mergeCell ref="B95:B97"/>
    <mergeCell ref="D95:F97"/>
    <mergeCell ref="A98:A99"/>
    <mergeCell ref="G98:G99"/>
    <mergeCell ref="A92:A97"/>
    <mergeCell ref="D92:D94"/>
    <mergeCell ref="E92:E94"/>
    <mergeCell ref="F92:F94"/>
    <mergeCell ref="G92:G97"/>
    <mergeCell ref="I85:I86"/>
    <mergeCell ref="D86:F86"/>
    <mergeCell ref="G80:G84"/>
    <mergeCell ref="H80:H84"/>
    <mergeCell ref="B81:B84"/>
    <mergeCell ref="C81:C84"/>
    <mergeCell ref="A85:A86"/>
    <mergeCell ref="G85:G86"/>
    <mergeCell ref="H85:H86"/>
    <mergeCell ref="H63:H69"/>
    <mergeCell ref="I63:I65"/>
    <mergeCell ref="B66:B69"/>
    <mergeCell ref="C66:C69"/>
    <mergeCell ref="I66:I69"/>
    <mergeCell ref="G63:G69"/>
    <mergeCell ref="A63:A69"/>
    <mergeCell ref="D63:D65"/>
    <mergeCell ref="E63:E65"/>
    <mergeCell ref="F63:F65"/>
    <mergeCell ref="A60:A61"/>
    <mergeCell ref="J44:L45"/>
    <mergeCell ref="J46:L48"/>
    <mergeCell ref="G60:G61"/>
    <mergeCell ref="A54:A59"/>
    <mergeCell ref="D54:D55"/>
    <mergeCell ref="E54:E55"/>
    <mergeCell ref="F54:F55"/>
    <mergeCell ref="B56:B59"/>
    <mergeCell ref="I46:I48"/>
    <mergeCell ref="I54:I55"/>
    <mergeCell ref="I56:I59"/>
    <mergeCell ref="A49:A53"/>
    <mergeCell ref="A44:A48"/>
    <mergeCell ref="C56:C59"/>
    <mergeCell ref="G54:G59"/>
    <mergeCell ref="C45:C48"/>
    <mergeCell ref="F44:F45"/>
    <mergeCell ref="G50:G53"/>
    <mergeCell ref="H39:H43"/>
    <mergeCell ref="G44:G48"/>
    <mergeCell ref="H44:H48"/>
    <mergeCell ref="H49:H53"/>
    <mergeCell ref="G39:G43"/>
    <mergeCell ref="J18:K19"/>
    <mergeCell ref="A75:A79"/>
    <mergeCell ref="G23:G29"/>
    <mergeCell ref="G75:G79"/>
    <mergeCell ref="I44:I45"/>
    <mergeCell ref="A35:A38"/>
    <mergeCell ref="H75:H79"/>
    <mergeCell ref="D44:D45"/>
    <mergeCell ref="E44:E45"/>
    <mergeCell ref="A80:A84"/>
    <mergeCell ref="H70:H74"/>
    <mergeCell ref="I80:I84"/>
    <mergeCell ref="A70:A74"/>
    <mergeCell ref="G70:G74"/>
    <mergeCell ref="H18:H22"/>
    <mergeCell ref="I18:I19"/>
    <mergeCell ref="I23:I25"/>
    <mergeCell ref="H35:H38"/>
    <mergeCell ref="I49:I53"/>
    <mergeCell ref="I70:I74"/>
    <mergeCell ref="I75:I79"/>
    <mergeCell ref="I40:I43"/>
    <mergeCell ref="H54:H59"/>
    <mergeCell ref="A30:A34"/>
    <mergeCell ref="H30:H34"/>
    <mergeCell ref="I30:I34"/>
    <mergeCell ref="G30:G34"/>
    <mergeCell ref="G35:G38"/>
    <mergeCell ref="A39:A43"/>
    <mergeCell ref="H23:H29"/>
    <mergeCell ref="E18:E19"/>
    <mergeCell ref="B26:B29"/>
    <mergeCell ref="C26:C29"/>
    <mergeCell ref="B20:B22"/>
    <mergeCell ref="G18:G22"/>
    <mergeCell ref="D20:F22"/>
    <mergeCell ref="A23:A29"/>
    <mergeCell ref="D23:D25"/>
    <mergeCell ref="E23:E25"/>
    <mergeCell ref="F23:F25"/>
    <mergeCell ref="A18:A22"/>
    <mergeCell ref="D18:D19"/>
    <mergeCell ref="F18:F19"/>
    <mergeCell ref="A7:A10"/>
    <mergeCell ref="A11:A16"/>
    <mergeCell ref="D11:D12"/>
    <mergeCell ref="E11:E12"/>
    <mergeCell ref="E7:E8"/>
    <mergeCell ref="B13:B16"/>
    <mergeCell ref="C13:C16"/>
    <mergeCell ref="G11:G16"/>
    <mergeCell ref="F7:F8"/>
    <mergeCell ref="H11:H16"/>
    <mergeCell ref="I11:I12"/>
    <mergeCell ref="I13:I16"/>
    <mergeCell ref="F11:F12"/>
    <mergeCell ref="B1:C1"/>
    <mergeCell ref="G1:I1"/>
    <mergeCell ref="D4:F4"/>
    <mergeCell ref="I7:I10"/>
    <mergeCell ref="B9:B10"/>
    <mergeCell ref="D9:F10"/>
    <mergeCell ref="D7:D8"/>
    <mergeCell ref="F2:I3"/>
    <mergeCell ref="H7:H10"/>
    <mergeCell ref="G7:G10"/>
    <mergeCell ref="A87:A91"/>
    <mergeCell ref="G87:G91"/>
    <mergeCell ref="H87:H91"/>
    <mergeCell ref="I87:I91"/>
    <mergeCell ref="B88:B91"/>
    <mergeCell ref="C88:C91"/>
  </mergeCells>
  <printOptions/>
  <pageMargins left="0.5511811023622047" right="0.5511811023622047" top="0.7874015748031497" bottom="0.7874015748031497" header="0.5118110236220472" footer="0.5118110236220472"/>
  <pageSetup orientation="portrait" paperSize="9" scale="90" r:id="rId1"/>
  <rowBreaks count="1" manualBreakCount="1">
    <brk id="8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44">
      <selection activeCell="C168" sqref="C168"/>
    </sheetView>
  </sheetViews>
  <sheetFormatPr defaultColWidth="9.00390625" defaultRowHeight="12.75"/>
  <cols>
    <col min="1" max="1" width="4.875" style="1" customWidth="1"/>
    <col min="2" max="2" width="10.25390625" style="1" customWidth="1"/>
    <col min="3" max="3" width="21.125" style="2" customWidth="1"/>
    <col min="4" max="4" width="10.00390625" style="3" customWidth="1"/>
    <col min="5" max="5" width="10.25390625" style="1" customWidth="1"/>
    <col min="6" max="6" width="13.375" style="1" customWidth="1"/>
    <col min="7" max="7" width="21.00390625" style="1" customWidth="1"/>
    <col min="8" max="8" width="8.875" style="1" customWidth="1"/>
    <col min="9" max="9" width="9.125" style="4" customWidth="1"/>
  </cols>
  <sheetData>
    <row r="1" spans="2:9" ht="17.25" customHeight="1">
      <c r="B1" s="180"/>
      <c r="C1" s="180"/>
      <c r="F1" s="25"/>
      <c r="G1" s="158" t="s">
        <v>248</v>
      </c>
      <c r="H1" s="158"/>
      <c r="I1" s="158"/>
    </row>
    <row r="2" spans="6:10" ht="16.5" customHeight="1">
      <c r="F2" s="225" t="s">
        <v>492</v>
      </c>
      <c r="G2" s="225"/>
      <c r="H2" s="225"/>
      <c r="I2" s="225"/>
      <c r="J2" s="31"/>
    </row>
    <row r="3" spans="7:9" ht="13.5" customHeight="1">
      <c r="G3" s="105"/>
      <c r="H3" s="25"/>
      <c r="I3" s="105"/>
    </row>
    <row r="4" spans="2:8" ht="12.75" customHeight="1">
      <c r="B4" s="29"/>
      <c r="C4" s="57" t="s">
        <v>0</v>
      </c>
      <c r="D4" s="155" t="s">
        <v>1</v>
      </c>
      <c r="E4" s="155"/>
      <c r="F4" s="155"/>
      <c r="G4" s="29"/>
      <c r="H4" s="29"/>
    </row>
    <row r="5" spans="1:9" ht="47.25" customHeight="1">
      <c r="A5" s="45" t="s">
        <v>442</v>
      </c>
      <c r="B5" s="45" t="s">
        <v>2</v>
      </c>
      <c r="C5" s="45" t="s">
        <v>3</v>
      </c>
      <c r="D5" s="46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</row>
    <row r="6" spans="1:9" s="108" customFormat="1" ht="8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ht="19.5" customHeight="1">
      <c r="A7" s="171">
        <v>1</v>
      </c>
      <c r="B7" s="171" t="s">
        <v>10</v>
      </c>
      <c r="C7" s="47" t="s">
        <v>11</v>
      </c>
      <c r="D7" s="185">
        <v>1.1</v>
      </c>
      <c r="E7" s="160">
        <v>1</v>
      </c>
      <c r="F7" s="161" t="s">
        <v>444</v>
      </c>
      <c r="G7" s="165" t="s">
        <v>11</v>
      </c>
      <c r="H7" s="171" t="s">
        <v>12</v>
      </c>
      <c r="I7" s="156" t="s">
        <v>13</v>
      </c>
    </row>
    <row r="8" spans="1:9" ht="19.5" customHeight="1">
      <c r="A8" s="172"/>
      <c r="B8" s="172"/>
      <c r="C8" s="47" t="s">
        <v>14</v>
      </c>
      <c r="D8" s="185"/>
      <c r="E8" s="160"/>
      <c r="F8" s="161"/>
      <c r="G8" s="166"/>
      <c r="H8" s="172"/>
      <c r="I8" s="156"/>
    </row>
    <row r="9" spans="1:9" ht="19.5" customHeight="1">
      <c r="A9" s="172"/>
      <c r="B9" s="172"/>
      <c r="C9" s="207"/>
      <c r="D9" s="84">
        <v>1.1</v>
      </c>
      <c r="E9" s="85">
        <v>1</v>
      </c>
      <c r="F9" s="85" t="s">
        <v>15</v>
      </c>
      <c r="G9" s="166"/>
      <c r="H9" s="172"/>
      <c r="I9" s="171"/>
    </row>
    <row r="10" spans="1:9" ht="19.5" customHeight="1">
      <c r="A10" s="172"/>
      <c r="B10" s="172"/>
      <c r="C10" s="208"/>
      <c r="D10" s="84">
        <v>1.1</v>
      </c>
      <c r="E10" s="85">
        <v>1</v>
      </c>
      <c r="F10" s="85" t="s">
        <v>460</v>
      </c>
      <c r="G10" s="166"/>
      <c r="H10" s="172"/>
      <c r="I10" s="172"/>
    </row>
    <row r="11" spans="1:9" ht="19.5" customHeight="1">
      <c r="A11" s="172"/>
      <c r="B11" s="172"/>
      <c r="C11" s="208"/>
      <c r="D11" s="84">
        <v>1.1</v>
      </c>
      <c r="E11" s="85">
        <v>1</v>
      </c>
      <c r="F11" s="85" t="s">
        <v>17</v>
      </c>
      <c r="G11" s="166"/>
      <c r="H11" s="172"/>
      <c r="I11" s="172"/>
    </row>
    <row r="12" spans="1:9" ht="19.5" customHeight="1">
      <c r="A12" s="173"/>
      <c r="B12" s="173"/>
      <c r="C12" s="209"/>
      <c r="D12" s="84">
        <v>0.24</v>
      </c>
      <c r="E12" s="85">
        <v>1</v>
      </c>
      <c r="F12" s="85" t="s">
        <v>464</v>
      </c>
      <c r="G12" s="167"/>
      <c r="H12" s="173"/>
      <c r="I12" s="173"/>
    </row>
    <row r="13" spans="1:9" ht="19.5" customHeight="1">
      <c r="A13" s="156">
        <v>2</v>
      </c>
      <c r="B13" s="156" t="s">
        <v>10</v>
      </c>
      <c r="C13" s="47" t="s">
        <v>18</v>
      </c>
      <c r="D13" s="159">
        <v>1.1</v>
      </c>
      <c r="E13" s="160">
        <v>1</v>
      </c>
      <c r="F13" s="161" t="s">
        <v>444</v>
      </c>
      <c r="G13" s="163" t="s">
        <v>19</v>
      </c>
      <c r="H13" s="156" t="s">
        <v>20</v>
      </c>
      <c r="I13" s="156" t="s">
        <v>13</v>
      </c>
    </row>
    <row r="14" spans="1:9" ht="19.5" customHeight="1">
      <c r="A14" s="156"/>
      <c r="B14" s="156"/>
      <c r="C14" s="47" t="s">
        <v>21</v>
      </c>
      <c r="D14" s="159"/>
      <c r="E14" s="160"/>
      <c r="F14" s="161"/>
      <c r="G14" s="163"/>
      <c r="H14" s="156"/>
      <c r="I14" s="156"/>
    </row>
    <row r="15" spans="1:9" ht="12.75">
      <c r="A15" s="156"/>
      <c r="B15" s="156"/>
      <c r="C15" s="97" t="s">
        <v>19</v>
      </c>
      <c r="D15" s="46"/>
      <c r="E15" s="95"/>
      <c r="F15" s="95"/>
      <c r="G15" s="163"/>
      <c r="H15" s="156"/>
      <c r="I15" s="45"/>
    </row>
    <row r="16" spans="1:9" ht="19.5" customHeight="1">
      <c r="A16" s="156">
        <v>3</v>
      </c>
      <c r="B16" s="156" t="s">
        <v>10</v>
      </c>
      <c r="C16" s="47" t="s">
        <v>22</v>
      </c>
      <c r="D16" s="159">
        <v>1.1</v>
      </c>
      <c r="E16" s="160">
        <v>1</v>
      </c>
      <c r="F16" s="161" t="s">
        <v>444</v>
      </c>
      <c r="G16" s="163" t="s">
        <v>23</v>
      </c>
      <c r="H16" s="156" t="s">
        <v>463</v>
      </c>
      <c r="I16" s="156" t="s">
        <v>13</v>
      </c>
    </row>
    <row r="17" spans="1:9" ht="19.5" customHeight="1">
      <c r="A17" s="156"/>
      <c r="B17" s="156"/>
      <c r="C17" s="47" t="s">
        <v>24</v>
      </c>
      <c r="D17" s="159"/>
      <c r="E17" s="160"/>
      <c r="F17" s="161"/>
      <c r="G17" s="163"/>
      <c r="H17" s="156"/>
      <c r="I17" s="156"/>
    </row>
    <row r="18" spans="1:9" ht="12.75">
      <c r="A18" s="156"/>
      <c r="B18" s="156"/>
      <c r="C18" s="97" t="s">
        <v>23</v>
      </c>
      <c r="D18" s="222"/>
      <c r="E18" s="207"/>
      <c r="F18" s="207"/>
      <c r="G18" s="163"/>
      <c r="H18" s="156"/>
      <c r="I18" s="171"/>
    </row>
    <row r="19" spans="1:9" ht="12.75">
      <c r="A19" s="156"/>
      <c r="B19" s="156"/>
      <c r="C19" s="97" t="s">
        <v>25</v>
      </c>
      <c r="D19" s="223"/>
      <c r="E19" s="208"/>
      <c r="F19" s="208"/>
      <c r="G19" s="163"/>
      <c r="H19" s="156"/>
      <c r="I19" s="172"/>
    </row>
    <row r="20" spans="1:9" ht="12.75">
      <c r="A20" s="156"/>
      <c r="B20" s="156"/>
      <c r="C20" s="97" t="s">
        <v>26</v>
      </c>
      <c r="D20" s="224"/>
      <c r="E20" s="209"/>
      <c r="F20" s="209"/>
      <c r="G20" s="163"/>
      <c r="H20" s="156"/>
      <c r="I20" s="173"/>
    </row>
    <row r="21" spans="1:9" ht="19.5" customHeight="1">
      <c r="A21" s="156">
        <v>4</v>
      </c>
      <c r="B21" s="171" t="s">
        <v>10</v>
      </c>
      <c r="C21" s="226" t="s">
        <v>27</v>
      </c>
      <c r="D21" s="68">
        <v>1.1</v>
      </c>
      <c r="E21" s="69">
        <v>1</v>
      </c>
      <c r="F21" s="70" t="s">
        <v>444</v>
      </c>
      <c r="G21" s="165" t="s">
        <v>27</v>
      </c>
      <c r="H21" s="156" t="s">
        <v>28</v>
      </c>
      <c r="I21" s="45" t="s">
        <v>13</v>
      </c>
    </row>
    <row r="22" spans="1:9" ht="19.5" customHeight="1">
      <c r="A22" s="156"/>
      <c r="B22" s="172"/>
      <c r="C22" s="227"/>
      <c r="D22" s="84">
        <v>0.24</v>
      </c>
      <c r="E22" s="85">
        <v>1</v>
      </c>
      <c r="F22" s="85" t="s">
        <v>464</v>
      </c>
      <c r="G22" s="166"/>
      <c r="H22" s="156"/>
      <c r="I22" s="45"/>
    </row>
    <row r="23" spans="1:9" ht="19.5" customHeight="1">
      <c r="A23" s="156"/>
      <c r="B23" s="172"/>
      <c r="C23" s="227"/>
      <c r="D23" s="84">
        <v>0.24</v>
      </c>
      <c r="E23" s="85">
        <v>1</v>
      </c>
      <c r="F23" s="85" t="s">
        <v>15</v>
      </c>
      <c r="G23" s="166"/>
      <c r="H23" s="156"/>
      <c r="I23" s="156"/>
    </row>
    <row r="24" spans="1:9" ht="19.5" customHeight="1">
      <c r="A24" s="156"/>
      <c r="B24" s="172"/>
      <c r="C24" s="227"/>
      <c r="D24" s="84">
        <v>0.24</v>
      </c>
      <c r="E24" s="85">
        <v>1</v>
      </c>
      <c r="F24" s="85" t="s">
        <v>460</v>
      </c>
      <c r="G24" s="166"/>
      <c r="H24" s="156"/>
      <c r="I24" s="156"/>
    </row>
    <row r="25" spans="1:9" ht="19.5" customHeight="1">
      <c r="A25" s="156"/>
      <c r="B25" s="173"/>
      <c r="C25" s="228"/>
      <c r="D25" s="84">
        <v>0.24</v>
      </c>
      <c r="E25" s="85">
        <v>1</v>
      </c>
      <c r="F25" s="85" t="s">
        <v>17</v>
      </c>
      <c r="G25" s="167"/>
      <c r="H25" s="156"/>
      <c r="I25" s="156"/>
    </row>
    <row r="26" spans="1:9" ht="19.5" customHeight="1">
      <c r="A26" s="156">
        <v>5</v>
      </c>
      <c r="B26" s="156" t="s">
        <v>10</v>
      </c>
      <c r="C26" s="47" t="s">
        <v>29</v>
      </c>
      <c r="D26" s="159">
        <v>1.1</v>
      </c>
      <c r="E26" s="160">
        <v>1</v>
      </c>
      <c r="F26" s="161" t="s">
        <v>444</v>
      </c>
      <c r="G26" s="163" t="s">
        <v>30</v>
      </c>
      <c r="H26" s="156" t="s">
        <v>31</v>
      </c>
      <c r="I26" s="156" t="s">
        <v>13</v>
      </c>
    </row>
    <row r="27" spans="1:9" ht="19.5" customHeight="1">
      <c r="A27" s="156"/>
      <c r="B27" s="156"/>
      <c r="C27" s="47" t="s">
        <v>32</v>
      </c>
      <c r="D27" s="159"/>
      <c r="E27" s="160"/>
      <c r="F27" s="161"/>
      <c r="G27" s="163"/>
      <c r="H27" s="156"/>
      <c r="I27" s="156"/>
    </row>
    <row r="28" spans="1:9" ht="19.5" customHeight="1">
      <c r="A28" s="156"/>
      <c r="B28" s="156"/>
      <c r="C28" s="47" t="s">
        <v>33</v>
      </c>
      <c r="D28" s="159"/>
      <c r="E28" s="160"/>
      <c r="F28" s="161"/>
      <c r="G28" s="163"/>
      <c r="H28" s="156"/>
      <c r="I28" s="156"/>
    </row>
    <row r="29" spans="1:9" ht="19.5" customHeight="1">
      <c r="A29" s="156"/>
      <c r="B29" s="156"/>
      <c r="C29" s="47" t="s">
        <v>34</v>
      </c>
      <c r="D29" s="159"/>
      <c r="E29" s="160"/>
      <c r="F29" s="161"/>
      <c r="G29" s="163"/>
      <c r="H29" s="156"/>
      <c r="I29" s="156"/>
    </row>
    <row r="30" spans="1:9" ht="12.75">
      <c r="A30" s="156"/>
      <c r="B30" s="156"/>
      <c r="C30" s="97" t="s">
        <v>35</v>
      </c>
      <c r="D30" s="222"/>
      <c r="E30" s="207"/>
      <c r="F30" s="207"/>
      <c r="G30" s="163"/>
      <c r="H30" s="156"/>
      <c r="I30" s="171"/>
    </row>
    <row r="31" spans="1:9" ht="12.75">
      <c r="A31" s="156"/>
      <c r="B31" s="156"/>
      <c r="C31" s="97" t="s">
        <v>36</v>
      </c>
      <c r="D31" s="223"/>
      <c r="E31" s="208"/>
      <c r="F31" s="208"/>
      <c r="G31" s="163"/>
      <c r="H31" s="156"/>
      <c r="I31" s="172"/>
    </row>
    <row r="32" spans="1:9" ht="12.75">
      <c r="A32" s="156"/>
      <c r="B32" s="156"/>
      <c r="C32" s="97" t="s">
        <v>37</v>
      </c>
      <c r="D32" s="224"/>
      <c r="E32" s="209"/>
      <c r="F32" s="209"/>
      <c r="G32" s="163"/>
      <c r="H32" s="156"/>
      <c r="I32" s="173"/>
    </row>
    <row r="33" spans="1:9" ht="12.75">
      <c r="A33" s="156">
        <v>6</v>
      </c>
      <c r="B33" s="171" t="s">
        <v>10</v>
      </c>
      <c r="C33" s="47" t="s">
        <v>38</v>
      </c>
      <c r="D33" s="185">
        <v>1.1</v>
      </c>
      <c r="E33" s="160">
        <v>1</v>
      </c>
      <c r="F33" s="161" t="s">
        <v>444</v>
      </c>
      <c r="G33" s="165" t="s">
        <v>39</v>
      </c>
      <c r="H33" s="156" t="s">
        <v>40</v>
      </c>
      <c r="I33" s="156" t="s">
        <v>13</v>
      </c>
    </row>
    <row r="34" spans="1:9" ht="12.75">
      <c r="A34" s="156"/>
      <c r="B34" s="172"/>
      <c r="C34" s="47" t="s">
        <v>39</v>
      </c>
      <c r="D34" s="185"/>
      <c r="E34" s="160"/>
      <c r="F34" s="161"/>
      <c r="G34" s="166"/>
      <c r="H34" s="156"/>
      <c r="I34" s="156"/>
    </row>
    <row r="35" spans="1:9" ht="19.5" customHeight="1">
      <c r="A35" s="156"/>
      <c r="B35" s="172"/>
      <c r="C35" s="171"/>
      <c r="D35" s="84">
        <v>0.24</v>
      </c>
      <c r="E35" s="85">
        <v>1</v>
      </c>
      <c r="F35" s="85" t="s">
        <v>464</v>
      </c>
      <c r="G35" s="166"/>
      <c r="H35" s="156"/>
      <c r="I35" s="171"/>
    </row>
    <row r="36" spans="1:9" ht="19.5" customHeight="1">
      <c r="A36" s="156"/>
      <c r="B36" s="172"/>
      <c r="C36" s="172"/>
      <c r="D36" s="84">
        <v>0.24</v>
      </c>
      <c r="E36" s="85">
        <v>1</v>
      </c>
      <c r="F36" s="85" t="s">
        <v>15</v>
      </c>
      <c r="G36" s="166"/>
      <c r="H36" s="156"/>
      <c r="I36" s="172"/>
    </row>
    <row r="37" spans="1:9" ht="19.5" customHeight="1">
      <c r="A37" s="156"/>
      <c r="B37" s="172"/>
      <c r="C37" s="172"/>
      <c r="D37" s="84">
        <v>0.24</v>
      </c>
      <c r="E37" s="85">
        <v>1</v>
      </c>
      <c r="F37" s="85" t="s">
        <v>460</v>
      </c>
      <c r="G37" s="166"/>
      <c r="H37" s="156"/>
      <c r="I37" s="172"/>
    </row>
    <row r="38" spans="1:9" ht="19.5" customHeight="1">
      <c r="A38" s="156"/>
      <c r="B38" s="173"/>
      <c r="C38" s="173"/>
      <c r="D38" s="84">
        <v>0.24</v>
      </c>
      <c r="E38" s="85">
        <v>1</v>
      </c>
      <c r="F38" s="85" t="s">
        <v>17</v>
      </c>
      <c r="G38" s="167"/>
      <c r="H38" s="156"/>
      <c r="I38" s="173"/>
    </row>
    <row r="39" spans="1:9" ht="12.75">
      <c r="A39" s="156">
        <v>7</v>
      </c>
      <c r="B39" s="156" t="s">
        <v>10</v>
      </c>
      <c r="C39" s="47" t="s">
        <v>41</v>
      </c>
      <c r="D39" s="159">
        <v>1.1</v>
      </c>
      <c r="E39" s="160">
        <v>1</v>
      </c>
      <c r="F39" s="161" t="s">
        <v>444</v>
      </c>
      <c r="G39" s="163" t="s">
        <v>42</v>
      </c>
      <c r="H39" s="156" t="s">
        <v>43</v>
      </c>
      <c r="I39" s="156" t="s">
        <v>13</v>
      </c>
    </row>
    <row r="40" spans="1:9" ht="12.75">
      <c r="A40" s="156"/>
      <c r="B40" s="156"/>
      <c r="C40" s="47" t="s">
        <v>44</v>
      </c>
      <c r="D40" s="159"/>
      <c r="E40" s="160"/>
      <c r="F40" s="161"/>
      <c r="G40" s="163"/>
      <c r="H40" s="156"/>
      <c r="I40" s="156"/>
    </row>
    <row r="41" spans="1:9" ht="12.75">
      <c r="A41" s="156"/>
      <c r="B41" s="156"/>
      <c r="C41" s="47" t="s">
        <v>45</v>
      </c>
      <c r="D41" s="159"/>
      <c r="E41" s="160"/>
      <c r="F41" s="161"/>
      <c r="G41" s="163"/>
      <c r="H41" s="156"/>
      <c r="I41" s="156"/>
    </row>
    <row r="42" spans="1:9" ht="12.75">
      <c r="A42" s="156"/>
      <c r="B42" s="156"/>
      <c r="C42" s="47" t="s">
        <v>46</v>
      </c>
      <c r="D42" s="159"/>
      <c r="E42" s="160"/>
      <c r="F42" s="161"/>
      <c r="G42" s="163"/>
      <c r="H42" s="156"/>
      <c r="I42" s="156"/>
    </row>
    <row r="43" spans="1:9" ht="12.75">
      <c r="A43" s="156"/>
      <c r="B43" s="156"/>
      <c r="C43" s="177"/>
      <c r="D43" s="84">
        <v>0.24</v>
      </c>
      <c r="E43" s="85">
        <v>2</v>
      </c>
      <c r="F43" s="85" t="s">
        <v>464</v>
      </c>
      <c r="G43" s="163"/>
      <c r="H43" s="156"/>
      <c r="I43" s="156"/>
    </row>
    <row r="44" spans="1:9" ht="12.75">
      <c r="A44" s="156"/>
      <c r="B44" s="156"/>
      <c r="C44" s="178"/>
      <c r="D44" s="84">
        <v>1.1</v>
      </c>
      <c r="E44" s="85">
        <v>1</v>
      </c>
      <c r="F44" s="85" t="s">
        <v>15</v>
      </c>
      <c r="G44" s="163"/>
      <c r="H44" s="156"/>
      <c r="I44" s="156"/>
    </row>
    <row r="45" spans="1:9" ht="21">
      <c r="A45" s="156"/>
      <c r="B45" s="156"/>
      <c r="C45" s="178"/>
      <c r="D45" s="84">
        <v>1.1</v>
      </c>
      <c r="E45" s="85">
        <v>1</v>
      </c>
      <c r="F45" s="85" t="s">
        <v>460</v>
      </c>
      <c r="G45" s="163"/>
      <c r="H45" s="156"/>
      <c r="I45" s="156"/>
    </row>
    <row r="46" spans="1:9" ht="12.75">
      <c r="A46" s="156"/>
      <c r="B46" s="156"/>
      <c r="C46" s="178"/>
      <c r="D46" s="84">
        <v>1.1</v>
      </c>
      <c r="E46" s="85">
        <v>1</v>
      </c>
      <c r="F46" s="85" t="s">
        <v>17</v>
      </c>
      <c r="G46" s="163"/>
      <c r="H46" s="156"/>
      <c r="I46" s="156"/>
    </row>
    <row r="47" spans="1:9" ht="12.75">
      <c r="A47" s="156"/>
      <c r="B47" s="156"/>
      <c r="C47" s="179"/>
      <c r="D47" s="92">
        <v>0.24</v>
      </c>
      <c r="E47" s="85">
        <v>1</v>
      </c>
      <c r="F47" s="92" t="s">
        <v>465</v>
      </c>
      <c r="G47" s="163"/>
      <c r="H47" s="156"/>
      <c r="I47" s="45" t="s">
        <v>13</v>
      </c>
    </row>
    <row r="48" spans="1:9" ht="12.75">
      <c r="A48" s="171">
        <v>8</v>
      </c>
      <c r="B48" s="171" t="s">
        <v>10</v>
      </c>
      <c r="C48" s="226" t="s">
        <v>30</v>
      </c>
      <c r="D48" s="68">
        <v>1.1</v>
      </c>
      <c r="E48" s="69">
        <v>1</v>
      </c>
      <c r="F48" s="70" t="s">
        <v>444</v>
      </c>
      <c r="G48" s="165" t="s">
        <v>30</v>
      </c>
      <c r="H48" s="171" t="s">
        <v>466</v>
      </c>
      <c r="I48" s="59" t="s">
        <v>13</v>
      </c>
    </row>
    <row r="49" spans="1:9" ht="12.75">
      <c r="A49" s="172"/>
      <c r="B49" s="172"/>
      <c r="C49" s="227"/>
      <c r="D49" s="84">
        <v>0.24</v>
      </c>
      <c r="E49" s="85">
        <v>1</v>
      </c>
      <c r="F49" s="85" t="s">
        <v>464</v>
      </c>
      <c r="G49" s="166"/>
      <c r="H49" s="172"/>
      <c r="I49" s="171"/>
    </row>
    <row r="50" spans="1:9" ht="12.75">
      <c r="A50" s="172"/>
      <c r="B50" s="172"/>
      <c r="C50" s="227"/>
      <c r="D50" s="84">
        <v>0.24</v>
      </c>
      <c r="E50" s="85">
        <v>1</v>
      </c>
      <c r="F50" s="85" t="s">
        <v>15</v>
      </c>
      <c r="G50" s="166"/>
      <c r="H50" s="172"/>
      <c r="I50" s="172"/>
    </row>
    <row r="51" spans="1:9" ht="21">
      <c r="A51" s="172"/>
      <c r="B51" s="172"/>
      <c r="C51" s="227"/>
      <c r="D51" s="84">
        <v>0.24</v>
      </c>
      <c r="E51" s="85">
        <v>1</v>
      </c>
      <c r="F51" s="85" t="s">
        <v>460</v>
      </c>
      <c r="G51" s="166"/>
      <c r="H51" s="172"/>
      <c r="I51" s="172"/>
    </row>
    <row r="52" spans="1:9" ht="12.75">
      <c r="A52" s="172"/>
      <c r="B52" s="172"/>
      <c r="C52" s="227"/>
      <c r="D52" s="84">
        <v>0.24</v>
      </c>
      <c r="E52" s="85">
        <v>1</v>
      </c>
      <c r="F52" s="85" t="s">
        <v>17</v>
      </c>
      <c r="G52" s="166"/>
      <c r="H52" s="172"/>
      <c r="I52" s="173"/>
    </row>
    <row r="53" spans="1:9" ht="12.75">
      <c r="A53" s="173"/>
      <c r="B53" s="173"/>
      <c r="C53" s="228"/>
      <c r="D53" s="92">
        <v>0.24</v>
      </c>
      <c r="E53" s="85">
        <v>1</v>
      </c>
      <c r="F53" s="92" t="s">
        <v>465</v>
      </c>
      <c r="G53" s="167"/>
      <c r="H53" s="173"/>
      <c r="I53" s="59" t="s">
        <v>13</v>
      </c>
    </row>
    <row r="54" spans="1:9" ht="19.5" customHeight="1">
      <c r="A54" s="156">
        <v>9</v>
      </c>
      <c r="B54" s="45" t="s">
        <v>47</v>
      </c>
      <c r="C54" s="47" t="s">
        <v>48</v>
      </c>
      <c r="D54" s="159">
        <v>1.1</v>
      </c>
      <c r="E54" s="160">
        <v>1</v>
      </c>
      <c r="F54" s="161" t="s">
        <v>444</v>
      </c>
      <c r="G54" s="163" t="s">
        <v>49</v>
      </c>
      <c r="H54" s="156" t="s">
        <v>467</v>
      </c>
      <c r="I54" s="156" t="s">
        <v>13</v>
      </c>
    </row>
    <row r="55" spans="1:9" ht="19.5" customHeight="1">
      <c r="A55" s="156"/>
      <c r="B55" s="45" t="s">
        <v>47</v>
      </c>
      <c r="C55" s="47" t="s">
        <v>50</v>
      </c>
      <c r="D55" s="159"/>
      <c r="E55" s="160"/>
      <c r="F55" s="161"/>
      <c r="G55" s="163"/>
      <c r="H55" s="156"/>
      <c r="I55" s="156"/>
    </row>
    <row r="56" spans="1:9" ht="12.75">
      <c r="A56" s="156"/>
      <c r="B56" s="156"/>
      <c r="C56" s="97" t="s">
        <v>49</v>
      </c>
      <c r="D56" s="162"/>
      <c r="E56" s="162"/>
      <c r="F56" s="162"/>
      <c r="G56" s="163"/>
      <c r="H56" s="156"/>
      <c r="I56" s="171"/>
    </row>
    <row r="57" spans="1:9" ht="12.75">
      <c r="A57" s="156"/>
      <c r="B57" s="156"/>
      <c r="C57" s="97" t="s">
        <v>51</v>
      </c>
      <c r="D57" s="162"/>
      <c r="E57" s="162"/>
      <c r="F57" s="162"/>
      <c r="G57" s="163"/>
      <c r="H57" s="156"/>
      <c r="I57" s="172"/>
    </row>
    <row r="58" spans="1:9" ht="12.75">
      <c r="A58" s="156"/>
      <c r="B58" s="156"/>
      <c r="C58" s="97" t="s">
        <v>52</v>
      </c>
      <c r="D58" s="162"/>
      <c r="E58" s="162"/>
      <c r="F58" s="162"/>
      <c r="G58" s="163"/>
      <c r="H58" s="156"/>
      <c r="I58" s="172"/>
    </row>
    <row r="59" spans="1:9" ht="12.75">
      <c r="A59" s="156"/>
      <c r="B59" s="156"/>
      <c r="C59" s="97" t="s">
        <v>53</v>
      </c>
      <c r="D59" s="162"/>
      <c r="E59" s="162"/>
      <c r="F59" s="162"/>
      <c r="G59" s="163"/>
      <c r="H59" s="156"/>
      <c r="I59" s="172"/>
    </row>
    <row r="60" spans="1:9" ht="12.75">
      <c r="A60" s="156"/>
      <c r="B60" s="156"/>
      <c r="C60" s="97" t="s">
        <v>54</v>
      </c>
      <c r="D60" s="162"/>
      <c r="E60" s="162"/>
      <c r="F60" s="162"/>
      <c r="G60" s="163"/>
      <c r="H60" s="156"/>
      <c r="I60" s="173"/>
    </row>
    <row r="61" spans="1:9" ht="12.75">
      <c r="A61" s="156">
        <v>10</v>
      </c>
      <c r="B61" s="171" t="s">
        <v>10</v>
      </c>
      <c r="C61" s="47" t="s">
        <v>55</v>
      </c>
      <c r="D61" s="185">
        <v>1.1</v>
      </c>
      <c r="E61" s="160">
        <v>1</v>
      </c>
      <c r="F61" s="161" t="s">
        <v>444</v>
      </c>
      <c r="G61" s="165" t="s">
        <v>56</v>
      </c>
      <c r="H61" s="156" t="s">
        <v>57</v>
      </c>
      <c r="I61" s="156" t="s">
        <v>13</v>
      </c>
    </row>
    <row r="62" spans="1:9" ht="12.75">
      <c r="A62" s="156"/>
      <c r="B62" s="172"/>
      <c r="C62" s="47" t="s">
        <v>58</v>
      </c>
      <c r="D62" s="185"/>
      <c r="E62" s="160"/>
      <c r="F62" s="161"/>
      <c r="G62" s="166"/>
      <c r="H62" s="156"/>
      <c r="I62" s="156"/>
    </row>
    <row r="63" spans="1:9" ht="12.75">
      <c r="A63" s="156"/>
      <c r="B63" s="172"/>
      <c r="C63" s="171"/>
      <c r="D63" s="84">
        <v>0.24</v>
      </c>
      <c r="E63" s="85">
        <v>1</v>
      </c>
      <c r="F63" s="85" t="s">
        <v>464</v>
      </c>
      <c r="G63" s="166"/>
      <c r="H63" s="156"/>
      <c r="I63" s="171"/>
    </row>
    <row r="64" spans="1:9" ht="19.5" customHeight="1">
      <c r="A64" s="156"/>
      <c r="B64" s="172"/>
      <c r="C64" s="172"/>
      <c r="D64" s="84">
        <v>1.1</v>
      </c>
      <c r="E64" s="85">
        <v>1</v>
      </c>
      <c r="F64" s="85" t="s">
        <v>15</v>
      </c>
      <c r="G64" s="166"/>
      <c r="H64" s="156"/>
      <c r="I64" s="172"/>
    </row>
    <row r="65" spans="1:9" ht="19.5" customHeight="1">
      <c r="A65" s="156"/>
      <c r="B65" s="172"/>
      <c r="C65" s="172"/>
      <c r="D65" s="84">
        <v>1.1</v>
      </c>
      <c r="E65" s="85">
        <v>1</v>
      </c>
      <c r="F65" s="85" t="s">
        <v>460</v>
      </c>
      <c r="G65" s="166"/>
      <c r="H65" s="156"/>
      <c r="I65" s="172"/>
    </row>
    <row r="66" spans="1:9" ht="19.5" customHeight="1">
      <c r="A66" s="156"/>
      <c r="B66" s="173"/>
      <c r="C66" s="173"/>
      <c r="D66" s="84">
        <v>1.1</v>
      </c>
      <c r="E66" s="85">
        <v>1</v>
      </c>
      <c r="F66" s="85" t="s">
        <v>17</v>
      </c>
      <c r="G66" s="167"/>
      <c r="H66" s="156"/>
      <c r="I66" s="173"/>
    </row>
    <row r="67" spans="1:9" ht="19.5" customHeight="1">
      <c r="A67" s="171">
        <v>11</v>
      </c>
      <c r="B67" s="171" t="s">
        <v>10</v>
      </c>
      <c r="C67" s="171" t="s">
        <v>59</v>
      </c>
      <c r="D67" s="69">
        <v>0.24</v>
      </c>
      <c r="E67" s="69">
        <v>1</v>
      </c>
      <c r="F67" s="70" t="s">
        <v>444</v>
      </c>
      <c r="G67" s="171" t="s">
        <v>59</v>
      </c>
      <c r="H67" s="171" t="s">
        <v>60</v>
      </c>
      <c r="I67" s="45" t="s">
        <v>13</v>
      </c>
    </row>
    <row r="68" spans="1:9" ht="19.5" customHeight="1">
      <c r="A68" s="172"/>
      <c r="B68" s="172"/>
      <c r="C68" s="172"/>
      <c r="D68" s="69">
        <v>0.12</v>
      </c>
      <c r="E68" s="69">
        <v>1</v>
      </c>
      <c r="F68" s="70" t="s">
        <v>444</v>
      </c>
      <c r="G68" s="172"/>
      <c r="H68" s="172"/>
      <c r="I68" s="45" t="s">
        <v>13</v>
      </c>
    </row>
    <row r="69" spans="1:9" ht="19.5" customHeight="1">
      <c r="A69" s="172"/>
      <c r="B69" s="172"/>
      <c r="C69" s="172"/>
      <c r="D69" s="84">
        <v>0.24</v>
      </c>
      <c r="E69" s="85">
        <v>1</v>
      </c>
      <c r="F69" s="85" t="s">
        <v>464</v>
      </c>
      <c r="G69" s="172"/>
      <c r="H69" s="172"/>
      <c r="I69" s="171"/>
    </row>
    <row r="70" spans="1:9" ht="19.5" customHeight="1">
      <c r="A70" s="172"/>
      <c r="B70" s="172"/>
      <c r="C70" s="172"/>
      <c r="D70" s="84">
        <v>0.24</v>
      </c>
      <c r="E70" s="85">
        <v>1</v>
      </c>
      <c r="F70" s="85" t="s">
        <v>15</v>
      </c>
      <c r="G70" s="172"/>
      <c r="H70" s="172"/>
      <c r="I70" s="172"/>
    </row>
    <row r="71" spans="1:9" ht="19.5" customHeight="1">
      <c r="A71" s="172"/>
      <c r="B71" s="172"/>
      <c r="C71" s="172"/>
      <c r="D71" s="84">
        <v>0.24</v>
      </c>
      <c r="E71" s="85">
        <v>1</v>
      </c>
      <c r="F71" s="85" t="s">
        <v>460</v>
      </c>
      <c r="G71" s="172"/>
      <c r="H71" s="172"/>
      <c r="I71" s="172"/>
    </row>
    <row r="72" spans="1:9" ht="19.5" customHeight="1">
      <c r="A72" s="173"/>
      <c r="B72" s="173"/>
      <c r="C72" s="173"/>
      <c r="D72" s="84">
        <v>0.24</v>
      </c>
      <c r="E72" s="85">
        <v>1</v>
      </c>
      <c r="F72" s="85" t="s">
        <v>17</v>
      </c>
      <c r="G72" s="173"/>
      <c r="H72" s="173"/>
      <c r="I72" s="173"/>
    </row>
    <row r="73" spans="1:9" ht="19.5" customHeight="1">
      <c r="A73" s="156">
        <v>12</v>
      </c>
      <c r="B73" s="156" t="s">
        <v>10</v>
      </c>
      <c r="C73" s="47" t="s">
        <v>61</v>
      </c>
      <c r="D73" s="68">
        <v>1.1</v>
      </c>
      <c r="E73" s="69">
        <v>1</v>
      </c>
      <c r="F73" s="70" t="s">
        <v>444</v>
      </c>
      <c r="G73" s="163" t="s">
        <v>62</v>
      </c>
      <c r="H73" s="156" t="s">
        <v>63</v>
      </c>
      <c r="I73" s="45"/>
    </row>
    <row r="74" spans="1:9" ht="12.75">
      <c r="A74" s="156"/>
      <c r="B74" s="156"/>
      <c r="C74" s="97" t="s">
        <v>62</v>
      </c>
      <c r="D74" s="46"/>
      <c r="E74" s="95"/>
      <c r="F74" s="95"/>
      <c r="G74" s="163"/>
      <c r="H74" s="156"/>
      <c r="I74" s="45"/>
    </row>
    <row r="75" spans="1:9" ht="19.5" customHeight="1">
      <c r="A75" s="156">
        <v>13</v>
      </c>
      <c r="B75" s="156" t="s">
        <v>10</v>
      </c>
      <c r="C75" s="47" t="s">
        <v>64</v>
      </c>
      <c r="D75" s="68">
        <v>1.1</v>
      </c>
      <c r="E75" s="69">
        <v>1</v>
      </c>
      <c r="F75" s="70" t="s">
        <v>444</v>
      </c>
      <c r="G75" s="163" t="s">
        <v>65</v>
      </c>
      <c r="H75" s="156" t="s">
        <v>66</v>
      </c>
      <c r="I75" s="45" t="s">
        <v>13</v>
      </c>
    </row>
    <row r="76" spans="1:9" ht="19.5" customHeight="1">
      <c r="A76" s="156"/>
      <c r="B76" s="156"/>
      <c r="C76" s="97" t="s">
        <v>65</v>
      </c>
      <c r="D76" s="84">
        <v>0.24</v>
      </c>
      <c r="E76" s="85">
        <v>1</v>
      </c>
      <c r="F76" s="85" t="s">
        <v>464</v>
      </c>
      <c r="G76" s="163"/>
      <c r="H76" s="156"/>
      <c r="I76" s="171"/>
    </row>
    <row r="77" spans="1:9" ht="19.5" customHeight="1">
      <c r="A77" s="156"/>
      <c r="B77" s="156"/>
      <c r="C77" s="171"/>
      <c r="D77" s="84">
        <v>0.24</v>
      </c>
      <c r="E77" s="85">
        <v>1</v>
      </c>
      <c r="F77" s="85" t="s">
        <v>15</v>
      </c>
      <c r="G77" s="163"/>
      <c r="H77" s="156"/>
      <c r="I77" s="172"/>
    </row>
    <row r="78" spans="1:9" ht="19.5" customHeight="1">
      <c r="A78" s="156"/>
      <c r="B78" s="156"/>
      <c r="C78" s="172"/>
      <c r="D78" s="84">
        <v>0.24</v>
      </c>
      <c r="E78" s="85">
        <v>1</v>
      </c>
      <c r="F78" s="85" t="s">
        <v>460</v>
      </c>
      <c r="G78" s="163"/>
      <c r="H78" s="156"/>
      <c r="I78" s="172"/>
    </row>
    <row r="79" spans="1:9" ht="12.75">
      <c r="A79" s="156"/>
      <c r="B79" s="156"/>
      <c r="C79" s="173"/>
      <c r="D79" s="84">
        <v>0.24</v>
      </c>
      <c r="E79" s="85">
        <v>1</v>
      </c>
      <c r="F79" s="85" t="s">
        <v>17</v>
      </c>
      <c r="G79" s="163"/>
      <c r="H79" s="156"/>
      <c r="I79" s="173"/>
    </row>
    <row r="80" spans="1:9" ht="19.5" customHeight="1">
      <c r="A80" s="156">
        <v>14</v>
      </c>
      <c r="B80" s="171" t="s">
        <v>10</v>
      </c>
      <c r="C80" s="47" t="s">
        <v>67</v>
      </c>
      <c r="D80" s="185">
        <v>1.1</v>
      </c>
      <c r="E80" s="160">
        <v>1</v>
      </c>
      <c r="F80" s="161" t="s">
        <v>444</v>
      </c>
      <c r="G80" s="165" t="s">
        <v>68</v>
      </c>
      <c r="H80" s="156" t="s">
        <v>69</v>
      </c>
      <c r="I80" s="156" t="s">
        <v>13</v>
      </c>
    </row>
    <row r="81" spans="1:9" ht="19.5" customHeight="1">
      <c r="A81" s="156"/>
      <c r="B81" s="172"/>
      <c r="C81" s="47" t="s">
        <v>70</v>
      </c>
      <c r="D81" s="185"/>
      <c r="E81" s="160"/>
      <c r="F81" s="161"/>
      <c r="G81" s="166"/>
      <c r="H81" s="156"/>
      <c r="I81" s="156"/>
    </row>
    <row r="82" spans="1:9" ht="19.5" customHeight="1">
      <c r="A82" s="156"/>
      <c r="B82" s="172"/>
      <c r="C82" s="171"/>
      <c r="D82" s="84">
        <v>0.24</v>
      </c>
      <c r="E82" s="85">
        <v>1</v>
      </c>
      <c r="F82" s="85" t="s">
        <v>464</v>
      </c>
      <c r="G82" s="166"/>
      <c r="H82" s="156"/>
      <c r="I82" s="171"/>
    </row>
    <row r="83" spans="1:9" ht="19.5" customHeight="1">
      <c r="A83" s="156"/>
      <c r="B83" s="172"/>
      <c r="C83" s="172"/>
      <c r="D83" s="84">
        <v>1.1</v>
      </c>
      <c r="E83" s="85">
        <v>1</v>
      </c>
      <c r="F83" s="85" t="s">
        <v>15</v>
      </c>
      <c r="G83" s="166"/>
      <c r="H83" s="156"/>
      <c r="I83" s="172"/>
    </row>
    <row r="84" spans="1:9" ht="19.5" customHeight="1">
      <c r="A84" s="156"/>
      <c r="B84" s="172"/>
      <c r="C84" s="172"/>
      <c r="D84" s="84">
        <v>1.1</v>
      </c>
      <c r="E84" s="85">
        <v>1</v>
      </c>
      <c r="F84" s="85" t="s">
        <v>460</v>
      </c>
      <c r="G84" s="166"/>
      <c r="H84" s="156"/>
      <c r="I84" s="172"/>
    </row>
    <row r="85" spans="1:9" ht="19.5" customHeight="1">
      <c r="A85" s="156"/>
      <c r="B85" s="173"/>
      <c r="C85" s="173"/>
      <c r="D85" s="84">
        <v>1.1</v>
      </c>
      <c r="E85" s="85">
        <v>1</v>
      </c>
      <c r="F85" s="85" t="s">
        <v>17</v>
      </c>
      <c r="G85" s="167"/>
      <c r="H85" s="156"/>
      <c r="I85" s="173"/>
    </row>
    <row r="86" spans="1:9" ht="19.5" customHeight="1">
      <c r="A86" s="171">
        <v>15</v>
      </c>
      <c r="B86" s="171" t="s">
        <v>10</v>
      </c>
      <c r="C86" s="226" t="s">
        <v>71</v>
      </c>
      <c r="D86" s="69">
        <v>0.24</v>
      </c>
      <c r="E86" s="69">
        <v>1</v>
      </c>
      <c r="F86" s="70" t="s">
        <v>444</v>
      </c>
      <c r="G86" s="165" t="s">
        <v>71</v>
      </c>
      <c r="H86" s="171" t="s">
        <v>72</v>
      </c>
      <c r="I86" s="45" t="s">
        <v>73</v>
      </c>
    </row>
    <row r="87" spans="1:9" ht="19.5" customHeight="1">
      <c r="A87" s="172"/>
      <c r="B87" s="172"/>
      <c r="C87" s="227"/>
      <c r="D87" s="84">
        <v>0.24</v>
      </c>
      <c r="E87" s="85">
        <v>1</v>
      </c>
      <c r="F87" s="85" t="s">
        <v>464</v>
      </c>
      <c r="G87" s="166"/>
      <c r="H87" s="172"/>
      <c r="I87" s="171"/>
    </row>
    <row r="88" spans="1:9" ht="19.5" customHeight="1">
      <c r="A88" s="172"/>
      <c r="B88" s="172"/>
      <c r="C88" s="227"/>
      <c r="D88" s="84">
        <v>0.12</v>
      </c>
      <c r="E88" s="85">
        <v>1</v>
      </c>
      <c r="F88" s="85" t="s">
        <v>15</v>
      </c>
      <c r="G88" s="166"/>
      <c r="H88" s="172"/>
      <c r="I88" s="172"/>
    </row>
    <row r="89" spans="1:9" ht="19.5" customHeight="1">
      <c r="A89" s="172"/>
      <c r="B89" s="172"/>
      <c r="C89" s="227"/>
      <c r="D89" s="84">
        <v>0.12</v>
      </c>
      <c r="E89" s="85">
        <v>1</v>
      </c>
      <c r="F89" s="85" t="s">
        <v>460</v>
      </c>
      <c r="G89" s="166"/>
      <c r="H89" s="172"/>
      <c r="I89" s="172"/>
    </row>
    <row r="90" spans="1:9" ht="19.5" customHeight="1">
      <c r="A90" s="173"/>
      <c r="B90" s="173"/>
      <c r="C90" s="228"/>
      <c r="D90" s="84">
        <v>0.12</v>
      </c>
      <c r="E90" s="85">
        <v>1</v>
      </c>
      <c r="F90" s="85" t="s">
        <v>17</v>
      </c>
      <c r="G90" s="167"/>
      <c r="H90" s="173"/>
      <c r="I90" s="173"/>
    </row>
    <row r="91" spans="1:9" ht="19.5" customHeight="1">
      <c r="A91" s="156">
        <v>17</v>
      </c>
      <c r="B91" s="156" t="s">
        <v>10</v>
      </c>
      <c r="C91" s="48" t="s">
        <v>74</v>
      </c>
      <c r="D91" s="69">
        <v>0.24</v>
      </c>
      <c r="E91" s="69">
        <v>1</v>
      </c>
      <c r="F91" s="70" t="s">
        <v>444</v>
      </c>
      <c r="G91" s="163" t="s">
        <v>75</v>
      </c>
      <c r="H91" s="156" t="s">
        <v>76</v>
      </c>
      <c r="I91" s="171"/>
    </row>
    <row r="92" spans="1:9" ht="12.75">
      <c r="A92" s="156"/>
      <c r="B92" s="156"/>
      <c r="C92" s="74" t="s">
        <v>75</v>
      </c>
      <c r="D92" s="162"/>
      <c r="E92" s="162"/>
      <c r="F92" s="162"/>
      <c r="G92" s="163"/>
      <c r="H92" s="156"/>
      <c r="I92" s="172"/>
    </row>
    <row r="93" spans="1:9" ht="12.75">
      <c r="A93" s="156"/>
      <c r="B93" s="156"/>
      <c r="C93" s="74" t="s">
        <v>77</v>
      </c>
      <c r="D93" s="162"/>
      <c r="E93" s="162"/>
      <c r="F93" s="162"/>
      <c r="G93" s="163"/>
      <c r="H93" s="156"/>
      <c r="I93" s="172"/>
    </row>
    <row r="94" spans="1:9" ht="12.75">
      <c r="A94" s="156"/>
      <c r="B94" s="156"/>
      <c r="C94" s="74" t="s">
        <v>78</v>
      </c>
      <c r="D94" s="162"/>
      <c r="E94" s="162"/>
      <c r="F94" s="162"/>
      <c r="G94" s="163"/>
      <c r="H94" s="156"/>
      <c r="I94" s="173"/>
    </row>
    <row r="95" spans="1:9" ht="19.5" customHeight="1">
      <c r="A95" s="156">
        <v>18</v>
      </c>
      <c r="B95" s="156" t="s">
        <v>10</v>
      </c>
      <c r="C95" s="47" t="s">
        <v>79</v>
      </c>
      <c r="D95" s="68">
        <v>0.24</v>
      </c>
      <c r="E95" s="69">
        <v>2</v>
      </c>
      <c r="F95" s="70" t="s">
        <v>444</v>
      </c>
      <c r="G95" s="163" t="s">
        <v>79</v>
      </c>
      <c r="H95" s="156" t="s">
        <v>80</v>
      </c>
      <c r="I95" s="45" t="s">
        <v>13</v>
      </c>
    </row>
    <row r="96" spans="1:9" ht="12.75">
      <c r="A96" s="156"/>
      <c r="B96" s="156"/>
      <c r="C96" s="97" t="s">
        <v>81</v>
      </c>
      <c r="D96" s="162"/>
      <c r="E96" s="162"/>
      <c r="F96" s="162"/>
      <c r="G96" s="163"/>
      <c r="H96" s="156"/>
      <c r="I96" s="171"/>
    </row>
    <row r="97" spans="1:9" ht="12.75">
      <c r="A97" s="156"/>
      <c r="B97" s="156"/>
      <c r="C97" s="97" t="s">
        <v>82</v>
      </c>
      <c r="D97" s="162"/>
      <c r="E97" s="162"/>
      <c r="F97" s="162"/>
      <c r="G97" s="163"/>
      <c r="H97" s="156"/>
      <c r="I97" s="172"/>
    </row>
    <row r="98" spans="1:9" ht="12.75">
      <c r="A98" s="156"/>
      <c r="B98" s="156"/>
      <c r="C98" s="97" t="s">
        <v>83</v>
      </c>
      <c r="D98" s="162"/>
      <c r="E98" s="162"/>
      <c r="F98" s="162"/>
      <c r="G98" s="163"/>
      <c r="H98" s="156"/>
      <c r="I98" s="172"/>
    </row>
    <row r="99" spans="1:9" ht="12.75">
      <c r="A99" s="156"/>
      <c r="B99" s="156"/>
      <c r="C99" s="97" t="s">
        <v>84</v>
      </c>
      <c r="D99" s="162"/>
      <c r="E99" s="162"/>
      <c r="F99" s="162"/>
      <c r="G99" s="163"/>
      <c r="H99" s="156"/>
      <c r="I99" s="173"/>
    </row>
    <row r="100" spans="1:9" ht="19.5" customHeight="1">
      <c r="A100" s="156">
        <v>19</v>
      </c>
      <c r="B100" s="156" t="s">
        <v>10</v>
      </c>
      <c r="C100" s="47" t="s">
        <v>85</v>
      </c>
      <c r="D100" s="68">
        <v>1.1</v>
      </c>
      <c r="E100" s="69">
        <v>1</v>
      </c>
      <c r="F100" s="70" t="s">
        <v>444</v>
      </c>
      <c r="G100" s="163" t="s">
        <v>86</v>
      </c>
      <c r="H100" s="156" t="s">
        <v>87</v>
      </c>
      <c r="I100" s="45" t="s">
        <v>13</v>
      </c>
    </row>
    <row r="101" spans="1:9" ht="12.75">
      <c r="A101" s="156"/>
      <c r="B101" s="156"/>
      <c r="C101" s="97" t="s">
        <v>88</v>
      </c>
      <c r="D101" s="162"/>
      <c r="E101" s="162"/>
      <c r="F101" s="162"/>
      <c r="G101" s="163"/>
      <c r="H101" s="156"/>
      <c r="I101" s="171"/>
    </row>
    <row r="102" spans="1:9" ht="12.75">
      <c r="A102" s="156"/>
      <c r="B102" s="156"/>
      <c r="C102" s="97" t="s">
        <v>89</v>
      </c>
      <c r="D102" s="162"/>
      <c r="E102" s="162"/>
      <c r="F102" s="162"/>
      <c r="G102" s="163"/>
      <c r="H102" s="156"/>
      <c r="I102" s="172"/>
    </row>
    <row r="103" spans="1:9" ht="12.75">
      <c r="A103" s="156"/>
      <c r="B103" s="156"/>
      <c r="C103" s="97" t="s">
        <v>90</v>
      </c>
      <c r="D103" s="162"/>
      <c r="E103" s="162"/>
      <c r="F103" s="162"/>
      <c r="G103" s="163"/>
      <c r="H103" s="156"/>
      <c r="I103" s="172"/>
    </row>
    <row r="104" spans="1:9" ht="12.75">
      <c r="A104" s="156"/>
      <c r="B104" s="156"/>
      <c r="C104" s="97" t="s">
        <v>91</v>
      </c>
      <c r="D104" s="162"/>
      <c r="E104" s="162"/>
      <c r="F104" s="162"/>
      <c r="G104" s="163"/>
      <c r="H104" s="156"/>
      <c r="I104" s="172"/>
    </row>
    <row r="105" spans="1:9" ht="12.75">
      <c r="A105" s="156"/>
      <c r="B105" s="156"/>
      <c r="C105" s="97" t="s">
        <v>86</v>
      </c>
      <c r="D105" s="162"/>
      <c r="E105" s="162"/>
      <c r="F105" s="162"/>
      <c r="G105" s="163"/>
      <c r="H105" s="156"/>
      <c r="I105" s="172"/>
    </row>
    <row r="106" spans="1:9" ht="12.75">
      <c r="A106" s="156"/>
      <c r="B106" s="156"/>
      <c r="C106" s="97" t="s">
        <v>92</v>
      </c>
      <c r="D106" s="162"/>
      <c r="E106" s="162"/>
      <c r="F106" s="162"/>
      <c r="G106" s="163"/>
      <c r="H106" s="156"/>
      <c r="I106" s="172"/>
    </row>
    <row r="107" spans="1:9" ht="12.75">
      <c r="A107" s="156"/>
      <c r="B107" s="156"/>
      <c r="C107" s="97" t="s">
        <v>93</v>
      </c>
      <c r="D107" s="162"/>
      <c r="E107" s="162"/>
      <c r="F107" s="162"/>
      <c r="G107" s="163"/>
      <c r="H107" s="156"/>
      <c r="I107" s="173"/>
    </row>
    <row r="108" spans="1:9" ht="12.75">
      <c r="A108" s="171">
        <v>20</v>
      </c>
      <c r="B108" s="171" t="s">
        <v>10</v>
      </c>
      <c r="C108" s="165" t="s">
        <v>94</v>
      </c>
      <c r="D108" s="69">
        <v>0.24</v>
      </c>
      <c r="E108" s="69">
        <v>2</v>
      </c>
      <c r="F108" s="70" t="s">
        <v>444</v>
      </c>
      <c r="G108" s="165" t="s">
        <v>94</v>
      </c>
      <c r="H108" s="171" t="s">
        <v>245</v>
      </c>
      <c r="I108" s="171"/>
    </row>
    <row r="109" spans="1:9" ht="12.75">
      <c r="A109" s="172"/>
      <c r="B109" s="172"/>
      <c r="C109" s="166"/>
      <c r="D109" s="84">
        <v>0.1</v>
      </c>
      <c r="E109" s="85">
        <v>1</v>
      </c>
      <c r="F109" s="85" t="s">
        <v>464</v>
      </c>
      <c r="G109" s="166"/>
      <c r="H109" s="172"/>
      <c r="I109" s="172"/>
    </row>
    <row r="110" spans="1:9" ht="12.75">
      <c r="A110" s="172"/>
      <c r="B110" s="172"/>
      <c r="C110" s="166"/>
      <c r="D110" s="84">
        <v>0.1</v>
      </c>
      <c r="E110" s="85">
        <v>1</v>
      </c>
      <c r="F110" s="85" t="s">
        <v>15</v>
      </c>
      <c r="G110" s="166"/>
      <c r="H110" s="172"/>
      <c r="I110" s="172"/>
    </row>
    <row r="111" spans="1:9" ht="21">
      <c r="A111" s="172"/>
      <c r="B111" s="172"/>
      <c r="C111" s="166"/>
      <c r="D111" s="84">
        <v>0.1</v>
      </c>
      <c r="E111" s="85">
        <v>1</v>
      </c>
      <c r="F111" s="85" t="s">
        <v>460</v>
      </c>
      <c r="G111" s="166"/>
      <c r="H111" s="172"/>
      <c r="I111" s="172"/>
    </row>
    <row r="112" spans="1:9" ht="12.75">
      <c r="A112" s="172"/>
      <c r="B112" s="172"/>
      <c r="C112" s="166"/>
      <c r="D112" s="84">
        <v>0.1</v>
      </c>
      <c r="E112" s="85">
        <v>1</v>
      </c>
      <c r="F112" s="85" t="s">
        <v>17</v>
      </c>
      <c r="G112" s="166"/>
      <c r="H112" s="172"/>
      <c r="I112" s="172"/>
    </row>
    <row r="113" spans="1:9" ht="12.75">
      <c r="A113" s="156">
        <v>21</v>
      </c>
      <c r="B113" s="171" t="s">
        <v>10</v>
      </c>
      <c r="C113" s="47" t="s">
        <v>95</v>
      </c>
      <c r="D113" s="159">
        <v>1.1</v>
      </c>
      <c r="E113" s="160">
        <v>1</v>
      </c>
      <c r="F113" s="161" t="s">
        <v>444</v>
      </c>
      <c r="G113" s="165" t="s">
        <v>96</v>
      </c>
      <c r="H113" s="156" t="s">
        <v>97</v>
      </c>
      <c r="I113" s="156" t="s">
        <v>13</v>
      </c>
    </row>
    <row r="114" spans="1:9" ht="12.75">
      <c r="A114" s="156"/>
      <c r="B114" s="172"/>
      <c r="C114" s="47" t="s">
        <v>98</v>
      </c>
      <c r="D114" s="159"/>
      <c r="E114" s="160"/>
      <c r="F114" s="161"/>
      <c r="G114" s="166"/>
      <c r="H114" s="156"/>
      <c r="I114" s="156"/>
    </row>
    <row r="115" spans="1:9" ht="12.75">
      <c r="A115" s="156"/>
      <c r="B115" s="172"/>
      <c r="C115" s="47" t="s">
        <v>99</v>
      </c>
      <c r="D115" s="159"/>
      <c r="E115" s="160"/>
      <c r="F115" s="161"/>
      <c r="G115" s="166"/>
      <c r="H115" s="156"/>
      <c r="I115" s="156"/>
    </row>
    <row r="116" spans="1:9" ht="12.75">
      <c r="A116" s="156"/>
      <c r="B116" s="172"/>
      <c r="C116" s="97" t="s">
        <v>100</v>
      </c>
      <c r="D116" s="162"/>
      <c r="E116" s="162"/>
      <c r="F116" s="162"/>
      <c r="G116" s="166"/>
      <c r="H116" s="156"/>
      <c r="I116" s="171"/>
    </row>
    <row r="117" spans="1:9" ht="12.75">
      <c r="A117" s="156"/>
      <c r="B117" s="172"/>
      <c r="C117" s="97" t="s">
        <v>96</v>
      </c>
      <c r="D117" s="162"/>
      <c r="E117" s="162"/>
      <c r="F117" s="162"/>
      <c r="G117" s="166"/>
      <c r="H117" s="156"/>
      <c r="I117" s="172"/>
    </row>
    <row r="118" spans="1:9" ht="19.5" customHeight="1">
      <c r="A118" s="156"/>
      <c r="B118" s="172"/>
      <c r="C118" s="178"/>
      <c r="D118" s="84">
        <v>1.1</v>
      </c>
      <c r="E118" s="85">
        <v>1</v>
      </c>
      <c r="F118" s="85" t="s">
        <v>15</v>
      </c>
      <c r="G118" s="166"/>
      <c r="H118" s="156"/>
      <c r="I118" s="172"/>
    </row>
    <row r="119" spans="1:9" ht="19.5" customHeight="1">
      <c r="A119" s="156"/>
      <c r="B119" s="172"/>
      <c r="C119" s="178"/>
      <c r="D119" s="84">
        <v>1.1</v>
      </c>
      <c r="E119" s="85">
        <v>1</v>
      </c>
      <c r="F119" s="85" t="s">
        <v>460</v>
      </c>
      <c r="G119" s="166"/>
      <c r="H119" s="156"/>
      <c r="I119" s="172"/>
    </row>
    <row r="120" spans="1:9" ht="19.5" customHeight="1">
      <c r="A120" s="156"/>
      <c r="B120" s="173"/>
      <c r="C120" s="179"/>
      <c r="D120" s="84">
        <v>1.1</v>
      </c>
      <c r="E120" s="85">
        <v>1</v>
      </c>
      <c r="F120" s="85" t="s">
        <v>17</v>
      </c>
      <c r="G120" s="167"/>
      <c r="H120" s="156"/>
      <c r="I120" s="173"/>
    </row>
    <row r="121" spans="1:9" ht="19.5" customHeight="1">
      <c r="A121" s="156">
        <v>22</v>
      </c>
      <c r="B121" s="156" t="s">
        <v>10</v>
      </c>
      <c r="C121" s="47" t="s">
        <v>101</v>
      </c>
      <c r="D121" s="68">
        <v>1.1</v>
      </c>
      <c r="E121" s="69">
        <v>1</v>
      </c>
      <c r="F121" s="70" t="s">
        <v>444</v>
      </c>
      <c r="G121" s="163" t="s">
        <v>102</v>
      </c>
      <c r="H121" s="156" t="s">
        <v>103</v>
      </c>
      <c r="I121" s="45" t="s">
        <v>13</v>
      </c>
    </row>
    <row r="122" spans="1:9" ht="19.5" customHeight="1">
      <c r="A122" s="156"/>
      <c r="B122" s="156"/>
      <c r="C122" s="97" t="s">
        <v>456</v>
      </c>
      <c r="D122" s="162"/>
      <c r="E122" s="162"/>
      <c r="F122" s="162"/>
      <c r="G122" s="163"/>
      <c r="H122" s="156"/>
      <c r="I122" s="171"/>
    </row>
    <row r="123" spans="1:9" ht="12.75">
      <c r="A123" s="156"/>
      <c r="B123" s="156"/>
      <c r="C123" s="97" t="s">
        <v>104</v>
      </c>
      <c r="D123" s="162"/>
      <c r="E123" s="162"/>
      <c r="F123" s="162"/>
      <c r="G123" s="163"/>
      <c r="H123" s="156"/>
      <c r="I123" s="172"/>
    </row>
    <row r="124" spans="1:9" ht="12.75">
      <c r="A124" s="156"/>
      <c r="B124" s="156"/>
      <c r="C124" s="97" t="s">
        <v>105</v>
      </c>
      <c r="D124" s="162"/>
      <c r="E124" s="162"/>
      <c r="F124" s="162"/>
      <c r="G124" s="163"/>
      <c r="H124" s="156"/>
      <c r="I124" s="172"/>
    </row>
    <row r="125" spans="1:9" ht="12.75">
      <c r="A125" s="156"/>
      <c r="B125" s="156"/>
      <c r="C125" s="97" t="s">
        <v>106</v>
      </c>
      <c r="D125" s="162"/>
      <c r="E125" s="162"/>
      <c r="F125" s="162"/>
      <c r="G125" s="163"/>
      <c r="H125" s="156"/>
      <c r="I125" s="173"/>
    </row>
    <row r="126" spans="1:9" ht="19.5" customHeight="1">
      <c r="A126" s="156">
        <v>23</v>
      </c>
      <c r="B126" s="156" t="s">
        <v>10</v>
      </c>
      <c r="C126" s="47" t="s">
        <v>107</v>
      </c>
      <c r="D126" s="68">
        <v>0.24</v>
      </c>
      <c r="E126" s="69">
        <v>2</v>
      </c>
      <c r="F126" s="70" t="s">
        <v>444</v>
      </c>
      <c r="G126" s="163" t="s">
        <v>108</v>
      </c>
      <c r="H126" s="156" t="s">
        <v>109</v>
      </c>
      <c r="I126" s="45" t="s">
        <v>13</v>
      </c>
    </row>
    <row r="127" spans="1:9" ht="19.5" customHeight="1">
      <c r="A127" s="156"/>
      <c r="B127" s="156"/>
      <c r="C127" s="97" t="s">
        <v>457</v>
      </c>
      <c r="D127" s="162"/>
      <c r="E127" s="162"/>
      <c r="F127" s="162"/>
      <c r="G127" s="163"/>
      <c r="H127" s="156"/>
      <c r="I127" s="45"/>
    </row>
    <row r="128" spans="1:9" ht="19.5" customHeight="1">
      <c r="A128" s="156">
        <v>24</v>
      </c>
      <c r="B128" s="156" t="s">
        <v>10</v>
      </c>
      <c r="C128" s="47" t="s">
        <v>110</v>
      </c>
      <c r="D128" s="68">
        <v>0.24</v>
      </c>
      <c r="E128" s="69">
        <v>1</v>
      </c>
      <c r="F128" s="70" t="s">
        <v>444</v>
      </c>
      <c r="G128" s="163" t="s">
        <v>111</v>
      </c>
      <c r="H128" s="156" t="s">
        <v>112</v>
      </c>
      <c r="I128" s="45" t="s">
        <v>13</v>
      </c>
    </row>
    <row r="129" spans="1:9" ht="12.75">
      <c r="A129" s="156"/>
      <c r="B129" s="156"/>
      <c r="C129" s="97" t="s">
        <v>113</v>
      </c>
      <c r="D129" s="162"/>
      <c r="E129" s="162"/>
      <c r="F129" s="162"/>
      <c r="G129" s="163"/>
      <c r="H129" s="156"/>
      <c r="I129" s="156"/>
    </row>
    <row r="130" spans="1:9" ht="12.75">
      <c r="A130" s="156"/>
      <c r="B130" s="156"/>
      <c r="C130" s="97" t="s">
        <v>114</v>
      </c>
      <c r="D130" s="162"/>
      <c r="E130" s="162"/>
      <c r="F130" s="162"/>
      <c r="G130" s="163"/>
      <c r="H130" s="156"/>
      <c r="I130" s="156"/>
    </row>
    <row r="131" spans="1:9" ht="19.5" customHeight="1">
      <c r="A131" s="156"/>
      <c r="B131" s="156"/>
      <c r="C131" s="97" t="s">
        <v>458</v>
      </c>
      <c r="D131" s="162"/>
      <c r="E131" s="162"/>
      <c r="F131" s="162"/>
      <c r="G131" s="163"/>
      <c r="H131" s="156"/>
      <c r="I131" s="156"/>
    </row>
    <row r="132" spans="1:9" ht="19.5" customHeight="1">
      <c r="A132" s="156"/>
      <c r="B132" s="156"/>
      <c r="C132" s="97" t="s">
        <v>459</v>
      </c>
      <c r="D132" s="162"/>
      <c r="E132" s="162"/>
      <c r="F132" s="162"/>
      <c r="G132" s="163"/>
      <c r="H132" s="156"/>
      <c r="I132" s="156"/>
    </row>
    <row r="133" spans="1:9" ht="19.5" customHeight="1">
      <c r="A133" s="156">
        <v>25</v>
      </c>
      <c r="B133" s="156" t="s">
        <v>10</v>
      </c>
      <c r="C133" s="47" t="s">
        <v>115</v>
      </c>
      <c r="D133" s="159">
        <v>1.1</v>
      </c>
      <c r="E133" s="160">
        <v>2</v>
      </c>
      <c r="F133" s="161" t="s">
        <v>444</v>
      </c>
      <c r="G133" s="163" t="s">
        <v>116</v>
      </c>
      <c r="H133" s="156" t="s">
        <v>117</v>
      </c>
      <c r="I133" s="156" t="s">
        <v>13</v>
      </c>
    </row>
    <row r="134" spans="1:9" ht="19.5" customHeight="1">
      <c r="A134" s="156"/>
      <c r="B134" s="156"/>
      <c r="C134" s="47" t="s">
        <v>116</v>
      </c>
      <c r="D134" s="159"/>
      <c r="E134" s="160"/>
      <c r="F134" s="161"/>
      <c r="G134" s="163"/>
      <c r="H134" s="156"/>
      <c r="I134" s="156"/>
    </row>
    <row r="135" spans="1:9" ht="19.5" customHeight="1">
      <c r="A135" s="156"/>
      <c r="B135" s="156"/>
      <c r="C135" s="47" t="s">
        <v>118</v>
      </c>
      <c r="D135" s="159"/>
      <c r="E135" s="160"/>
      <c r="F135" s="161"/>
      <c r="G135" s="163"/>
      <c r="H135" s="156"/>
      <c r="I135" s="156"/>
    </row>
    <row r="136" spans="1:9" ht="19.5" customHeight="1">
      <c r="A136" s="156"/>
      <c r="B136" s="156"/>
      <c r="C136" s="182"/>
      <c r="D136" s="84">
        <v>0.24</v>
      </c>
      <c r="E136" s="85">
        <v>1</v>
      </c>
      <c r="F136" s="85" t="s">
        <v>464</v>
      </c>
      <c r="G136" s="163"/>
      <c r="H136" s="156"/>
      <c r="I136" s="171"/>
    </row>
    <row r="137" spans="1:9" ht="19.5" customHeight="1">
      <c r="A137" s="156"/>
      <c r="B137" s="156"/>
      <c r="C137" s="183"/>
      <c r="D137" s="84">
        <v>0.24</v>
      </c>
      <c r="E137" s="85">
        <v>1</v>
      </c>
      <c r="F137" s="85" t="s">
        <v>15</v>
      </c>
      <c r="G137" s="163"/>
      <c r="H137" s="156"/>
      <c r="I137" s="172"/>
    </row>
    <row r="138" spans="1:9" ht="19.5" customHeight="1">
      <c r="A138" s="156"/>
      <c r="B138" s="156"/>
      <c r="C138" s="183"/>
      <c r="D138" s="84">
        <v>0.24</v>
      </c>
      <c r="E138" s="85">
        <v>1</v>
      </c>
      <c r="F138" s="85" t="s">
        <v>460</v>
      </c>
      <c r="G138" s="163"/>
      <c r="H138" s="156"/>
      <c r="I138" s="172"/>
    </row>
    <row r="139" spans="1:9" ht="19.5" customHeight="1">
      <c r="A139" s="156"/>
      <c r="B139" s="156"/>
      <c r="C139" s="184"/>
      <c r="D139" s="84">
        <v>0.24</v>
      </c>
      <c r="E139" s="85">
        <v>1</v>
      </c>
      <c r="F139" s="85" t="s">
        <v>17</v>
      </c>
      <c r="G139" s="163"/>
      <c r="H139" s="156"/>
      <c r="I139" s="172"/>
    </row>
    <row r="140" spans="1:9" ht="12.75">
      <c r="A140" s="156"/>
      <c r="B140" s="156"/>
      <c r="C140" s="97" t="s">
        <v>119</v>
      </c>
      <c r="D140" s="162"/>
      <c r="E140" s="162"/>
      <c r="F140" s="162"/>
      <c r="G140" s="163"/>
      <c r="H140" s="156"/>
      <c r="I140" s="173"/>
    </row>
    <row r="141" spans="1:9" ht="19.5" customHeight="1">
      <c r="A141" s="156">
        <v>26</v>
      </c>
      <c r="B141" s="156" t="s">
        <v>10</v>
      </c>
      <c r="C141" s="47" t="s">
        <v>120</v>
      </c>
      <c r="D141" s="68">
        <v>1.1</v>
      </c>
      <c r="E141" s="69">
        <v>1</v>
      </c>
      <c r="F141" s="70" t="s">
        <v>444</v>
      </c>
      <c r="G141" s="163" t="s">
        <v>121</v>
      </c>
      <c r="H141" s="156" t="s">
        <v>122</v>
      </c>
      <c r="I141" s="45" t="s">
        <v>13</v>
      </c>
    </row>
    <row r="142" spans="1:9" ht="21">
      <c r="A142" s="156"/>
      <c r="B142" s="156"/>
      <c r="C142" s="97" t="s">
        <v>123</v>
      </c>
      <c r="D142" s="162"/>
      <c r="E142" s="162"/>
      <c r="F142" s="162"/>
      <c r="G142" s="163"/>
      <c r="H142" s="156"/>
      <c r="I142" s="45"/>
    </row>
    <row r="143" spans="1:9" ht="19.5" customHeight="1">
      <c r="A143" s="156">
        <v>27</v>
      </c>
      <c r="B143" s="171" t="s">
        <v>10</v>
      </c>
      <c r="C143" s="226" t="s">
        <v>124</v>
      </c>
      <c r="D143" s="72">
        <v>1.1</v>
      </c>
      <c r="E143" s="69">
        <v>1</v>
      </c>
      <c r="F143" s="70" t="s">
        <v>444</v>
      </c>
      <c r="G143" s="165" t="s">
        <v>125</v>
      </c>
      <c r="H143" s="156" t="s">
        <v>126</v>
      </c>
      <c r="I143" s="156"/>
    </row>
    <row r="144" spans="1:9" ht="19.5" customHeight="1">
      <c r="A144" s="156"/>
      <c r="B144" s="172"/>
      <c r="C144" s="227"/>
      <c r="D144" s="84">
        <v>0.24</v>
      </c>
      <c r="E144" s="85">
        <v>1</v>
      </c>
      <c r="F144" s="85" t="s">
        <v>464</v>
      </c>
      <c r="G144" s="166"/>
      <c r="H144" s="156"/>
      <c r="I144" s="156"/>
    </row>
    <row r="145" spans="1:9" ht="19.5" customHeight="1">
      <c r="A145" s="156"/>
      <c r="B145" s="172"/>
      <c r="C145" s="227"/>
      <c r="D145" s="84">
        <v>1.1</v>
      </c>
      <c r="E145" s="85">
        <v>1</v>
      </c>
      <c r="F145" s="85" t="s">
        <v>15</v>
      </c>
      <c r="G145" s="166"/>
      <c r="H145" s="156"/>
      <c r="I145" s="156"/>
    </row>
    <row r="146" spans="1:9" ht="19.5" customHeight="1">
      <c r="A146" s="156"/>
      <c r="B146" s="172"/>
      <c r="C146" s="227"/>
      <c r="D146" s="84">
        <v>1.1</v>
      </c>
      <c r="E146" s="85">
        <v>1</v>
      </c>
      <c r="F146" s="85" t="s">
        <v>460</v>
      </c>
      <c r="G146" s="166"/>
      <c r="H146" s="156"/>
      <c r="I146" s="156"/>
    </row>
    <row r="147" spans="1:9" ht="19.5" customHeight="1">
      <c r="A147" s="156"/>
      <c r="B147" s="173"/>
      <c r="C147" s="228"/>
      <c r="D147" s="84">
        <v>1.1</v>
      </c>
      <c r="E147" s="85">
        <v>1</v>
      </c>
      <c r="F147" s="85" t="s">
        <v>17</v>
      </c>
      <c r="G147" s="167"/>
      <c r="H147" s="156"/>
      <c r="I147" s="156"/>
    </row>
    <row r="148" spans="1:9" ht="19.5" customHeight="1">
      <c r="A148" s="45">
        <v>28</v>
      </c>
      <c r="B148" s="45" t="s">
        <v>127</v>
      </c>
      <c r="C148" s="47" t="s">
        <v>128</v>
      </c>
      <c r="D148" s="69">
        <v>0.24</v>
      </c>
      <c r="E148" s="69">
        <v>1</v>
      </c>
      <c r="F148" s="70" t="s">
        <v>444</v>
      </c>
      <c r="G148" s="48" t="s">
        <v>128</v>
      </c>
      <c r="H148" s="45" t="s">
        <v>129</v>
      </c>
      <c r="I148" s="45"/>
    </row>
    <row r="149" spans="1:9" ht="19.5" customHeight="1">
      <c r="A149" s="45">
        <v>29</v>
      </c>
      <c r="B149" s="45" t="s">
        <v>127</v>
      </c>
      <c r="C149" s="47" t="s">
        <v>130</v>
      </c>
      <c r="D149" s="69">
        <v>0.24</v>
      </c>
      <c r="E149" s="69">
        <v>1</v>
      </c>
      <c r="F149" s="70" t="s">
        <v>444</v>
      </c>
      <c r="G149" s="48" t="s">
        <v>461</v>
      </c>
      <c r="H149" s="45" t="s">
        <v>131</v>
      </c>
      <c r="I149" s="45"/>
    </row>
    <row r="150" spans="1:9" ht="19.5" customHeight="1">
      <c r="A150" s="45">
        <v>30</v>
      </c>
      <c r="B150" s="45" t="s">
        <v>127</v>
      </c>
      <c r="C150" s="48" t="s">
        <v>132</v>
      </c>
      <c r="D150" s="72">
        <v>1.1</v>
      </c>
      <c r="E150" s="69">
        <v>1</v>
      </c>
      <c r="F150" s="70" t="s">
        <v>444</v>
      </c>
      <c r="G150" s="48" t="s">
        <v>132</v>
      </c>
      <c r="H150" s="96" t="s">
        <v>133</v>
      </c>
      <c r="I150" s="45"/>
    </row>
    <row r="151" spans="1:9" ht="19.5" customHeight="1">
      <c r="A151" s="171">
        <v>31</v>
      </c>
      <c r="B151" s="171" t="s">
        <v>127</v>
      </c>
      <c r="C151" s="165" t="s">
        <v>134</v>
      </c>
      <c r="D151" s="72">
        <v>1.1</v>
      </c>
      <c r="E151" s="69">
        <v>1</v>
      </c>
      <c r="F151" s="70" t="s">
        <v>444</v>
      </c>
      <c r="G151" s="171" t="s">
        <v>134</v>
      </c>
      <c r="H151" s="229" t="s">
        <v>135</v>
      </c>
      <c r="I151" s="171"/>
    </row>
    <row r="152" spans="1:9" ht="19.5" customHeight="1">
      <c r="A152" s="173"/>
      <c r="B152" s="173"/>
      <c r="C152" s="167"/>
      <c r="D152" s="84">
        <v>0.24</v>
      </c>
      <c r="E152" s="85">
        <v>1</v>
      </c>
      <c r="F152" s="85" t="s">
        <v>464</v>
      </c>
      <c r="G152" s="173"/>
      <c r="H152" s="230"/>
      <c r="I152" s="173"/>
    </row>
    <row r="153" spans="1:9" ht="19.5" customHeight="1">
      <c r="A153" s="45">
        <v>32</v>
      </c>
      <c r="B153" s="45" t="s">
        <v>127</v>
      </c>
      <c r="C153" s="48" t="s">
        <v>462</v>
      </c>
      <c r="D153" s="69">
        <v>0.12</v>
      </c>
      <c r="E153" s="69">
        <v>1</v>
      </c>
      <c r="F153" s="70" t="s">
        <v>444</v>
      </c>
      <c r="G153" s="48" t="s">
        <v>136</v>
      </c>
      <c r="H153" s="45" t="s">
        <v>137</v>
      </c>
      <c r="I153" s="45"/>
    </row>
    <row r="154" spans="1:9" ht="19.5" customHeight="1">
      <c r="A154" s="156">
        <v>33</v>
      </c>
      <c r="B154" s="156" t="s">
        <v>127</v>
      </c>
      <c r="C154" s="163" t="s">
        <v>138</v>
      </c>
      <c r="D154" s="69">
        <v>0.12</v>
      </c>
      <c r="E154" s="69">
        <v>1</v>
      </c>
      <c r="F154" s="70" t="s">
        <v>444</v>
      </c>
      <c r="G154" s="163" t="s">
        <v>139</v>
      </c>
      <c r="H154" s="156" t="s">
        <v>140</v>
      </c>
      <c r="I154" s="156"/>
    </row>
    <row r="155" spans="1:9" ht="19.5" customHeight="1">
      <c r="A155" s="156"/>
      <c r="B155" s="156"/>
      <c r="C155" s="163"/>
      <c r="D155" s="69">
        <v>0.24</v>
      </c>
      <c r="E155" s="69">
        <v>4</v>
      </c>
      <c r="F155" s="70" t="s">
        <v>444</v>
      </c>
      <c r="G155" s="163"/>
      <c r="H155" s="156"/>
      <c r="I155" s="156"/>
    </row>
    <row r="156" spans="3:5" ht="12.75">
      <c r="C156" s="63"/>
      <c r="D156" s="1"/>
      <c r="E156" s="1">
        <f>SUM(E7:E155)</f>
        <v>100</v>
      </c>
    </row>
    <row r="157" ht="12.75">
      <c r="C157" s="100"/>
    </row>
    <row r="158" spans="3:6" ht="12.75" customHeight="1">
      <c r="C158" s="213" t="s">
        <v>141</v>
      </c>
      <c r="D158" s="8">
        <v>0.12</v>
      </c>
      <c r="E158" s="27">
        <f>E68+E153+E154</f>
        <v>3</v>
      </c>
      <c r="F158" s="109"/>
    </row>
    <row r="159" spans="3:5" ht="12.75">
      <c r="C159" s="213"/>
      <c r="D159" s="9">
        <v>0.24</v>
      </c>
      <c r="E159" s="27">
        <f>E67+E86+E91+E95+E108+E126+E128+E148+E149+E155</f>
        <v>16</v>
      </c>
    </row>
    <row r="160" spans="3:5" ht="12.75">
      <c r="C160" s="213"/>
      <c r="D160" s="9">
        <v>1.1</v>
      </c>
      <c r="E160" s="27">
        <f>E7+E13+E16+E21+E26+E33+E39+E48+E54+E61+E73+E75+E80+E100+E113+E121+E133+E141+E143+E150+E151</f>
        <v>22</v>
      </c>
    </row>
    <row r="161" spans="3:5" ht="12.75">
      <c r="C161" s="23"/>
      <c r="D161" s="10"/>
      <c r="E161" s="27">
        <f>SUM(E158:E160)</f>
        <v>41</v>
      </c>
    </row>
    <row r="163" spans="3:5" ht="12.75">
      <c r="C163" s="219" t="s">
        <v>142</v>
      </c>
      <c r="D163" s="137">
        <v>0.1</v>
      </c>
      <c r="E163" s="27">
        <f>SUM(E109:E112)</f>
        <v>4</v>
      </c>
    </row>
    <row r="164" spans="3:5" ht="12.75" customHeight="1">
      <c r="C164" s="220"/>
      <c r="D164" s="137">
        <v>0.12</v>
      </c>
      <c r="E164" s="27">
        <f>E88+E89+E90</f>
        <v>3</v>
      </c>
    </row>
    <row r="165" spans="3:9" ht="12.75">
      <c r="C165" s="220"/>
      <c r="D165" s="138">
        <v>0.24</v>
      </c>
      <c r="E165" s="27">
        <f>E12+E22+E23+E24+E25+E35+E36+E37+E38+E43+E47+E49+E50+E51+E52+E53+E63+E69+E70+E71+E72+E76+E77+E78+E79+E82+E87+E136+E137+E138+E139+E144+E152</f>
        <v>34</v>
      </c>
      <c r="I165"/>
    </row>
    <row r="166" spans="3:5" ht="12.75">
      <c r="C166" s="221"/>
      <c r="D166" s="138">
        <v>1.1</v>
      </c>
      <c r="E166" s="110">
        <f>E9+E10+E11+E44+E45+E46+E64+E65+E66+E83+E84+E85+E118+E119+E120+E145+E146+E147</f>
        <v>18</v>
      </c>
    </row>
    <row r="167" ht="12.75">
      <c r="E167" s="27">
        <f>SUM(E163:E166)</f>
        <v>59</v>
      </c>
    </row>
    <row r="169" spans="3:4" ht="12.75">
      <c r="C169" s="231"/>
      <c r="D169" s="112"/>
    </row>
    <row r="170" spans="3:4" ht="12.75">
      <c r="C170" s="231"/>
      <c r="D170" s="10"/>
    </row>
    <row r="171" spans="3:4" ht="12.75">
      <c r="C171" s="231"/>
      <c r="D171" s="10"/>
    </row>
    <row r="172" spans="3:4" ht="12.75">
      <c r="C172" s="5"/>
      <c r="D172" s="12"/>
    </row>
  </sheetData>
  <sheetProtection selectLockedCells="1" selectUnlockedCells="1"/>
  <mergeCells count="219">
    <mergeCell ref="C169:C171"/>
    <mergeCell ref="A154:A155"/>
    <mergeCell ref="B154:B155"/>
    <mergeCell ref="C154:C155"/>
    <mergeCell ref="G154:G155"/>
    <mergeCell ref="C158:C160"/>
    <mergeCell ref="H154:H155"/>
    <mergeCell ref="I154:I155"/>
    <mergeCell ref="I143:I147"/>
    <mergeCell ref="H151:H152"/>
    <mergeCell ref="I151:I152"/>
    <mergeCell ref="H143:H147"/>
    <mergeCell ref="A151:A152"/>
    <mergeCell ref="B151:B152"/>
    <mergeCell ref="C151:C152"/>
    <mergeCell ref="G151:G152"/>
    <mergeCell ref="G133:G140"/>
    <mergeCell ref="H133:H140"/>
    <mergeCell ref="A143:A147"/>
    <mergeCell ref="B143:B147"/>
    <mergeCell ref="C143:C147"/>
    <mergeCell ref="G143:G147"/>
    <mergeCell ref="A141:A142"/>
    <mergeCell ref="B141:B142"/>
    <mergeCell ref="G141:G142"/>
    <mergeCell ref="H141:H142"/>
    <mergeCell ref="I133:I135"/>
    <mergeCell ref="C136:C139"/>
    <mergeCell ref="D140:F140"/>
    <mergeCell ref="A133:A140"/>
    <mergeCell ref="E133:E135"/>
    <mergeCell ref="F133:F135"/>
    <mergeCell ref="A128:A132"/>
    <mergeCell ref="B128:B132"/>
    <mergeCell ref="G128:G132"/>
    <mergeCell ref="H128:H132"/>
    <mergeCell ref="D129:F132"/>
    <mergeCell ref="I129:I132"/>
    <mergeCell ref="G121:G125"/>
    <mergeCell ref="D122:F125"/>
    <mergeCell ref="I122:I125"/>
    <mergeCell ref="A126:A127"/>
    <mergeCell ref="B126:B127"/>
    <mergeCell ref="G126:G127"/>
    <mergeCell ref="H126:H127"/>
    <mergeCell ref="D127:F127"/>
    <mergeCell ref="H121:H125"/>
    <mergeCell ref="A108:A112"/>
    <mergeCell ref="E113:E115"/>
    <mergeCell ref="F113:F115"/>
    <mergeCell ref="G113:G120"/>
    <mergeCell ref="C118:C120"/>
    <mergeCell ref="I96:I99"/>
    <mergeCell ref="A100:A107"/>
    <mergeCell ref="B100:B107"/>
    <mergeCell ref="G100:G107"/>
    <mergeCell ref="H100:H107"/>
    <mergeCell ref="H95:H99"/>
    <mergeCell ref="I113:I115"/>
    <mergeCell ref="D116:F117"/>
    <mergeCell ref="I116:I120"/>
    <mergeCell ref="I101:I107"/>
    <mergeCell ref="H113:H120"/>
    <mergeCell ref="H108:H112"/>
    <mergeCell ref="I108:I112"/>
    <mergeCell ref="D80:D81"/>
    <mergeCell ref="I91:I94"/>
    <mergeCell ref="D92:F94"/>
    <mergeCell ref="A95:A99"/>
    <mergeCell ref="B95:B99"/>
    <mergeCell ref="G95:G99"/>
    <mergeCell ref="A91:A94"/>
    <mergeCell ref="B91:B94"/>
    <mergeCell ref="G91:G94"/>
    <mergeCell ref="H91:H94"/>
    <mergeCell ref="A86:A90"/>
    <mergeCell ref="B86:B90"/>
    <mergeCell ref="C86:C90"/>
    <mergeCell ref="G86:G90"/>
    <mergeCell ref="H86:H90"/>
    <mergeCell ref="I87:I90"/>
    <mergeCell ref="A75:A79"/>
    <mergeCell ref="B75:B79"/>
    <mergeCell ref="G75:G79"/>
    <mergeCell ref="H75:H79"/>
    <mergeCell ref="E80:E81"/>
    <mergeCell ref="F80:F81"/>
    <mergeCell ref="H80:H85"/>
    <mergeCell ref="G80:G85"/>
    <mergeCell ref="A80:A85"/>
    <mergeCell ref="B80:B85"/>
    <mergeCell ref="D142:F142"/>
    <mergeCell ref="D96:F99"/>
    <mergeCell ref="B133:B140"/>
    <mergeCell ref="D133:D135"/>
    <mergeCell ref="D101:F107"/>
    <mergeCell ref="A113:A120"/>
    <mergeCell ref="B113:B120"/>
    <mergeCell ref="D113:D115"/>
    <mergeCell ref="A121:A125"/>
    <mergeCell ref="B121:B125"/>
    <mergeCell ref="C108:C112"/>
    <mergeCell ref="B108:B112"/>
    <mergeCell ref="G108:G112"/>
    <mergeCell ref="C82:C85"/>
    <mergeCell ref="I80:I81"/>
    <mergeCell ref="B21:B25"/>
    <mergeCell ref="G33:G38"/>
    <mergeCell ref="C21:C25"/>
    <mergeCell ref="G48:G53"/>
    <mergeCell ref="I82:I85"/>
    <mergeCell ref="G73:G74"/>
    <mergeCell ref="H39:H47"/>
    <mergeCell ref="H73:H74"/>
    <mergeCell ref="H48:H53"/>
    <mergeCell ref="I49:I52"/>
    <mergeCell ref="I54:I55"/>
    <mergeCell ref="I61:I62"/>
    <mergeCell ref="I56:I60"/>
    <mergeCell ref="I63:I66"/>
    <mergeCell ref="F61:F62"/>
    <mergeCell ref="E61:E62"/>
    <mergeCell ref="D56:F60"/>
    <mergeCell ref="H61:H66"/>
    <mergeCell ref="G61:G66"/>
    <mergeCell ref="G54:G60"/>
    <mergeCell ref="E54:E55"/>
    <mergeCell ref="F54:F55"/>
    <mergeCell ref="D61:D62"/>
    <mergeCell ref="H54:H60"/>
    <mergeCell ref="C43:C47"/>
    <mergeCell ref="C63:C66"/>
    <mergeCell ref="B56:B60"/>
    <mergeCell ref="C48:C53"/>
    <mergeCell ref="B39:B47"/>
    <mergeCell ref="A67:A72"/>
    <mergeCell ref="B67:B72"/>
    <mergeCell ref="A73:A74"/>
    <mergeCell ref="B73:B74"/>
    <mergeCell ref="A26:A32"/>
    <mergeCell ref="B48:B53"/>
    <mergeCell ref="A48:A53"/>
    <mergeCell ref="B33:B38"/>
    <mergeCell ref="A33:A38"/>
    <mergeCell ref="A39:A47"/>
    <mergeCell ref="A61:A66"/>
    <mergeCell ref="B61:B66"/>
    <mergeCell ref="D39:D42"/>
    <mergeCell ref="E39:E42"/>
    <mergeCell ref="A54:A60"/>
    <mergeCell ref="D54:D55"/>
    <mergeCell ref="F39:F42"/>
    <mergeCell ref="I33:I34"/>
    <mergeCell ref="I35:I38"/>
    <mergeCell ref="G39:G47"/>
    <mergeCell ref="I39:I42"/>
    <mergeCell ref="I43:I46"/>
    <mergeCell ref="I26:I29"/>
    <mergeCell ref="G26:G32"/>
    <mergeCell ref="H26:H32"/>
    <mergeCell ref="I30:I32"/>
    <mergeCell ref="C35:C38"/>
    <mergeCell ref="D33:D34"/>
    <mergeCell ref="E33:E34"/>
    <mergeCell ref="H33:H38"/>
    <mergeCell ref="B26:B32"/>
    <mergeCell ref="D30:D32"/>
    <mergeCell ref="D26:D29"/>
    <mergeCell ref="E18:E20"/>
    <mergeCell ref="F18:F20"/>
    <mergeCell ref="F30:F32"/>
    <mergeCell ref="E30:E32"/>
    <mergeCell ref="E26:E29"/>
    <mergeCell ref="F26:F29"/>
    <mergeCell ref="G16:G20"/>
    <mergeCell ref="H16:H20"/>
    <mergeCell ref="I16:I17"/>
    <mergeCell ref="I23:I25"/>
    <mergeCell ref="A21:A25"/>
    <mergeCell ref="A16:A20"/>
    <mergeCell ref="B16:B20"/>
    <mergeCell ref="D16:D17"/>
    <mergeCell ref="E16:E17"/>
    <mergeCell ref="B1:C1"/>
    <mergeCell ref="G1:I1"/>
    <mergeCell ref="D4:F4"/>
    <mergeCell ref="D7:D8"/>
    <mergeCell ref="E7:E8"/>
    <mergeCell ref="B7:B12"/>
    <mergeCell ref="F2:I2"/>
    <mergeCell ref="A13:A15"/>
    <mergeCell ref="B13:B15"/>
    <mergeCell ref="D13:D14"/>
    <mergeCell ref="E13:E14"/>
    <mergeCell ref="A7:A12"/>
    <mergeCell ref="I13:I14"/>
    <mergeCell ref="H13:H15"/>
    <mergeCell ref="F13:F14"/>
    <mergeCell ref="G13:G15"/>
    <mergeCell ref="C163:C166"/>
    <mergeCell ref="C9:C12"/>
    <mergeCell ref="G7:G12"/>
    <mergeCell ref="I9:I12"/>
    <mergeCell ref="H21:H25"/>
    <mergeCell ref="I18:I20"/>
    <mergeCell ref="C67:C72"/>
    <mergeCell ref="H7:H12"/>
    <mergeCell ref="I7:I8"/>
    <mergeCell ref="F16:F17"/>
    <mergeCell ref="G67:G72"/>
    <mergeCell ref="H67:H72"/>
    <mergeCell ref="I69:I72"/>
    <mergeCell ref="C77:C79"/>
    <mergeCell ref="I136:I140"/>
    <mergeCell ref="F7:F8"/>
    <mergeCell ref="F33:F34"/>
    <mergeCell ref="I76:I79"/>
    <mergeCell ref="D18:D20"/>
    <mergeCell ref="G21:G25"/>
  </mergeCells>
  <printOptions/>
  <pageMargins left="0.7480314960629921" right="0.7480314960629921" top="0.984251968503937" bottom="0.984251968503937" header="0.5118110236220472" footer="0.5118110236220472"/>
  <pageSetup orientation="portrait" paperSize="9" scale="71" r:id="rId1"/>
  <rowBreaks count="2" manualBreakCount="2">
    <brk id="53" max="8" man="1"/>
    <brk id="10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SheetLayoutView="100" zoomScalePageLayoutView="0" workbookViewId="0" topLeftCell="A150">
      <selection activeCell="E171" sqref="E171"/>
    </sheetView>
  </sheetViews>
  <sheetFormatPr defaultColWidth="9.00390625" defaultRowHeight="12.75"/>
  <cols>
    <col min="1" max="1" width="3.75390625" style="25" customWidth="1"/>
    <col min="2" max="2" width="10.125" style="25" customWidth="1"/>
    <col min="3" max="3" width="22.625" style="26" customWidth="1"/>
    <col min="4" max="4" width="10.25390625" style="7" customWidth="1"/>
    <col min="5" max="5" width="10.00390625" style="25" customWidth="1"/>
    <col min="6" max="6" width="13.375" style="25" customWidth="1"/>
    <col min="7" max="7" width="16.375" style="42" customWidth="1"/>
    <col min="8" max="8" width="9.75390625" style="42" customWidth="1"/>
    <col min="9" max="9" width="9.625" style="4" customWidth="1"/>
    <col min="10" max="10" width="28.375" style="0" customWidth="1"/>
  </cols>
  <sheetData>
    <row r="1" spans="2:9" ht="20.25" customHeight="1">
      <c r="B1" s="232"/>
      <c r="C1" s="232"/>
      <c r="G1" s="200" t="s">
        <v>248</v>
      </c>
      <c r="H1" s="200"/>
      <c r="I1" s="200"/>
    </row>
    <row r="2" spans="6:10" ht="15.75" customHeight="1">
      <c r="F2" s="201" t="s">
        <v>491</v>
      </c>
      <c r="G2" s="201"/>
      <c r="H2" s="201"/>
      <c r="I2" s="201"/>
      <c r="J2" s="107"/>
    </row>
    <row r="3" spans="6:9" ht="13.5" customHeight="1">
      <c r="F3" s="201"/>
      <c r="G3" s="201"/>
      <c r="H3" s="201"/>
      <c r="I3" s="201"/>
    </row>
    <row r="4" spans="1:9" ht="15" customHeight="1">
      <c r="A4" s="43"/>
      <c r="B4" s="43"/>
      <c r="C4" s="57" t="s">
        <v>325</v>
      </c>
      <c r="D4" s="155" t="s">
        <v>1</v>
      </c>
      <c r="E4" s="155"/>
      <c r="F4" s="155"/>
      <c r="G4" s="43"/>
      <c r="H4" s="43"/>
      <c r="I4" s="44"/>
    </row>
    <row r="5" spans="1:9" ht="31.5">
      <c r="A5" s="45" t="s">
        <v>442</v>
      </c>
      <c r="B5" s="45" t="s">
        <v>250</v>
      </c>
      <c r="C5" s="45" t="s">
        <v>3</v>
      </c>
      <c r="D5" s="46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</row>
    <row r="6" spans="1:9" s="60" customFormat="1" ht="8.2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ht="19.5" customHeight="1">
      <c r="A7" s="156">
        <v>1</v>
      </c>
      <c r="B7" s="45" t="s">
        <v>47</v>
      </c>
      <c r="C7" s="47" t="s">
        <v>326</v>
      </c>
      <c r="D7" s="159">
        <v>1.1</v>
      </c>
      <c r="E7" s="160">
        <v>1</v>
      </c>
      <c r="F7" s="161" t="s">
        <v>444</v>
      </c>
      <c r="G7" s="163" t="s">
        <v>327</v>
      </c>
      <c r="H7" s="156" t="s">
        <v>328</v>
      </c>
      <c r="I7" s="156" t="s">
        <v>13</v>
      </c>
    </row>
    <row r="8" spans="1:9" ht="19.5" customHeight="1">
      <c r="A8" s="156"/>
      <c r="B8" s="45" t="s">
        <v>47</v>
      </c>
      <c r="C8" s="47" t="s">
        <v>329</v>
      </c>
      <c r="D8" s="159"/>
      <c r="E8" s="160"/>
      <c r="F8" s="161"/>
      <c r="G8" s="163"/>
      <c r="H8" s="156"/>
      <c r="I8" s="156"/>
    </row>
    <row r="9" spans="1:9" s="31" customFormat="1" ht="12.75">
      <c r="A9" s="156"/>
      <c r="B9" s="45"/>
      <c r="C9" s="97" t="s">
        <v>327</v>
      </c>
      <c r="D9" s="46"/>
      <c r="E9" s="95"/>
      <c r="F9" s="95"/>
      <c r="G9" s="163"/>
      <c r="H9" s="156"/>
      <c r="I9" s="45"/>
    </row>
    <row r="10" spans="1:9" ht="19.5" customHeight="1">
      <c r="A10" s="156">
        <v>2</v>
      </c>
      <c r="B10" s="156" t="s">
        <v>47</v>
      </c>
      <c r="C10" s="226" t="s">
        <v>330</v>
      </c>
      <c r="D10" s="69">
        <v>0.12</v>
      </c>
      <c r="E10" s="69">
        <v>4</v>
      </c>
      <c r="F10" s="70" t="s">
        <v>444</v>
      </c>
      <c r="G10" s="165" t="s">
        <v>330</v>
      </c>
      <c r="H10" s="156" t="s">
        <v>475</v>
      </c>
      <c r="I10" s="45" t="s">
        <v>13</v>
      </c>
    </row>
    <row r="11" spans="1:9" ht="19.5" customHeight="1">
      <c r="A11" s="156"/>
      <c r="B11" s="156"/>
      <c r="C11" s="227"/>
      <c r="D11" s="101">
        <v>0.24</v>
      </c>
      <c r="E11" s="101">
        <v>1</v>
      </c>
      <c r="F11" s="93" t="s">
        <v>247</v>
      </c>
      <c r="G11" s="166"/>
      <c r="H11" s="156"/>
      <c r="I11" s="171"/>
    </row>
    <row r="12" spans="1:9" ht="19.5" customHeight="1">
      <c r="A12" s="156"/>
      <c r="B12" s="156"/>
      <c r="C12" s="227"/>
      <c r="D12" s="84">
        <v>0.12</v>
      </c>
      <c r="E12" s="85">
        <v>1</v>
      </c>
      <c r="F12" s="85" t="s">
        <v>15</v>
      </c>
      <c r="G12" s="166"/>
      <c r="H12" s="156"/>
      <c r="I12" s="172"/>
    </row>
    <row r="13" spans="1:9" ht="19.5" customHeight="1">
      <c r="A13" s="156"/>
      <c r="B13" s="156"/>
      <c r="C13" s="227"/>
      <c r="D13" s="84">
        <v>0.12</v>
      </c>
      <c r="E13" s="85">
        <v>1</v>
      </c>
      <c r="F13" s="85" t="s">
        <v>445</v>
      </c>
      <c r="G13" s="166"/>
      <c r="H13" s="156"/>
      <c r="I13" s="172"/>
    </row>
    <row r="14" spans="1:9" ht="19.5" customHeight="1">
      <c r="A14" s="156"/>
      <c r="B14" s="156"/>
      <c r="C14" s="228"/>
      <c r="D14" s="84">
        <v>0.12</v>
      </c>
      <c r="E14" s="85">
        <v>1</v>
      </c>
      <c r="F14" s="85" t="s">
        <v>17</v>
      </c>
      <c r="G14" s="167"/>
      <c r="H14" s="156"/>
      <c r="I14" s="173"/>
    </row>
    <row r="15" spans="1:9" ht="19.5" customHeight="1">
      <c r="A15" s="156">
        <v>3</v>
      </c>
      <c r="B15" s="171" t="s">
        <v>47</v>
      </c>
      <c r="C15" s="226" t="s">
        <v>331</v>
      </c>
      <c r="D15" s="69">
        <v>0.12</v>
      </c>
      <c r="E15" s="69">
        <v>2</v>
      </c>
      <c r="F15" s="70" t="s">
        <v>444</v>
      </c>
      <c r="G15" s="165" t="s">
        <v>473</v>
      </c>
      <c r="H15" s="156" t="s">
        <v>474</v>
      </c>
      <c r="I15" s="45" t="s">
        <v>13</v>
      </c>
    </row>
    <row r="16" spans="1:9" ht="19.5" customHeight="1">
      <c r="A16" s="156"/>
      <c r="B16" s="172"/>
      <c r="C16" s="227"/>
      <c r="D16" s="101">
        <v>0.24</v>
      </c>
      <c r="E16" s="101">
        <v>1</v>
      </c>
      <c r="F16" s="93" t="s">
        <v>247</v>
      </c>
      <c r="G16" s="166"/>
      <c r="H16" s="156"/>
      <c r="I16" s="58"/>
    </row>
    <row r="17" spans="1:9" ht="19.5" customHeight="1">
      <c r="A17" s="156"/>
      <c r="B17" s="172"/>
      <c r="C17" s="227"/>
      <c r="D17" s="84">
        <v>0.12</v>
      </c>
      <c r="E17" s="85">
        <v>1</v>
      </c>
      <c r="F17" s="85" t="s">
        <v>15</v>
      </c>
      <c r="G17" s="166"/>
      <c r="H17" s="156"/>
      <c r="I17" s="171"/>
    </row>
    <row r="18" spans="1:9" ht="19.5" customHeight="1">
      <c r="A18" s="156"/>
      <c r="B18" s="172"/>
      <c r="C18" s="227"/>
      <c r="D18" s="84">
        <v>0.12</v>
      </c>
      <c r="E18" s="85">
        <v>1</v>
      </c>
      <c r="F18" s="85" t="s">
        <v>445</v>
      </c>
      <c r="G18" s="166"/>
      <c r="H18" s="156"/>
      <c r="I18" s="172"/>
    </row>
    <row r="19" spans="1:9" ht="19.5" customHeight="1">
      <c r="A19" s="156"/>
      <c r="B19" s="173"/>
      <c r="C19" s="228"/>
      <c r="D19" s="84">
        <v>0.12</v>
      </c>
      <c r="E19" s="85">
        <v>1</v>
      </c>
      <c r="F19" s="85" t="s">
        <v>17</v>
      </c>
      <c r="G19" s="167"/>
      <c r="H19" s="156"/>
      <c r="I19" s="173"/>
    </row>
    <row r="20" spans="1:9" ht="19.5" customHeight="1">
      <c r="A20" s="156">
        <v>4</v>
      </c>
      <c r="B20" s="45" t="s">
        <v>47</v>
      </c>
      <c r="C20" s="47" t="s">
        <v>332</v>
      </c>
      <c r="D20" s="159">
        <v>1.1</v>
      </c>
      <c r="E20" s="160">
        <v>2</v>
      </c>
      <c r="F20" s="161" t="s">
        <v>444</v>
      </c>
      <c r="G20" s="163" t="s">
        <v>333</v>
      </c>
      <c r="H20" s="156" t="s">
        <v>472</v>
      </c>
      <c r="I20" s="156" t="s">
        <v>13</v>
      </c>
    </row>
    <row r="21" spans="1:9" ht="19.5" customHeight="1">
      <c r="A21" s="156"/>
      <c r="B21" s="45" t="s">
        <v>47</v>
      </c>
      <c r="C21" s="47" t="s">
        <v>334</v>
      </c>
      <c r="D21" s="159"/>
      <c r="E21" s="160"/>
      <c r="F21" s="161"/>
      <c r="G21" s="163"/>
      <c r="H21" s="156"/>
      <c r="I21" s="156"/>
    </row>
    <row r="22" spans="1:9" ht="12.75">
      <c r="A22" s="156"/>
      <c r="B22" s="235"/>
      <c r="C22" s="97" t="s">
        <v>335</v>
      </c>
      <c r="D22" s="237"/>
      <c r="E22" s="235"/>
      <c r="F22" s="235"/>
      <c r="G22" s="163"/>
      <c r="H22" s="156"/>
      <c r="I22" s="156"/>
    </row>
    <row r="23" spans="1:9" ht="12.75">
      <c r="A23" s="156"/>
      <c r="B23" s="236"/>
      <c r="C23" s="97" t="s">
        <v>336</v>
      </c>
      <c r="D23" s="238"/>
      <c r="E23" s="236"/>
      <c r="F23" s="236"/>
      <c r="G23" s="163"/>
      <c r="H23" s="156"/>
      <c r="I23" s="156"/>
    </row>
    <row r="24" spans="1:9" ht="19.5" customHeight="1">
      <c r="A24" s="156">
        <v>5</v>
      </c>
      <c r="B24" s="45" t="s">
        <v>47</v>
      </c>
      <c r="C24" s="47" t="s">
        <v>339</v>
      </c>
      <c r="D24" s="185">
        <v>1.1</v>
      </c>
      <c r="E24" s="160">
        <v>1</v>
      </c>
      <c r="F24" s="161" t="s">
        <v>444</v>
      </c>
      <c r="G24" s="163" t="s">
        <v>340</v>
      </c>
      <c r="H24" s="156" t="s">
        <v>341</v>
      </c>
      <c r="I24" s="156" t="s">
        <v>13</v>
      </c>
    </row>
    <row r="25" spans="1:9" ht="19.5" customHeight="1">
      <c r="A25" s="156"/>
      <c r="B25" s="45" t="s">
        <v>47</v>
      </c>
      <c r="C25" s="47" t="s">
        <v>342</v>
      </c>
      <c r="D25" s="185"/>
      <c r="E25" s="160"/>
      <c r="F25" s="161"/>
      <c r="G25" s="163"/>
      <c r="H25" s="156"/>
      <c r="I25" s="156"/>
    </row>
    <row r="26" spans="1:9" ht="19.5" customHeight="1">
      <c r="A26" s="156">
        <v>6</v>
      </c>
      <c r="B26" s="171" t="s">
        <v>47</v>
      </c>
      <c r="C26" s="102" t="s">
        <v>343</v>
      </c>
      <c r="D26" s="185">
        <v>1.1</v>
      </c>
      <c r="E26" s="160">
        <v>2</v>
      </c>
      <c r="F26" s="161" t="s">
        <v>444</v>
      </c>
      <c r="G26" s="171" t="s">
        <v>344</v>
      </c>
      <c r="H26" s="156" t="s">
        <v>471</v>
      </c>
      <c r="I26" s="156" t="s">
        <v>13</v>
      </c>
    </row>
    <row r="27" spans="1:9" ht="18.75" customHeight="1">
      <c r="A27" s="156"/>
      <c r="B27" s="172"/>
      <c r="C27" s="47" t="s">
        <v>337</v>
      </c>
      <c r="D27" s="185"/>
      <c r="E27" s="160"/>
      <c r="F27" s="161"/>
      <c r="G27" s="172"/>
      <c r="H27" s="156"/>
      <c r="I27" s="156"/>
    </row>
    <row r="28" spans="1:9" ht="19.5" customHeight="1">
      <c r="A28" s="156"/>
      <c r="B28" s="172"/>
      <c r="C28" s="47" t="s">
        <v>338</v>
      </c>
      <c r="D28" s="101">
        <v>0.24</v>
      </c>
      <c r="E28" s="101">
        <v>2</v>
      </c>
      <c r="F28" s="93" t="s">
        <v>247</v>
      </c>
      <c r="G28" s="172"/>
      <c r="H28" s="156"/>
      <c r="I28" s="171"/>
    </row>
    <row r="29" spans="1:9" ht="19.5" customHeight="1">
      <c r="A29" s="156"/>
      <c r="B29" s="172"/>
      <c r="C29" s="216"/>
      <c r="D29" s="84">
        <v>1.1</v>
      </c>
      <c r="E29" s="85">
        <v>1</v>
      </c>
      <c r="F29" s="85" t="s">
        <v>15</v>
      </c>
      <c r="G29" s="172"/>
      <c r="H29" s="156"/>
      <c r="I29" s="172"/>
    </row>
    <row r="30" spans="1:9" ht="19.5" customHeight="1">
      <c r="A30" s="156"/>
      <c r="B30" s="172"/>
      <c r="C30" s="217"/>
      <c r="D30" s="84">
        <v>1.1</v>
      </c>
      <c r="E30" s="85">
        <v>1</v>
      </c>
      <c r="F30" s="85" t="s">
        <v>445</v>
      </c>
      <c r="G30" s="172"/>
      <c r="H30" s="156"/>
      <c r="I30" s="172"/>
    </row>
    <row r="31" spans="1:9" ht="19.5" customHeight="1">
      <c r="A31" s="156"/>
      <c r="B31" s="173"/>
      <c r="C31" s="218"/>
      <c r="D31" s="84">
        <v>1.1</v>
      </c>
      <c r="E31" s="85">
        <v>1</v>
      </c>
      <c r="F31" s="85" t="s">
        <v>17</v>
      </c>
      <c r="G31" s="173"/>
      <c r="H31" s="156"/>
      <c r="I31" s="173"/>
    </row>
    <row r="32" spans="1:9" ht="19.5" customHeight="1">
      <c r="A32" s="156">
        <v>7</v>
      </c>
      <c r="B32" s="45" t="s">
        <v>47</v>
      </c>
      <c r="C32" s="47" t="s">
        <v>345</v>
      </c>
      <c r="D32" s="185">
        <v>1.1</v>
      </c>
      <c r="E32" s="160">
        <v>1</v>
      </c>
      <c r="F32" s="161" t="s">
        <v>444</v>
      </c>
      <c r="G32" s="171" t="s">
        <v>346</v>
      </c>
      <c r="H32" s="156" t="s">
        <v>476</v>
      </c>
      <c r="I32" s="156" t="s">
        <v>13</v>
      </c>
    </row>
    <row r="33" spans="1:9" ht="19.5" customHeight="1">
      <c r="A33" s="156"/>
      <c r="B33" s="45" t="s">
        <v>47</v>
      </c>
      <c r="C33" s="47" t="s">
        <v>347</v>
      </c>
      <c r="D33" s="185"/>
      <c r="E33" s="160"/>
      <c r="F33" s="161"/>
      <c r="G33" s="172"/>
      <c r="H33" s="156"/>
      <c r="I33" s="156"/>
    </row>
    <row r="34" spans="1:9" ht="19.5" customHeight="1">
      <c r="A34" s="156"/>
      <c r="B34" s="171"/>
      <c r="C34" s="171"/>
      <c r="D34" s="101">
        <v>0.24</v>
      </c>
      <c r="E34" s="101">
        <v>1</v>
      </c>
      <c r="F34" s="93" t="s">
        <v>247</v>
      </c>
      <c r="G34" s="172"/>
      <c r="H34" s="156"/>
      <c r="I34" s="171"/>
    </row>
    <row r="35" spans="1:9" ht="19.5" customHeight="1">
      <c r="A35" s="156"/>
      <c r="B35" s="172"/>
      <c r="C35" s="172"/>
      <c r="D35" s="84">
        <v>0.24</v>
      </c>
      <c r="E35" s="85">
        <v>1</v>
      </c>
      <c r="F35" s="85" t="s">
        <v>15</v>
      </c>
      <c r="G35" s="172"/>
      <c r="H35" s="156"/>
      <c r="I35" s="172"/>
    </row>
    <row r="36" spans="1:9" ht="19.5" customHeight="1">
      <c r="A36" s="156"/>
      <c r="B36" s="172"/>
      <c r="C36" s="172"/>
      <c r="D36" s="84">
        <v>0.24</v>
      </c>
      <c r="E36" s="85">
        <v>1</v>
      </c>
      <c r="F36" s="85" t="s">
        <v>445</v>
      </c>
      <c r="G36" s="172"/>
      <c r="H36" s="156"/>
      <c r="I36" s="172"/>
    </row>
    <row r="37" spans="1:9" ht="19.5" customHeight="1">
      <c r="A37" s="156"/>
      <c r="B37" s="173"/>
      <c r="C37" s="173"/>
      <c r="D37" s="84">
        <v>0.24</v>
      </c>
      <c r="E37" s="85">
        <v>1</v>
      </c>
      <c r="F37" s="85" t="s">
        <v>17</v>
      </c>
      <c r="G37" s="173"/>
      <c r="H37" s="156"/>
      <c r="I37" s="173"/>
    </row>
    <row r="38" spans="1:10" ht="19.5" customHeight="1">
      <c r="A38" s="156">
        <v>8</v>
      </c>
      <c r="B38" s="45" t="s">
        <v>47</v>
      </c>
      <c r="C38" s="47" t="s">
        <v>348</v>
      </c>
      <c r="D38" s="159">
        <v>1.1</v>
      </c>
      <c r="E38" s="160">
        <v>1</v>
      </c>
      <c r="F38" s="161" t="s">
        <v>444</v>
      </c>
      <c r="G38" s="165" t="s">
        <v>349</v>
      </c>
      <c r="H38" s="233" t="s">
        <v>477</v>
      </c>
      <c r="I38" s="156" t="s">
        <v>13</v>
      </c>
      <c r="J38" s="37"/>
    </row>
    <row r="39" spans="1:10" ht="19.5" customHeight="1">
      <c r="A39" s="156"/>
      <c r="B39" s="45" t="s">
        <v>47</v>
      </c>
      <c r="C39" s="47" t="s">
        <v>350</v>
      </c>
      <c r="D39" s="159"/>
      <c r="E39" s="160"/>
      <c r="F39" s="161"/>
      <c r="G39" s="166"/>
      <c r="H39" s="233"/>
      <c r="I39" s="156"/>
      <c r="J39" s="37"/>
    </row>
    <row r="40" spans="1:10" ht="12.75">
      <c r="A40" s="156"/>
      <c r="B40" s="156"/>
      <c r="C40" s="97" t="s">
        <v>351</v>
      </c>
      <c r="D40" s="46"/>
      <c r="E40" s="95"/>
      <c r="F40" s="95"/>
      <c r="G40" s="166"/>
      <c r="H40" s="233"/>
      <c r="I40" s="156"/>
      <c r="J40" s="38"/>
    </row>
    <row r="41" spans="1:9" ht="19.5" customHeight="1">
      <c r="A41" s="156"/>
      <c r="B41" s="156"/>
      <c r="C41" s="202"/>
      <c r="D41" s="84">
        <v>1.1</v>
      </c>
      <c r="E41" s="85">
        <v>1</v>
      </c>
      <c r="F41" s="85" t="s">
        <v>15</v>
      </c>
      <c r="G41" s="166"/>
      <c r="H41" s="233"/>
      <c r="I41" s="156"/>
    </row>
    <row r="42" spans="1:9" ht="19.5" customHeight="1">
      <c r="A42" s="156"/>
      <c r="B42" s="156"/>
      <c r="C42" s="202"/>
      <c r="D42" s="84">
        <v>1.1</v>
      </c>
      <c r="E42" s="85">
        <v>1</v>
      </c>
      <c r="F42" s="85" t="s">
        <v>445</v>
      </c>
      <c r="G42" s="166"/>
      <c r="H42" s="233"/>
      <c r="I42" s="156"/>
    </row>
    <row r="43" spans="1:9" ht="19.5" customHeight="1">
      <c r="A43" s="156"/>
      <c r="B43" s="156"/>
      <c r="C43" s="202"/>
      <c r="D43" s="84">
        <v>1.1</v>
      </c>
      <c r="E43" s="85">
        <v>1</v>
      </c>
      <c r="F43" s="85" t="s">
        <v>17</v>
      </c>
      <c r="G43" s="167"/>
      <c r="H43" s="233"/>
      <c r="I43" s="156"/>
    </row>
    <row r="44" spans="1:9" ht="12.75">
      <c r="A44" s="156">
        <v>9</v>
      </c>
      <c r="B44" s="156" t="s">
        <v>47</v>
      </c>
      <c r="C44" s="187" t="s">
        <v>352</v>
      </c>
      <c r="D44" s="68">
        <v>0.12</v>
      </c>
      <c r="E44" s="69">
        <v>1</v>
      </c>
      <c r="F44" s="70" t="s">
        <v>444</v>
      </c>
      <c r="G44" s="163" t="s">
        <v>353</v>
      </c>
      <c r="H44" s="156" t="s">
        <v>480</v>
      </c>
      <c r="I44" s="156"/>
    </row>
    <row r="45" spans="1:9" ht="12.75">
      <c r="A45" s="156"/>
      <c r="B45" s="156"/>
      <c r="C45" s="187"/>
      <c r="D45" s="69">
        <v>0.24</v>
      </c>
      <c r="E45" s="69">
        <v>2</v>
      </c>
      <c r="F45" s="70" t="s">
        <v>444</v>
      </c>
      <c r="G45" s="163"/>
      <c r="H45" s="156"/>
      <c r="I45" s="156"/>
    </row>
    <row r="46" spans="1:9" ht="12.75">
      <c r="A46" s="156">
        <v>10</v>
      </c>
      <c r="B46" s="45" t="s">
        <v>47</v>
      </c>
      <c r="C46" s="47" t="s">
        <v>354</v>
      </c>
      <c r="D46" s="185">
        <v>1.1</v>
      </c>
      <c r="E46" s="160">
        <v>2</v>
      </c>
      <c r="F46" s="161" t="s">
        <v>444</v>
      </c>
      <c r="G46" s="163" t="s">
        <v>355</v>
      </c>
      <c r="H46" s="156" t="s">
        <v>479</v>
      </c>
      <c r="I46" s="234" t="s">
        <v>73</v>
      </c>
    </row>
    <row r="47" spans="1:9" ht="12.75">
      <c r="A47" s="156"/>
      <c r="B47" s="45" t="s">
        <v>47</v>
      </c>
      <c r="C47" s="47" t="s">
        <v>355</v>
      </c>
      <c r="D47" s="185"/>
      <c r="E47" s="160"/>
      <c r="F47" s="161"/>
      <c r="G47" s="163"/>
      <c r="H47" s="156"/>
      <c r="I47" s="234"/>
    </row>
    <row r="48" spans="1:9" ht="12.75">
      <c r="A48" s="156"/>
      <c r="B48" s="45" t="s">
        <v>47</v>
      </c>
      <c r="C48" s="47" t="s">
        <v>356</v>
      </c>
      <c r="D48" s="185"/>
      <c r="E48" s="160"/>
      <c r="F48" s="161"/>
      <c r="G48" s="163"/>
      <c r="H48" s="156"/>
      <c r="I48" s="234"/>
    </row>
    <row r="49" spans="1:9" ht="12.75">
      <c r="A49" s="156"/>
      <c r="B49" s="45" t="s">
        <v>47</v>
      </c>
      <c r="C49" s="47" t="s">
        <v>357</v>
      </c>
      <c r="D49" s="185"/>
      <c r="E49" s="160"/>
      <c r="F49" s="161"/>
      <c r="G49" s="163"/>
      <c r="H49" s="156"/>
      <c r="I49" s="234"/>
    </row>
    <row r="50" spans="1:9" ht="12.75">
      <c r="A50" s="156"/>
      <c r="B50" s="45" t="s">
        <v>47</v>
      </c>
      <c r="C50" s="47" t="s">
        <v>358</v>
      </c>
      <c r="D50" s="185"/>
      <c r="E50" s="160"/>
      <c r="F50" s="161"/>
      <c r="G50" s="163"/>
      <c r="H50" s="156"/>
      <c r="I50" s="234"/>
    </row>
    <row r="51" spans="1:9" ht="12.75">
      <c r="A51" s="156"/>
      <c r="B51" s="45" t="s">
        <v>47</v>
      </c>
      <c r="C51" s="47" t="s">
        <v>359</v>
      </c>
      <c r="D51" s="185"/>
      <c r="E51" s="160"/>
      <c r="F51" s="161"/>
      <c r="G51" s="163"/>
      <c r="H51" s="156"/>
      <c r="I51" s="234"/>
    </row>
    <row r="52" spans="1:9" ht="12.75">
      <c r="A52" s="156"/>
      <c r="B52" s="45" t="s">
        <v>47</v>
      </c>
      <c r="C52" s="47" t="s">
        <v>360</v>
      </c>
      <c r="D52" s="68">
        <v>0.24</v>
      </c>
      <c r="E52" s="69">
        <v>1</v>
      </c>
      <c r="F52" s="161"/>
      <c r="G52" s="163"/>
      <c r="H52" s="156"/>
      <c r="I52" s="234"/>
    </row>
    <row r="53" spans="1:9" ht="19.5" customHeight="1">
      <c r="A53" s="156"/>
      <c r="B53" s="45"/>
      <c r="C53" s="97" t="s">
        <v>361</v>
      </c>
      <c r="D53" s="46"/>
      <c r="E53" s="95"/>
      <c r="F53" s="95"/>
      <c r="G53" s="163"/>
      <c r="H53" s="156"/>
      <c r="I53" s="234"/>
    </row>
    <row r="54" spans="1:9" ht="12.75">
      <c r="A54" s="156">
        <v>11</v>
      </c>
      <c r="B54" s="171" t="s">
        <v>47</v>
      </c>
      <c r="C54" s="47" t="s">
        <v>362</v>
      </c>
      <c r="D54" s="68">
        <v>1.1</v>
      </c>
      <c r="E54" s="69">
        <v>1</v>
      </c>
      <c r="F54" s="70" t="s">
        <v>444</v>
      </c>
      <c r="G54" s="163" t="s">
        <v>363</v>
      </c>
      <c r="H54" s="156" t="s">
        <v>478</v>
      </c>
      <c r="I54" s="156" t="s">
        <v>73</v>
      </c>
    </row>
    <row r="55" spans="1:9" ht="12.75">
      <c r="A55" s="156"/>
      <c r="B55" s="172"/>
      <c r="C55" s="97" t="s">
        <v>364</v>
      </c>
      <c r="D55" s="46"/>
      <c r="E55" s="95"/>
      <c r="F55" s="95"/>
      <c r="G55" s="163"/>
      <c r="H55" s="156"/>
      <c r="I55" s="156"/>
    </row>
    <row r="56" spans="1:9" ht="12.75">
      <c r="A56" s="156"/>
      <c r="B56" s="172"/>
      <c r="C56" s="97" t="s">
        <v>365</v>
      </c>
      <c r="D56" s="46"/>
      <c r="E56" s="95"/>
      <c r="F56" s="95"/>
      <c r="G56" s="163"/>
      <c r="H56" s="156"/>
      <c r="I56" s="156"/>
    </row>
    <row r="57" spans="1:9" ht="12.75">
      <c r="A57" s="156"/>
      <c r="B57" s="173"/>
      <c r="C57" s="97" t="s">
        <v>366</v>
      </c>
      <c r="D57" s="46"/>
      <c r="E57" s="95"/>
      <c r="F57" s="95"/>
      <c r="G57" s="163"/>
      <c r="H57" s="156"/>
      <c r="I57" s="156"/>
    </row>
    <row r="58" spans="1:9" ht="19.5" customHeight="1">
      <c r="A58" s="156">
        <v>12</v>
      </c>
      <c r="B58" s="171" t="s">
        <v>47</v>
      </c>
      <c r="C58" s="226" t="s">
        <v>367</v>
      </c>
      <c r="D58" s="68">
        <v>0.24</v>
      </c>
      <c r="E58" s="69">
        <v>2</v>
      </c>
      <c r="F58" s="70" t="s">
        <v>444</v>
      </c>
      <c r="G58" s="165" t="s">
        <v>367</v>
      </c>
      <c r="H58" s="156" t="s">
        <v>481</v>
      </c>
      <c r="I58" s="156"/>
    </row>
    <row r="59" spans="1:9" ht="19.5" customHeight="1">
      <c r="A59" s="156"/>
      <c r="B59" s="172"/>
      <c r="C59" s="227"/>
      <c r="D59" s="101">
        <v>0.24</v>
      </c>
      <c r="E59" s="101">
        <v>1</v>
      </c>
      <c r="F59" s="93" t="s">
        <v>247</v>
      </c>
      <c r="G59" s="166"/>
      <c r="H59" s="156"/>
      <c r="I59" s="156"/>
    </row>
    <row r="60" spans="1:9" ht="19.5" customHeight="1">
      <c r="A60" s="156"/>
      <c r="B60" s="172"/>
      <c r="C60" s="227"/>
      <c r="D60" s="84">
        <v>0.12</v>
      </c>
      <c r="E60" s="85">
        <v>1</v>
      </c>
      <c r="F60" s="85" t="s">
        <v>15</v>
      </c>
      <c r="G60" s="166"/>
      <c r="H60" s="156"/>
      <c r="I60" s="156"/>
    </row>
    <row r="61" spans="1:9" ht="19.5" customHeight="1">
      <c r="A61" s="156"/>
      <c r="B61" s="172"/>
      <c r="C61" s="227"/>
      <c r="D61" s="84">
        <v>0.12</v>
      </c>
      <c r="E61" s="85">
        <v>1</v>
      </c>
      <c r="F61" s="85" t="s">
        <v>445</v>
      </c>
      <c r="G61" s="166"/>
      <c r="H61" s="156"/>
      <c r="I61" s="156"/>
    </row>
    <row r="62" spans="1:9" ht="19.5" customHeight="1">
      <c r="A62" s="156"/>
      <c r="B62" s="173"/>
      <c r="C62" s="228"/>
      <c r="D62" s="84">
        <v>0.12</v>
      </c>
      <c r="E62" s="85">
        <v>1</v>
      </c>
      <c r="F62" s="85" t="s">
        <v>17</v>
      </c>
      <c r="G62" s="167"/>
      <c r="H62" s="156"/>
      <c r="I62" s="156"/>
    </row>
    <row r="63" spans="1:9" ht="19.5" customHeight="1">
      <c r="A63" s="156">
        <v>13</v>
      </c>
      <c r="B63" s="171" t="s">
        <v>47</v>
      </c>
      <c r="C63" s="226" t="s">
        <v>368</v>
      </c>
      <c r="D63" s="72">
        <v>1.1</v>
      </c>
      <c r="E63" s="69">
        <v>4</v>
      </c>
      <c r="F63" s="70" t="s">
        <v>444</v>
      </c>
      <c r="G63" s="165" t="s">
        <v>369</v>
      </c>
      <c r="H63" s="156" t="s">
        <v>482</v>
      </c>
      <c r="I63" s="156"/>
    </row>
    <row r="64" spans="1:9" ht="19.5" customHeight="1">
      <c r="A64" s="156"/>
      <c r="B64" s="172"/>
      <c r="C64" s="227"/>
      <c r="D64" s="87">
        <v>1.1</v>
      </c>
      <c r="E64" s="101">
        <v>1</v>
      </c>
      <c r="F64" s="93" t="s">
        <v>247</v>
      </c>
      <c r="G64" s="166"/>
      <c r="H64" s="156"/>
      <c r="I64" s="156"/>
    </row>
    <row r="65" spans="1:9" ht="19.5" customHeight="1">
      <c r="A65" s="156"/>
      <c r="B65" s="172"/>
      <c r="C65" s="227"/>
      <c r="D65" s="84">
        <v>1.1</v>
      </c>
      <c r="E65" s="85">
        <v>1</v>
      </c>
      <c r="F65" s="85" t="s">
        <v>15</v>
      </c>
      <c r="G65" s="166"/>
      <c r="H65" s="156"/>
      <c r="I65" s="156"/>
    </row>
    <row r="66" spans="1:9" ht="19.5" customHeight="1">
      <c r="A66" s="156"/>
      <c r="B66" s="172"/>
      <c r="C66" s="227"/>
      <c r="D66" s="84">
        <v>1.1</v>
      </c>
      <c r="E66" s="85">
        <v>1</v>
      </c>
      <c r="F66" s="85" t="s">
        <v>445</v>
      </c>
      <c r="G66" s="166"/>
      <c r="H66" s="156"/>
      <c r="I66" s="156"/>
    </row>
    <row r="67" spans="1:9" ht="19.5" customHeight="1">
      <c r="A67" s="156"/>
      <c r="B67" s="173"/>
      <c r="C67" s="228"/>
      <c r="D67" s="84">
        <v>1.1</v>
      </c>
      <c r="E67" s="85">
        <v>1</v>
      </c>
      <c r="F67" s="85" t="s">
        <v>17</v>
      </c>
      <c r="G67" s="167"/>
      <c r="H67" s="156"/>
      <c r="I67" s="156"/>
    </row>
    <row r="68" spans="1:9" ht="19.5" customHeight="1">
      <c r="A68" s="156">
        <v>14</v>
      </c>
      <c r="B68" s="45" t="s">
        <v>47</v>
      </c>
      <c r="C68" s="47" t="s">
        <v>370</v>
      </c>
      <c r="D68" s="185">
        <v>1.1</v>
      </c>
      <c r="E68" s="160">
        <v>2</v>
      </c>
      <c r="F68" s="161" t="s">
        <v>444</v>
      </c>
      <c r="G68" s="165" t="s">
        <v>371</v>
      </c>
      <c r="H68" s="156" t="s">
        <v>483</v>
      </c>
      <c r="I68" s="156" t="s">
        <v>13</v>
      </c>
    </row>
    <row r="69" spans="1:9" ht="19.5" customHeight="1">
      <c r="A69" s="156"/>
      <c r="B69" s="45" t="s">
        <v>47</v>
      </c>
      <c r="C69" s="47" t="s">
        <v>372</v>
      </c>
      <c r="D69" s="185"/>
      <c r="E69" s="160"/>
      <c r="F69" s="161"/>
      <c r="G69" s="166"/>
      <c r="H69" s="156"/>
      <c r="I69" s="156"/>
    </row>
    <row r="70" spans="1:9" ht="19.5" customHeight="1">
      <c r="A70" s="156"/>
      <c r="B70" s="171"/>
      <c r="C70" s="171"/>
      <c r="D70" s="104">
        <v>1.1</v>
      </c>
      <c r="E70" s="101">
        <v>1</v>
      </c>
      <c r="F70" s="93" t="s">
        <v>247</v>
      </c>
      <c r="G70" s="166"/>
      <c r="H70" s="156"/>
      <c r="I70" s="156"/>
    </row>
    <row r="71" spans="1:9" ht="19.5" customHeight="1">
      <c r="A71" s="156"/>
      <c r="B71" s="172"/>
      <c r="C71" s="172"/>
      <c r="D71" s="84">
        <v>1.1</v>
      </c>
      <c r="E71" s="85">
        <v>1</v>
      </c>
      <c r="F71" s="85" t="s">
        <v>15</v>
      </c>
      <c r="G71" s="166"/>
      <c r="H71" s="156"/>
      <c r="I71" s="156"/>
    </row>
    <row r="72" spans="1:9" ht="19.5" customHeight="1">
      <c r="A72" s="156"/>
      <c r="B72" s="172"/>
      <c r="C72" s="172"/>
      <c r="D72" s="84">
        <v>1.1</v>
      </c>
      <c r="E72" s="85">
        <v>1</v>
      </c>
      <c r="F72" s="85" t="s">
        <v>445</v>
      </c>
      <c r="G72" s="166"/>
      <c r="H72" s="156"/>
      <c r="I72" s="156"/>
    </row>
    <row r="73" spans="1:9" ht="19.5" customHeight="1">
      <c r="A73" s="156"/>
      <c r="B73" s="173"/>
      <c r="C73" s="173"/>
      <c r="D73" s="84">
        <v>1.1</v>
      </c>
      <c r="E73" s="85">
        <v>1</v>
      </c>
      <c r="F73" s="85" t="s">
        <v>17</v>
      </c>
      <c r="G73" s="167"/>
      <c r="H73" s="156"/>
      <c r="I73" s="156"/>
    </row>
    <row r="74" spans="1:9" ht="19.5" customHeight="1">
      <c r="A74" s="156">
        <v>15</v>
      </c>
      <c r="B74" s="45" t="s">
        <v>47</v>
      </c>
      <c r="C74" s="47" t="s">
        <v>373</v>
      </c>
      <c r="D74" s="185">
        <v>1.1</v>
      </c>
      <c r="E74" s="160">
        <v>1</v>
      </c>
      <c r="F74" s="161" t="s">
        <v>444</v>
      </c>
      <c r="G74" s="163" t="s">
        <v>374</v>
      </c>
      <c r="H74" s="156" t="s">
        <v>483</v>
      </c>
      <c r="I74" s="156" t="s">
        <v>13</v>
      </c>
    </row>
    <row r="75" spans="1:9" ht="19.5" customHeight="1">
      <c r="A75" s="156"/>
      <c r="B75" s="45" t="s">
        <v>47</v>
      </c>
      <c r="C75" s="47" t="s">
        <v>375</v>
      </c>
      <c r="D75" s="185"/>
      <c r="E75" s="160"/>
      <c r="F75" s="161"/>
      <c r="G75" s="163"/>
      <c r="H75" s="156"/>
      <c r="I75" s="156"/>
    </row>
    <row r="76" spans="1:9" ht="19.5" customHeight="1">
      <c r="A76" s="156"/>
      <c r="B76" s="45" t="s">
        <v>47</v>
      </c>
      <c r="C76" s="47" t="s">
        <v>374</v>
      </c>
      <c r="D76" s="185"/>
      <c r="E76" s="160"/>
      <c r="F76" s="161"/>
      <c r="G76" s="163"/>
      <c r="H76" s="156"/>
      <c r="I76" s="156"/>
    </row>
    <row r="77" spans="1:9" ht="19.5" customHeight="1">
      <c r="A77" s="156"/>
      <c r="B77" s="45" t="s">
        <v>47</v>
      </c>
      <c r="C77" s="47" t="s">
        <v>376</v>
      </c>
      <c r="D77" s="185"/>
      <c r="E77" s="160"/>
      <c r="F77" s="161"/>
      <c r="G77" s="163"/>
      <c r="H77" s="156"/>
      <c r="I77" s="156"/>
    </row>
    <row r="78" spans="1:9" ht="19.5" customHeight="1">
      <c r="A78" s="171">
        <v>16</v>
      </c>
      <c r="B78" s="45" t="s">
        <v>47</v>
      </c>
      <c r="C78" s="47" t="s">
        <v>377</v>
      </c>
      <c r="D78" s="185">
        <v>1.1</v>
      </c>
      <c r="E78" s="160">
        <v>2</v>
      </c>
      <c r="F78" s="161" t="s">
        <v>444</v>
      </c>
      <c r="G78" s="165" t="s">
        <v>378</v>
      </c>
      <c r="H78" s="171" t="s">
        <v>484</v>
      </c>
      <c r="I78" s="156" t="s">
        <v>13</v>
      </c>
    </row>
    <row r="79" spans="1:9" ht="19.5" customHeight="1">
      <c r="A79" s="172"/>
      <c r="B79" s="45" t="s">
        <v>47</v>
      </c>
      <c r="C79" s="47" t="s">
        <v>379</v>
      </c>
      <c r="D79" s="185"/>
      <c r="E79" s="160"/>
      <c r="F79" s="161"/>
      <c r="G79" s="166"/>
      <c r="H79" s="172"/>
      <c r="I79" s="156"/>
    </row>
    <row r="80" spans="1:9" ht="19.5" customHeight="1">
      <c r="A80" s="172"/>
      <c r="B80" s="45" t="s">
        <v>47</v>
      </c>
      <c r="C80" s="47" t="s">
        <v>378</v>
      </c>
      <c r="D80" s="185"/>
      <c r="E80" s="160"/>
      <c r="F80" s="161"/>
      <c r="G80" s="166"/>
      <c r="H80" s="172"/>
      <c r="I80" s="156"/>
    </row>
    <row r="81" spans="1:9" ht="19.5" customHeight="1">
      <c r="A81" s="172"/>
      <c r="B81" s="45" t="s">
        <v>47</v>
      </c>
      <c r="C81" s="47" t="s">
        <v>380</v>
      </c>
      <c r="D81" s="185"/>
      <c r="E81" s="160"/>
      <c r="F81" s="161"/>
      <c r="G81" s="166"/>
      <c r="H81" s="172"/>
      <c r="I81" s="156"/>
    </row>
    <row r="82" spans="1:9" ht="19.5" customHeight="1">
      <c r="A82" s="172"/>
      <c r="B82" s="171"/>
      <c r="C82" s="171"/>
      <c r="D82" s="101">
        <v>0.24</v>
      </c>
      <c r="E82" s="101">
        <v>1</v>
      </c>
      <c r="F82" s="93" t="s">
        <v>247</v>
      </c>
      <c r="G82" s="166"/>
      <c r="H82" s="172"/>
      <c r="I82" s="171"/>
    </row>
    <row r="83" spans="1:9" ht="19.5" customHeight="1">
      <c r="A83" s="172"/>
      <c r="B83" s="172"/>
      <c r="C83" s="172"/>
      <c r="D83" s="84">
        <v>0.24</v>
      </c>
      <c r="E83" s="85">
        <v>1</v>
      </c>
      <c r="F83" s="85" t="s">
        <v>15</v>
      </c>
      <c r="G83" s="166"/>
      <c r="H83" s="172"/>
      <c r="I83" s="172"/>
    </row>
    <row r="84" spans="1:9" ht="19.5" customHeight="1">
      <c r="A84" s="172"/>
      <c r="B84" s="172"/>
      <c r="C84" s="172"/>
      <c r="D84" s="84">
        <v>0.24</v>
      </c>
      <c r="E84" s="85">
        <v>1</v>
      </c>
      <c r="F84" s="85" t="s">
        <v>445</v>
      </c>
      <c r="G84" s="166"/>
      <c r="H84" s="172"/>
      <c r="I84" s="172"/>
    </row>
    <row r="85" spans="1:9" ht="19.5" customHeight="1">
      <c r="A85" s="173"/>
      <c r="B85" s="173"/>
      <c r="C85" s="173"/>
      <c r="D85" s="84">
        <v>0.24</v>
      </c>
      <c r="E85" s="85">
        <v>1</v>
      </c>
      <c r="F85" s="85" t="s">
        <v>17</v>
      </c>
      <c r="G85" s="167"/>
      <c r="H85" s="173"/>
      <c r="I85" s="173"/>
    </row>
    <row r="86" spans="1:9" ht="19.5" customHeight="1">
      <c r="A86" s="156">
        <v>17</v>
      </c>
      <c r="B86" s="45" t="s">
        <v>47</v>
      </c>
      <c r="C86" s="47" t="s">
        <v>381</v>
      </c>
      <c r="D86" s="185">
        <v>1.1</v>
      </c>
      <c r="E86" s="160">
        <v>1</v>
      </c>
      <c r="F86" s="161" t="s">
        <v>444</v>
      </c>
      <c r="G86" s="165" t="s">
        <v>382</v>
      </c>
      <c r="H86" s="156" t="s">
        <v>485</v>
      </c>
      <c r="I86" s="156" t="s">
        <v>13</v>
      </c>
    </row>
    <row r="87" spans="1:9" ht="19.5" customHeight="1">
      <c r="A87" s="156"/>
      <c r="B87" s="45" t="s">
        <v>47</v>
      </c>
      <c r="C87" s="47" t="s">
        <v>382</v>
      </c>
      <c r="D87" s="185"/>
      <c r="E87" s="160"/>
      <c r="F87" s="161"/>
      <c r="G87" s="166"/>
      <c r="H87" s="156"/>
      <c r="I87" s="156"/>
    </row>
    <row r="88" spans="1:9" ht="19.5" customHeight="1">
      <c r="A88" s="156"/>
      <c r="B88" s="45" t="s">
        <v>47</v>
      </c>
      <c r="C88" s="47" t="s">
        <v>383</v>
      </c>
      <c r="D88" s="185"/>
      <c r="E88" s="160"/>
      <c r="F88" s="161"/>
      <c r="G88" s="166"/>
      <c r="H88" s="156"/>
      <c r="I88" s="156"/>
    </row>
    <row r="89" spans="1:9" ht="19.5" customHeight="1">
      <c r="A89" s="156"/>
      <c r="B89" s="171"/>
      <c r="C89" s="171"/>
      <c r="D89" s="101">
        <v>0.24</v>
      </c>
      <c r="E89" s="101">
        <v>1</v>
      </c>
      <c r="F89" s="93" t="s">
        <v>247</v>
      </c>
      <c r="G89" s="166"/>
      <c r="H89" s="156"/>
      <c r="I89" s="171"/>
    </row>
    <row r="90" spans="1:9" ht="19.5" customHeight="1">
      <c r="A90" s="156"/>
      <c r="B90" s="172"/>
      <c r="C90" s="172"/>
      <c r="D90" s="84">
        <v>0.24</v>
      </c>
      <c r="E90" s="85">
        <v>1</v>
      </c>
      <c r="F90" s="85" t="s">
        <v>15</v>
      </c>
      <c r="G90" s="166"/>
      <c r="H90" s="156"/>
      <c r="I90" s="172"/>
    </row>
    <row r="91" spans="1:9" ht="19.5" customHeight="1">
      <c r="A91" s="156"/>
      <c r="B91" s="172"/>
      <c r="C91" s="172"/>
      <c r="D91" s="84">
        <v>0.24</v>
      </c>
      <c r="E91" s="85">
        <v>1</v>
      </c>
      <c r="F91" s="85" t="s">
        <v>445</v>
      </c>
      <c r="G91" s="166"/>
      <c r="H91" s="156"/>
      <c r="I91" s="172"/>
    </row>
    <row r="92" spans="1:9" ht="19.5" customHeight="1">
      <c r="A92" s="156"/>
      <c r="B92" s="173"/>
      <c r="C92" s="173"/>
      <c r="D92" s="84">
        <v>0.24</v>
      </c>
      <c r="E92" s="85">
        <v>1</v>
      </c>
      <c r="F92" s="85" t="s">
        <v>17</v>
      </c>
      <c r="G92" s="167"/>
      <c r="H92" s="156"/>
      <c r="I92" s="173"/>
    </row>
    <row r="93" spans="1:9" ht="19.5" customHeight="1">
      <c r="A93" s="156">
        <v>18</v>
      </c>
      <c r="B93" s="45" t="s">
        <v>47</v>
      </c>
      <c r="C93" s="47" t="s">
        <v>384</v>
      </c>
      <c r="D93" s="185">
        <v>1.1</v>
      </c>
      <c r="E93" s="160">
        <v>1</v>
      </c>
      <c r="F93" s="161" t="s">
        <v>444</v>
      </c>
      <c r="G93" s="165" t="s">
        <v>385</v>
      </c>
      <c r="H93" s="156" t="s">
        <v>486</v>
      </c>
      <c r="I93" s="156" t="s">
        <v>13</v>
      </c>
    </row>
    <row r="94" spans="1:9" ht="19.5" customHeight="1">
      <c r="A94" s="156"/>
      <c r="B94" s="45" t="s">
        <v>47</v>
      </c>
      <c r="C94" s="47" t="s">
        <v>385</v>
      </c>
      <c r="D94" s="185"/>
      <c r="E94" s="160"/>
      <c r="F94" s="161"/>
      <c r="G94" s="166"/>
      <c r="H94" s="156"/>
      <c r="I94" s="156"/>
    </row>
    <row r="95" spans="1:9" ht="19.5" customHeight="1">
      <c r="A95" s="156"/>
      <c r="B95" s="45" t="s">
        <v>47</v>
      </c>
      <c r="C95" s="47" t="s">
        <v>386</v>
      </c>
      <c r="D95" s="185"/>
      <c r="E95" s="160"/>
      <c r="F95" s="161"/>
      <c r="G95" s="166"/>
      <c r="H95" s="156"/>
      <c r="I95" s="156"/>
    </row>
    <row r="96" spans="1:9" ht="19.5" customHeight="1">
      <c r="A96" s="156"/>
      <c r="B96" s="171"/>
      <c r="C96" s="171"/>
      <c r="D96" s="101">
        <v>0.24</v>
      </c>
      <c r="E96" s="101">
        <v>1</v>
      </c>
      <c r="F96" s="93" t="s">
        <v>247</v>
      </c>
      <c r="G96" s="166"/>
      <c r="H96" s="156"/>
      <c r="I96" s="171"/>
    </row>
    <row r="97" spans="1:9" ht="19.5" customHeight="1">
      <c r="A97" s="156"/>
      <c r="B97" s="172"/>
      <c r="C97" s="172"/>
      <c r="D97" s="84">
        <v>0.24</v>
      </c>
      <c r="E97" s="85">
        <v>1</v>
      </c>
      <c r="F97" s="85" t="s">
        <v>15</v>
      </c>
      <c r="G97" s="166"/>
      <c r="H97" s="156"/>
      <c r="I97" s="172"/>
    </row>
    <row r="98" spans="1:9" ht="19.5" customHeight="1">
      <c r="A98" s="156"/>
      <c r="B98" s="172"/>
      <c r="C98" s="172"/>
      <c r="D98" s="84">
        <v>0.24</v>
      </c>
      <c r="E98" s="85">
        <v>1</v>
      </c>
      <c r="F98" s="85" t="s">
        <v>445</v>
      </c>
      <c r="G98" s="166"/>
      <c r="H98" s="156"/>
      <c r="I98" s="172"/>
    </row>
    <row r="99" spans="1:9" ht="19.5" customHeight="1">
      <c r="A99" s="156"/>
      <c r="B99" s="173"/>
      <c r="C99" s="173"/>
      <c r="D99" s="84">
        <v>0.24</v>
      </c>
      <c r="E99" s="85">
        <v>1</v>
      </c>
      <c r="F99" s="85" t="s">
        <v>17</v>
      </c>
      <c r="G99" s="167"/>
      <c r="H99" s="156"/>
      <c r="I99" s="173"/>
    </row>
    <row r="100" spans="1:9" ht="19.5" customHeight="1">
      <c r="A100" s="156">
        <v>19</v>
      </c>
      <c r="B100" s="45" t="s">
        <v>47</v>
      </c>
      <c r="C100" s="47" t="s">
        <v>387</v>
      </c>
      <c r="D100" s="185">
        <v>1.1</v>
      </c>
      <c r="E100" s="160">
        <v>1</v>
      </c>
      <c r="F100" s="161" t="s">
        <v>444</v>
      </c>
      <c r="G100" s="165" t="s">
        <v>388</v>
      </c>
      <c r="H100" s="156" t="s">
        <v>487</v>
      </c>
      <c r="I100" s="156" t="s">
        <v>13</v>
      </c>
    </row>
    <row r="101" spans="1:9" ht="19.5" customHeight="1">
      <c r="A101" s="156"/>
      <c r="B101" s="45" t="s">
        <v>47</v>
      </c>
      <c r="C101" s="47" t="s">
        <v>389</v>
      </c>
      <c r="D101" s="185"/>
      <c r="E101" s="160"/>
      <c r="F101" s="161"/>
      <c r="G101" s="166"/>
      <c r="H101" s="156"/>
      <c r="I101" s="156"/>
    </row>
    <row r="102" spans="1:9" ht="19.5" customHeight="1">
      <c r="A102" s="156"/>
      <c r="B102" s="171"/>
      <c r="C102" s="171"/>
      <c r="D102" s="101">
        <v>0.24</v>
      </c>
      <c r="E102" s="101">
        <v>1</v>
      </c>
      <c r="F102" s="93" t="s">
        <v>247</v>
      </c>
      <c r="G102" s="166"/>
      <c r="H102" s="156"/>
      <c r="I102" s="171"/>
    </row>
    <row r="103" spans="1:9" ht="19.5" customHeight="1">
      <c r="A103" s="156"/>
      <c r="B103" s="172"/>
      <c r="C103" s="172"/>
      <c r="D103" s="84">
        <v>0.24</v>
      </c>
      <c r="E103" s="85">
        <v>1</v>
      </c>
      <c r="F103" s="85" t="s">
        <v>15</v>
      </c>
      <c r="G103" s="166"/>
      <c r="H103" s="156"/>
      <c r="I103" s="172"/>
    </row>
    <row r="104" spans="1:9" ht="19.5" customHeight="1">
      <c r="A104" s="156"/>
      <c r="B104" s="172"/>
      <c r="C104" s="172"/>
      <c r="D104" s="84">
        <v>0.24</v>
      </c>
      <c r="E104" s="85">
        <v>1</v>
      </c>
      <c r="F104" s="85" t="s">
        <v>16</v>
      </c>
      <c r="G104" s="166"/>
      <c r="H104" s="156"/>
      <c r="I104" s="172"/>
    </row>
    <row r="105" spans="1:9" ht="19.5" customHeight="1">
      <c r="A105" s="156"/>
      <c r="B105" s="173"/>
      <c r="C105" s="173"/>
      <c r="D105" s="84">
        <v>0.24</v>
      </c>
      <c r="E105" s="85">
        <v>1</v>
      </c>
      <c r="F105" s="85" t="s">
        <v>17</v>
      </c>
      <c r="G105" s="167"/>
      <c r="H105" s="156"/>
      <c r="I105" s="173"/>
    </row>
    <row r="106" spans="1:9" ht="19.5" customHeight="1">
      <c r="A106" s="156">
        <v>20</v>
      </c>
      <c r="B106" s="171" t="s">
        <v>47</v>
      </c>
      <c r="C106" s="226" t="s">
        <v>390</v>
      </c>
      <c r="D106" s="69">
        <v>0.24</v>
      </c>
      <c r="E106" s="69">
        <v>2</v>
      </c>
      <c r="F106" s="70" t="s">
        <v>444</v>
      </c>
      <c r="G106" s="165" t="s">
        <v>390</v>
      </c>
      <c r="H106" s="156" t="s">
        <v>488</v>
      </c>
      <c r="I106" s="45" t="s">
        <v>391</v>
      </c>
    </row>
    <row r="107" spans="1:9" ht="19.5" customHeight="1">
      <c r="A107" s="156"/>
      <c r="B107" s="172"/>
      <c r="C107" s="227"/>
      <c r="D107" s="101">
        <v>0.24</v>
      </c>
      <c r="E107" s="101">
        <v>1</v>
      </c>
      <c r="F107" s="93" t="s">
        <v>247</v>
      </c>
      <c r="G107" s="166"/>
      <c r="H107" s="156"/>
      <c r="I107" s="171"/>
    </row>
    <row r="108" spans="1:9" ht="19.5" customHeight="1">
      <c r="A108" s="156"/>
      <c r="B108" s="172"/>
      <c r="C108" s="227"/>
      <c r="D108" s="84">
        <v>0.12</v>
      </c>
      <c r="E108" s="85">
        <v>1</v>
      </c>
      <c r="F108" s="85" t="s">
        <v>15</v>
      </c>
      <c r="G108" s="166"/>
      <c r="H108" s="156"/>
      <c r="I108" s="172"/>
    </row>
    <row r="109" spans="1:9" ht="19.5" customHeight="1">
      <c r="A109" s="156"/>
      <c r="B109" s="172"/>
      <c r="C109" s="227"/>
      <c r="D109" s="84">
        <v>0.12</v>
      </c>
      <c r="E109" s="85">
        <v>1</v>
      </c>
      <c r="F109" s="85" t="s">
        <v>445</v>
      </c>
      <c r="G109" s="166"/>
      <c r="H109" s="156"/>
      <c r="I109" s="172"/>
    </row>
    <row r="110" spans="1:9" ht="19.5" customHeight="1">
      <c r="A110" s="156"/>
      <c r="B110" s="173"/>
      <c r="C110" s="228"/>
      <c r="D110" s="84">
        <v>0.12</v>
      </c>
      <c r="E110" s="85">
        <v>1</v>
      </c>
      <c r="F110" s="85" t="s">
        <v>17</v>
      </c>
      <c r="G110" s="167"/>
      <c r="H110" s="156"/>
      <c r="I110" s="173"/>
    </row>
    <row r="111" spans="1:9" ht="19.5" customHeight="1">
      <c r="A111" s="156">
        <v>21</v>
      </c>
      <c r="B111" s="45" t="s">
        <v>47</v>
      </c>
      <c r="C111" s="47" t="s">
        <v>392</v>
      </c>
      <c r="D111" s="185">
        <v>1.1</v>
      </c>
      <c r="E111" s="160">
        <v>2</v>
      </c>
      <c r="F111" s="161" t="s">
        <v>444</v>
      </c>
      <c r="G111" s="165" t="s">
        <v>393</v>
      </c>
      <c r="H111" s="156" t="s">
        <v>394</v>
      </c>
      <c r="I111" s="156" t="s">
        <v>13</v>
      </c>
    </row>
    <row r="112" spans="1:9" ht="19.5" customHeight="1">
      <c r="A112" s="156"/>
      <c r="B112" s="45" t="s">
        <v>47</v>
      </c>
      <c r="C112" s="47" t="s">
        <v>395</v>
      </c>
      <c r="D112" s="185"/>
      <c r="E112" s="160"/>
      <c r="F112" s="161"/>
      <c r="G112" s="166"/>
      <c r="H112" s="156"/>
      <c r="I112" s="156"/>
    </row>
    <row r="113" spans="1:9" ht="19.5" customHeight="1">
      <c r="A113" s="156"/>
      <c r="B113" s="171"/>
      <c r="C113" s="171"/>
      <c r="D113" s="101">
        <v>0.24</v>
      </c>
      <c r="E113" s="101">
        <v>1</v>
      </c>
      <c r="F113" s="93" t="s">
        <v>247</v>
      </c>
      <c r="G113" s="166"/>
      <c r="H113" s="156"/>
      <c r="I113" s="171"/>
    </row>
    <row r="114" spans="1:9" ht="19.5" customHeight="1">
      <c r="A114" s="156"/>
      <c r="B114" s="172"/>
      <c r="C114" s="172"/>
      <c r="D114" s="84">
        <v>0.24</v>
      </c>
      <c r="E114" s="85">
        <v>1</v>
      </c>
      <c r="F114" s="85" t="s">
        <v>15</v>
      </c>
      <c r="G114" s="166"/>
      <c r="H114" s="156"/>
      <c r="I114" s="172"/>
    </row>
    <row r="115" spans="1:9" ht="19.5" customHeight="1">
      <c r="A115" s="156"/>
      <c r="B115" s="172"/>
      <c r="C115" s="172"/>
      <c r="D115" s="84">
        <v>0.24</v>
      </c>
      <c r="E115" s="85">
        <v>1</v>
      </c>
      <c r="F115" s="85" t="s">
        <v>445</v>
      </c>
      <c r="G115" s="166"/>
      <c r="H115" s="156"/>
      <c r="I115" s="172"/>
    </row>
    <row r="116" spans="1:9" ht="19.5" customHeight="1">
      <c r="A116" s="156"/>
      <c r="B116" s="173"/>
      <c r="C116" s="173"/>
      <c r="D116" s="84">
        <v>0.24</v>
      </c>
      <c r="E116" s="85">
        <v>1</v>
      </c>
      <c r="F116" s="85" t="s">
        <v>17</v>
      </c>
      <c r="G116" s="167"/>
      <c r="H116" s="156"/>
      <c r="I116" s="173"/>
    </row>
    <row r="117" spans="1:9" ht="19.5" customHeight="1">
      <c r="A117" s="156">
        <v>22</v>
      </c>
      <c r="B117" s="45" t="s">
        <v>47</v>
      </c>
      <c r="C117" s="47" t="s">
        <v>396</v>
      </c>
      <c r="D117" s="185">
        <v>1.1</v>
      </c>
      <c r="E117" s="160">
        <v>2</v>
      </c>
      <c r="F117" s="161" t="s">
        <v>444</v>
      </c>
      <c r="G117" s="163" t="s">
        <v>397</v>
      </c>
      <c r="H117" s="156" t="s">
        <v>394</v>
      </c>
      <c r="I117" s="156" t="s">
        <v>13</v>
      </c>
    </row>
    <row r="118" spans="1:9" ht="19.5" customHeight="1">
      <c r="A118" s="156"/>
      <c r="B118" s="45" t="s">
        <v>47</v>
      </c>
      <c r="C118" s="47" t="s">
        <v>398</v>
      </c>
      <c r="D118" s="185"/>
      <c r="E118" s="160"/>
      <c r="F118" s="161"/>
      <c r="G118" s="163"/>
      <c r="H118" s="156"/>
      <c r="I118" s="156"/>
    </row>
    <row r="119" spans="1:9" ht="19.5" customHeight="1">
      <c r="A119" s="156">
        <v>23</v>
      </c>
      <c r="B119" s="45" t="s">
        <v>47</v>
      </c>
      <c r="C119" s="47" t="s">
        <v>399</v>
      </c>
      <c r="D119" s="185">
        <v>1.1</v>
      </c>
      <c r="E119" s="160">
        <v>1</v>
      </c>
      <c r="F119" s="161" t="s">
        <v>444</v>
      </c>
      <c r="G119" s="165" t="s">
        <v>400</v>
      </c>
      <c r="H119" s="156" t="s">
        <v>401</v>
      </c>
      <c r="I119" s="156" t="s">
        <v>13</v>
      </c>
    </row>
    <row r="120" spans="1:9" ht="19.5" customHeight="1">
      <c r="A120" s="156"/>
      <c r="B120" s="45" t="s">
        <v>47</v>
      </c>
      <c r="C120" s="47" t="s">
        <v>402</v>
      </c>
      <c r="D120" s="185"/>
      <c r="E120" s="160"/>
      <c r="F120" s="161"/>
      <c r="G120" s="166"/>
      <c r="H120" s="156"/>
      <c r="I120" s="156"/>
    </row>
    <row r="121" spans="1:9" ht="19.5" customHeight="1">
      <c r="A121" s="156"/>
      <c r="B121" s="171"/>
      <c r="C121" s="171"/>
      <c r="D121" s="101">
        <v>0.24</v>
      </c>
      <c r="E121" s="101">
        <v>1</v>
      </c>
      <c r="F121" s="93" t="s">
        <v>247</v>
      </c>
      <c r="G121" s="166"/>
      <c r="H121" s="156"/>
      <c r="I121" s="171"/>
    </row>
    <row r="122" spans="1:9" ht="19.5" customHeight="1">
      <c r="A122" s="156"/>
      <c r="B122" s="172"/>
      <c r="C122" s="172"/>
      <c r="D122" s="84">
        <v>0.24</v>
      </c>
      <c r="E122" s="85">
        <v>1</v>
      </c>
      <c r="F122" s="85" t="s">
        <v>15</v>
      </c>
      <c r="G122" s="166"/>
      <c r="H122" s="156"/>
      <c r="I122" s="172"/>
    </row>
    <row r="123" spans="1:9" ht="19.5" customHeight="1">
      <c r="A123" s="156"/>
      <c r="B123" s="172"/>
      <c r="C123" s="172"/>
      <c r="D123" s="84">
        <v>0.24</v>
      </c>
      <c r="E123" s="85">
        <v>1</v>
      </c>
      <c r="F123" s="85" t="s">
        <v>445</v>
      </c>
      <c r="G123" s="166"/>
      <c r="H123" s="156"/>
      <c r="I123" s="172"/>
    </row>
    <row r="124" spans="1:9" ht="19.5" customHeight="1">
      <c r="A124" s="156"/>
      <c r="B124" s="173"/>
      <c r="C124" s="173"/>
      <c r="D124" s="84">
        <v>0.24</v>
      </c>
      <c r="E124" s="85">
        <v>1</v>
      </c>
      <c r="F124" s="85" t="s">
        <v>17</v>
      </c>
      <c r="G124" s="167"/>
      <c r="H124" s="156"/>
      <c r="I124" s="173"/>
    </row>
    <row r="125" spans="1:9" ht="19.5" customHeight="1">
      <c r="A125" s="156">
        <v>24</v>
      </c>
      <c r="B125" s="45" t="s">
        <v>47</v>
      </c>
      <c r="C125" s="47" t="s">
        <v>403</v>
      </c>
      <c r="D125" s="68">
        <v>1.1</v>
      </c>
      <c r="E125" s="69">
        <v>1</v>
      </c>
      <c r="F125" s="70" t="s">
        <v>444</v>
      </c>
      <c r="G125" s="163" t="s">
        <v>403</v>
      </c>
      <c r="H125" s="156" t="s">
        <v>404</v>
      </c>
      <c r="I125" s="45" t="s">
        <v>13</v>
      </c>
    </row>
    <row r="126" spans="1:9" ht="19.5" customHeight="1">
      <c r="A126" s="156"/>
      <c r="B126" s="45"/>
      <c r="C126" s="97" t="s">
        <v>405</v>
      </c>
      <c r="D126" s="46"/>
      <c r="E126" s="95"/>
      <c r="F126" s="95"/>
      <c r="G126" s="163"/>
      <c r="H126" s="156"/>
      <c r="I126" s="171"/>
    </row>
    <row r="127" spans="1:9" ht="19.5" customHeight="1">
      <c r="A127" s="156"/>
      <c r="B127" s="45"/>
      <c r="C127" s="97" t="s">
        <v>406</v>
      </c>
      <c r="D127" s="46"/>
      <c r="E127" s="95"/>
      <c r="F127" s="95"/>
      <c r="G127" s="163"/>
      <c r="H127" s="156"/>
      <c r="I127" s="173"/>
    </row>
    <row r="128" spans="1:9" ht="19.5" customHeight="1">
      <c r="A128" s="156">
        <v>25</v>
      </c>
      <c r="B128" s="45" t="s">
        <v>47</v>
      </c>
      <c r="C128" s="47" t="s">
        <v>407</v>
      </c>
      <c r="D128" s="185">
        <v>1.1</v>
      </c>
      <c r="E128" s="160">
        <v>1</v>
      </c>
      <c r="F128" s="161" t="s">
        <v>444</v>
      </c>
      <c r="G128" s="165" t="s">
        <v>408</v>
      </c>
      <c r="H128" s="156" t="s">
        <v>409</v>
      </c>
      <c r="I128" s="156" t="s">
        <v>13</v>
      </c>
    </row>
    <row r="129" spans="1:9" ht="19.5" customHeight="1">
      <c r="A129" s="156"/>
      <c r="B129" s="45" t="s">
        <v>47</v>
      </c>
      <c r="C129" s="47" t="s">
        <v>408</v>
      </c>
      <c r="D129" s="185"/>
      <c r="E129" s="160"/>
      <c r="F129" s="161"/>
      <c r="G129" s="166"/>
      <c r="H129" s="156"/>
      <c r="I129" s="156"/>
    </row>
    <row r="130" spans="1:9" ht="19.5" customHeight="1">
      <c r="A130" s="156"/>
      <c r="B130" s="171"/>
      <c r="C130" s="171"/>
      <c r="D130" s="101">
        <v>0.24</v>
      </c>
      <c r="E130" s="101">
        <v>1</v>
      </c>
      <c r="F130" s="93" t="s">
        <v>247</v>
      </c>
      <c r="G130" s="166"/>
      <c r="H130" s="156"/>
      <c r="I130" s="171"/>
    </row>
    <row r="131" spans="1:9" ht="19.5" customHeight="1">
      <c r="A131" s="156"/>
      <c r="B131" s="172"/>
      <c r="C131" s="172"/>
      <c r="D131" s="84">
        <v>0.24</v>
      </c>
      <c r="E131" s="85">
        <v>1</v>
      </c>
      <c r="F131" s="85" t="s">
        <v>15</v>
      </c>
      <c r="G131" s="166"/>
      <c r="H131" s="156"/>
      <c r="I131" s="172"/>
    </row>
    <row r="132" spans="1:9" ht="19.5" customHeight="1">
      <c r="A132" s="156"/>
      <c r="B132" s="172"/>
      <c r="C132" s="172"/>
      <c r="D132" s="84">
        <v>0.24</v>
      </c>
      <c r="E132" s="85">
        <v>1</v>
      </c>
      <c r="F132" s="85" t="s">
        <v>445</v>
      </c>
      <c r="G132" s="166"/>
      <c r="H132" s="156"/>
      <c r="I132" s="172"/>
    </row>
    <row r="133" spans="1:9" ht="19.5" customHeight="1">
      <c r="A133" s="156"/>
      <c r="B133" s="173"/>
      <c r="C133" s="173"/>
      <c r="D133" s="84">
        <v>0.24</v>
      </c>
      <c r="E133" s="85">
        <v>1</v>
      </c>
      <c r="F133" s="85" t="s">
        <v>17</v>
      </c>
      <c r="G133" s="167"/>
      <c r="H133" s="156"/>
      <c r="I133" s="173"/>
    </row>
    <row r="134" spans="1:9" ht="19.5" customHeight="1">
      <c r="A134" s="156">
        <v>26</v>
      </c>
      <c r="B134" s="45" t="s">
        <v>47</v>
      </c>
      <c r="C134" s="47" t="s">
        <v>410</v>
      </c>
      <c r="D134" s="68">
        <v>0.24</v>
      </c>
      <c r="E134" s="69">
        <v>2</v>
      </c>
      <c r="F134" s="70" t="s">
        <v>444</v>
      </c>
      <c r="G134" s="163" t="s">
        <v>411</v>
      </c>
      <c r="H134" s="156" t="s">
        <v>412</v>
      </c>
      <c r="I134" s="45" t="s">
        <v>13</v>
      </c>
    </row>
    <row r="135" spans="1:9" ht="19.5" customHeight="1">
      <c r="A135" s="156"/>
      <c r="B135" s="45"/>
      <c r="C135" s="97" t="s">
        <v>413</v>
      </c>
      <c r="D135" s="46"/>
      <c r="E135" s="95"/>
      <c r="F135" s="95"/>
      <c r="G135" s="163"/>
      <c r="H135" s="156"/>
      <c r="I135" s="45"/>
    </row>
    <row r="136" spans="1:9" ht="19.5" customHeight="1">
      <c r="A136" s="156">
        <v>27</v>
      </c>
      <c r="B136" s="171" t="s">
        <v>47</v>
      </c>
      <c r="C136" s="226" t="s">
        <v>414</v>
      </c>
      <c r="D136" s="68">
        <v>0.24</v>
      </c>
      <c r="E136" s="69">
        <v>2</v>
      </c>
      <c r="F136" s="70" t="s">
        <v>444</v>
      </c>
      <c r="G136" s="165" t="s">
        <v>414</v>
      </c>
      <c r="H136" s="156" t="s">
        <v>415</v>
      </c>
      <c r="I136" s="156"/>
    </row>
    <row r="137" spans="1:9" ht="19.5" customHeight="1">
      <c r="A137" s="156"/>
      <c r="B137" s="172"/>
      <c r="C137" s="227"/>
      <c r="D137" s="101">
        <v>0.24</v>
      </c>
      <c r="E137" s="101">
        <v>1</v>
      </c>
      <c r="F137" s="93" t="s">
        <v>247</v>
      </c>
      <c r="G137" s="166"/>
      <c r="H137" s="156"/>
      <c r="I137" s="156"/>
    </row>
    <row r="138" spans="1:9" ht="19.5" customHeight="1">
      <c r="A138" s="156"/>
      <c r="B138" s="172"/>
      <c r="C138" s="227"/>
      <c r="D138" s="84">
        <v>0.12</v>
      </c>
      <c r="E138" s="85">
        <v>1</v>
      </c>
      <c r="F138" s="85" t="s">
        <v>15</v>
      </c>
      <c r="G138" s="166"/>
      <c r="H138" s="156"/>
      <c r="I138" s="156"/>
    </row>
    <row r="139" spans="1:9" ht="19.5" customHeight="1">
      <c r="A139" s="156"/>
      <c r="B139" s="172"/>
      <c r="C139" s="227"/>
      <c r="D139" s="84">
        <v>0.12</v>
      </c>
      <c r="E139" s="85">
        <v>1</v>
      </c>
      <c r="F139" s="85" t="s">
        <v>445</v>
      </c>
      <c r="G139" s="166"/>
      <c r="H139" s="156"/>
      <c r="I139" s="156"/>
    </row>
    <row r="140" spans="1:9" ht="19.5" customHeight="1">
      <c r="A140" s="156"/>
      <c r="B140" s="173"/>
      <c r="C140" s="228"/>
      <c r="D140" s="84">
        <v>0.12</v>
      </c>
      <c r="E140" s="85">
        <v>1</v>
      </c>
      <c r="F140" s="85" t="s">
        <v>17</v>
      </c>
      <c r="G140" s="167"/>
      <c r="H140" s="156"/>
      <c r="I140" s="156"/>
    </row>
    <row r="141" spans="1:9" ht="19.5" customHeight="1">
      <c r="A141" s="156">
        <v>28</v>
      </c>
      <c r="B141" s="171" t="s">
        <v>47</v>
      </c>
      <c r="C141" s="47" t="s">
        <v>416</v>
      </c>
      <c r="D141" s="68">
        <v>0.24</v>
      </c>
      <c r="E141" s="69">
        <v>2</v>
      </c>
      <c r="F141" s="70" t="s">
        <v>444</v>
      </c>
      <c r="G141" s="163" t="s">
        <v>417</v>
      </c>
      <c r="H141" s="156" t="s">
        <v>418</v>
      </c>
      <c r="I141" s="45" t="s">
        <v>391</v>
      </c>
    </row>
    <row r="142" spans="1:9" ht="19.5" customHeight="1">
      <c r="A142" s="156"/>
      <c r="B142" s="173"/>
      <c r="C142" s="97" t="s">
        <v>419</v>
      </c>
      <c r="D142" s="46"/>
      <c r="E142" s="95"/>
      <c r="F142" s="95"/>
      <c r="G142" s="163"/>
      <c r="H142" s="156"/>
      <c r="I142" s="45"/>
    </row>
    <row r="143" spans="1:9" ht="19.5" customHeight="1">
      <c r="A143" s="156">
        <v>29</v>
      </c>
      <c r="B143" s="171" t="s">
        <v>47</v>
      </c>
      <c r="C143" s="165" t="s">
        <v>420</v>
      </c>
      <c r="D143" s="68">
        <v>0.24</v>
      </c>
      <c r="E143" s="69">
        <v>2</v>
      </c>
      <c r="F143" s="70" t="s">
        <v>444</v>
      </c>
      <c r="G143" s="165" t="s">
        <v>420</v>
      </c>
      <c r="H143" s="156" t="s">
        <v>421</v>
      </c>
      <c r="I143" s="156"/>
    </row>
    <row r="144" spans="1:9" ht="19.5" customHeight="1">
      <c r="A144" s="156"/>
      <c r="B144" s="172"/>
      <c r="C144" s="166"/>
      <c r="D144" s="84">
        <v>0.24</v>
      </c>
      <c r="E144" s="85">
        <v>1</v>
      </c>
      <c r="F144" s="85" t="s">
        <v>15</v>
      </c>
      <c r="G144" s="166"/>
      <c r="H144" s="156"/>
      <c r="I144" s="156"/>
    </row>
    <row r="145" spans="1:9" ht="19.5" customHeight="1">
      <c r="A145" s="156"/>
      <c r="B145" s="172"/>
      <c r="C145" s="166"/>
      <c r="D145" s="84">
        <v>0.24</v>
      </c>
      <c r="E145" s="85">
        <v>1</v>
      </c>
      <c r="F145" s="85" t="s">
        <v>445</v>
      </c>
      <c r="G145" s="166"/>
      <c r="H145" s="156"/>
      <c r="I145" s="156"/>
    </row>
    <row r="146" spans="1:9" ht="19.5" customHeight="1">
      <c r="A146" s="156"/>
      <c r="B146" s="172"/>
      <c r="C146" s="166"/>
      <c r="D146" s="84">
        <v>0.24</v>
      </c>
      <c r="E146" s="85">
        <v>1</v>
      </c>
      <c r="F146" s="85" t="s">
        <v>17</v>
      </c>
      <c r="G146" s="166"/>
      <c r="H146" s="156"/>
      <c r="I146" s="156"/>
    </row>
    <row r="147" spans="1:9" ht="19.5" customHeight="1">
      <c r="A147" s="156"/>
      <c r="B147" s="173"/>
      <c r="C147" s="167"/>
      <c r="D147" s="84">
        <v>0.24</v>
      </c>
      <c r="E147" s="85">
        <v>1</v>
      </c>
      <c r="F147" s="85" t="s">
        <v>247</v>
      </c>
      <c r="G147" s="167"/>
      <c r="H147" s="156"/>
      <c r="I147" s="156"/>
    </row>
    <row r="148" spans="1:9" ht="19.5" customHeight="1">
      <c r="A148" s="45">
        <v>30</v>
      </c>
      <c r="B148" s="45" t="s">
        <v>127</v>
      </c>
      <c r="C148" s="47" t="s">
        <v>422</v>
      </c>
      <c r="D148" s="69">
        <v>0.24</v>
      </c>
      <c r="E148" s="69">
        <v>1</v>
      </c>
      <c r="F148" s="70" t="s">
        <v>444</v>
      </c>
      <c r="G148" s="48" t="s">
        <v>422</v>
      </c>
      <c r="H148" s="45" t="s">
        <v>423</v>
      </c>
      <c r="I148" s="45"/>
    </row>
    <row r="149" spans="1:10" ht="19.5" customHeight="1">
      <c r="A149" s="45">
        <v>31</v>
      </c>
      <c r="B149" s="45" t="s">
        <v>127</v>
      </c>
      <c r="C149" s="48" t="s">
        <v>424</v>
      </c>
      <c r="D149" s="69">
        <v>0.12</v>
      </c>
      <c r="E149" s="69">
        <v>1</v>
      </c>
      <c r="F149" s="70" t="s">
        <v>444</v>
      </c>
      <c r="G149" s="48" t="s">
        <v>424</v>
      </c>
      <c r="H149" s="96" t="s">
        <v>425</v>
      </c>
      <c r="I149" s="45"/>
      <c r="J149" s="39"/>
    </row>
    <row r="150" spans="1:10" ht="19.5" customHeight="1">
      <c r="A150" s="45">
        <v>32</v>
      </c>
      <c r="B150" s="45" t="s">
        <v>127</v>
      </c>
      <c r="C150" s="48" t="s">
        <v>426</v>
      </c>
      <c r="D150" s="69">
        <v>0.24</v>
      </c>
      <c r="E150" s="69">
        <v>1</v>
      </c>
      <c r="F150" s="70" t="s">
        <v>444</v>
      </c>
      <c r="G150" s="48" t="s">
        <v>426</v>
      </c>
      <c r="H150" s="96" t="s">
        <v>427</v>
      </c>
      <c r="I150" s="45"/>
      <c r="J150" s="39"/>
    </row>
    <row r="151" spans="1:10" ht="19.5" customHeight="1">
      <c r="A151" s="45">
        <v>33</v>
      </c>
      <c r="B151" s="45" t="s">
        <v>127</v>
      </c>
      <c r="C151" s="48" t="s">
        <v>428</v>
      </c>
      <c r="D151" s="69">
        <v>0.24</v>
      </c>
      <c r="E151" s="69">
        <v>1</v>
      </c>
      <c r="F151" s="70" t="s">
        <v>444</v>
      </c>
      <c r="G151" s="48" t="s">
        <v>428</v>
      </c>
      <c r="H151" s="96" t="s">
        <v>429</v>
      </c>
      <c r="I151" s="45"/>
      <c r="J151" s="39"/>
    </row>
    <row r="152" spans="1:10" ht="19.5" customHeight="1">
      <c r="A152" s="156">
        <v>34</v>
      </c>
      <c r="B152" s="156" t="s">
        <v>127</v>
      </c>
      <c r="C152" s="163" t="s">
        <v>430</v>
      </c>
      <c r="D152" s="69">
        <v>0.12</v>
      </c>
      <c r="E152" s="69">
        <v>1</v>
      </c>
      <c r="F152" s="70" t="s">
        <v>444</v>
      </c>
      <c r="G152" s="163" t="s">
        <v>430</v>
      </c>
      <c r="H152" s="215" t="s">
        <v>431</v>
      </c>
      <c r="I152" s="156"/>
      <c r="J152" s="39"/>
    </row>
    <row r="153" spans="1:10" ht="19.5" customHeight="1">
      <c r="A153" s="156"/>
      <c r="B153" s="156"/>
      <c r="C153" s="163"/>
      <c r="D153" s="69">
        <v>0.24</v>
      </c>
      <c r="E153" s="69">
        <v>1</v>
      </c>
      <c r="F153" s="70" t="s">
        <v>444</v>
      </c>
      <c r="G153" s="163"/>
      <c r="H153" s="215"/>
      <c r="I153" s="156"/>
      <c r="J153" s="39"/>
    </row>
    <row r="154" spans="1:11" ht="19.5" customHeight="1">
      <c r="A154" s="171">
        <v>35</v>
      </c>
      <c r="B154" s="171" t="s">
        <v>127</v>
      </c>
      <c r="C154" s="165" t="s">
        <v>468</v>
      </c>
      <c r="D154" s="72">
        <v>1.1</v>
      </c>
      <c r="E154" s="69">
        <v>1</v>
      </c>
      <c r="F154" s="70" t="s">
        <v>444</v>
      </c>
      <c r="G154" s="165" t="s">
        <v>432</v>
      </c>
      <c r="H154" s="229" t="s">
        <v>433</v>
      </c>
      <c r="I154" s="171"/>
      <c r="J154" s="240"/>
      <c r="K154" s="241"/>
    </row>
    <row r="155" spans="1:11" ht="19.5" customHeight="1">
      <c r="A155" s="173"/>
      <c r="B155" s="173"/>
      <c r="C155" s="167"/>
      <c r="D155" s="72">
        <v>0.24</v>
      </c>
      <c r="E155" s="69">
        <v>2</v>
      </c>
      <c r="F155" s="70" t="s">
        <v>444</v>
      </c>
      <c r="G155" s="167"/>
      <c r="H155" s="230"/>
      <c r="I155" s="173"/>
      <c r="J155" s="116"/>
      <c r="K155" s="40"/>
    </row>
    <row r="156" spans="1:9" ht="19.5" customHeight="1">
      <c r="A156" s="45">
        <v>36</v>
      </c>
      <c r="B156" s="45" t="s">
        <v>127</v>
      </c>
      <c r="C156" s="48" t="s">
        <v>434</v>
      </c>
      <c r="D156" s="69">
        <v>0.24</v>
      </c>
      <c r="E156" s="69">
        <v>1</v>
      </c>
      <c r="F156" s="70" t="s">
        <v>444</v>
      </c>
      <c r="G156" s="48" t="s">
        <v>434</v>
      </c>
      <c r="H156" s="96" t="s">
        <v>435</v>
      </c>
      <c r="I156" s="45"/>
    </row>
    <row r="157" spans="1:9" ht="19.5" customHeight="1">
      <c r="A157" s="45">
        <v>37</v>
      </c>
      <c r="B157" s="45" t="s">
        <v>127</v>
      </c>
      <c r="C157" s="48" t="s">
        <v>436</v>
      </c>
      <c r="D157" s="72">
        <v>1.1</v>
      </c>
      <c r="E157" s="69">
        <v>1</v>
      </c>
      <c r="F157" s="70" t="s">
        <v>444</v>
      </c>
      <c r="G157" s="48" t="s">
        <v>436</v>
      </c>
      <c r="H157" s="96" t="s">
        <v>437</v>
      </c>
      <c r="I157" s="45"/>
    </row>
    <row r="158" spans="1:10" ht="19.5" customHeight="1">
      <c r="A158" s="45">
        <v>38</v>
      </c>
      <c r="B158" s="45" t="s">
        <v>127</v>
      </c>
      <c r="C158" s="47" t="s">
        <v>469</v>
      </c>
      <c r="D158" s="72">
        <v>1.1</v>
      </c>
      <c r="E158" s="69">
        <v>1</v>
      </c>
      <c r="F158" s="70" t="s">
        <v>444</v>
      </c>
      <c r="G158" s="48" t="s">
        <v>438</v>
      </c>
      <c r="H158" s="45" t="s">
        <v>439</v>
      </c>
      <c r="I158" s="45"/>
      <c r="J158" s="41"/>
    </row>
    <row r="159" spans="1:10" ht="19.5" customHeight="1">
      <c r="A159" s="45">
        <v>39</v>
      </c>
      <c r="B159" s="45" t="s">
        <v>127</v>
      </c>
      <c r="C159" s="47" t="s">
        <v>470</v>
      </c>
      <c r="D159" s="72">
        <v>1.1</v>
      </c>
      <c r="E159" s="69">
        <v>1</v>
      </c>
      <c r="F159" s="70" t="s">
        <v>444</v>
      </c>
      <c r="G159" s="48" t="s">
        <v>440</v>
      </c>
      <c r="H159" s="47" t="s">
        <v>441</v>
      </c>
      <c r="I159" s="45"/>
      <c r="J159" s="37"/>
    </row>
    <row r="160" spans="3:5" ht="12.75">
      <c r="C160" s="21"/>
      <c r="D160" s="25"/>
      <c r="E160" s="25">
        <f>SUM(E7:E159)</f>
        <v>137</v>
      </c>
    </row>
    <row r="161" spans="3:4" ht="12.75">
      <c r="C161" s="21"/>
      <c r="D161" s="25"/>
    </row>
    <row r="162" ht="18" customHeight="1"/>
    <row r="163" spans="3:5" ht="25.5" customHeight="1">
      <c r="C163" s="213" t="s">
        <v>141</v>
      </c>
      <c r="D163" s="8">
        <v>0.12</v>
      </c>
      <c r="E163" s="17">
        <f>E10+E15+E44+E149+E152</f>
        <v>9</v>
      </c>
    </row>
    <row r="164" spans="1:11" s="4" customFormat="1" ht="12.75">
      <c r="A164" s="25"/>
      <c r="B164" s="25"/>
      <c r="C164" s="213"/>
      <c r="D164" s="9">
        <v>0.24</v>
      </c>
      <c r="E164" s="17">
        <f>E45+E52+E58+E106+E134+E136+E141+E143+E148+E150+E151+E153+E155+E156</f>
        <v>22</v>
      </c>
      <c r="F164" s="25"/>
      <c r="G164" s="42"/>
      <c r="H164" s="42"/>
      <c r="J164"/>
      <c r="K164"/>
    </row>
    <row r="165" spans="1:11" s="4" customFormat="1" ht="12.75">
      <c r="A165" s="25"/>
      <c r="B165" s="25"/>
      <c r="C165" s="213"/>
      <c r="D165" s="9">
        <v>1.1</v>
      </c>
      <c r="E165" s="17">
        <f>E7+E20+E24+E26+E32+E38+E46+E54+E63+E68+E74+E78+E86+E93+E100+E111+E117+E119+E125+E128+E154+E157+E158+E159</f>
        <v>34</v>
      </c>
      <c r="F165" s="25"/>
      <c r="G165" s="42"/>
      <c r="H165" s="42"/>
      <c r="J165"/>
      <c r="K165"/>
    </row>
    <row r="166" spans="1:11" s="4" customFormat="1" ht="12.75">
      <c r="A166" s="25"/>
      <c r="B166" s="25"/>
      <c r="C166" s="23"/>
      <c r="D166" s="10"/>
      <c r="E166" s="17">
        <f>SUM(E163:E165)</f>
        <v>65</v>
      </c>
      <c r="F166" s="25"/>
      <c r="G166" s="42"/>
      <c r="H166" s="42"/>
      <c r="J166"/>
      <c r="K166"/>
    </row>
    <row r="167" spans="1:11" s="4" customFormat="1" ht="12.75">
      <c r="A167" s="25"/>
      <c r="B167" s="25"/>
      <c r="C167" s="2"/>
      <c r="D167" s="3"/>
      <c r="E167" s="25"/>
      <c r="F167" s="25"/>
      <c r="G167" s="42"/>
      <c r="H167" s="42"/>
      <c r="J167"/>
      <c r="K167"/>
    </row>
    <row r="168" spans="1:11" s="4" customFormat="1" ht="24.75" customHeight="1">
      <c r="A168" s="25"/>
      <c r="B168" s="25"/>
      <c r="C168" s="214" t="s">
        <v>142</v>
      </c>
      <c r="D168" s="8">
        <v>0.12</v>
      </c>
      <c r="E168" s="17">
        <f>E12+E13+E14+E17+E18+E19+E60+E61+E62+E108+E109+E110+E138+E139+E140</f>
        <v>15</v>
      </c>
      <c r="F168" s="25"/>
      <c r="G168" s="42"/>
      <c r="H168" s="42"/>
      <c r="J168"/>
      <c r="K168"/>
    </row>
    <row r="169" spans="1:11" s="4" customFormat="1" ht="12.75">
      <c r="A169" s="25"/>
      <c r="B169" s="25"/>
      <c r="C169" s="214"/>
      <c r="D169" s="9">
        <v>0.24</v>
      </c>
      <c r="E169" s="17">
        <f>E11+E16+E28+E34+E35+E36+E37++E59+E82+E83+E84+E85+E89+E90+E91+E92+E96+E97+E98+E99+E102+E103+E104+E105+E107+E113+E114+E115+E116+E121+E122+E123+E124+E130+E131+E132+E133+E137+E144+E145+E146+E147</f>
        <v>43</v>
      </c>
      <c r="F169" s="25"/>
      <c r="G169" s="42"/>
      <c r="H169" s="42"/>
      <c r="J169"/>
      <c r="K169"/>
    </row>
    <row r="170" spans="1:11" s="4" customFormat="1" ht="12.75">
      <c r="A170" s="25"/>
      <c r="B170" s="25"/>
      <c r="C170" s="214"/>
      <c r="D170" s="9">
        <v>1.1</v>
      </c>
      <c r="E170" s="36">
        <f>E29+E30+E31+E41+E42+E43+E64+E65+E66+E67+E70+E71+E72+E73</f>
        <v>14</v>
      </c>
      <c r="F170" s="25"/>
      <c r="G170" s="42"/>
      <c r="H170" s="42"/>
      <c r="J170"/>
      <c r="K170"/>
    </row>
    <row r="171" spans="1:11" s="4" customFormat="1" ht="12.75">
      <c r="A171" s="25"/>
      <c r="B171" s="25"/>
      <c r="C171" s="26"/>
      <c r="D171" s="7"/>
      <c r="E171" s="103">
        <f>SUM(E168:E170)</f>
        <v>72</v>
      </c>
      <c r="F171" s="25"/>
      <c r="G171" s="42"/>
      <c r="H171" s="42"/>
      <c r="J171"/>
      <c r="K171"/>
    </row>
    <row r="173" spans="1:11" s="4" customFormat="1" ht="12.75">
      <c r="A173" s="25"/>
      <c r="B173" s="25"/>
      <c r="C173" s="239"/>
      <c r="D173" s="112"/>
      <c r="E173" s="25"/>
      <c r="F173" s="25"/>
      <c r="G173" s="42"/>
      <c r="H173" s="42"/>
      <c r="J173"/>
      <c r="K173"/>
    </row>
    <row r="174" spans="1:11" s="4" customFormat="1" ht="12.75">
      <c r="A174" s="25"/>
      <c r="B174" s="25"/>
      <c r="C174" s="239"/>
      <c r="D174" s="10"/>
      <c r="E174" s="25"/>
      <c r="F174" s="25"/>
      <c r="G174" s="42"/>
      <c r="H174" s="42"/>
      <c r="J174"/>
      <c r="K174"/>
    </row>
    <row r="175" spans="1:11" s="4" customFormat="1" ht="12.75">
      <c r="A175" s="25"/>
      <c r="B175" s="25"/>
      <c r="C175" s="239"/>
      <c r="D175" s="10"/>
      <c r="E175" s="25"/>
      <c r="F175" s="25"/>
      <c r="G175" s="42"/>
      <c r="H175" s="42"/>
      <c r="J175"/>
      <c r="K175"/>
    </row>
    <row r="176" spans="1:11" s="4" customFormat="1" ht="12.75">
      <c r="A176" s="25"/>
      <c r="B176" s="25"/>
      <c r="C176" s="26"/>
      <c r="D176" s="7"/>
      <c r="E176" s="25"/>
      <c r="F176" s="25"/>
      <c r="G176" s="42"/>
      <c r="H176" s="42"/>
      <c r="J176"/>
      <c r="K176"/>
    </row>
  </sheetData>
  <sheetProtection selectLockedCells="1" selectUnlockedCells="1"/>
  <autoFilter ref="A5:I156"/>
  <mergeCells count="239">
    <mergeCell ref="J154:K154"/>
    <mergeCell ref="C163:C165"/>
    <mergeCell ref="C168:C170"/>
    <mergeCell ref="I143:I147"/>
    <mergeCell ref="I152:I153"/>
    <mergeCell ref="A154:A155"/>
    <mergeCell ref="B154:B155"/>
    <mergeCell ref="C154:C155"/>
    <mergeCell ref="A143:A147"/>
    <mergeCell ref="B143:B147"/>
    <mergeCell ref="C173:C175"/>
    <mergeCell ref="H154:H155"/>
    <mergeCell ref="I154:I155"/>
    <mergeCell ref="G154:G155"/>
    <mergeCell ref="A152:A153"/>
    <mergeCell ref="B152:B153"/>
    <mergeCell ref="C152:C153"/>
    <mergeCell ref="G152:G153"/>
    <mergeCell ref="H152:H153"/>
    <mergeCell ref="G143:G147"/>
    <mergeCell ref="H143:H147"/>
    <mergeCell ref="C143:C147"/>
    <mergeCell ref="C136:C140"/>
    <mergeCell ref="G136:G140"/>
    <mergeCell ref="H136:H140"/>
    <mergeCell ref="A141:A142"/>
    <mergeCell ref="B141:B142"/>
    <mergeCell ref="G141:G142"/>
    <mergeCell ref="H141:H142"/>
    <mergeCell ref="I136:I140"/>
    <mergeCell ref="I128:I129"/>
    <mergeCell ref="B130:B133"/>
    <mergeCell ref="C130:C133"/>
    <mergeCell ref="I130:I133"/>
    <mergeCell ref="A134:A135"/>
    <mergeCell ref="G134:G135"/>
    <mergeCell ref="H134:H135"/>
    <mergeCell ref="A136:A140"/>
    <mergeCell ref="B136:B140"/>
    <mergeCell ref="A125:A127"/>
    <mergeCell ref="G125:G127"/>
    <mergeCell ref="H125:H127"/>
    <mergeCell ref="I126:I127"/>
    <mergeCell ref="A128:A133"/>
    <mergeCell ref="D128:D129"/>
    <mergeCell ref="E128:E129"/>
    <mergeCell ref="F128:F129"/>
    <mergeCell ref="G128:G133"/>
    <mergeCell ref="H128:H133"/>
    <mergeCell ref="I119:I120"/>
    <mergeCell ref="B121:B124"/>
    <mergeCell ref="C121:C124"/>
    <mergeCell ref="I121:I124"/>
    <mergeCell ref="E119:E120"/>
    <mergeCell ref="F119:F120"/>
    <mergeCell ref="G119:G124"/>
    <mergeCell ref="H119:H124"/>
    <mergeCell ref="I113:I116"/>
    <mergeCell ref="A117:A118"/>
    <mergeCell ref="D117:D118"/>
    <mergeCell ref="E117:E118"/>
    <mergeCell ref="F117:F118"/>
    <mergeCell ref="G117:G118"/>
    <mergeCell ref="H117:H118"/>
    <mergeCell ref="I117:I118"/>
    <mergeCell ref="A111:A116"/>
    <mergeCell ref="D111:D112"/>
    <mergeCell ref="E111:E112"/>
    <mergeCell ref="F111:F112"/>
    <mergeCell ref="G111:G116"/>
    <mergeCell ref="H111:H116"/>
    <mergeCell ref="A100:A105"/>
    <mergeCell ref="D100:D101"/>
    <mergeCell ref="B102:B105"/>
    <mergeCell ref="C102:C105"/>
    <mergeCell ref="E100:E101"/>
    <mergeCell ref="F100:F101"/>
    <mergeCell ref="G100:G105"/>
    <mergeCell ref="H100:H105"/>
    <mergeCell ref="I89:I92"/>
    <mergeCell ref="A93:A99"/>
    <mergeCell ref="D93:D95"/>
    <mergeCell ref="E93:E95"/>
    <mergeCell ref="F93:F95"/>
    <mergeCell ref="G93:G99"/>
    <mergeCell ref="H93:H99"/>
    <mergeCell ref="I93:I95"/>
    <mergeCell ref="B96:B99"/>
    <mergeCell ref="C96:C99"/>
    <mergeCell ref="A86:A92"/>
    <mergeCell ref="D86:D88"/>
    <mergeCell ref="E86:E88"/>
    <mergeCell ref="F86:F88"/>
    <mergeCell ref="G86:G92"/>
    <mergeCell ref="H86:H92"/>
    <mergeCell ref="B89:B92"/>
    <mergeCell ref="C89:C92"/>
    <mergeCell ref="F2:I3"/>
    <mergeCell ref="A78:A85"/>
    <mergeCell ref="G78:G85"/>
    <mergeCell ref="H78:H85"/>
    <mergeCell ref="B82:B85"/>
    <mergeCell ref="C82:C85"/>
    <mergeCell ref="I82:I85"/>
    <mergeCell ref="I28:I31"/>
    <mergeCell ref="I34:I37"/>
    <mergeCell ref="C58:C62"/>
    <mergeCell ref="B22:B23"/>
    <mergeCell ref="F22:F23"/>
    <mergeCell ref="E22:E23"/>
    <mergeCell ref="D22:D23"/>
    <mergeCell ref="D78:D81"/>
    <mergeCell ref="E78:E81"/>
    <mergeCell ref="A119:A124"/>
    <mergeCell ref="D119:D120"/>
    <mergeCell ref="B106:B110"/>
    <mergeCell ref="C106:C110"/>
    <mergeCell ref="B113:B116"/>
    <mergeCell ref="C113:C116"/>
    <mergeCell ref="A106:A110"/>
    <mergeCell ref="I96:I99"/>
    <mergeCell ref="I100:I101"/>
    <mergeCell ref="I102:I105"/>
    <mergeCell ref="C10:C14"/>
    <mergeCell ref="G10:G14"/>
    <mergeCell ref="I11:I14"/>
    <mergeCell ref="G63:G67"/>
    <mergeCell ref="C63:C67"/>
    <mergeCell ref="C29:C31"/>
    <mergeCell ref="G38:G43"/>
    <mergeCell ref="I111:I112"/>
    <mergeCell ref="I74:I77"/>
    <mergeCell ref="G68:G73"/>
    <mergeCell ref="F68:F69"/>
    <mergeCell ref="H68:H73"/>
    <mergeCell ref="G74:G77"/>
    <mergeCell ref="I86:I88"/>
    <mergeCell ref="G106:G110"/>
    <mergeCell ref="H106:H110"/>
    <mergeCell ref="I107:I110"/>
    <mergeCell ref="F78:F81"/>
    <mergeCell ref="A63:A67"/>
    <mergeCell ref="B70:B73"/>
    <mergeCell ref="C70:C73"/>
    <mergeCell ref="B63:B67"/>
    <mergeCell ref="I78:I81"/>
    <mergeCell ref="H63:H67"/>
    <mergeCell ref="A74:A77"/>
    <mergeCell ref="D74:D77"/>
    <mergeCell ref="E74:E77"/>
    <mergeCell ref="F74:F77"/>
    <mergeCell ref="H74:H77"/>
    <mergeCell ref="A68:A73"/>
    <mergeCell ref="D68:D69"/>
    <mergeCell ref="E68:E69"/>
    <mergeCell ref="I63:I67"/>
    <mergeCell ref="I68:I73"/>
    <mergeCell ref="A58:A62"/>
    <mergeCell ref="H58:H62"/>
    <mergeCell ref="I58:I62"/>
    <mergeCell ref="B58:B62"/>
    <mergeCell ref="G58:G62"/>
    <mergeCell ref="A54:A57"/>
    <mergeCell ref="G54:G57"/>
    <mergeCell ref="H54:H57"/>
    <mergeCell ref="I54:I57"/>
    <mergeCell ref="B54:B57"/>
    <mergeCell ref="A46:A53"/>
    <mergeCell ref="D46:D51"/>
    <mergeCell ref="E46:E51"/>
    <mergeCell ref="I46:I53"/>
    <mergeCell ref="F46:F52"/>
    <mergeCell ref="G46:G53"/>
    <mergeCell ref="H46:H53"/>
    <mergeCell ref="I44:I45"/>
    <mergeCell ref="H38:H43"/>
    <mergeCell ref="I38:I40"/>
    <mergeCell ref="B40:B43"/>
    <mergeCell ref="C41:C43"/>
    <mergeCell ref="I41:I43"/>
    <mergeCell ref="H44:H45"/>
    <mergeCell ref="G44:G45"/>
    <mergeCell ref="F38:F39"/>
    <mergeCell ref="A32:A37"/>
    <mergeCell ref="D32:D33"/>
    <mergeCell ref="E32:E33"/>
    <mergeCell ref="F32:F33"/>
    <mergeCell ref="B44:B45"/>
    <mergeCell ref="C44:C45"/>
    <mergeCell ref="B26:B31"/>
    <mergeCell ref="A44:A45"/>
    <mergeCell ref="H32:H37"/>
    <mergeCell ref="B34:B37"/>
    <mergeCell ref="C34:C37"/>
    <mergeCell ref="I32:I33"/>
    <mergeCell ref="G32:G37"/>
    <mergeCell ref="A38:A43"/>
    <mergeCell ref="D38:D39"/>
    <mergeCell ref="E38:E39"/>
    <mergeCell ref="F24:F25"/>
    <mergeCell ref="H26:H31"/>
    <mergeCell ref="I26:I27"/>
    <mergeCell ref="A24:A25"/>
    <mergeCell ref="D24:D25"/>
    <mergeCell ref="H24:H25"/>
    <mergeCell ref="A26:A31"/>
    <mergeCell ref="D26:D27"/>
    <mergeCell ref="E26:E27"/>
    <mergeCell ref="F26:F27"/>
    <mergeCell ref="E20:E21"/>
    <mergeCell ref="G26:G31"/>
    <mergeCell ref="C15:C19"/>
    <mergeCell ref="G15:G19"/>
    <mergeCell ref="H20:H23"/>
    <mergeCell ref="I24:I25"/>
    <mergeCell ref="I17:I19"/>
    <mergeCell ref="F20:F21"/>
    <mergeCell ref="G20:G23"/>
    <mergeCell ref="E24:E25"/>
    <mergeCell ref="H7:H9"/>
    <mergeCell ref="G24:G25"/>
    <mergeCell ref="A10:A14"/>
    <mergeCell ref="B10:B14"/>
    <mergeCell ref="H10:H14"/>
    <mergeCell ref="I20:I23"/>
    <mergeCell ref="A15:A19"/>
    <mergeCell ref="H15:H19"/>
    <mergeCell ref="A20:A23"/>
    <mergeCell ref="D20:D21"/>
    <mergeCell ref="I7:I8"/>
    <mergeCell ref="B15:B19"/>
    <mergeCell ref="B1:C1"/>
    <mergeCell ref="G1:I1"/>
    <mergeCell ref="D4:F4"/>
    <mergeCell ref="A7:A9"/>
    <mergeCell ref="D7:D8"/>
    <mergeCell ref="E7:E8"/>
    <mergeCell ref="F7:F8"/>
    <mergeCell ref="G7:G9"/>
  </mergeCells>
  <printOptions/>
  <pageMargins left="0.75" right="0.75" top="1" bottom="1" header="0.5118055555555555" footer="0.5118055555555555"/>
  <pageSetup orientation="portrait" paperSize="9" scale="80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Żukowska</dc:creator>
  <cp:keywords/>
  <dc:description/>
  <cp:lastModifiedBy>Anna Żukowska</cp:lastModifiedBy>
  <cp:lastPrinted>2022-01-25T08:35:14Z</cp:lastPrinted>
  <dcterms:created xsi:type="dcterms:W3CDTF">2021-01-12T06:51:01Z</dcterms:created>
  <dcterms:modified xsi:type="dcterms:W3CDTF">2022-01-25T08:37:49Z</dcterms:modified>
  <cp:category/>
  <cp:version/>
  <cp:contentType/>
  <cp:contentStatus/>
</cp:coreProperties>
</file>