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Kosztorys ofertowy" sheetId="2" r:id="rId1"/>
  </sheets>
  <definedNames>
    <definedName name="_xlnm.Print_Area" localSheetId="0">'Kosztorys ofertowy'!$A$1:$G$108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2"/>
  <c r="E94"/>
  <c r="E92"/>
  <c r="E82"/>
  <c r="E72"/>
  <c r="E61"/>
  <c r="E62" s="1"/>
  <c r="E45"/>
  <c r="E49" s="1"/>
  <c r="E50" s="1"/>
  <c r="E35"/>
  <c r="E36" s="1"/>
  <c r="E71" l="1"/>
  <c r="C19" l="1"/>
  <c r="C20"/>
  <c r="C21" l="1"/>
</calcChain>
</file>

<file path=xl/sharedStrings.xml><?xml version="1.0" encoding="utf-8"?>
<sst xmlns="http://schemas.openxmlformats.org/spreadsheetml/2006/main" count="306" uniqueCount="214">
  <si>
    <t>NAZWA INWESTYCJI</t>
  </si>
  <si>
    <t>:</t>
  </si>
  <si>
    <t>ADRES INWESTYCJI</t>
  </si>
  <si>
    <t>INWESTOR</t>
  </si>
  <si>
    <t>Zarząd Dróg Powiatowych w Czarnkowie</t>
  </si>
  <si>
    <t>ADRES INWESTORA</t>
  </si>
  <si>
    <t>ul. Gdańska 56, 64-700 Czarnków</t>
  </si>
  <si>
    <t>BRANŻA</t>
  </si>
  <si>
    <t>DATA OPRACOWANIA</t>
  </si>
  <si>
    <t>Stawka roboczogodziny</t>
  </si>
  <si>
    <t>Poziom cen</t>
  </si>
  <si>
    <t>NARZUTY</t>
  </si>
  <si>
    <t>Koszty pośrednie [Kp]</t>
  </si>
  <si>
    <t>R, S</t>
  </si>
  <si>
    <t>Zysk [Z]</t>
  </si>
  <si>
    <t>R+Kp(R), S+Kp(S)</t>
  </si>
  <si>
    <t>Koszty zakupu [Kz]</t>
  </si>
  <si>
    <t>M</t>
  </si>
  <si>
    <t>VAT [V]</t>
  </si>
  <si>
    <t>S(R+Kp(R)+Z(R), M+Kz(M), S+Kp(S)+Z(S))</t>
  </si>
  <si>
    <t>Wartość kosztorysowa robót bez podatku VAT</t>
  </si>
  <si>
    <t>zł</t>
  </si>
  <si>
    <t>Podatek VAT</t>
  </si>
  <si>
    <t>Ogółem wartość kosztorysowa robót</t>
  </si>
  <si>
    <t>Słownie:</t>
  </si>
  <si>
    <t>Klauzula o uzgodnieniu kosztorysu</t>
  </si>
  <si>
    <t>WYKONAWCA :</t>
  </si>
  <si>
    <t>INWESTOR :</t>
  </si>
  <si>
    <t>Data zatwierdzenia</t>
  </si>
  <si>
    <t>Lp.</t>
  </si>
  <si>
    <t>Nr spec.techn.</t>
  </si>
  <si>
    <t>Opis</t>
  </si>
  <si>
    <t>Jedn. miary</t>
  </si>
  <si>
    <t>Ilość</t>
  </si>
  <si>
    <t>Cena</t>
  </si>
  <si>
    <t>Wartość</t>
  </si>
  <si>
    <t>(5 x 6)</t>
  </si>
  <si>
    <t>ROBOTY PRZYGOTOWAWCZE</t>
  </si>
  <si>
    <t>1.1</t>
  </si>
  <si>
    <t>GEODEZYJNE ROBOTY POMIAROWE</t>
  </si>
  <si>
    <t>1 d.1.1</t>
  </si>
  <si>
    <t>D-01.01.01</t>
  </si>
  <si>
    <t>Roboty pomiarowe przy liniowych robotach ziemnych - trasa drogi w terenie równinnym</t>
  </si>
  <si>
    <t>km</t>
  </si>
  <si>
    <t>1.2</t>
  </si>
  <si>
    <t>ZDJĘCIE WARSTWY HUMUSU I DARNINY</t>
  </si>
  <si>
    <t>2 d.1.2</t>
  </si>
  <si>
    <t>D-01.02.02</t>
  </si>
  <si>
    <t>m2</t>
  </si>
  <si>
    <t>3 d.1.2</t>
  </si>
  <si>
    <t>Roboty ziemne wykon.koparkami przedsiębiernymi o poj.łyżki 1.20 m3 w gr.kat.I-II z transp.urobku samochod.samowyładowczymi na odległość 5 km (WYWÓZ HUMUSU Z DARNINĄ NA SŁADOWISKO WYKONAWCY)</t>
  </si>
  <si>
    <t>m3</t>
  </si>
  <si>
    <t>1.3</t>
  </si>
  <si>
    <t>ROBOTY ROZBIÓRKOWE</t>
  </si>
  <si>
    <t>4 d.1.3</t>
  </si>
  <si>
    <t>D-01.02.04</t>
  </si>
  <si>
    <t>Cięcie nawierzchni z mas mineralno-asfaltowych na głębokość 5 cm - mechanicznie (OBCINANIE KRAWĘDZI NAWIERZCHNI JEZDNI)</t>
  </si>
  <si>
    <t>m</t>
  </si>
  <si>
    <t>5 d.1.3</t>
  </si>
  <si>
    <t>Cięcie nawierzchni z mas mineralno-asfaltowych (następny 1 cm głębokości) - mechanicznie (OBCINANIE KRAWĘDZI NAWIERZCHNI JEZDNI) Krotność = 3</t>
  </si>
  <si>
    <t>6 d.1.3</t>
  </si>
  <si>
    <t>Znaki drogowe płaskie - rozebranie (DO PONOWNEGO MONTAŻU)</t>
  </si>
  <si>
    <t>szt.</t>
  </si>
  <si>
    <t>7 d.1.3</t>
  </si>
  <si>
    <t>Rozebranie słupków do znaków (DO PONOWNEGO MONTAŻU)</t>
  </si>
  <si>
    <t>8 d.1.3</t>
  </si>
  <si>
    <t>Mechaniczne rozebranie nawierzchni z mieszanek mineralno-bitumicznych o grubości 8 cm</t>
  </si>
  <si>
    <t>9 d.1.3</t>
  </si>
  <si>
    <t>Mechaniczne rozebranie nawierzchni z tłucznia kamiennego o grubości 20 cm</t>
  </si>
  <si>
    <t>10 d.1.3</t>
  </si>
  <si>
    <t>Rozebranie krawężników betonowych 15x30 cm na podsypce cementowo-piaskowej</t>
  </si>
  <si>
    <t>11 d.1.3</t>
  </si>
  <si>
    <t>Rozebranie ław pod krawężniki z betonu</t>
  </si>
  <si>
    <t>12 d.1.3</t>
  </si>
  <si>
    <t>Rozebranie obrzeży 8x30 cm na podsypce piaskowej</t>
  </si>
  <si>
    <t>13 d.1.3</t>
  </si>
  <si>
    <t>14 d.1.3</t>
  </si>
  <si>
    <t>Rozebranie barier stalowych pojedynczych</t>
  </si>
  <si>
    <t>15 d.1.3</t>
  </si>
  <si>
    <t>Załadowanie gruzu koparko-ładowarką przy obsłudze na zmianę roboczą przez 4 samochody samowyładowcze</t>
  </si>
  <si>
    <t>16 d.1.3</t>
  </si>
  <si>
    <t>Wywiezienie gruzu z terenu rozbiórki przy mechanicznym załadowaniu i wyładowaniu samochodem samowyładowczym na odległość 10 km</t>
  </si>
  <si>
    <t>ROBOTY ZIEMNE</t>
  </si>
  <si>
    <t>2.1</t>
  </si>
  <si>
    <t>WYKONANIE NASYPÓW</t>
  </si>
  <si>
    <t>17 d.2.1</t>
  </si>
  <si>
    <t>D-02.03.01</t>
  </si>
  <si>
    <t>Roboty ziemne wyk.koparkami przedsiębiernymi 0.60 m3 w ziemi kat.IV uprzednio zmagazynowanej w hałdach z transportem urobku samochodami samowyładowczymi na odl.10 km (ZAŁADUNEK I TRANSPORT MATERIAŁU - NASYP, UZUPEŁNIENIE NASYPU POD CHODNIKIEM DO WYMAGANEJ NIWELETY)</t>
  </si>
  <si>
    <t>18 d.2.1</t>
  </si>
  <si>
    <t>Formowanie i zagęszczanie nasypów o wys. do 3.0 m spycharkami w gruncie kat. I-II (UZUPEŁNIENIE NASYPU POD CHODNIKIEM DO WYMAGANEJ NIWELETY)</t>
  </si>
  <si>
    <t>UZBROJENIE TERENU</t>
  </si>
  <si>
    <t>3.1</t>
  </si>
  <si>
    <t>REGULACJA PIONOWA URZĄDZEŃ PODZIEMNYCH</t>
  </si>
  <si>
    <t>D-03.02.02</t>
  </si>
  <si>
    <t>21 d.3.1</t>
  </si>
  <si>
    <t>Regulacja pionowa studzienek dla zaworów wodociągowych</t>
  </si>
  <si>
    <t>22 d.3.1</t>
  </si>
  <si>
    <t>Regulacja pionowa studzienek dla studzienek telefonicznych</t>
  </si>
  <si>
    <t>PODBUDOWY</t>
  </si>
  <si>
    <t>4.1</t>
  </si>
  <si>
    <t>KORYTOWANIE</t>
  </si>
  <si>
    <t>23 d.4.1</t>
  </si>
  <si>
    <t>D-04.01.01</t>
  </si>
  <si>
    <t>24 d.4.1</t>
  </si>
  <si>
    <t>Roboty ziemne wykon.koparkami przedsiębiernymi o poj.łyżki 1.20 m3 w gr.kat.I-II z transp.urobku samochod.samowyładowczymi na odległość 5 km (WYWÓZ MATERIAŁU Z KORYTOWANIA NA SŁADOWISKO WYKONAWCY)</t>
  </si>
  <si>
    <t>4.2</t>
  </si>
  <si>
    <t>PROFILOWANIE I ZAGĘSZCZENIE PODŁOŻA</t>
  </si>
  <si>
    <t>25 d.4.2</t>
  </si>
  <si>
    <t>Mechaniczne profilowanie i zagęszczenie podłoża pod warstwy konstrukcyjne nawierzchni w gruncie kat. I-IV (CHODNIKI)</t>
  </si>
  <si>
    <t>26 d.4.2</t>
  </si>
  <si>
    <t>Mechaniczne profilowanie i zagęszczenie podłoża pod warstwy konstrukcyjne nawierzchni w gruncie kat. I-IV (ZJAZDY)</t>
  </si>
  <si>
    <t>4.3</t>
  </si>
  <si>
    <t>PODBUDOWA Z KRUSZYWA ŁAMANEGO STABILIZOWANEGO MECHANICZNIE</t>
  </si>
  <si>
    <t>28 d.4.3</t>
  </si>
  <si>
    <t>NAWIERZCHNIE</t>
  </si>
  <si>
    <t>NAWIERZCHNIA Z BRUKOWEJ KOSTKI BETONOWEJ</t>
  </si>
  <si>
    <t>D-05.03.23a</t>
  </si>
  <si>
    <t>Chodniki z kostki brukowej betonowej grubości 8 cm GRAFITOWA na podsypce cementowo-piaskowej z wypełnieniem spoin piaskiem (ZJAZDY)</t>
  </si>
  <si>
    <t>ROBOTY WYKOŃCZENIOWE</t>
  </si>
  <si>
    <t>6.1</t>
  </si>
  <si>
    <t>UMOCNIENIE POWIERZCHNIOWE SKARP</t>
  </si>
  <si>
    <t>32 d.6.1</t>
  </si>
  <si>
    <t>D-06.01.01</t>
  </si>
  <si>
    <t>Ręczne plantowanie powierzchni gruntu rodzimego kat.I-III</t>
  </si>
  <si>
    <t>33 d.6.1</t>
  </si>
  <si>
    <t>34 d.6.1</t>
  </si>
  <si>
    <t>Obsianie skarp w ziemi urodzajnej w granicach pasa drogowego</t>
  </si>
  <si>
    <t>38 d.6.2</t>
  </si>
  <si>
    <t>6.3</t>
  </si>
  <si>
    <t>POBOCZA</t>
  </si>
  <si>
    <t>44 d.6.3</t>
  </si>
  <si>
    <t>D-06.03.01</t>
  </si>
  <si>
    <t>Mechaniczne profilowanie i zagęszczenie podłoża pod warstwy konstrukcyjne nawierzchni w gruncie kat. I-IV (POBOCZA)</t>
  </si>
  <si>
    <t>6.4</t>
  </si>
  <si>
    <t>ROWY</t>
  </si>
  <si>
    <t>46 d.6.4</t>
  </si>
  <si>
    <t>D-06.04.01</t>
  </si>
  <si>
    <t>Odmulenie koparko-odmularkami cieków o szer.dna do 0.4 m. Grub.warstwy odmulanej 50 cm (OCZYSZCZENIE I POGŁĘBIENIE ROWÓW PRZYDROŻNYCH Z PROFILOWANIEM SKARP) Krotność = 1.25</t>
  </si>
  <si>
    <t>47 d.6.4</t>
  </si>
  <si>
    <t>Roboty ziemne wyk.koparkami podsiębiernymi 0.40 m3 w ziemi kat.I-III uprzednio zmagazynowanej w hałdach z transportem urobku samochodami samowyładowczymi na odl.10 km (WYWÓZ UROBKU Z OCZYSZCZENIA ROWÓW)</t>
  </si>
  <si>
    <t>URZĄDZENIA BEZPIECZEŃSTWA RUCHU</t>
  </si>
  <si>
    <t>7.1</t>
  </si>
  <si>
    <t>OZNAKOWANIE PIONOWE</t>
  </si>
  <si>
    <t>48 d.7.1</t>
  </si>
  <si>
    <t>D-07.02.01</t>
  </si>
  <si>
    <t>Pionowe znaki drogowe - słupki z rur stalowych (Z DEMONTAŻU)</t>
  </si>
  <si>
    <t>49 d.7.1</t>
  </si>
  <si>
    <t>Pionowe znaki drogowe - słupki z rur stalowych</t>
  </si>
  <si>
    <t>50 d.7.1</t>
  </si>
  <si>
    <t>Pionowe znaki drogowe - znaki zakazu, nakazu, ostrzegawcze i informacyjne o pow. do 0.3 m2 (Z DEMONTAŻU)</t>
  </si>
  <si>
    <t>51 d.7.1</t>
  </si>
  <si>
    <t>Pionowe znaki drogowe - znaki zakazu, nakazu, ostrzegawcze i informacyjne o pow. do 0.3 m2</t>
  </si>
  <si>
    <t>7.2</t>
  </si>
  <si>
    <t>URZĄDZENIA BEZPIECZEŃSTWA RUCHU DROGOWEGO</t>
  </si>
  <si>
    <t>52 d.7.2</t>
  </si>
  <si>
    <t>D-07.05.01</t>
  </si>
  <si>
    <t>8.1</t>
  </si>
  <si>
    <t>KRAWĘŻNIKI BETONOWE</t>
  </si>
  <si>
    <t>54 d.8.1</t>
  </si>
  <si>
    <t>D-08.01.01</t>
  </si>
  <si>
    <t>55 d.8.1</t>
  </si>
  <si>
    <t>56 d.8.1</t>
  </si>
  <si>
    <t>57 d.8.1</t>
  </si>
  <si>
    <t>Krawężniki betonowe wystające o wymiarach 15x22 cm NAJAZDOWE na podsypce cementowo-piaskowej</t>
  </si>
  <si>
    <t>8.2</t>
  </si>
  <si>
    <t>OBRZEŻA CHODNIKOWE BETONOWE</t>
  </si>
  <si>
    <t>60 d.8.2</t>
  </si>
  <si>
    <t>D-08.03.01</t>
  </si>
  <si>
    <t>Ława pod krawężniki betonowa z oporem (OBRZEŻE BETONOWE 8X30 CM)</t>
  </si>
  <si>
    <t>62 d.8.2</t>
  </si>
  <si>
    <t>Obrzeża betonowe o wymiarach 30x8 cm na podsypce cementowo-piaskowej z wypełnieniem spoin zaprawą cementową</t>
  </si>
  <si>
    <t>DOKUMENTACJA POWYKONAWCZA</t>
  </si>
  <si>
    <t>65 d.9</t>
  </si>
  <si>
    <t>D-00.00.00</t>
  </si>
  <si>
    <t>Obsługa geodezyjna z inwentaryzacją powykonawczą</t>
  </si>
  <si>
    <t>kpl</t>
  </si>
  <si>
    <t>ADRES OFERENTA</t>
  </si>
  <si>
    <t>DROGOWA</t>
  </si>
  <si>
    <t>OPRAWCOWAŁ:</t>
  </si>
  <si>
    <t>Data opracowania 20.02.2020 r.</t>
  </si>
  <si>
    <t>OZNAKOWANIE POZIOME</t>
  </si>
  <si>
    <t xml:space="preserve">Malowanie przejść dla pieszych </t>
  </si>
  <si>
    <t>66 d.10</t>
  </si>
  <si>
    <t xml:space="preserve">Przebudowa drogi - budowa chonika przy drodze powiatowej nr 1846P w m. Krosin, </t>
  </si>
  <si>
    <t>Krosin, 64-710 Połajewo</t>
  </si>
  <si>
    <t>WYKONAWCA</t>
  </si>
  <si>
    <t xml:space="preserve">Rozebranie nawierzchni z kostki betonowej 20x10 cm na podsypce piaskowej z wypełnieniem spoin piaskiem </t>
  </si>
  <si>
    <t>Mechaniczne wykonanie koryta na całej szerokości jezdni i chodników w gruncie kat. I-IV głębokości 10 cm (ZJAZDY) Krotność = 1,0</t>
  </si>
  <si>
    <t>Usunięcie warstwy ziemi urodzajnej (humusu) o grubości 25 cm za pomocą spycharek</t>
  </si>
  <si>
    <t xml:space="preserve"> 5.1 </t>
  </si>
  <si>
    <t>30 d.5.1</t>
  </si>
  <si>
    <t>31 d.5.1</t>
  </si>
  <si>
    <t>Chodniki z kostki brukowej betonowej grubości 8 cm na podsypce cementowo-piaskowej z wypełnieniem spoin piaskiem (CHODNIKI) kolor szary + 2 rzędy grafitowe</t>
  </si>
  <si>
    <t>Bariery ochronne stalowe jednostronne (materiał z demontażu)</t>
  </si>
  <si>
    <t>Oporniki betonowe wystające o wymiarach 12x25 cm na podsypce cementowo-piaskowej</t>
  </si>
  <si>
    <t xml:space="preserve">Malowanie linii segregacyjnych </t>
  </si>
  <si>
    <t>D-04.06.02</t>
  </si>
  <si>
    <t>D-04.05.01</t>
  </si>
  <si>
    <t>Podbudowy z gruntu stabilizowanego cementem w ilości 25 kg/m2, warstwa gr.15 cm (GRUNT STABILIOWANY CEMENTEM O Rm = 2,5 MPa) - materiał z wytwórni betonu</t>
  </si>
  <si>
    <t>Wykonanie podbudowy o grubości warstwy po zagęszczeniu 20 cm z betonu cementowego C8/10 (ZJAZDY) - materiał z wytwórni betonu</t>
  </si>
  <si>
    <t>Ława pod krawężniki betonowa z oporem (KRAWĘŻNIK 15x22 CM NAJAZDOWY) - C12/15</t>
  </si>
  <si>
    <t>Ława pod opornik betonowy betonowa z oporem (OPORNIK 12x25 CM) - C12/15</t>
  </si>
  <si>
    <t>Humusowanie skarp i powierzchni płaskich z obsianiem przy grub.warstwy humusu 5 cm</t>
  </si>
  <si>
    <t>……………………………………………..</t>
  </si>
  <si>
    <t>………………………………………………</t>
  </si>
  <si>
    <t>………………………………………………..</t>
  </si>
  <si>
    <t>……………………………………………….</t>
  </si>
  <si>
    <t>……………………………………..</t>
  </si>
  <si>
    <t>………………………………….</t>
  </si>
  <si>
    <t>………</t>
  </si>
  <si>
    <t>………..</t>
  </si>
  <si>
    <t>KOSZTORYS OFERTOWY</t>
  </si>
  <si>
    <t>Załącznik nr 10</t>
  </si>
  <si>
    <t>ZDP-2.2410.21.2021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</si>
</sst>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3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8" fontId="26" fillId="0" borderId="17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9" fontId="26" fillId="0" borderId="18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44" fontId="18" fillId="0" borderId="17" xfId="43" applyFont="1" applyBorder="1" applyAlignment="1">
      <alignment horizontal="left" vertical="center" wrapText="1"/>
    </xf>
    <xf numFmtId="44" fontId="18" fillId="0" borderId="0" xfId="43" applyFont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44" fontId="18" fillId="0" borderId="18" xfId="43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9" fontId="26" fillId="0" borderId="0" xfId="0" applyNumberFormat="1" applyFont="1" applyBorder="1" applyAlignment="1">
      <alignment horizontal="right" vertical="center" wrapText="1"/>
    </xf>
    <xf numFmtId="10" fontId="26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44" fontId="23" fillId="0" borderId="10" xfId="43" applyFont="1" applyBorder="1" applyAlignment="1">
      <alignment horizontal="right" vertical="center" wrapText="1"/>
    </xf>
    <xf numFmtId="164" fontId="23" fillId="0" borderId="10" xfId="42" applyNumberFormat="1" applyFont="1" applyBorder="1" applyAlignment="1">
      <alignment horizontal="right" vertical="center" wrapText="1"/>
    </xf>
    <xf numFmtId="44" fontId="23" fillId="0" borderId="10" xfId="0" applyNumberFormat="1" applyFont="1" applyBorder="1" applyAlignment="1">
      <alignment horizontal="right" vertical="center" wrapText="1"/>
    </xf>
    <xf numFmtId="164" fontId="23" fillId="0" borderId="10" xfId="42" applyFont="1" applyBorder="1" applyAlignment="1">
      <alignment horizontal="right" vertical="center" wrapText="1"/>
    </xf>
    <xf numFmtId="43" fontId="23" fillId="0" borderId="10" xfId="0" applyNumberFormat="1" applyFont="1" applyBorder="1" applyAlignment="1">
      <alignment horizontal="right" vertical="center" wrapText="1"/>
    </xf>
    <xf numFmtId="16" fontId="18" fillId="0" borderId="10" xfId="0" applyNumberFormat="1" applyFont="1" applyBorder="1" applyAlignment="1">
      <alignment horizontal="right" vertical="center" wrapText="1"/>
    </xf>
    <xf numFmtId="44" fontId="18" fillId="0" borderId="10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right" vertical="top"/>
    </xf>
    <xf numFmtId="0" fontId="19" fillId="0" borderId="18" xfId="0" applyFont="1" applyBorder="1" applyAlignment="1">
      <alignment horizontal="center" wrapText="1"/>
    </xf>
    <xf numFmtId="0" fontId="19" fillId="0" borderId="18" xfId="0" applyFont="1" applyBorder="1" applyAlignment="1">
      <alignment wrapText="1"/>
    </xf>
  </cellXfs>
  <cellStyles count="44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Dziesiętny" xfId="42" builtinId="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alutowy" xfId="43" builtinId="4"/>
    <cellStyle name="Złe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showGridLines="0" tabSelected="1" view="pageBreakPreview" topLeftCell="A104" zoomScaleSheetLayoutView="100" workbookViewId="0">
      <selection activeCell="E1" sqref="E1"/>
    </sheetView>
  </sheetViews>
  <sheetFormatPr defaultRowHeight="14.25"/>
  <cols>
    <col min="1" max="1" width="14.5" customWidth="1"/>
    <col min="2" max="2" width="10.875" customWidth="1"/>
    <col min="3" max="3" width="36" bestFit="1" customWidth="1"/>
    <col min="4" max="4" width="8" customWidth="1"/>
    <col min="5" max="5" width="12.125" customWidth="1"/>
    <col min="6" max="6" width="10.125" customWidth="1"/>
    <col min="7" max="7" width="10.75" customWidth="1"/>
  </cols>
  <sheetData>
    <row r="1" spans="1:7" s="5" customFormat="1" ht="39.75" customHeight="1">
      <c r="A1" s="59" t="s">
        <v>213</v>
      </c>
      <c r="B1" s="59"/>
      <c r="C1" s="61" t="s">
        <v>211</v>
      </c>
      <c r="D1" s="61"/>
      <c r="E1" s="62"/>
      <c r="F1" s="60" t="s">
        <v>212</v>
      </c>
      <c r="G1" s="60"/>
    </row>
    <row r="2" spans="1:7" s="5" customFormat="1" ht="35.1" customHeight="1">
      <c r="A2" s="9" t="s">
        <v>0</v>
      </c>
      <c r="B2" s="10" t="s">
        <v>1</v>
      </c>
      <c r="C2" s="55" t="s">
        <v>183</v>
      </c>
      <c r="D2" s="55"/>
      <c r="E2" s="55"/>
      <c r="F2" s="55"/>
      <c r="G2" s="55"/>
    </row>
    <row r="3" spans="1:7" s="5" customFormat="1" ht="24.95" customHeight="1">
      <c r="A3" s="6" t="s">
        <v>2</v>
      </c>
      <c r="B3" s="10" t="s">
        <v>1</v>
      </c>
      <c r="C3" s="6" t="s">
        <v>184</v>
      </c>
      <c r="D3" s="7"/>
      <c r="E3" s="7"/>
      <c r="F3" s="7"/>
      <c r="G3" s="7"/>
    </row>
    <row r="4" spans="1:7" s="5" customFormat="1" ht="24.95" customHeight="1">
      <c r="A4" s="9" t="s">
        <v>3</v>
      </c>
      <c r="B4" s="10" t="s">
        <v>1</v>
      </c>
      <c r="C4" s="8" t="s">
        <v>4</v>
      </c>
      <c r="D4" s="7"/>
      <c r="E4" s="7"/>
      <c r="F4" s="7"/>
      <c r="G4" s="7"/>
    </row>
    <row r="5" spans="1:7" s="5" customFormat="1" ht="24.95" customHeight="1">
      <c r="A5" s="6" t="s">
        <v>5</v>
      </c>
      <c r="B5" s="10" t="s">
        <v>1</v>
      </c>
      <c r="C5" s="6" t="s">
        <v>6</v>
      </c>
      <c r="D5" s="7"/>
      <c r="E5" s="7"/>
      <c r="F5" s="7"/>
      <c r="G5" s="7"/>
    </row>
    <row r="6" spans="1:7" s="5" customFormat="1" ht="24.95" customHeight="1">
      <c r="A6" s="9" t="s">
        <v>185</v>
      </c>
      <c r="B6" s="10" t="s">
        <v>1</v>
      </c>
      <c r="C6" s="8" t="s">
        <v>203</v>
      </c>
      <c r="D6" s="7"/>
      <c r="E6" s="7"/>
      <c r="F6" s="7"/>
      <c r="G6" s="7"/>
    </row>
    <row r="7" spans="1:7" s="5" customFormat="1" ht="24.95" customHeight="1">
      <c r="A7" s="6" t="s">
        <v>176</v>
      </c>
      <c r="B7" s="10" t="s">
        <v>1</v>
      </c>
      <c r="C7" s="6" t="s">
        <v>204</v>
      </c>
      <c r="D7" s="7"/>
      <c r="E7" s="7"/>
      <c r="F7" s="7"/>
      <c r="G7" s="7"/>
    </row>
    <row r="8" spans="1:7" s="5" customFormat="1" ht="24.95" customHeight="1">
      <c r="A8" s="6" t="s">
        <v>7</v>
      </c>
      <c r="B8" s="10" t="s">
        <v>1</v>
      </c>
      <c r="C8" s="6" t="s">
        <v>177</v>
      </c>
      <c r="D8" s="7"/>
      <c r="E8" s="7"/>
      <c r="F8" s="7"/>
      <c r="G8" s="7"/>
    </row>
    <row r="9" spans="1:7" s="5" customFormat="1" ht="24.95" customHeight="1">
      <c r="A9" s="6" t="s">
        <v>178</v>
      </c>
      <c r="B9" s="10" t="s">
        <v>1</v>
      </c>
      <c r="C9" s="6" t="s">
        <v>205</v>
      </c>
      <c r="D9" s="7"/>
      <c r="E9" s="7"/>
      <c r="F9" s="7"/>
      <c r="G9" s="7"/>
    </row>
    <row r="10" spans="1:7" s="5" customFormat="1" ht="24.95" customHeight="1">
      <c r="A10" s="6" t="s">
        <v>8</v>
      </c>
      <c r="B10" s="10" t="s">
        <v>1</v>
      </c>
      <c r="C10" s="6" t="s">
        <v>206</v>
      </c>
      <c r="D10" s="7"/>
      <c r="E10" s="7"/>
      <c r="F10" s="7"/>
      <c r="G10" s="7"/>
    </row>
    <row r="11" spans="1:7" s="5" customFormat="1" ht="24.95" customHeight="1">
      <c r="A11" s="11" t="s">
        <v>9</v>
      </c>
      <c r="B11" s="12" t="s">
        <v>1</v>
      </c>
      <c r="C11" s="13" t="s">
        <v>207</v>
      </c>
      <c r="D11" s="14"/>
      <c r="E11" s="14"/>
      <c r="F11" s="14"/>
      <c r="G11" s="14"/>
    </row>
    <row r="12" spans="1:7" s="5" customFormat="1" ht="24.95" customHeight="1">
      <c r="A12" s="15" t="s">
        <v>10</v>
      </c>
      <c r="B12" s="16" t="s">
        <v>1</v>
      </c>
      <c r="C12" s="15" t="s">
        <v>208</v>
      </c>
      <c r="D12" s="17"/>
      <c r="E12" s="17"/>
      <c r="F12" s="17"/>
      <c r="G12" s="17"/>
    </row>
    <row r="13" spans="1:7" s="5" customFormat="1" ht="24.95" customHeight="1">
      <c r="A13" s="18" t="s">
        <v>11</v>
      </c>
      <c r="B13" s="19"/>
      <c r="C13" s="18"/>
      <c r="D13" s="17"/>
      <c r="E13" s="17"/>
      <c r="F13" s="17"/>
      <c r="G13" s="17"/>
    </row>
    <row r="14" spans="1:7" s="5" customFormat="1" ht="24.95" customHeight="1">
      <c r="A14" s="15" t="s">
        <v>12</v>
      </c>
      <c r="B14" s="31" t="s">
        <v>209</v>
      </c>
      <c r="C14" s="15" t="s">
        <v>13</v>
      </c>
      <c r="D14" s="17"/>
      <c r="E14" s="17"/>
      <c r="F14" s="17"/>
      <c r="G14" s="17"/>
    </row>
    <row r="15" spans="1:7" s="5" customFormat="1" ht="24.95" customHeight="1">
      <c r="A15" s="15" t="s">
        <v>14</v>
      </c>
      <c r="B15" s="32" t="s">
        <v>210</v>
      </c>
      <c r="C15" s="15" t="s">
        <v>15</v>
      </c>
      <c r="D15" s="17"/>
      <c r="E15" s="17"/>
      <c r="F15" s="17"/>
      <c r="G15" s="17"/>
    </row>
    <row r="16" spans="1:7" s="5" customFormat="1" ht="24.95" customHeight="1">
      <c r="A16" s="15" t="s">
        <v>16</v>
      </c>
      <c r="B16" s="32" t="s">
        <v>210</v>
      </c>
      <c r="C16" s="15" t="s">
        <v>17</v>
      </c>
      <c r="D16" s="17"/>
      <c r="E16" s="17"/>
      <c r="F16" s="17"/>
      <c r="G16" s="17"/>
    </row>
    <row r="17" spans="1:7" s="5" customFormat="1" ht="24.95" customHeight="1">
      <c r="A17" s="15" t="s">
        <v>18</v>
      </c>
      <c r="B17" s="31">
        <v>0.23</v>
      </c>
      <c r="C17" s="15" t="s">
        <v>19</v>
      </c>
      <c r="D17" s="17"/>
      <c r="E17" s="17"/>
      <c r="F17" s="17"/>
      <c r="G17" s="17"/>
    </row>
    <row r="18" spans="1:7" s="5" customFormat="1" ht="20.100000000000001" customHeight="1">
      <c r="A18" s="20"/>
      <c r="B18" s="21"/>
      <c r="C18" s="20"/>
      <c r="D18" s="22"/>
      <c r="E18" s="22"/>
      <c r="F18" s="22"/>
      <c r="G18" s="22"/>
    </row>
    <row r="19" spans="1:7" ht="24.95" customHeight="1">
      <c r="A19" s="23" t="s">
        <v>20</v>
      </c>
      <c r="B19" s="24" t="s">
        <v>1</v>
      </c>
      <c r="C19" s="25">
        <f>G104</f>
        <v>0</v>
      </c>
      <c r="D19" s="14"/>
      <c r="E19" s="14"/>
      <c r="F19" s="14"/>
      <c r="G19" s="14"/>
    </row>
    <row r="20" spans="1:7" ht="24.95" customHeight="1">
      <c r="A20" s="6" t="s">
        <v>22</v>
      </c>
      <c r="B20" s="10" t="s">
        <v>1</v>
      </c>
      <c r="C20" s="26">
        <f>G105</f>
        <v>0</v>
      </c>
      <c r="D20" s="7"/>
      <c r="E20" s="7"/>
      <c r="F20" s="7"/>
      <c r="G20" s="7"/>
    </row>
    <row r="21" spans="1:7" ht="24.95" customHeight="1">
      <c r="A21" s="27" t="s">
        <v>23</v>
      </c>
      <c r="B21" s="28" t="s">
        <v>1</v>
      </c>
      <c r="C21" s="29">
        <f>G106</f>
        <v>0</v>
      </c>
      <c r="D21" s="22"/>
      <c r="E21" s="22"/>
      <c r="F21" s="22"/>
      <c r="G21" s="22"/>
    </row>
    <row r="22" spans="1:7" ht="27.75" customHeight="1">
      <c r="A22" s="30" t="s">
        <v>24</v>
      </c>
      <c r="B22" s="54"/>
      <c r="C22" s="54"/>
      <c r="D22" s="54"/>
      <c r="E22" s="54"/>
      <c r="F22" s="54"/>
      <c r="G22" s="54"/>
    </row>
    <row r="23" spans="1:7" ht="29.25" hidden="1">
      <c r="A23" s="3"/>
      <c r="B23" s="4" t="s">
        <v>25</v>
      </c>
      <c r="C23" s="3"/>
    </row>
    <row r="24" spans="1:7" ht="30" hidden="1" customHeight="1">
      <c r="A24" s="1" t="s">
        <v>26</v>
      </c>
      <c r="B24" s="2"/>
      <c r="C24" s="1" t="s">
        <v>27</v>
      </c>
    </row>
    <row r="25" spans="1:7" ht="27.75" hidden="1" customHeight="1">
      <c r="A25" s="1" t="s">
        <v>179</v>
      </c>
      <c r="B25" s="2"/>
      <c r="C25" s="1" t="s">
        <v>28</v>
      </c>
    </row>
    <row r="26" spans="1:7" ht="14.25" customHeight="1">
      <c r="A26" s="1"/>
      <c r="B26" s="2"/>
      <c r="C26" s="1"/>
    </row>
    <row r="27" spans="1:7">
      <c r="A27" s="56" t="s">
        <v>29</v>
      </c>
      <c r="B27" s="56" t="s">
        <v>30</v>
      </c>
      <c r="C27" s="56" t="s">
        <v>31</v>
      </c>
      <c r="D27" s="56" t="s">
        <v>32</v>
      </c>
      <c r="E27" s="56" t="s">
        <v>33</v>
      </c>
      <c r="F27" s="34" t="s">
        <v>34</v>
      </c>
      <c r="G27" s="34" t="s">
        <v>35</v>
      </c>
    </row>
    <row r="28" spans="1:7">
      <c r="A28" s="57"/>
      <c r="B28" s="57"/>
      <c r="C28" s="57"/>
      <c r="D28" s="57"/>
      <c r="E28" s="57"/>
      <c r="F28" s="35" t="s">
        <v>21</v>
      </c>
      <c r="G28" s="35" t="s">
        <v>21</v>
      </c>
    </row>
    <row r="29" spans="1:7">
      <c r="A29" s="58"/>
      <c r="B29" s="58"/>
      <c r="C29" s="58"/>
      <c r="D29" s="58"/>
      <c r="E29" s="58"/>
      <c r="F29" s="36"/>
      <c r="G29" s="37" t="s">
        <v>36</v>
      </c>
    </row>
    <row r="30" spans="1:7">
      <c r="A30" s="38">
        <v>1</v>
      </c>
      <c r="B30" s="38">
        <v>2</v>
      </c>
      <c r="C30" s="38">
        <v>3</v>
      </c>
      <c r="D30" s="38">
        <v>4</v>
      </c>
      <c r="E30" s="38">
        <v>5</v>
      </c>
      <c r="F30" s="38">
        <v>6</v>
      </c>
      <c r="G30" s="38">
        <v>7</v>
      </c>
    </row>
    <row r="31" spans="1:7">
      <c r="A31" s="39">
        <v>1</v>
      </c>
      <c r="B31" s="40"/>
      <c r="C31" s="50" t="s">
        <v>37</v>
      </c>
      <c r="D31" s="51"/>
      <c r="E31" s="51"/>
      <c r="F31" s="51"/>
      <c r="G31" s="52"/>
    </row>
    <row r="32" spans="1:7">
      <c r="A32" s="39" t="s">
        <v>38</v>
      </c>
      <c r="B32" s="40"/>
      <c r="C32" s="50" t="s">
        <v>39</v>
      </c>
      <c r="D32" s="51"/>
      <c r="E32" s="51"/>
      <c r="F32" s="51"/>
      <c r="G32" s="52"/>
    </row>
    <row r="33" spans="1:7" ht="25.5">
      <c r="A33" s="41" t="s">
        <v>40</v>
      </c>
      <c r="B33" s="42" t="s">
        <v>41</v>
      </c>
      <c r="C33" s="42" t="s">
        <v>42</v>
      </c>
      <c r="D33" s="42" t="s">
        <v>43</v>
      </c>
      <c r="E33" s="41">
        <v>0.154</v>
      </c>
      <c r="F33" s="43"/>
      <c r="G33" s="43"/>
    </row>
    <row r="34" spans="1:7">
      <c r="A34" s="39" t="s">
        <v>44</v>
      </c>
      <c r="B34" s="40"/>
      <c r="C34" s="50" t="s">
        <v>45</v>
      </c>
      <c r="D34" s="51"/>
      <c r="E34" s="51"/>
      <c r="F34" s="51"/>
      <c r="G34" s="52"/>
    </row>
    <row r="35" spans="1:7" ht="25.5">
      <c r="A35" s="41" t="s">
        <v>46</v>
      </c>
      <c r="B35" s="42" t="s">
        <v>47</v>
      </c>
      <c r="C35" s="42" t="s">
        <v>188</v>
      </c>
      <c r="D35" s="42" t="s">
        <v>48</v>
      </c>
      <c r="E35" s="44">
        <f>249+74+9</f>
        <v>332</v>
      </c>
      <c r="F35" s="43"/>
      <c r="G35" s="45"/>
    </row>
    <row r="36" spans="1:7" ht="76.5">
      <c r="A36" s="41" t="s">
        <v>49</v>
      </c>
      <c r="B36" s="42" t="s">
        <v>47</v>
      </c>
      <c r="C36" s="42" t="s">
        <v>50</v>
      </c>
      <c r="D36" s="42" t="s">
        <v>51</v>
      </c>
      <c r="E36" s="46">
        <f>E35*0.25</f>
        <v>83</v>
      </c>
      <c r="F36" s="43"/>
      <c r="G36" s="45"/>
    </row>
    <row r="37" spans="1:7">
      <c r="A37" s="39" t="s">
        <v>52</v>
      </c>
      <c r="B37" s="40"/>
      <c r="C37" s="50" t="s">
        <v>53</v>
      </c>
      <c r="D37" s="51"/>
      <c r="E37" s="51"/>
      <c r="F37" s="51"/>
      <c r="G37" s="52"/>
    </row>
    <row r="38" spans="1:7" ht="51">
      <c r="A38" s="41" t="s">
        <v>54</v>
      </c>
      <c r="B38" s="42" t="s">
        <v>55</v>
      </c>
      <c r="C38" s="42" t="s">
        <v>56</v>
      </c>
      <c r="D38" s="42" t="s">
        <v>57</v>
      </c>
      <c r="E38" s="46">
        <v>44</v>
      </c>
      <c r="F38" s="43"/>
      <c r="G38" s="43"/>
    </row>
    <row r="39" spans="1:7" ht="51">
      <c r="A39" s="41" t="s">
        <v>58</v>
      </c>
      <c r="B39" s="42" t="s">
        <v>55</v>
      </c>
      <c r="C39" s="42" t="s">
        <v>59</v>
      </c>
      <c r="D39" s="42" t="s">
        <v>57</v>
      </c>
      <c r="E39" s="46">
        <v>44</v>
      </c>
      <c r="F39" s="43"/>
      <c r="G39" s="43"/>
    </row>
    <row r="40" spans="1:7" ht="25.5">
      <c r="A40" s="41" t="s">
        <v>60</v>
      </c>
      <c r="B40" s="42" t="s">
        <v>55</v>
      </c>
      <c r="C40" s="42" t="s">
        <v>61</v>
      </c>
      <c r="D40" s="42" t="s">
        <v>62</v>
      </c>
      <c r="E40" s="46">
        <v>5</v>
      </c>
      <c r="F40" s="43"/>
      <c r="G40" s="43"/>
    </row>
    <row r="41" spans="1:7" ht="25.5">
      <c r="A41" s="41" t="s">
        <v>63</v>
      </c>
      <c r="B41" s="42" t="s">
        <v>55</v>
      </c>
      <c r="C41" s="42" t="s">
        <v>64</v>
      </c>
      <c r="D41" s="42" t="s">
        <v>62</v>
      </c>
      <c r="E41" s="46">
        <v>6</v>
      </c>
      <c r="F41" s="43"/>
      <c r="G41" s="43"/>
    </row>
    <row r="42" spans="1:7" ht="38.25">
      <c r="A42" s="41" t="s">
        <v>65</v>
      </c>
      <c r="B42" s="42" t="s">
        <v>55</v>
      </c>
      <c r="C42" s="42" t="s">
        <v>66</v>
      </c>
      <c r="D42" s="42" t="s">
        <v>48</v>
      </c>
      <c r="E42" s="41">
        <v>22.4</v>
      </c>
      <c r="F42" s="43"/>
      <c r="G42" s="43"/>
    </row>
    <row r="43" spans="1:7" ht="25.5">
      <c r="A43" s="41" t="s">
        <v>67</v>
      </c>
      <c r="B43" s="42" t="s">
        <v>55</v>
      </c>
      <c r="C43" s="42" t="s">
        <v>68</v>
      </c>
      <c r="D43" s="42" t="s">
        <v>48</v>
      </c>
      <c r="E43" s="46">
        <v>48.5</v>
      </c>
      <c r="F43" s="43"/>
      <c r="G43" s="43"/>
    </row>
    <row r="44" spans="1:7" ht="25.5">
      <c r="A44" s="41" t="s">
        <v>69</v>
      </c>
      <c r="B44" s="42" t="s">
        <v>55</v>
      </c>
      <c r="C44" s="42" t="s">
        <v>70</v>
      </c>
      <c r="D44" s="42" t="s">
        <v>57</v>
      </c>
      <c r="E44" s="46">
        <v>7</v>
      </c>
      <c r="F44" s="43"/>
      <c r="G44" s="43"/>
    </row>
    <row r="45" spans="1:7">
      <c r="A45" s="41" t="s">
        <v>71</v>
      </c>
      <c r="B45" s="42" t="s">
        <v>55</v>
      </c>
      <c r="C45" s="42" t="s">
        <v>72</v>
      </c>
      <c r="D45" s="42" t="s">
        <v>51</v>
      </c>
      <c r="E45" s="47">
        <f>E44*0.075+E46*0.04</f>
        <v>0.96500000000000008</v>
      </c>
      <c r="F45" s="43"/>
      <c r="G45" s="43"/>
    </row>
    <row r="46" spans="1:7" ht="25.5">
      <c r="A46" s="41" t="s">
        <v>73</v>
      </c>
      <c r="B46" s="42" t="s">
        <v>55</v>
      </c>
      <c r="C46" s="42" t="s">
        <v>74</v>
      </c>
      <c r="D46" s="42" t="s">
        <v>57</v>
      </c>
      <c r="E46" s="46">
        <v>11</v>
      </c>
      <c r="F46" s="43"/>
      <c r="G46" s="43"/>
    </row>
    <row r="47" spans="1:7" ht="38.25">
      <c r="A47" s="41" t="s">
        <v>75</v>
      </c>
      <c r="B47" s="42" t="s">
        <v>55</v>
      </c>
      <c r="C47" s="42" t="s">
        <v>186</v>
      </c>
      <c r="D47" s="42" t="s">
        <v>48</v>
      </c>
      <c r="E47" s="46">
        <v>3.1</v>
      </c>
      <c r="F47" s="43"/>
      <c r="G47" s="43"/>
    </row>
    <row r="48" spans="1:7">
      <c r="A48" s="41" t="s">
        <v>76</v>
      </c>
      <c r="B48" s="42" t="s">
        <v>55</v>
      </c>
      <c r="C48" s="42" t="s">
        <v>77</v>
      </c>
      <c r="D48" s="42" t="s">
        <v>57</v>
      </c>
      <c r="E48" s="46">
        <v>12</v>
      </c>
      <c r="F48" s="43"/>
      <c r="G48" s="43"/>
    </row>
    <row r="49" spans="1:7" ht="38.25">
      <c r="A49" s="41" t="s">
        <v>78</v>
      </c>
      <c r="B49" s="42" t="s">
        <v>55</v>
      </c>
      <c r="C49" s="42" t="s">
        <v>79</v>
      </c>
      <c r="D49" s="42" t="s">
        <v>51</v>
      </c>
      <c r="E49" s="46">
        <f>E45+E42*0.08+E43*0.2+E44*0.2*0.3+E47*0.13</f>
        <v>13.280000000000001</v>
      </c>
      <c r="F49" s="43"/>
      <c r="G49" s="43"/>
    </row>
    <row r="50" spans="1:7" ht="51">
      <c r="A50" s="41" t="s">
        <v>80</v>
      </c>
      <c r="B50" s="42" t="s">
        <v>55</v>
      </c>
      <c r="C50" s="42" t="s">
        <v>81</v>
      </c>
      <c r="D50" s="42" t="s">
        <v>51</v>
      </c>
      <c r="E50" s="46">
        <f>E49</f>
        <v>13.280000000000001</v>
      </c>
      <c r="F50" s="43"/>
      <c r="G50" s="43"/>
    </row>
    <row r="51" spans="1:7">
      <c r="A51" s="39">
        <v>2</v>
      </c>
      <c r="B51" s="40"/>
      <c r="C51" s="50" t="s">
        <v>82</v>
      </c>
      <c r="D51" s="51"/>
      <c r="E51" s="51"/>
      <c r="F51" s="51"/>
      <c r="G51" s="52"/>
    </row>
    <row r="52" spans="1:7">
      <c r="A52" s="39" t="s">
        <v>83</v>
      </c>
      <c r="B52" s="40"/>
      <c r="C52" s="50" t="s">
        <v>84</v>
      </c>
      <c r="D52" s="51"/>
      <c r="E52" s="51"/>
      <c r="F52" s="51"/>
      <c r="G52" s="52"/>
    </row>
    <row r="53" spans="1:7" ht="102">
      <c r="A53" s="41" t="s">
        <v>85</v>
      </c>
      <c r="B53" s="42" t="s">
        <v>86</v>
      </c>
      <c r="C53" s="42" t="s">
        <v>87</v>
      </c>
      <c r="D53" s="42" t="s">
        <v>51</v>
      </c>
      <c r="E53" s="46">
        <v>7.5</v>
      </c>
      <c r="F53" s="43"/>
      <c r="G53" s="43"/>
    </row>
    <row r="54" spans="1:7" ht="51">
      <c r="A54" s="41" t="s">
        <v>88</v>
      </c>
      <c r="B54" s="42" t="s">
        <v>86</v>
      </c>
      <c r="C54" s="42" t="s">
        <v>89</v>
      </c>
      <c r="D54" s="42" t="s">
        <v>51</v>
      </c>
      <c r="E54" s="46">
        <v>7.5</v>
      </c>
      <c r="F54" s="43"/>
      <c r="G54" s="43"/>
    </row>
    <row r="55" spans="1:7">
      <c r="A55" s="39">
        <v>3</v>
      </c>
      <c r="B55" s="40"/>
      <c r="C55" s="50" t="s">
        <v>90</v>
      </c>
      <c r="D55" s="51"/>
      <c r="E55" s="51"/>
      <c r="F55" s="51"/>
      <c r="G55" s="52"/>
    </row>
    <row r="56" spans="1:7">
      <c r="A56" s="39" t="s">
        <v>91</v>
      </c>
      <c r="B56" s="40"/>
      <c r="C56" s="50" t="s">
        <v>92</v>
      </c>
      <c r="D56" s="51"/>
      <c r="E56" s="51"/>
      <c r="F56" s="51"/>
      <c r="G56" s="52"/>
    </row>
    <row r="57" spans="1:7" ht="25.5">
      <c r="A57" s="41" t="s">
        <v>94</v>
      </c>
      <c r="B57" s="42" t="s">
        <v>93</v>
      </c>
      <c r="C57" s="42" t="s">
        <v>95</v>
      </c>
      <c r="D57" s="42" t="s">
        <v>62</v>
      </c>
      <c r="E57" s="46">
        <v>2</v>
      </c>
      <c r="F57" s="43"/>
      <c r="G57" s="43"/>
    </row>
    <row r="58" spans="1:7" ht="25.5">
      <c r="A58" s="41" t="s">
        <v>96</v>
      </c>
      <c r="B58" s="42" t="s">
        <v>93</v>
      </c>
      <c r="C58" s="42" t="s">
        <v>97</v>
      </c>
      <c r="D58" s="42" t="s">
        <v>62</v>
      </c>
      <c r="E58" s="46">
        <v>2</v>
      </c>
      <c r="F58" s="43"/>
      <c r="G58" s="43"/>
    </row>
    <row r="59" spans="1:7">
      <c r="A59" s="39">
        <v>4</v>
      </c>
      <c r="B59" s="40"/>
      <c r="C59" s="50" t="s">
        <v>98</v>
      </c>
      <c r="D59" s="51"/>
      <c r="E59" s="51"/>
      <c r="F59" s="51"/>
      <c r="G59" s="52"/>
    </row>
    <row r="60" spans="1:7">
      <c r="A60" s="39" t="s">
        <v>99</v>
      </c>
      <c r="B60" s="40"/>
      <c r="C60" s="50" t="s">
        <v>100</v>
      </c>
      <c r="D60" s="51"/>
      <c r="E60" s="51"/>
      <c r="F60" s="51"/>
      <c r="G60" s="52"/>
    </row>
    <row r="61" spans="1:7" ht="38.25">
      <c r="A61" s="41" t="s">
        <v>101</v>
      </c>
      <c r="B61" s="42" t="s">
        <v>102</v>
      </c>
      <c r="C61" s="42" t="s">
        <v>187</v>
      </c>
      <c r="D61" s="42" t="s">
        <v>48</v>
      </c>
      <c r="E61" s="46">
        <f>74</f>
        <v>74</v>
      </c>
      <c r="F61" s="43"/>
      <c r="G61" s="43"/>
    </row>
    <row r="62" spans="1:7" ht="76.5">
      <c r="A62" s="41" t="s">
        <v>103</v>
      </c>
      <c r="B62" s="42" t="s">
        <v>47</v>
      </c>
      <c r="C62" s="42" t="s">
        <v>104</v>
      </c>
      <c r="D62" s="42" t="s">
        <v>51</v>
      </c>
      <c r="E62" s="47">
        <f>E61*0.1</f>
        <v>7.4</v>
      </c>
      <c r="F62" s="43"/>
      <c r="G62" s="43"/>
    </row>
    <row r="63" spans="1:7">
      <c r="A63" s="39" t="s">
        <v>105</v>
      </c>
      <c r="B63" s="40"/>
      <c r="C63" s="50" t="s">
        <v>106</v>
      </c>
      <c r="D63" s="51"/>
      <c r="E63" s="51"/>
      <c r="F63" s="51"/>
      <c r="G63" s="52"/>
    </row>
    <row r="64" spans="1:7" ht="38.25">
      <c r="A64" s="41" t="s">
        <v>107</v>
      </c>
      <c r="B64" s="42" t="s">
        <v>102</v>
      </c>
      <c r="C64" s="42" t="s">
        <v>108</v>
      </c>
      <c r="D64" s="42" t="s">
        <v>48</v>
      </c>
      <c r="E64" s="46">
        <v>210</v>
      </c>
      <c r="F64" s="43"/>
      <c r="G64" s="43"/>
    </row>
    <row r="65" spans="1:7" ht="38.25">
      <c r="A65" s="41" t="s">
        <v>109</v>
      </c>
      <c r="B65" s="42" t="s">
        <v>102</v>
      </c>
      <c r="C65" s="42" t="s">
        <v>110</v>
      </c>
      <c r="D65" s="42" t="s">
        <v>48</v>
      </c>
      <c r="E65" s="46">
        <v>74</v>
      </c>
      <c r="F65" s="43"/>
      <c r="G65" s="43"/>
    </row>
    <row r="66" spans="1:7">
      <c r="A66" s="39" t="s">
        <v>111</v>
      </c>
      <c r="B66" s="40"/>
      <c r="C66" s="50" t="s">
        <v>112</v>
      </c>
      <c r="D66" s="51"/>
      <c r="E66" s="51"/>
      <c r="F66" s="51"/>
      <c r="G66" s="52"/>
    </row>
    <row r="67" spans="1:7" ht="51">
      <c r="A67" s="41" t="s">
        <v>127</v>
      </c>
      <c r="B67" s="42" t="s">
        <v>197</v>
      </c>
      <c r="C67" s="42" t="s">
        <v>198</v>
      </c>
      <c r="D67" s="42" t="s">
        <v>48</v>
      </c>
      <c r="E67" s="46">
        <v>210</v>
      </c>
      <c r="F67" s="43"/>
      <c r="G67" s="43"/>
    </row>
    <row r="68" spans="1:7" ht="38.25">
      <c r="A68" s="41" t="s">
        <v>113</v>
      </c>
      <c r="B68" s="42" t="s">
        <v>196</v>
      </c>
      <c r="C68" s="42" t="s">
        <v>199</v>
      </c>
      <c r="D68" s="42" t="s">
        <v>48</v>
      </c>
      <c r="E68" s="46">
        <v>74</v>
      </c>
      <c r="F68" s="43"/>
      <c r="G68" s="43"/>
    </row>
    <row r="69" spans="1:7">
      <c r="A69" s="39">
        <v>5</v>
      </c>
      <c r="B69" s="40"/>
      <c r="C69" s="50" t="s">
        <v>114</v>
      </c>
      <c r="D69" s="51"/>
      <c r="E69" s="51"/>
      <c r="F69" s="51"/>
      <c r="G69" s="52"/>
    </row>
    <row r="70" spans="1:7">
      <c r="A70" s="48" t="s">
        <v>189</v>
      </c>
      <c r="B70" s="40"/>
      <c r="C70" s="50" t="s">
        <v>115</v>
      </c>
      <c r="D70" s="51"/>
      <c r="E70" s="51"/>
      <c r="F70" s="51"/>
      <c r="G70" s="52"/>
    </row>
    <row r="71" spans="1:7" ht="51">
      <c r="A71" s="41" t="s">
        <v>190</v>
      </c>
      <c r="B71" s="42" t="s">
        <v>116</v>
      </c>
      <c r="C71" s="42" t="s">
        <v>192</v>
      </c>
      <c r="D71" s="42" t="s">
        <v>48</v>
      </c>
      <c r="E71" s="46">
        <f>E64</f>
        <v>210</v>
      </c>
      <c r="F71" s="43"/>
      <c r="G71" s="43"/>
    </row>
    <row r="72" spans="1:7" ht="51">
      <c r="A72" s="41" t="s">
        <v>191</v>
      </c>
      <c r="B72" s="42" t="s">
        <v>116</v>
      </c>
      <c r="C72" s="42" t="s">
        <v>117</v>
      </c>
      <c r="D72" s="42" t="s">
        <v>48</v>
      </c>
      <c r="E72" s="46">
        <f>E65</f>
        <v>74</v>
      </c>
      <c r="F72" s="43"/>
      <c r="G72" s="43"/>
    </row>
    <row r="73" spans="1:7">
      <c r="A73" s="39">
        <v>6</v>
      </c>
      <c r="B73" s="40"/>
      <c r="C73" s="50" t="s">
        <v>118</v>
      </c>
      <c r="D73" s="51"/>
      <c r="E73" s="51"/>
      <c r="F73" s="51"/>
      <c r="G73" s="52"/>
    </row>
    <row r="74" spans="1:7">
      <c r="A74" s="39" t="s">
        <v>119</v>
      </c>
      <c r="B74" s="40"/>
      <c r="C74" s="50" t="s">
        <v>120</v>
      </c>
      <c r="D74" s="51"/>
      <c r="E74" s="51"/>
      <c r="F74" s="51"/>
      <c r="G74" s="52"/>
    </row>
    <row r="75" spans="1:7" ht="25.5">
      <c r="A75" s="41" t="s">
        <v>121</v>
      </c>
      <c r="B75" s="42" t="s">
        <v>122</v>
      </c>
      <c r="C75" s="42" t="s">
        <v>123</v>
      </c>
      <c r="D75" s="42" t="s">
        <v>48</v>
      </c>
      <c r="E75" s="46">
        <v>310</v>
      </c>
      <c r="F75" s="43"/>
      <c r="G75" s="43"/>
    </row>
    <row r="76" spans="1:7" ht="25.5">
      <c r="A76" s="41" t="s">
        <v>124</v>
      </c>
      <c r="B76" s="42" t="s">
        <v>122</v>
      </c>
      <c r="C76" s="42" t="s">
        <v>202</v>
      </c>
      <c r="D76" s="42" t="s">
        <v>48</v>
      </c>
      <c r="E76" s="46">
        <v>310</v>
      </c>
      <c r="F76" s="43"/>
      <c r="G76" s="43"/>
    </row>
    <row r="77" spans="1:7" ht="25.5">
      <c r="A77" s="41" t="s">
        <v>125</v>
      </c>
      <c r="B77" s="42" t="s">
        <v>122</v>
      </c>
      <c r="C77" s="42" t="s">
        <v>126</v>
      </c>
      <c r="D77" s="42" t="s">
        <v>48</v>
      </c>
      <c r="E77" s="46">
        <v>108</v>
      </c>
      <c r="F77" s="43"/>
      <c r="G77" s="43"/>
    </row>
    <row r="78" spans="1:7">
      <c r="A78" s="39" t="s">
        <v>128</v>
      </c>
      <c r="B78" s="40"/>
      <c r="C78" s="50" t="s">
        <v>129</v>
      </c>
      <c r="D78" s="51"/>
      <c r="E78" s="51"/>
      <c r="F78" s="51"/>
      <c r="G78" s="52"/>
    </row>
    <row r="79" spans="1:7" ht="38.25">
      <c r="A79" s="41" t="s">
        <v>130</v>
      </c>
      <c r="B79" s="42" t="s">
        <v>131</v>
      </c>
      <c r="C79" s="42" t="s">
        <v>132</v>
      </c>
      <c r="D79" s="42" t="s">
        <v>48</v>
      </c>
      <c r="E79" s="46">
        <v>220</v>
      </c>
      <c r="F79" s="43"/>
      <c r="G79" s="43"/>
    </row>
    <row r="80" spans="1:7">
      <c r="A80" s="39" t="s">
        <v>133</v>
      </c>
      <c r="B80" s="40"/>
      <c r="C80" s="50" t="s">
        <v>134</v>
      </c>
      <c r="D80" s="51"/>
      <c r="E80" s="51"/>
      <c r="F80" s="51"/>
      <c r="G80" s="52"/>
    </row>
    <row r="81" spans="1:7" ht="63.75">
      <c r="A81" s="41" t="s">
        <v>135</v>
      </c>
      <c r="B81" s="42" t="s">
        <v>136</v>
      </c>
      <c r="C81" s="42" t="s">
        <v>137</v>
      </c>
      <c r="D81" s="42" t="s">
        <v>57</v>
      </c>
      <c r="E81" s="46">
        <v>128</v>
      </c>
      <c r="F81" s="43"/>
      <c r="G81" s="43"/>
    </row>
    <row r="82" spans="1:7" ht="76.5">
      <c r="A82" s="41" t="s">
        <v>138</v>
      </c>
      <c r="B82" s="42" t="s">
        <v>136</v>
      </c>
      <c r="C82" s="42" t="s">
        <v>139</v>
      </c>
      <c r="D82" s="42" t="s">
        <v>51</v>
      </c>
      <c r="E82" s="46">
        <f>E81*0.4*0.6</f>
        <v>30.72</v>
      </c>
      <c r="F82" s="43"/>
      <c r="G82" s="43"/>
    </row>
    <row r="83" spans="1:7">
      <c r="A83" s="39">
        <v>7</v>
      </c>
      <c r="B83" s="40"/>
      <c r="C83" s="50" t="s">
        <v>140</v>
      </c>
      <c r="D83" s="51"/>
      <c r="E83" s="51"/>
      <c r="F83" s="51"/>
      <c r="G83" s="52"/>
    </row>
    <row r="84" spans="1:7">
      <c r="A84" s="39" t="s">
        <v>141</v>
      </c>
      <c r="B84" s="40"/>
      <c r="C84" s="50" t="s">
        <v>142</v>
      </c>
      <c r="D84" s="51"/>
      <c r="E84" s="51"/>
      <c r="F84" s="51"/>
      <c r="G84" s="52"/>
    </row>
    <row r="85" spans="1:7" ht="25.5">
      <c r="A85" s="41" t="s">
        <v>143</v>
      </c>
      <c r="B85" s="42" t="s">
        <v>144</v>
      </c>
      <c r="C85" s="42" t="s">
        <v>145</v>
      </c>
      <c r="D85" s="42" t="s">
        <v>62</v>
      </c>
      <c r="E85" s="46">
        <v>6</v>
      </c>
      <c r="F85" s="43"/>
      <c r="G85" s="43"/>
    </row>
    <row r="86" spans="1:7">
      <c r="A86" s="41" t="s">
        <v>146</v>
      </c>
      <c r="B86" s="42" t="s">
        <v>144</v>
      </c>
      <c r="C86" s="42" t="s">
        <v>147</v>
      </c>
      <c r="D86" s="42" t="s">
        <v>62</v>
      </c>
      <c r="E86" s="46">
        <v>1</v>
      </c>
      <c r="F86" s="43"/>
      <c r="G86" s="43"/>
    </row>
    <row r="87" spans="1:7" ht="38.25">
      <c r="A87" s="41" t="s">
        <v>148</v>
      </c>
      <c r="B87" s="42" t="s">
        <v>144</v>
      </c>
      <c r="C87" s="42" t="s">
        <v>149</v>
      </c>
      <c r="D87" s="42" t="s">
        <v>62</v>
      </c>
      <c r="E87" s="46">
        <v>5</v>
      </c>
      <c r="F87" s="43"/>
      <c r="G87" s="43"/>
    </row>
    <row r="88" spans="1:7" ht="38.25">
      <c r="A88" s="41" t="s">
        <v>150</v>
      </c>
      <c r="B88" s="42" t="s">
        <v>144</v>
      </c>
      <c r="C88" s="42" t="s">
        <v>151</v>
      </c>
      <c r="D88" s="42" t="s">
        <v>62</v>
      </c>
      <c r="E88" s="46">
        <v>1</v>
      </c>
      <c r="F88" s="43"/>
      <c r="G88" s="43"/>
    </row>
    <row r="89" spans="1:7">
      <c r="A89" s="39" t="s">
        <v>152</v>
      </c>
      <c r="B89" s="40"/>
      <c r="C89" s="50" t="s">
        <v>153</v>
      </c>
      <c r="D89" s="51"/>
      <c r="E89" s="51"/>
      <c r="F89" s="51"/>
      <c r="G89" s="52"/>
    </row>
    <row r="90" spans="1:7" ht="25.5">
      <c r="A90" s="41" t="s">
        <v>154</v>
      </c>
      <c r="B90" s="42" t="s">
        <v>155</v>
      </c>
      <c r="C90" s="42" t="s">
        <v>193</v>
      </c>
      <c r="D90" s="42" t="s">
        <v>57</v>
      </c>
      <c r="E90" s="46">
        <v>12</v>
      </c>
      <c r="F90" s="43"/>
      <c r="G90" s="43"/>
    </row>
    <row r="91" spans="1:7">
      <c r="A91" s="39" t="s">
        <v>156</v>
      </c>
      <c r="B91" s="40"/>
      <c r="C91" s="50" t="s">
        <v>157</v>
      </c>
      <c r="D91" s="51"/>
      <c r="E91" s="51"/>
      <c r="F91" s="51"/>
      <c r="G91" s="52"/>
    </row>
    <row r="92" spans="1:7" ht="25.5">
      <c r="A92" s="41" t="s">
        <v>158</v>
      </c>
      <c r="B92" s="42" t="s">
        <v>159</v>
      </c>
      <c r="C92" s="42" t="s">
        <v>201</v>
      </c>
      <c r="D92" s="42" t="s">
        <v>51</v>
      </c>
      <c r="E92" s="47">
        <f>E93*0.08</f>
        <v>2.16</v>
      </c>
      <c r="F92" s="43"/>
      <c r="G92" s="45"/>
    </row>
    <row r="93" spans="1:7" ht="25.5">
      <c r="A93" s="41" t="s">
        <v>160</v>
      </c>
      <c r="B93" s="42" t="s">
        <v>159</v>
      </c>
      <c r="C93" s="42" t="s">
        <v>194</v>
      </c>
      <c r="D93" s="42" t="s">
        <v>57</v>
      </c>
      <c r="E93" s="46">
        <v>27</v>
      </c>
      <c r="F93" s="43"/>
      <c r="G93" s="45"/>
    </row>
    <row r="94" spans="1:7" ht="38.25">
      <c r="A94" s="41" t="s">
        <v>161</v>
      </c>
      <c r="B94" s="42" t="s">
        <v>159</v>
      </c>
      <c r="C94" s="42" t="s">
        <v>200</v>
      </c>
      <c r="D94" s="42" t="s">
        <v>51</v>
      </c>
      <c r="E94" s="47">
        <f>E95*0.08</f>
        <v>1.1200000000000001</v>
      </c>
      <c r="F94" s="43"/>
      <c r="G94" s="45"/>
    </row>
    <row r="95" spans="1:7" ht="38.25">
      <c r="A95" s="41" t="s">
        <v>162</v>
      </c>
      <c r="B95" s="42" t="s">
        <v>159</v>
      </c>
      <c r="C95" s="42" t="s">
        <v>163</v>
      </c>
      <c r="D95" s="42" t="s">
        <v>57</v>
      </c>
      <c r="E95" s="46">
        <v>14</v>
      </c>
      <c r="F95" s="43"/>
      <c r="G95" s="45"/>
    </row>
    <row r="96" spans="1:7">
      <c r="A96" s="39" t="s">
        <v>164</v>
      </c>
      <c r="B96" s="40"/>
      <c r="C96" s="50" t="s">
        <v>165</v>
      </c>
      <c r="D96" s="51"/>
      <c r="E96" s="51"/>
      <c r="F96" s="51"/>
      <c r="G96" s="52"/>
    </row>
    <row r="97" spans="1:7" ht="25.5">
      <c r="A97" s="41" t="s">
        <v>166</v>
      </c>
      <c r="B97" s="42" t="s">
        <v>167</v>
      </c>
      <c r="C97" s="42" t="s">
        <v>168</v>
      </c>
      <c r="D97" s="42" t="s">
        <v>51</v>
      </c>
      <c r="E97" s="47">
        <f>E98*0.04</f>
        <v>11.8</v>
      </c>
      <c r="F97" s="43"/>
      <c r="G97" s="45"/>
    </row>
    <row r="98" spans="1:7" ht="38.25">
      <c r="A98" s="41" t="s">
        <v>169</v>
      </c>
      <c r="B98" s="42" t="s">
        <v>167</v>
      </c>
      <c r="C98" s="42" t="s">
        <v>170</v>
      </c>
      <c r="D98" s="42" t="s">
        <v>57</v>
      </c>
      <c r="E98" s="46">
        <v>295</v>
      </c>
      <c r="F98" s="43"/>
      <c r="G98" s="45"/>
    </row>
    <row r="99" spans="1:7">
      <c r="A99" s="39">
        <v>9</v>
      </c>
      <c r="B99" s="40"/>
      <c r="C99" s="50" t="s">
        <v>171</v>
      </c>
      <c r="D99" s="51"/>
      <c r="E99" s="51"/>
      <c r="F99" s="51"/>
      <c r="G99" s="52"/>
    </row>
    <row r="100" spans="1:7" ht="25.5">
      <c r="A100" s="41" t="s">
        <v>172</v>
      </c>
      <c r="B100" s="42" t="s">
        <v>173</v>
      </c>
      <c r="C100" s="42" t="s">
        <v>174</v>
      </c>
      <c r="D100" s="42" t="s">
        <v>175</v>
      </c>
      <c r="E100" s="46">
        <v>1</v>
      </c>
      <c r="F100" s="43"/>
      <c r="G100" s="43"/>
    </row>
    <row r="101" spans="1:7">
      <c r="A101" s="39">
        <v>10</v>
      </c>
      <c r="B101" s="40"/>
      <c r="C101" s="50" t="s">
        <v>180</v>
      </c>
      <c r="D101" s="51"/>
      <c r="E101" s="51"/>
      <c r="F101" s="51"/>
      <c r="G101" s="52"/>
    </row>
    <row r="102" spans="1:7">
      <c r="A102" s="41" t="s">
        <v>182</v>
      </c>
      <c r="B102" s="42" t="s">
        <v>173</v>
      </c>
      <c r="C102" s="42" t="s">
        <v>181</v>
      </c>
      <c r="D102" s="42" t="s">
        <v>175</v>
      </c>
      <c r="E102" s="46">
        <v>1</v>
      </c>
      <c r="F102" s="43"/>
      <c r="G102" s="43"/>
    </row>
    <row r="103" spans="1:7">
      <c r="A103" s="41" t="s">
        <v>182</v>
      </c>
      <c r="B103" s="42" t="s">
        <v>173</v>
      </c>
      <c r="C103" s="42" t="s">
        <v>195</v>
      </c>
      <c r="D103" s="42" t="s">
        <v>175</v>
      </c>
      <c r="E103" s="46">
        <v>1</v>
      </c>
      <c r="F103" s="43"/>
      <c r="G103" s="43"/>
    </row>
    <row r="104" spans="1:7" ht="14.25" customHeight="1">
      <c r="A104" s="50" t="s">
        <v>20</v>
      </c>
      <c r="B104" s="51"/>
      <c r="C104" s="51"/>
      <c r="D104" s="51"/>
      <c r="E104" s="51"/>
      <c r="F104" s="52"/>
      <c r="G104" s="49"/>
    </row>
    <row r="105" spans="1:7">
      <c r="A105" s="50" t="s">
        <v>22</v>
      </c>
      <c r="B105" s="51"/>
      <c r="C105" s="51"/>
      <c r="D105" s="51"/>
      <c r="E105" s="51"/>
      <c r="F105" s="52"/>
      <c r="G105" s="49"/>
    </row>
    <row r="106" spans="1:7">
      <c r="A106" s="50" t="s">
        <v>23</v>
      </c>
      <c r="B106" s="51"/>
      <c r="C106" s="51"/>
      <c r="D106" s="51"/>
      <c r="E106" s="51"/>
      <c r="F106" s="52"/>
      <c r="G106" s="49"/>
    </row>
    <row r="107" spans="1:7" ht="9" customHeight="1"/>
    <row r="108" spans="1:7" ht="0.75" customHeight="1">
      <c r="A108" s="33"/>
      <c r="B108" s="53"/>
      <c r="C108" s="53"/>
      <c r="D108" s="53"/>
      <c r="E108" s="53"/>
      <c r="F108" s="53"/>
      <c r="G108" s="53"/>
    </row>
  </sheetData>
  <mergeCells count="39">
    <mergeCell ref="F1:G1"/>
    <mergeCell ref="A1:B1"/>
    <mergeCell ref="C1:D1"/>
    <mergeCell ref="B108:G108"/>
    <mergeCell ref="B22:G22"/>
    <mergeCell ref="C2:G2"/>
    <mergeCell ref="C55:G55"/>
    <mergeCell ref="A27:A29"/>
    <mergeCell ref="B27:B29"/>
    <mergeCell ref="C27:C29"/>
    <mergeCell ref="D27:D29"/>
    <mergeCell ref="E27:E29"/>
    <mergeCell ref="C31:G31"/>
    <mergeCell ref="C32:G32"/>
    <mergeCell ref="C34:G34"/>
    <mergeCell ref="C37:G37"/>
    <mergeCell ref="C51:G51"/>
    <mergeCell ref="C52:G52"/>
    <mergeCell ref="C59:G59"/>
    <mergeCell ref="C66:G66"/>
    <mergeCell ref="C69:G69"/>
    <mergeCell ref="C101:G101"/>
    <mergeCell ref="C70:G70"/>
    <mergeCell ref="C73:G73"/>
    <mergeCell ref="C74:G74"/>
    <mergeCell ref="A106:F106"/>
    <mergeCell ref="C80:G80"/>
    <mergeCell ref="C83:G83"/>
    <mergeCell ref="C84:G84"/>
    <mergeCell ref="C89:G89"/>
    <mergeCell ref="C91:G91"/>
    <mergeCell ref="C96:G96"/>
    <mergeCell ref="C99:G99"/>
    <mergeCell ref="A104:F104"/>
    <mergeCell ref="A105:F105"/>
    <mergeCell ref="C78:G78"/>
    <mergeCell ref="C56:G56"/>
    <mergeCell ref="C60:G60"/>
    <mergeCell ref="C63:G63"/>
  </mergeCells>
  <printOptions horizontalCentered="1"/>
  <pageMargins left="0.94488188976377963" right="0.55118110236220474" top="0.78740157480314965" bottom="0.98425196850393704" header="0.51181102362204722" footer="0.51181102362204722"/>
  <pageSetup paperSize="9" scale="75" orientation="portrait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1343P_01</dc:title>
  <dc:creator>EUROSTRADA1</dc:creator>
  <cp:lastModifiedBy>sylwiakepa</cp:lastModifiedBy>
  <cp:lastPrinted>2021-09-07T08:46:33Z</cp:lastPrinted>
  <dcterms:created xsi:type="dcterms:W3CDTF">2016-01-07T11:44:10Z</dcterms:created>
  <dcterms:modified xsi:type="dcterms:W3CDTF">2021-09-07T08:49:17Z</dcterms:modified>
</cp:coreProperties>
</file>