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Taryfa G odczyty" sheetId="1" r:id="rId1"/>
    <sheet name="Taryfa C odczyty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2"/>
  <c r="O20"/>
  <c r="P20" s="1"/>
  <c r="O19"/>
  <c r="P19" s="1"/>
  <c r="O18"/>
  <c r="P18" s="1"/>
  <c r="O16"/>
  <c r="P16" s="1"/>
  <c r="O17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35" i="1"/>
  <c r="P21" i="2" l="1"/>
  <c r="N21"/>
  <c r="P36" i="1" l="1"/>
  <c r="M21" i="2" l="1"/>
  <c r="O21" s="1"/>
  <c r="O6" i="1" l="1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<sst xmlns="http://schemas.openxmlformats.org/spreadsheetml/2006/main" count="430" uniqueCount="178">
  <si>
    <t>L.p.</t>
  </si>
  <si>
    <t>Nabywca</t>
  </si>
  <si>
    <t>Nazwa punktu poboru</t>
  </si>
  <si>
    <t>Ulica/miejsce</t>
  </si>
  <si>
    <t>Nr</t>
  </si>
  <si>
    <t>Kod</t>
  </si>
  <si>
    <t>Miejscowość</t>
  </si>
  <si>
    <t>Numer ewidencyjny</t>
  </si>
  <si>
    <t>Numer licznika</t>
  </si>
  <si>
    <t>Taryfa</t>
  </si>
  <si>
    <t>Nowa taryfa</t>
  </si>
  <si>
    <t>Moc umowna</t>
  </si>
  <si>
    <t>całodobowa</t>
  </si>
  <si>
    <t>Al. 1 Dywizji Zmechanizowanej</t>
  </si>
  <si>
    <t>16</t>
  </si>
  <si>
    <t>Legionowo</t>
  </si>
  <si>
    <t>G11</t>
  </si>
  <si>
    <t>05-120</t>
  </si>
  <si>
    <t>93015939</t>
  </si>
  <si>
    <t>KZB Legionowo</t>
  </si>
  <si>
    <t xml:space="preserve"> Al. 3 Maja</t>
  </si>
  <si>
    <t>2a</t>
  </si>
  <si>
    <t>PL_ZEWD_1408001276_04</t>
  </si>
  <si>
    <t>90017486</t>
  </si>
  <si>
    <t xml:space="preserve"> Batorego</t>
  </si>
  <si>
    <t>2</t>
  </si>
  <si>
    <t>PL_ZEWD_1408001264_01</t>
  </si>
  <si>
    <t>4</t>
  </si>
  <si>
    <t>PL_ZEWD_1408001251_06</t>
  </si>
  <si>
    <t xml:space="preserve"> gen. B. Roi </t>
  </si>
  <si>
    <t>PL_ZEWD_1408001277_06</t>
  </si>
  <si>
    <t xml:space="preserve"> Kolejowa </t>
  </si>
  <si>
    <t>184</t>
  </si>
  <si>
    <t>PL_ZEWD_1408001275_02</t>
  </si>
  <si>
    <t>93769182</t>
  </si>
  <si>
    <t xml:space="preserve"> Kościuszki </t>
  </si>
  <si>
    <t>7</t>
  </si>
  <si>
    <t>PL_ZEWD_1408001253_00</t>
  </si>
  <si>
    <t>9b</t>
  </si>
  <si>
    <t>PL_ZEWD_1408001272_06</t>
  </si>
  <si>
    <t>90097155</t>
  </si>
  <si>
    <t xml:space="preserve"> Kwiatowa </t>
  </si>
  <si>
    <t>90</t>
  </si>
  <si>
    <t>PL_ZEWD_1408001273_08</t>
  </si>
  <si>
    <t xml:space="preserve"> Narutowicza </t>
  </si>
  <si>
    <t>6</t>
  </si>
  <si>
    <t>PL_ZEWD_1408001244_03</t>
  </si>
  <si>
    <t xml:space="preserve"> Olszankowa </t>
  </si>
  <si>
    <t>16c</t>
  </si>
  <si>
    <t>PL_ZEWD_1408001274_00</t>
  </si>
  <si>
    <t>C</t>
  </si>
  <si>
    <t>PL_ZEWD_1408001256_06</t>
  </si>
  <si>
    <t xml:space="preserve"> POW </t>
  </si>
  <si>
    <t>11</t>
  </si>
  <si>
    <t>PL_ZEWD_1408001265_03</t>
  </si>
  <si>
    <t>83992556</t>
  </si>
  <si>
    <t xml:space="preserve"> POW</t>
  </si>
  <si>
    <t>PL_ZEWD_1408002183_06</t>
  </si>
  <si>
    <t>PL_ZEWD_1408002184_08</t>
  </si>
  <si>
    <t>20</t>
  </si>
  <si>
    <t>PL_ZEWD_1408001243_01</t>
  </si>
  <si>
    <t>administracyjny</t>
  </si>
  <si>
    <t>26</t>
  </si>
  <si>
    <t>PL_ZEWD_1408001254_02</t>
  </si>
  <si>
    <t>3</t>
  </si>
  <si>
    <t>PL_ZEWD_1408001259_02</t>
  </si>
  <si>
    <t>200985</t>
  </si>
  <si>
    <t>POW</t>
  </si>
  <si>
    <t>PL_ZEWD_1408003699_04</t>
  </si>
  <si>
    <t>29870096</t>
  </si>
  <si>
    <t>14</t>
  </si>
  <si>
    <t>PL_PKPE_1408000129_00</t>
  </si>
  <si>
    <t>8</t>
  </si>
  <si>
    <t>PL_ZEWD_1408001261_05</t>
  </si>
  <si>
    <t>9</t>
  </si>
  <si>
    <t>PL_ZEWD_1408001246_07</t>
  </si>
  <si>
    <t>91144508</t>
  </si>
  <si>
    <t xml:space="preserve"> Przemysłowa</t>
  </si>
  <si>
    <t>PL_ZEWD_1408001262_07</t>
  </si>
  <si>
    <t>83851169</t>
  </si>
  <si>
    <t xml:space="preserve"> Reymonta</t>
  </si>
  <si>
    <t>23</t>
  </si>
  <si>
    <t>PL_ZEWD_1408001252_08</t>
  </si>
  <si>
    <t>1555445</t>
  </si>
  <si>
    <t xml:space="preserve"> Sikorskiego</t>
  </si>
  <si>
    <t>11a</t>
  </si>
  <si>
    <t>PL_ZEWD_1408001271_04</t>
  </si>
  <si>
    <t xml:space="preserve"> Suwalna </t>
  </si>
  <si>
    <t>A</t>
  </si>
  <si>
    <t>PL_ZEWD_1408001258_00</t>
  </si>
  <si>
    <t>90218924</t>
  </si>
  <si>
    <t>B</t>
  </si>
  <si>
    <t>PL_ZEWD_1408001255_04</t>
  </si>
  <si>
    <t>90644201</t>
  </si>
  <si>
    <t xml:space="preserve"> Targowa</t>
  </si>
  <si>
    <t>62</t>
  </si>
  <si>
    <t>PL_ZEWD_1408001270_02</t>
  </si>
  <si>
    <t>73</t>
  </si>
  <si>
    <t>PL_ZEWD_1408001828_01</t>
  </si>
  <si>
    <t>MNOŻNA</t>
  </si>
  <si>
    <t>Strefa całodobowa szczyt dzienna</t>
  </si>
  <si>
    <t>Strefa pozaszczyt nocna</t>
  </si>
  <si>
    <t>suma szacowanego zużycia</t>
  </si>
  <si>
    <t>budynek mieszkalny</t>
  </si>
  <si>
    <t>Chrobrego</t>
  </si>
  <si>
    <t>18</t>
  </si>
  <si>
    <t>PL_ZEWD_1408001248_01</t>
  </si>
  <si>
    <t>317420</t>
  </si>
  <si>
    <t>C12a</t>
  </si>
  <si>
    <t>PL_ZEWD_1408001257_08</t>
  </si>
  <si>
    <t xml:space="preserve">Bunkier ( studio nagrań ) </t>
  </si>
  <si>
    <t>3A</t>
  </si>
  <si>
    <t>PL_ZEWD_1408002267_04</t>
  </si>
  <si>
    <t>212779</t>
  </si>
  <si>
    <t>10</t>
  </si>
  <si>
    <t>targowisko toaleta</t>
  </si>
  <si>
    <t>Sobieskiego</t>
  </si>
  <si>
    <t>PL_ZEWD_1408001249_03</t>
  </si>
  <si>
    <t>Dz-104-targowisko miejskie</t>
  </si>
  <si>
    <t>PL_ZEWD_1408001263_09</t>
  </si>
  <si>
    <t>91301345</t>
  </si>
  <si>
    <t>budynek biurowy</t>
  </si>
  <si>
    <t>Jagiellońska</t>
  </si>
  <si>
    <t>13a</t>
  </si>
  <si>
    <t>PL_ZEWD_1408001242_09</t>
  </si>
  <si>
    <t>93254602</t>
  </si>
  <si>
    <t>„Wesołe Sówki”</t>
  </si>
  <si>
    <t>40</t>
  </si>
  <si>
    <t>PL_ZEWD_1408003932_00</t>
  </si>
  <si>
    <t>C11</t>
  </si>
  <si>
    <t>22</t>
  </si>
  <si>
    <t>Piłsudskiego</t>
  </si>
  <si>
    <t>PL_ZEWD_1408001260_03</t>
  </si>
  <si>
    <t>25</t>
  </si>
  <si>
    <t>Al. 3 Maja</t>
  </si>
  <si>
    <t>24</t>
  </si>
  <si>
    <t>PL_ZEWD_1408001936_04</t>
  </si>
  <si>
    <t>90464556</t>
  </si>
  <si>
    <t>Stadion Miejski, boisko ORLIK</t>
  </si>
  <si>
    <t>Parkowa</t>
  </si>
  <si>
    <t>27</t>
  </si>
  <si>
    <t>PL_ZEWD_1408001236_08</t>
  </si>
  <si>
    <t>Stadion Miejski, płyta boczna</t>
  </si>
  <si>
    <t>PL_ZEWD_1408001237_00</t>
  </si>
  <si>
    <t>Stadion Miejski, Lodowisko</t>
  </si>
  <si>
    <t>PL_ZEWD_1408883653_06</t>
  </si>
  <si>
    <t>4145316</t>
  </si>
  <si>
    <t>C21</t>
  </si>
  <si>
    <t>Stadion Miejski, zaplecze gospodarcze</t>
  </si>
  <si>
    <t>PL_ZEWD_1408001235_06</t>
  </si>
  <si>
    <t>C12b</t>
  </si>
  <si>
    <t>Pływalnia Miejska</t>
  </si>
  <si>
    <t xml:space="preserve"> ul. Królowej Jadwigi </t>
  </si>
  <si>
    <t>PL_ZEWD_1408023118_02</t>
  </si>
  <si>
    <t>93769016</t>
  </si>
  <si>
    <t>PL_ZEWD_1408060652_09</t>
  </si>
  <si>
    <t>83222557</t>
  </si>
  <si>
    <t>93414262</t>
  </si>
  <si>
    <t>00790269</t>
  </si>
  <si>
    <t>4100959</t>
  </si>
  <si>
    <t>X-III – 115  IV-IX – 17</t>
  </si>
  <si>
    <t xml:space="preserve">Pawilon administracyjny </t>
  </si>
  <si>
    <t>Wysockiego</t>
  </si>
  <si>
    <t>Styczeń 2021</t>
  </si>
  <si>
    <t>56352371</t>
  </si>
  <si>
    <t>56279539</t>
  </si>
  <si>
    <t xml:space="preserve">POW </t>
  </si>
  <si>
    <t>2 B</t>
  </si>
  <si>
    <t>96724291</t>
  </si>
  <si>
    <t>PL_ZEWD_1408066737_01</t>
  </si>
  <si>
    <t>PL_ZEWD_1408064468_02</t>
  </si>
  <si>
    <t>Załącznik Nr 1 Opis Przedmiotu Zamówienia (OPZ) dodatek nr  1</t>
  </si>
  <si>
    <t>Załącznik Nr 1 Opis Przedmiotu Zamówienia (OPZ) dodatek nr 2</t>
  </si>
  <si>
    <t>Styczeń 2022</t>
  </si>
  <si>
    <t>Zużycie 2021</t>
  </si>
  <si>
    <t xml:space="preserve">                                             </t>
  </si>
  <si>
    <t xml:space="preserve">szacowane zużycie energii [kWh] w okresie od 01.03.2023 r. do 31.12.2023 r.  </t>
  </si>
  <si>
    <t>suma szacowanego zużycia + mnożna</t>
  </si>
</sst>
</file>

<file path=xl/styles.xml><?xml version="1.0" encoding="utf-8"?>
<styleSheet xmlns="http://schemas.openxmlformats.org/spreadsheetml/2006/main">
  <numFmts count="4">
    <numFmt numFmtId="164" formatCode="_-* #,##0.00,_z_ł_-;\-* #,##0.00,_z_ł_-;_-* \-??\ _z_ł_-;_-@_-"/>
    <numFmt numFmtId="165" formatCode="mmm\-yy"/>
    <numFmt numFmtId="166" formatCode="0.0"/>
    <numFmt numFmtId="167" formatCode="#,###"/>
  </numFmts>
  <fonts count="13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CE181E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99"/>
        <bgColor rgb="FFFFE5CA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81">
    <xf numFmtId="0" fontId="0" fillId="0" borderId="0" xfId="0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3" fillId="0" borderId="0" xfId="1" applyNumberFormat="1" applyFont="1" applyBorder="1" applyAlignment="1" applyProtection="1">
      <alignment horizontal="right" vertical="center"/>
    </xf>
    <xf numFmtId="3" fontId="6" fillId="0" borderId="0" xfId="1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 wrapText="1"/>
    </xf>
    <xf numFmtId="4" fontId="0" fillId="0" borderId="3" xfId="1" applyNumberFormat="1" applyFont="1" applyBorder="1" applyAlignment="1" applyProtection="1">
      <alignment horizontal="right" vertical="center"/>
    </xf>
    <xf numFmtId="1" fontId="0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4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center"/>
    </xf>
    <xf numFmtId="4" fontId="0" fillId="2" borderId="3" xfId="1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1" fillId="0" borderId="4" xfId="0" applyFont="1" applyBorder="1"/>
    <xf numFmtId="4" fontId="11" fillId="0" borderId="4" xfId="1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4" fontId="6" fillId="0" borderId="4" xfId="1" applyNumberFormat="1" applyFont="1" applyBorder="1" applyAlignment="1" applyProtection="1">
      <alignment horizontal="right" vertical="center"/>
    </xf>
    <xf numFmtId="2" fontId="1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1" applyNumberFormat="1" applyFont="1" applyBorder="1" applyAlignment="1" applyProtection="1">
      <alignment horizontal="right" vertical="center"/>
    </xf>
    <xf numFmtId="4" fontId="11" fillId="0" borderId="5" xfId="1" applyNumberFormat="1" applyFont="1" applyBorder="1" applyAlignment="1" applyProtection="1">
      <alignment horizontal="right" vertical="center"/>
    </xf>
    <xf numFmtId="4" fontId="6" fillId="0" borderId="5" xfId="1" applyNumberFormat="1" applyFont="1" applyBorder="1" applyAlignment="1" applyProtection="1">
      <alignment horizontal="right" vertical="center"/>
    </xf>
    <xf numFmtId="0" fontId="0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D1C24"/>
      <rgbColor rgb="FFFFE5CA"/>
      <rgbColor rgb="FFCCFFFF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U49"/>
  <sheetViews>
    <sheetView zoomScaleNormal="100" workbookViewId="0">
      <selection activeCell="R4" sqref="R4"/>
    </sheetView>
  </sheetViews>
  <sheetFormatPr defaultColWidth="8.28515625" defaultRowHeight="12.75"/>
  <cols>
    <col min="1" max="1" width="5" style="1" customWidth="1"/>
    <col min="2" max="3" width="11.5703125" style="2" hidden="1" customWidth="1"/>
    <col min="4" max="4" width="17.5703125" style="2" customWidth="1"/>
    <col min="5" max="5" width="6.140625" style="2" customWidth="1"/>
    <col min="6" max="6" width="8" style="2" customWidth="1"/>
    <col min="7" max="7" width="11.140625" style="2" customWidth="1"/>
    <col min="8" max="8" width="26.5703125" style="2" customWidth="1"/>
    <col min="9" max="9" width="10.42578125" style="2" customWidth="1"/>
    <col min="10" max="10" width="6.42578125" style="3" customWidth="1"/>
    <col min="11" max="11" width="10.85546875" style="3" customWidth="1"/>
    <col min="12" max="12" width="5.85546875" style="4" customWidth="1"/>
    <col min="13" max="13" width="18.28515625" style="4" hidden="1" customWidth="1"/>
    <col min="14" max="14" width="23.7109375" style="4" hidden="1" customWidth="1"/>
    <col min="15" max="15" width="18.28515625" style="4" hidden="1" customWidth="1"/>
    <col min="16" max="16" width="22.85546875" style="1" customWidth="1"/>
    <col min="17" max="1009" width="8.28515625" style="1"/>
  </cols>
  <sheetData>
    <row r="1" spans="1:16">
      <c r="P1" s="5"/>
    </row>
    <row r="3" spans="1:16" ht="66" customHeight="1">
      <c r="A3" s="6"/>
      <c r="B3" s="76" t="s">
        <v>171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  <c r="N3" s="7"/>
      <c r="O3" s="7"/>
      <c r="P3" s="50" t="s">
        <v>176</v>
      </c>
    </row>
    <row r="4" spans="1:16" ht="38.25" customHeight="1">
      <c r="A4" s="9" t="s">
        <v>0</v>
      </c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9" t="s">
        <v>11</v>
      </c>
      <c r="M4" s="36" t="s">
        <v>173</v>
      </c>
      <c r="N4" s="36" t="s">
        <v>163</v>
      </c>
      <c r="O4" s="36" t="s">
        <v>174</v>
      </c>
      <c r="P4" s="8" t="s">
        <v>12</v>
      </c>
    </row>
    <row r="5" spans="1:16" ht="38.2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9"/>
      <c r="M5" s="11" t="s">
        <v>12</v>
      </c>
      <c r="N5" s="11" t="s">
        <v>12</v>
      </c>
      <c r="O5" s="11"/>
      <c r="P5" s="44"/>
    </row>
    <row r="6" spans="1:16" ht="30" customHeight="1">
      <c r="A6" s="38">
        <v>1</v>
      </c>
      <c r="B6" s="39"/>
      <c r="C6" s="39"/>
      <c r="D6" s="47" t="s">
        <v>13</v>
      </c>
      <c r="E6" s="48" t="s">
        <v>14</v>
      </c>
      <c r="F6" s="48" t="s">
        <v>17</v>
      </c>
      <c r="G6" s="48" t="s">
        <v>15</v>
      </c>
      <c r="H6" s="58" t="s">
        <v>155</v>
      </c>
      <c r="I6" s="58" t="s">
        <v>18</v>
      </c>
      <c r="J6" s="48" t="s">
        <v>16</v>
      </c>
      <c r="K6" s="48" t="s">
        <v>16</v>
      </c>
      <c r="L6" s="38">
        <v>11</v>
      </c>
      <c r="M6" s="49">
        <v>27145.439999999999</v>
      </c>
      <c r="N6" s="49">
        <v>20081.54</v>
      </c>
      <c r="O6" s="49">
        <f>M6-N6</f>
        <v>7063.8999999999978</v>
      </c>
      <c r="P6" s="45">
        <v>8330</v>
      </c>
    </row>
    <row r="7" spans="1:16">
      <c r="A7" s="38">
        <v>2</v>
      </c>
      <c r="B7" s="13" t="s">
        <v>19</v>
      </c>
      <c r="C7" s="13"/>
      <c r="D7" s="55" t="s">
        <v>20</v>
      </c>
      <c r="E7" s="13" t="s">
        <v>21</v>
      </c>
      <c r="F7" s="13" t="s">
        <v>17</v>
      </c>
      <c r="G7" s="13" t="s">
        <v>15</v>
      </c>
      <c r="H7" s="57" t="s">
        <v>22</v>
      </c>
      <c r="I7" s="57" t="s">
        <v>23</v>
      </c>
      <c r="J7" s="13" t="s">
        <v>16</v>
      </c>
      <c r="K7" s="13" t="s">
        <v>16</v>
      </c>
      <c r="L7" s="13">
        <v>7</v>
      </c>
      <c r="M7" s="14">
        <v>4505</v>
      </c>
      <c r="N7" s="14">
        <v>4028</v>
      </c>
      <c r="O7" s="37">
        <f t="shared" ref="O7:O34" si="0">M7-N7</f>
        <v>477</v>
      </c>
      <c r="P7" s="46">
        <v>417</v>
      </c>
    </row>
    <row r="8" spans="1:16">
      <c r="A8" s="12">
        <v>3</v>
      </c>
      <c r="B8" s="13" t="s">
        <v>19</v>
      </c>
      <c r="C8" s="13"/>
      <c r="D8" s="56" t="s">
        <v>24</v>
      </c>
      <c r="E8" s="13" t="s">
        <v>25</v>
      </c>
      <c r="F8" s="13" t="s">
        <v>17</v>
      </c>
      <c r="G8" s="13" t="s">
        <v>15</v>
      </c>
      <c r="H8" s="60" t="s">
        <v>26</v>
      </c>
      <c r="I8" s="57" t="s">
        <v>156</v>
      </c>
      <c r="J8" s="13" t="s">
        <v>16</v>
      </c>
      <c r="K8" s="13" t="s">
        <v>16</v>
      </c>
      <c r="L8" s="13">
        <v>4</v>
      </c>
      <c r="M8" s="14">
        <v>4634</v>
      </c>
      <c r="N8" s="14">
        <v>4199</v>
      </c>
      <c r="O8" s="37">
        <f t="shared" si="0"/>
        <v>435</v>
      </c>
      <c r="P8" s="46">
        <v>375</v>
      </c>
    </row>
    <row r="9" spans="1:16">
      <c r="A9" s="9">
        <v>4</v>
      </c>
      <c r="B9" s="13" t="s">
        <v>19</v>
      </c>
      <c r="C9" s="13"/>
      <c r="D9" s="56" t="s">
        <v>24</v>
      </c>
      <c r="E9" s="13" t="s">
        <v>27</v>
      </c>
      <c r="F9" s="13" t="s">
        <v>17</v>
      </c>
      <c r="G9" s="13" t="s">
        <v>15</v>
      </c>
      <c r="H9" s="57" t="s">
        <v>28</v>
      </c>
      <c r="I9" s="57">
        <v>24852425</v>
      </c>
      <c r="J9" s="13" t="s">
        <v>16</v>
      </c>
      <c r="K9" s="13" t="s">
        <v>16</v>
      </c>
      <c r="L9" s="13">
        <v>4</v>
      </c>
      <c r="M9" s="14">
        <v>20468</v>
      </c>
      <c r="N9" s="14">
        <v>19118</v>
      </c>
      <c r="O9" s="37">
        <f t="shared" si="0"/>
        <v>1350</v>
      </c>
      <c r="P9" s="46">
        <v>1170</v>
      </c>
    </row>
    <row r="10" spans="1:16">
      <c r="A10" s="9">
        <v>5</v>
      </c>
      <c r="B10" s="13" t="s">
        <v>19</v>
      </c>
      <c r="C10" s="13"/>
      <c r="D10" s="55" t="s">
        <v>29</v>
      </c>
      <c r="E10" s="13" t="s">
        <v>27</v>
      </c>
      <c r="F10" s="13" t="s">
        <v>17</v>
      </c>
      <c r="G10" s="13" t="s">
        <v>15</v>
      </c>
      <c r="H10" s="57" t="s">
        <v>30</v>
      </c>
      <c r="I10" s="57">
        <v>9885052</v>
      </c>
      <c r="J10" s="13" t="s">
        <v>16</v>
      </c>
      <c r="K10" s="13" t="s">
        <v>16</v>
      </c>
      <c r="L10" s="13">
        <v>16</v>
      </c>
      <c r="M10" s="14">
        <v>96289</v>
      </c>
      <c r="N10" s="14">
        <v>95921</v>
      </c>
      <c r="O10" s="37">
        <f t="shared" si="0"/>
        <v>368</v>
      </c>
      <c r="P10" s="46">
        <v>317</v>
      </c>
    </row>
    <row r="11" spans="1:16">
      <c r="A11" s="9">
        <v>6</v>
      </c>
      <c r="B11" s="13"/>
      <c r="C11" s="13"/>
      <c r="D11" s="56" t="s">
        <v>31</v>
      </c>
      <c r="E11" s="13" t="s">
        <v>32</v>
      </c>
      <c r="F11" s="13" t="s">
        <v>17</v>
      </c>
      <c r="G11" s="13" t="s">
        <v>15</v>
      </c>
      <c r="H11" s="57" t="s">
        <v>33</v>
      </c>
      <c r="I11" s="57" t="s">
        <v>34</v>
      </c>
      <c r="J11" s="13" t="s">
        <v>16</v>
      </c>
      <c r="K11" s="13" t="s">
        <v>16</v>
      </c>
      <c r="L11" s="13">
        <v>10</v>
      </c>
      <c r="M11" s="14">
        <v>11854</v>
      </c>
      <c r="N11" s="14">
        <v>8973</v>
      </c>
      <c r="O11" s="37">
        <f t="shared" si="0"/>
        <v>2881</v>
      </c>
      <c r="P11" s="46">
        <v>2500</v>
      </c>
    </row>
    <row r="12" spans="1:16">
      <c r="A12" s="12">
        <v>7</v>
      </c>
      <c r="B12" s="13" t="s">
        <v>19</v>
      </c>
      <c r="C12" s="13"/>
      <c r="D12" s="56" t="s">
        <v>35</v>
      </c>
      <c r="E12" s="13" t="s">
        <v>36</v>
      </c>
      <c r="F12" s="13" t="s">
        <v>17</v>
      </c>
      <c r="G12" s="13" t="s">
        <v>15</v>
      </c>
      <c r="H12" s="57" t="s">
        <v>37</v>
      </c>
      <c r="I12" s="57">
        <v>8645971</v>
      </c>
      <c r="J12" s="13" t="s">
        <v>16</v>
      </c>
      <c r="K12" s="13" t="s">
        <v>16</v>
      </c>
      <c r="L12" s="13">
        <v>10</v>
      </c>
      <c r="M12" s="14">
        <v>19760</v>
      </c>
      <c r="N12" s="14">
        <v>19074</v>
      </c>
      <c r="O12" s="37">
        <f t="shared" si="0"/>
        <v>686</v>
      </c>
      <c r="P12" s="46">
        <v>590</v>
      </c>
    </row>
    <row r="13" spans="1:16">
      <c r="A13" s="12">
        <v>8</v>
      </c>
      <c r="B13" s="13" t="s">
        <v>19</v>
      </c>
      <c r="C13" s="13"/>
      <c r="D13" s="56" t="s">
        <v>35</v>
      </c>
      <c r="E13" s="13" t="s">
        <v>38</v>
      </c>
      <c r="F13" s="13" t="s">
        <v>17</v>
      </c>
      <c r="G13" s="13" t="s">
        <v>15</v>
      </c>
      <c r="H13" s="57" t="s">
        <v>39</v>
      </c>
      <c r="I13" s="57" t="s">
        <v>40</v>
      </c>
      <c r="J13" s="13" t="s">
        <v>16</v>
      </c>
      <c r="K13" s="13" t="s">
        <v>16</v>
      </c>
      <c r="L13" s="13">
        <v>10</v>
      </c>
      <c r="M13" s="14">
        <v>3012</v>
      </c>
      <c r="N13" s="14">
        <v>2816</v>
      </c>
      <c r="O13" s="37">
        <f t="shared" si="0"/>
        <v>196</v>
      </c>
      <c r="P13" s="46">
        <v>170</v>
      </c>
    </row>
    <row r="14" spans="1:16">
      <c r="A14" s="9">
        <v>9</v>
      </c>
      <c r="B14" s="13" t="s">
        <v>19</v>
      </c>
      <c r="C14" s="13"/>
      <c r="D14" s="56" t="s">
        <v>41</v>
      </c>
      <c r="E14" s="13" t="s">
        <v>42</v>
      </c>
      <c r="F14" s="13" t="s">
        <v>17</v>
      </c>
      <c r="G14" s="13" t="s">
        <v>15</v>
      </c>
      <c r="H14" s="57" t="s">
        <v>43</v>
      </c>
      <c r="I14" s="57">
        <v>23064069</v>
      </c>
      <c r="J14" s="13" t="s">
        <v>16</v>
      </c>
      <c r="K14" s="13" t="s">
        <v>16</v>
      </c>
      <c r="L14" s="13">
        <v>2</v>
      </c>
      <c r="M14" s="14">
        <v>15251</v>
      </c>
      <c r="N14" s="14">
        <v>14571</v>
      </c>
      <c r="O14" s="37">
        <f t="shared" si="0"/>
        <v>680</v>
      </c>
      <c r="P14" s="46">
        <v>590</v>
      </c>
    </row>
    <row r="15" spans="1:16">
      <c r="A15" s="12">
        <v>10</v>
      </c>
      <c r="B15" s="13" t="s">
        <v>19</v>
      </c>
      <c r="C15" s="13"/>
      <c r="D15" s="56" t="s">
        <v>44</v>
      </c>
      <c r="E15" s="13" t="s">
        <v>45</v>
      </c>
      <c r="F15" s="13" t="s">
        <v>17</v>
      </c>
      <c r="G15" s="13" t="s">
        <v>15</v>
      </c>
      <c r="H15" s="57" t="s">
        <v>46</v>
      </c>
      <c r="I15" s="57" t="s">
        <v>157</v>
      </c>
      <c r="J15" s="13" t="s">
        <v>16</v>
      </c>
      <c r="K15" s="13" t="s">
        <v>16</v>
      </c>
      <c r="L15" s="13">
        <v>7</v>
      </c>
      <c r="M15" s="14">
        <v>6534</v>
      </c>
      <c r="N15" s="14">
        <v>6233</v>
      </c>
      <c r="O15" s="37">
        <f t="shared" si="0"/>
        <v>301</v>
      </c>
      <c r="P15" s="46">
        <v>258</v>
      </c>
    </row>
    <row r="16" spans="1:16">
      <c r="A16" s="12">
        <v>11</v>
      </c>
      <c r="B16" s="13" t="s">
        <v>19</v>
      </c>
      <c r="C16" s="13"/>
      <c r="D16" s="56" t="s">
        <v>47</v>
      </c>
      <c r="E16" s="13" t="s">
        <v>48</v>
      </c>
      <c r="F16" s="13" t="s">
        <v>17</v>
      </c>
      <c r="G16" s="13" t="s">
        <v>15</v>
      </c>
      <c r="H16" s="57" t="s">
        <v>49</v>
      </c>
      <c r="I16" s="57">
        <v>1537800</v>
      </c>
      <c r="J16" s="13" t="s">
        <v>16</v>
      </c>
      <c r="K16" s="13" t="s">
        <v>16</v>
      </c>
      <c r="L16" s="13">
        <v>3</v>
      </c>
      <c r="M16" s="14">
        <v>1115</v>
      </c>
      <c r="N16" s="14">
        <v>964</v>
      </c>
      <c r="O16" s="37">
        <f t="shared" si="0"/>
        <v>151</v>
      </c>
      <c r="P16" s="35">
        <v>140</v>
      </c>
    </row>
    <row r="17" spans="1:16">
      <c r="A17" s="12">
        <v>12</v>
      </c>
      <c r="B17" s="13" t="s">
        <v>19</v>
      </c>
      <c r="C17" s="13"/>
      <c r="D17" s="56" t="s">
        <v>47</v>
      </c>
      <c r="E17" s="13" t="s">
        <v>50</v>
      </c>
      <c r="F17" s="13" t="s">
        <v>17</v>
      </c>
      <c r="G17" s="13" t="s">
        <v>15</v>
      </c>
      <c r="H17" s="57" t="s">
        <v>51</v>
      </c>
      <c r="I17" s="57">
        <v>7923689</v>
      </c>
      <c r="J17" s="13" t="s">
        <v>16</v>
      </c>
      <c r="K17" s="13" t="s">
        <v>16</v>
      </c>
      <c r="L17" s="13">
        <v>10</v>
      </c>
      <c r="M17" s="14">
        <v>129975</v>
      </c>
      <c r="N17" s="14">
        <v>121133</v>
      </c>
      <c r="O17" s="37">
        <f t="shared" si="0"/>
        <v>8842</v>
      </c>
      <c r="P17" s="35">
        <v>7500</v>
      </c>
    </row>
    <row r="18" spans="1:16">
      <c r="A18" s="9">
        <v>13</v>
      </c>
      <c r="B18" s="13"/>
      <c r="C18" s="13"/>
      <c r="D18" s="56" t="s">
        <v>52</v>
      </c>
      <c r="E18" s="13" t="s">
        <v>53</v>
      </c>
      <c r="F18" s="13" t="s">
        <v>17</v>
      </c>
      <c r="G18" s="13" t="s">
        <v>15</v>
      </c>
      <c r="H18" s="57" t="s">
        <v>54</v>
      </c>
      <c r="I18" s="57" t="s">
        <v>55</v>
      </c>
      <c r="J18" s="13" t="s">
        <v>16</v>
      </c>
      <c r="K18" s="13" t="s">
        <v>16</v>
      </c>
      <c r="L18" s="13">
        <v>4</v>
      </c>
      <c r="M18" s="14">
        <v>239</v>
      </c>
      <c r="N18" s="14">
        <v>182</v>
      </c>
      <c r="O18" s="37">
        <f t="shared" si="0"/>
        <v>57</v>
      </c>
      <c r="P18" s="35">
        <v>50</v>
      </c>
    </row>
    <row r="19" spans="1:16">
      <c r="A19" s="12">
        <v>14</v>
      </c>
      <c r="B19" s="13" t="s">
        <v>19</v>
      </c>
      <c r="C19" s="13"/>
      <c r="D19" s="56" t="s">
        <v>52</v>
      </c>
      <c r="E19" s="13" t="s">
        <v>21</v>
      </c>
      <c r="F19" s="13" t="s">
        <v>17</v>
      </c>
      <c r="G19" s="13" t="s">
        <v>15</v>
      </c>
      <c r="H19" s="57" t="s">
        <v>57</v>
      </c>
      <c r="I19" s="57">
        <v>223909</v>
      </c>
      <c r="J19" s="13" t="s">
        <v>16</v>
      </c>
      <c r="K19" s="13" t="s">
        <v>16</v>
      </c>
      <c r="L19" s="13">
        <v>12.5</v>
      </c>
      <c r="M19" s="14">
        <v>27773</v>
      </c>
      <c r="N19" s="14">
        <v>24680</v>
      </c>
      <c r="O19" s="37">
        <f t="shared" si="0"/>
        <v>3093</v>
      </c>
      <c r="P19" s="35">
        <v>2660</v>
      </c>
    </row>
    <row r="20" spans="1:16">
      <c r="A20" s="9">
        <v>15</v>
      </c>
      <c r="B20" s="13" t="s">
        <v>19</v>
      </c>
      <c r="C20" s="13"/>
      <c r="D20" s="55" t="s">
        <v>52</v>
      </c>
      <c r="E20" s="13" t="s">
        <v>21</v>
      </c>
      <c r="F20" s="13" t="s">
        <v>17</v>
      </c>
      <c r="G20" s="13" t="s">
        <v>15</v>
      </c>
      <c r="H20" s="57" t="s">
        <v>58</v>
      </c>
      <c r="I20" s="57">
        <v>221802</v>
      </c>
      <c r="J20" s="13" t="s">
        <v>16</v>
      </c>
      <c r="K20" s="13" t="s">
        <v>16</v>
      </c>
      <c r="L20" s="13">
        <v>12.5</v>
      </c>
      <c r="M20" s="14">
        <v>15356</v>
      </c>
      <c r="N20" s="14">
        <v>13413</v>
      </c>
      <c r="O20" s="37">
        <f t="shared" si="0"/>
        <v>1943</v>
      </c>
      <c r="P20" s="35">
        <v>1660</v>
      </c>
    </row>
    <row r="21" spans="1:16">
      <c r="A21" s="9">
        <v>16</v>
      </c>
      <c r="B21" s="13" t="s">
        <v>19</v>
      </c>
      <c r="C21" s="13"/>
      <c r="D21" s="56" t="s">
        <v>52</v>
      </c>
      <c r="E21" s="13" t="s">
        <v>59</v>
      </c>
      <c r="F21" s="13" t="s">
        <v>17</v>
      </c>
      <c r="G21" s="13" t="s">
        <v>15</v>
      </c>
      <c r="H21" s="57" t="s">
        <v>60</v>
      </c>
      <c r="I21" s="57">
        <v>10688564</v>
      </c>
      <c r="J21" s="13" t="s">
        <v>16</v>
      </c>
      <c r="K21" s="13" t="s">
        <v>16</v>
      </c>
      <c r="L21" s="13">
        <v>7</v>
      </c>
      <c r="M21" s="14">
        <v>36802</v>
      </c>
      <c r="N21" s="14">
        <v>34986</v>
      </c>
      <c r="O21" s="37">
        <f t="shared" si="0"/>
        <v>1816</v>
      </c>
      <c r="P21" s="35">
        <v>1660</v>
      </c>
    </row>
    <row r="22" spans="1:16">
      <c r="A22" s="9">
        <v>17</v>
      </c>
      <c r="B22" s="13" t="s">
        <v>19</v>
      </c>
      <c r="C22" s="13" t="s">
        <v>61</v>
      </c>
      <c r="D22" s="56" t="s">
        <v>56</v>
      </c>
      <c r="E22" s="13" t="s">
        <v>62</v>
      </c>
      <c r="F22" s="13" t="s">
        <v>17</v>
      </c>
      <c r="G22" s="13" t="s">
        <v>15</v>
      </c>
      <c r="H22" s="57" t="s">
        <v>63</v>
      </c>
      <c r="I22" s="57">
        <v>11113195</v>
      </c>
      <c r="J22" s="13" t="s">
        <v>16</v>
      </c>
      <c r="K22" s="13" t="s">
        <v>16</v>
      </c>
      <c r="L22" s="13">
        <v>8</v>
      </c>
      <c r="M22" s="14">
        <v>273537</v>
      </c>
      <c r="N22" s="14">
        <v>246199</v>
      </c>
      <c r="O22" s="37">
        <f t="shared" si="0"/>
        <v>27338</v>
      </c>
      <c r="P22" s="35">
        <v>23300</v>
      </c>
    </row>
    <row r="23" spans="1:16">
      <c r="A23" s="9">
        <v>18</v>
      </c>
      <c r="B23" s="13" t="s">
        <v>19</v>
      </c>
      <c r="C23" s="13" t="s">
        <v>61</v>
      </c>
      <c r="D23" s="56" t="s">
        <v>56</v>
      </c>
      <c r="E23" s="13" t="s">
        <v>64</v>
      </c>
      <c r="F23" s="13" t="s">
        <v>17</v>
      </c>
      <c r="G23" s="13" t="s">
        <v>15</v>
      </c>
      <c r="H23" s="57" t="s">
        <v>65</v>
      </c>
      <c r="I23" s="57" t="s">
        <v>66</v>
      </c>
      <c r="J23" s="13" t="s">
        <v>16</v>
      </c>
      <c r="K23" s="13" t="s">
        <v>16</v>
      </c>
      <c r="L23" s="13">
        <v>10</v>
      </c>
      <c r="M23" s="14">
        <v>34331</v>
      </c>
      <c r="N23" s="14">
        <v>30984</v>
      </c>
      <c r="O23" s="37">
        <f t="shared" si="0"/>
        <v>3347</v>
      </c>
      <c r="P23" s="35">
        <v>2830</v>
      </c>
    </row>
    <row r="24" spans="1:16">
      <c r="A24" s="12">
        <v>19</v>
      </c>
      <c r="B24" s="13" t="s">
        <v>19</v>
      </c>
      <c r="C24" s="13" t="s">
        <v>61</v>
      </c>
      <c r="D24" s="56" t="s">
        <v>67</v>
      </c>
      <c r="E24" s="13" t="s">
        <v>27</v>
      </c>
      <c r="F24" s="13" t="s">
        <v>17</v>
      </c>
      <c r="G24" s="13" t="s">
        <v>15</v>
      </c>
      <c r="H24" s="57" t="s">
        <v>68</v>
      </c>
      <c r="I24" s="57" t="s">
        <v>69</v>
      </c>
      <c r="J24" s="13" t="s">
        <v>16</v>
      </c>
      <c r="K24" s="13" t="s">
        <v>16</v>
      </c>
      <c r="L24" s="61" t="s">
        <v>175</v>
      </c>
      <c r="M24" s="14">
        <v>49277</v>
      </c>
      <c r="N24" s="14">
        <v>41518</v>
      </c>
      <c r="O24" s="37">
        <f t="shared" si="0"/>
        <v>7759</v>
      </c>
      <c r="P24" s="35">
        <v>6670</v>
      </c>
    </row>
    <row r="25" spans="1:16">
      <c r="A25" s="9">
        <v>20</v>
      </c>
      <c r="B25" s="13" t="s">
        <v>19</v>
      </c>
      <c r="C25" s="13" t="s">
        <v>61</v>
      </c>
      <c r="D25" s="56" t="s">
        <v>56</v>
      </c>
      <c r="E25" s="13" t="s">
        <v>36</v>
      </c>
      <c r="F25" s="13" t="s">
        <v>17</v>
      </c>
      <c r="G25" s="13" t="s">
        <v>15</v>
      </c>
      <c r="H25" s="57" t="s">
        <v>71</v>
      </c>
      <c r="I25" s="62">
        <v>56049608</v>
      </c>
      <c r="J25" s="13" t="s">
        <v>16</v>
      </c>
      <c r="K25" s="13" t="s">
        <v>16</v>
      </c>
      <c r="L25" s="13">
        <v>5</v>
      </c>
      <c r="M25" s="14">
        <v>8046.7</v>
      </c>
      <c r="N25" s="14">
        <v>2998.1</v>
      </c>
      <c r="O25" s="37">
        <f t="shared" si="0"/>
        <v>5048.6000000000004</v>
      </c>
      <c r="P25" s="35">
        <v>4580</v>
      </c>
    </row>
    <row r="26" spans="1:16">
      <c r="A26" s="12">
        <v>21</v>
      </c>
      <c r="B26" s="13" t="s">
        <v>19</v>
      </c>
      <c r="C26" s="13"/>
      <c r="D26" s="56" t="s">
        <v>56</v>
      </c>
      <c r="E26" s="13" t="s">
        <v>72</v>
      </c>
      <c r="F26" s="13" t="s">
        <v>17</v>
      </c>
      <c r="G26" s="13" t="s">
        <v>15</v>
      </c>
      <c r="H26" s="57" t="s">
        <v>73</v>
      </c>
      <c r="I26" s="57">
        <v>9923504</v>
      </c>
      <c r="J26" s="13" t="s">
        <v>16</v>
      </c>
      <c r="K26" s="13" t="s">
        <v>16</v>
      </c>
      <c r="L26" s="13">
        <v>16</v>
      </c>
      <c r="M26" s="14">
        <v>328223</v>
      </c>
      <c r="N26" s="14">
        <v>307311</v>
      </c>
      <c r="O26" s="37">
        <f t="shared" si="0"/>
        <v>20912</v>
      </c>
      <c r="P26" s="35">
        <v>18330</v>
      </c>
    </row>
    <row r="27" spans="1:16">
      <c r="A27" s="9">
        <v>22</v>
      </c>
      <c r="B27" s="13" t="s">
        <v>19</v>
      </c>
      <c r="C27" s="13" t="s">
        <v>61</v>
      </c>
      <c r="D27" s="56" t="s">
        <v>56</v>
      </c>
      <c r="E27" s="13" t="s">
        <v>74</v>
      </c>
      <c r="F27" s="13" t="s">
        <v>17</v>
      </c>
      <c r="G27" s="13" t="s">
        <v>15</v>
      </c>
      <c r="H27" s="57" t="s">
        <v>75</v>
      </c>
      <c r="I27" s="57" t="s">
        <v>76</v>
      </c>
      <c r="J27" s="13" t="s">
        <v>16</v>
      </c>
      <c r="K27" s="13" t="s">
        <v>16</v>
      </c>
      <c r="L27" s="13">
        <v>15</v>
      </c>
      <c r="M27" s="14">
        <v>121538</v>
      </c>
      <c r="N27" s="14">
        <v>101023</v>
      </c>
      <c r="O27" s="37">
        <f t="shared" si="0"/>
        <v>20515</v>
      </c>
      <c r="P27" s="35">
        <v>17500</v>
      </c>
    </row>
    <row r="28" spans="1:16">
      <c r="A28" s="12">
        <v>23</v>
      </c>
      <c r="B28" s="13" t="s">
        <v>19</v>
      </c>
      <c r="C28" s="13"/>
      <c r="D28" s="56" t="s">
        <v>77</v>
      </c>
      <c r="E28" s="13" t="s">
        <v>14</v>
      </c>
      <c r="F28" s="13" t="s">
        <v>17</v>
      </c>
      <c r="G28" s="13" t="s">
        <v>15</v>
      </c>
      <c r="H28" s="57" t="s">
        <v>78</v>
      </c>
      <c r="I28" s="57" t="s">
        <v>79</v>
      </c>
      <c r="J28" s="13" t="s">
        <v>16</v>
      </c>
      <c r="K28" s="13" t="s">
        <v>16</v>
      </c>
      <c r="L28" s="13">
        <v>4</v>
      </c>
      <c r="M28" s="14">
        <v>3315</v>
      </c>
      <c r="N28" s="14">
        <v>2689</v>
      </c>
      <c r="O28" s="37">
        <f t="shared" si="0"/>
        <v>626</v>
      </c>
      <c r="P28" s="35">
        <v>580</v>
      </c>
    </row>
    <row r="29" spans="1:16">
      <c r="A29" s="9">
        <v>24</v>
      </c>
      <c r="B29" s="13" t="s">
        <v>19</v>
      </c>
      <c r="C29" s="13"/>
      <c r="D29" s="56" t="s">
        <v>80</v>
      </c>
      <c r="E29" s="13" t="s">
        <v>81</v>
      </c>
      <c r="F29" s="13" t="s">
        <v>17</v>
      </c>
      <c r="G29" s="13" t="s">
        <v>15</v>
      </c>
      <c r="H29" s="57" t="s">
        <v>82</v>
      </c>
      <c r="I29" s="57" t="s">
        <v>83</v>
      </c>
      <c r="J29" s="13" t="s">
        <v>16</v>
      </c>
      <c r="K29" s="13" t="s">
        <v>16</v>
      </c>
      <c r="L29" s="13">
        <v>4</v>
      </c>
      <c r="M29" s="14">
        <v>22813</v>
      </c>
      <c r="N29" s="14">
        <v>18728</v>
      </c>
      <c r="O29" s="37">
        <f t="shared" si="0"/>
        <v>4085</v>
      </c>
      <c r="P29" s="35">
        <v>3420</v>
      </c>
    </row>
    <row r="30" spans="1:16">
      <c r="A30" s="12">
        <v>25</v>
      </c>
      <c r="B30" s="13" t="s">
        <v>19</v>
      </c>
      <c r="C30" s="13"/>
      <c r="D30" s="56" t="s">
        <v>84</v>
      </c>
      <c r="E30" s="13" t="s">
        <v>85</v>
      </c>
      <c r="F30" s="13" t="s">
        <v>17</v>
      </c>
      <c r="G30" s="13" t="s">
        <v>15</v>
      </c>
      <c r="H30" s="57" t="s">
        <v>86</v>
      </c>
      <c r="I30" s="57">
        <v>8423990</v>
      </c>
      <c r="J30" s="13" t="s">
        <v>16</v>
      </c>
      <c r="K30" s="13" t="s">
        <v>16</v>
      </c>
      <c r="L30" s="13">
        <v>10</v>
      </c>
      <c r="M30" s="14">
        <v>117316</v>
      </c>
      <c r="N30" s="14">
        <v>112199</v>
      </c>
      <c r="O30" s="37">
        <f t="shared" si="0"/>
        <v>5117</v>
      </c>
      <c r="P30" s="35">
        <v>4420</v>
      </c>
    </row>
    <row r="31" spans="1:16">
      <c r="A31" s="9">
        <v>26</v>
      </c>
      <c r="B31" s="13" t="s">
        <v>19</v>
      </c>
      <c r="C31" s="13" t="s">
        <v>61</v>
      </c>
      <c r="D31" s="56" t="s">
        <v>87</v>
      </c>
      <c r="E31" s="13" t="s">
        <v>88</v>
      </c>
      <c r="F31" s="13" t="s">
        <v>17</v>
      </c>
      <c r="G31" s="13" t="s">
        <v>15</v>
      </c>
      <c r="H31" s="57" t="s">
        <v>89</v>
      </c>
      <c r="I31" s="57" t="s">
        <v>90</v>
      </c>
      <c r="J31" s="13" t="s">
        <v>16</v>
      </c>
      <c r="K31" s="13" t="s">
        <v>16</v>
      </c>
      <c r="L31" s="13">
        <v>16</v>
      </c>
      <c r="M31" s="14">
        <v>57850</v>
      </c>
      <c r="N31" s="14">
        <v>53040</v>
      </c>
      <c r="O31" s="37">
        <f t="shared" si="0"/>
        <v>4810</v>
      </c>
      <c r="P31" s="35">
        <v>4200</v>
      </c>
    </row>
    <row r="32" spans="1:16">
      <c r="A32" s="12">
        <v>27</v>
      </c>
      <c r="B32" s="13" t="s">
        <v>19</v>
      </c>
      <c r="C32" s="13" t="s">
        <v>61</v>
      </c>
      <c r="D32" s="56" t="s">
        <v>87</v>
      </c>
      <c r="E32" s="13" t="s">
        <v>91</v>
      </c>
      <c r="F32" s="13" t="s">
        <v>17</v>
      </c>
      <c r="G32" s="13" t="s">
        <v>15</v>
      </c>
      <c r="H32" s="57" t="s">
        <v>92</v>
      </c>
      <c r="I32" s="57" t="s">
        <v>93</v>
      </c>
      <c r="J32" s="13" t="s">
        <v>16</v>
      </c>
      <c r="K32" s="13" t="s">
        <v>16</v>
      </c>
      <c r="L32" s="13">
        <v>16</v>
      </c>
      <c r="M32" s="14">
        <v>55688</v>
      </c>
      <c r="N32" s="14">
        <v>47043</v>
      </c>
      <c r="O32" s="37">
        <f t="shared" si="0"/>
        <v>8645</v>
      </c>
      <c r="P32" s="35">
        <v>7500</v>
      </c>
    </row>
    <row r="33" spans="1:16">
      <c r="A33" s="9">
        <v>28</v>
      </c>
      <c r="B33" s="13" t="s">
        <v>19</v>
      </c>
      <c r="C33" s="13"/>
      <c r="D33" s="56" t="s">
        <v>94</v>
      </c>
      <c r="E33" s="13" t="s">
        <v>95</v>
      </c>
      <c r="F33" s="13" t="s">
        <v>17</v>
      </c>
      <c r="G33" s="13" t="s">
        <v>15</v>
      </c>
      <c r="H33" s="57" t="s">
        <v>96</v>
      </c>
      <c r="I33" s="57">
        <v>13204928</v>
      </c>
      <c r="J33" s="13" t="s">
        <v>16</v>
      </c>
      <c r="K33" s="13" t="s">
        <v>16</v>
      </c>
      <c r="L33" s="13">
        <v>7</v>
      </c>
      <c r="M33" s="14">
        <v>27971</v>
      </c>
      <c r="N33" s="14">
        <v>27334</v>
      </c>
      <c r="O33" s="37">
        <f t="shared" si="0"/>
        <v>637</v>
      </c>
      <c r="P33" s="35">
        <v>58</v>
      </c>
    </row>
    <row r="34" spans="1:16">
      <c r="A34" s="12">
        <v>29</v>
      </c>
      <c r="B34" s="13" t="s">
        <v>19</v>
      </c>
      <c r="C34" s="13"/>
      <c r="D34" s="56" t="s">
        <v>94</v>
      </c>
      <c r="E34" s="13" t="s">
        <v>97</v>
      </c>
      <c r="F34" s="13" t="s">
        <v>17</v>
      </c>
      <c r="G34" s="13" t="s">
        <v>15</v>
      </c>
      <c r="H34" s="57" t="s">
        <v>98</v>
      </c>
      <c r="I34" s="57">
        <v>24863541</v>
      </c>
      <c r="J34" s="13" t="s">
        <v>16</v>
      </c>
      <c r="K34" s="13" t="s">
        <v>16</v>
      </c>
      <c r="L34" s="13">
        <v>5</v>
      </c>
      <c r="M34" s="14">
        <v>1064</v>
      </c>
      <c r="N34" s="14">
        <v>1000</v>
      </c>
      <c r="O34" s="37">
        <f t="shared" si="0"/>
        <v>64</v>
      </c>
      <c r="P34" s="35">
        <v>48</v>
      </c>
    </row>
    <row r="35" spans="1:16">
      <c r="A35" s="9">
        <v>30</v>
      </c>
      <c r="B35" s="13"/>
      <c r="C35" s="13"/>
      <c r="D35" s="53" t="s">
        <v>166</v>
      </c>
      <c r="E35" s="13" t="s">
        <v>167</v>
      </c>
      <c r="F35" s="13" t="s">
        <v>17</v>
      </c>
      <c r="G35" s="13" t="s">
        <v>15</v>
      </c>
      <c r="H35" s="57" t="s">
        <v>169</v>
      </c>
      <c r="I35" s="57" t="s">
        <v>168</v>
      </c>
      <c r="J35" s="13" t="s">
        <v>16</v>
      </c>
      <c r="K35" s="13" t="s">
        <v>16</v>
      </c>
      <c r="L35" s="13" t="s">
        <v>53</v>
      </c>
      <c r="M35" s="14">
        <v>25549.74</v>
      </c>
      <c r="N35" s="14">
        <v>8977.75</v>
      </c>
      <c r="O35" s="37">
        <f>M35-N35</f>
        <v>16571.990000000002</v>
      </c>
      <c r="P35" s="54">
        <v>16700</v>
      </c>
    </row>
    <row r="36" spans="1:16">
      <c r="P36" s="28">
        <f>SUM(P6:P35)</f>
        <v>138523</v>
      </c>
    </row>
    <row r="37" spans="1:16">
      <c r="D37" s="16"/>
      <c r="H37" s="43"/>
    </row>
    <row r="38" spans="1:16">
      <c r="A38" s="41"/>
      <c r="B38" s="42"/>
      <c r="C38" s="42"/>
      <c r="D38" s="43"/>
      <c r="E38" s="42"/>
      <c r="F38" s="42"/>
      <c r="G38" s="40"/>
    </row>
    <row r="39" spans="1:16">
      <c r="D39" s="16"/>
      <c r="H39" s="40"/>
    </row>
    <row r="41" spans="1:16">
      <c r="D41" s="16"/>
    </row>
    <row r="44" spans="1:16">
      <c r="H44" s="17"/>
    </row>
    <row r="47" spans="1:16" ht="15.75">
      <c r="H47" s="18"/>
    </row>
    <row r="49" spans="8:8">
      <c r="H49" s="17"/>
    </row>
  </sheetData>
  <mergeCells count="1">
    <mergeCell ref="B3:L3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D31"/>
  <sheetViews>
    <sheetView tabSelected="1" zoomScale="80" zoomScaleNormal="80" workbookViewId="0">
      <selection activeCell="K24" sqref="K24"/>
    </sheetView>
  </sheetViews>
  <sheetFormatPr defaultColWidth="8.28515625" defaultRowHeight="12.75"/>
  <cols>
    <col min="1" max="1" width="4.140625" style="1" customWidth="1"/>
    <col min="2" max="2" width="17.140625" style="2" customWidth="1"/>
    <col min="3" max="3" width="33.7109375" style="2" customWidth="1"/>
    <col min="4" max="4" width="14.7109375" style="2" customWidth="1"/>
    <col min="5" max="5" width="5" style="2" customWidth="1"/>
    <col min="6" max="6" width="9.28515625" style="2" customWidth="1"/>
    <col min="7" max="7" width="11.5703125" style="2" customWidth="1"/>
    <col min="8" max="8" width="29" style="2" customWidth="1"/>
    <col min="9" max="9" width="11.5703125" style="2" customWidth="1"/>
    <col min="10" max="10" width="8.28515625" style="3" customWidth="1"/>
    <col min="11" max="11" width="7.28515625" style="4" customWidth="1"/>
    <col min="12" max="12" width="7.85546875" style="4" customWidth="1"/>
    <col min="13" max="13" width="10.85546875" style="1" customWidth="1"/>
    <col min="14" max="14" width="10.140625" style="1" customWidth="1"/>
    <col min="15" max="15" width="11.5703125" style="1" customWidth="1"/>
    <col min="16" max="16" width="15.28515625" style="1" customWidth="1"/>
    <col min="17" max="17" width="13" style="1" customWidth="1"/>
    <col min="18" max="28" width="8.28515625" style="1"/>
    <col min="29" max="29" width="9.140625" style="1" customWidth="1"/>
    <col min="30" max="992" width="8.28515625" style="1"/>
    <col min="993" max="993" width="8.7109375" customWidth="1"/>
  </cols>
  <sheetData>
    <row r="1" spans="1:16">
      <c r="M1" s="19"/>
      <c r="N1" s="19"/>
      <c r="O1" s="20"/>
    </row>
    <row r="3" spans="1:16" ht="45" customHeight="1">
      <c r="A3" s="21"/>
      <c r="B3" s="77" t="s">
        <v>172</v>
      </c>
      <c r="C3" s="77"/>
      <c r="D3" s="77"/>
      <c r="E3" s="77"/>
      <c r="F3" s="77"/>
      <c r="G3" s="77"/>
      <c r="H3" s="77"/>
      <c r="I3" s="77"/>
      <c r="J3" s="77"/>
      <c r="K3" s="77"/>
      <c r="L3" s="7"/>
      <c r="M3" s="78" t="s">
        <v>176</v>
      </c>
      <c r="N3" s="79"/>
      <c r="O3" s="80"/>
      <c r="P3" s="72"/>
    </row>
    <row r="4" spans="1:16" ht="49.5" customHeight="1">
      <c r="A4" s="9" t="s">
        <v>0</v>
      </c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9" t="s">
        <v>11</v>
      </c>
      <c r="L4" s="11" t="s">
        <v>99</v>
      </c>
      <c r="M4" s="22" t="s">
        <v>100</v>
      </c>
      <c r="N4" s="9" t="s">
        <v>101</v>
      </c>
      <c r="O4" s="68" t="s">
        <v>102</v>
      </c>
      <c r="P4" s="75" t="s">
        <v>177</v>
      </c>
    </row>
    <row r="5" spans="1:16">
      <c r="A5" s="12"/>
      <c r="B5" s="13"/>
      <c r="F5" s="13"/>
      <c r="G5" s="13"/>
      <c r="H5" s="13"/>
      <c r="I5" s="13"/>
      <c r="J5" s="13"/>
      <c r="K5" s="13"/>
      <c r="L5" s="11"/>
      <c r="M5" s="23"/>
      <c r="N5" s="23"/>
      <c r="O5" s="69"/>
      <c r="P5" s="72"/>
    </row>
    <row r="6" spans="1:16">
      <c r="A6" s="12">
        <v>1</v>
      </c>
      <c r="B6" s="13" t="s">
        <v>19</v>
      </c>
      <c r="C6" s="13" t="s">
        <v>103</v>
      </c>
      <c r="D6" s="13" t="s">
        <v>104</v>
      </c>
      <c r="E6" s="13" t="s">
        <v>105</v>
      </c>
      <c r="F6" s="13" t="s">
        <v>17</v>
      </c>
      <c r="G6" s="13" t="s">
        <v>15</v>
      </c>
      <c r="H6" s="57" t="s">
        <v>106</v>
      </c>
      <c r="I6" s="57" t="s">
        <v>107</v>
      </c>
      <c r="J6" s="13" t="s">
        <v>108</v>
      </c>
      <c r="K6" s="24">
        <v>5</v>
      </c>
      <c r="L6" s="15">
        <v>1</v>
      </c>
      <c r="M6" s="63">
        <v>920</v>
      </c>
      <c r="N6" s="63">
        <v>2580</v>
      </c>
      <c r="O6" s="70">
        <f t="shared" ref="O6:O21" si="0">M6+N6</f>
        <v>3500</v>
      </c>
      <c r="P6" s="73">
        <f>L6*O6</f>
        <v>3500</v>
      </c>
    </row>
    <row r="7" spans="1:16">
      <c r="A7" s="12">
        <v>2</v>
      </c>
      <c r="B7" s="13" t="s">
        <v>19</v>
      </c>
      <c r="C7" s="13" t="s">
        <v>103</v>
      </c>
      <c r="D7" s="13" t="s">
        <v>67</v>
      </c>
      <c r="E7" s="13" t="s">
        <v>70</v>
      </c>
      <c r="F7" s="13" t="s">
        <v>17</v>
      </c>
      <c r="G7" s="13" t="s">
        <v>15</v>
      </c>
      <c r="H7" s="57" t="s">
        <v>109</v>
      </c>
      <c r="I7" s="57">
        <v>317425</v>
      </c>
      <c r="J7" s="13" t="s">
        <v>108</v>
      </c>
      <c r="K7" s="24">
        <v>16</v>
      </c>
      <c r="L7" s="15">
        <v>1</v>
      </c>
      <c r="M7" s="63">
        <v>500</v>
      </c>
      <c r="N7" s="63">
        <v>1580</v>
      </c>
      <c r="O7" s="70">
        <f t="shared" si="0"/>
        <v>2080</v>
      </c>
      <c r="P7" s="73">
        <f>L7*O7</f>
        <v>2080</v>
      </c>
    </row>
    <row r="8" spans="1:16">
      <c r="A8" s="12">
        <v>3</v>
      </c>
      <c r="B8" s="13" t="s">
        <v>19</v>
      </c>
      <c r="C8" s="13" t="s">
        <v>110</v>
      </c>
      <c r="D8" s="13" t="s">
        <v>67</v>
      </c>
      <c r="E8" s="13" t="s">
        <v>111</v>
      </c>
      <c r="F8" s="13" t="s">
        <v>17</v>
      </c>
      <c r="G8" s="13" t="s">
        <v>15</v>
      </c>
      <c r="H8" s="57" t="s">
        <v>112</v>
      </c>
      <c r="I8" s="57" t="s">
        <v>113</v>
      </c>
      <c r="J8" s="13" t="s">
        <v>108</v>
      </c>
      <c r="K8" s="24" t="s">
        <v>114</v>
      </c>
      <c r="L8" s="15">
        <v>1</v>
      </c>
      <c r="M8" s="63">
        <v>250</v>
      </c>
      <c r="N8" s="63">
        <v>920</v>
      </c>
      <c r="O8" s="70">
        <f t="shared" si="0"/>
        <v>1170</v>
      </c>
      <c r="P8" s="73">
        <f>L8*O8</f>
        <v>1170</v>
      </c>
    </row>
    <row r="9" spans="1:16">
      <c r="A9" s="12">
        <v>4</v>
      </c>
      <c r="B9" s="13" t="s">
        <v>19</v>
      </c>
      <c r="C9" s="13" t="s">
        <v>115</v>
      </c>
      <c r="D9" s="13" t="s">
        <v>116</v>
      </c>
      <c r="E9" s="13"/>
      <c r="F9" s="13" t="s">
        <v>17</v>
      </c>
      <c r="G9" s="13" t="s">
        <v>15</v>
      </c>
      <c r="H9" s="57" t="s">
        <v>117</v>
      </c>
      <c r="I9" s="57">
        <v>138250</v>
      </c>
      <c r="J9" s="13" t="s">
        <v>108</v>
      </c>
      <c r="K9" s="24">
        <v>4</v>
      </c>
      <c r="L9" s="15">
        <v>1</v>
      </c>
      <c r="M9" s="63">
        <v>750</v>
      </c>
      <c r="N9" s="63">
        <v>1300</v>
      </c>
      <c r="O9" s="70">
        <f t="shared" si="0"/>
        <v>2050</v>
      </c>
      <c r="P9" s="73">
        <f>L9*O9</f>
        <v>2050</v>
      </c>
    </row>
    <row r="10" spans="1:16">
      <c r="A10" s="12">
        <v>5</v>
      </c>
      <c r="B10" s="13" t="s">
        <v>19</v>
      </c>
      <c r="C10" s="13" t="s">
        <v>118</v>
      </c>
      <c r="D10" s="13" t="s">
        <v>116</v>
      </c>
      <c r="E10" s="13"/>
      <c r="F10" s="13" t="s">
        <v>17</v>
      </c>
      <c r="G10" s="13" t="s">
        <v>15</v>
      </c>
      <c r="H10" s="57" t="s">
        <v>119</v>
      </c>
      <c r="I10" s="57" t="s">
        <v>120</v>
      </c>
      <c r="J10" s="13" t="s">
        <v>108</v>
      </c>
      <c r="K10" s="24">
        <v>10</v>
      </c>
      <c r="L10" s="15">
        <v>1</v>
      </c>
      <c r="M10" s="65">
        <v>750</v>
      </c>
      <c r="N10" s="65">
        <v>2200</v>
      </c>
      <c r="O10" s="70">
        <f t="shared" si="0"/>
        <v>2950</v>
      </c>
      <c r="P10" s="73">
        <f>L10*O10</f>
        <v>2950</v>
      </c>
    </row>
    <row r="11" spans="1:16">
      <c r="A11" s="12">
        <v>6</v>
      </c>
      <c r="B11" s="13" t="s">
        <v>19</v>
      </c>
      <c r="C11" s="13" t="s">
        <v>121</v>
      </c>
      <c r="D11" s="13" t="s">
        <v>122</v>
      </c>
      <c r="E11" s="13" t="s">
        <v>123</v>
      </c>
      <c r="F11" s="13" t="s">
        <v>17</v>
      </c>
      <c r="G11" s="13" t="s">
        <v>15</v>
      </c>
      <c r="H11" s="57" t="s">
        <v>124</v>
      </c>
      <c r="I11" s="57" t="s">
        <v>125</v>
      </c>
      <c r="J11" s="13" t="s">
        <v>108</v>
      </c>
      <c r="K11" s="24">
        <v>6</v>
      </c>
      <c r="L11" s="15">
        <v>1</v>
      </c>
      <c r="M11" s="65">
        <v>1420</v>
      </c>
      <c r="N11" s="65">
        <v>2800</v>
      </c>
      <c r="O11" s="70">
        <f t="shared" si="0"/>
        <v>4220</v>
      </c>
      <c r="P11" s="73">
        <f>L11*O11</f>
        <v>4220</v>
      </c>
    </row>
    <row r="12" spans="1:16">
      <c r="A12" s="12">
        <v>7</v>
      </c>
      <c r="B12" s="13" t="s">
        <v>19</v>
      </c>
      <c r="C12" s="13" t="s">
        <v>126</v>
      </c>
      <c r="D12" s="13" t="s">
        <v>122</v>
      </c>
      <c r="E12" s="13" t="s">
        <v>127</v>
      </c>
      <c r="F12" s="13" t="s">
        <v>17</v>
      </c>
      <c r="G12" s="13" t="s">
        <v>15</v>
      </c>
      <c r="H12" s="57" t="s">
        <v>128</v>
      </c>
      <c r="I12" s="57" t="s">
        <v>165</v>
      </c>
      <c r="J12" s="13" t="s">
        <v>129</v>
      </c>
      <c r="K12" s="24" t="s">
        <v>130</v>
      </c>
      <c r="L12" s="15">
        <v>1</v>
      </c>
      <c r="M12" s="65">
        <v>18300</v>
      </c>
      <c r="N12" s="65">
        <v>0</v>
      </c>
      <c r="O12" s="70">
        <f t="shared" si="0"/>
        <v>18300</v>
      </c>
      <c r="P12" s="73">
        <f>L12*O12</f>
        <v>18300</v>
      </c>
    </row>
    <row r="13" spans="1:16">
      <c r="A13" s="12">
        <v>8</v>
      </c>
      <c r="B13" s="13" t="s">
        <v>19</v>
      </c>
      <c r="C13" s="13" t="s">
        <v>121</v>
      </c>
      <c r="D13" s="13" t="s">
        <v>131</v>
      </c>
      <c r="E13" s="13" t="s">
        <v>64</v>
      </c>
      <c r="F13" s="13" t="s">
        <v>17</v>
      </c>
      <c r="G13" s="13" t="s">
        <v>15</v>
      </c>
      <c r="H13" s="57" t="s">
        <v>132</v>
      </c>
      <c r="I13" s="57" t="s">
        <v>158</v>
      </c>
      <c r="J13" s="13" t="s">
        <v>108</v>
      </c>
      <c r="K13" s="24" t="s">
        <v>133</v>
      </c>
      <c r="L13" s="15">
        <v>15</v>
      </c>
      <c r="M13" s="65">
        <v>1870</v>
      </c>
      <c r="N13" s="65">
        <v>3750</v>
      </c>
      <c r="O13" s="70">
        <f t="shared" si="0"/>
        <v>5620</v>
      </c>
      <c r="P13" s="73">
        <f>L13*O13</f>
        <v>84300</v>
      </c>
    </row>
    <row r="14" spans="1:16">
      <c r="A14" s="12">
        <v>9</v>
      </c>
      <c r="B14" s="13" t="s">
        <v>19</v>
      </c>
      <c r="C14" s="13" t="s">
        <v>121</v>
      </c>
      <c r="D14" s="13" t="s">
        <v>134</v>
      </c>
      <c r="E14" s="13" t="s">
        <v>135</v>
      </c>
      <c r="F14" s="13" t="s">
        <v>17</v>
      </c>
      <c r="G14" s="13" t="s">
        <v>15</v>
      </c>
      <c r="H14" s="57" t="s">
        <v>136</v>
      </c>
      <c r="I14" s="57" t="s">
        <v>137</v>
      </c>
      <c r="J14" s="13" t="s">
        <v>129</v>
      </c>
      <c r="K14" s="24">
        <v>16</v>
      </c>
      <c r="L14" s="15">
        <v>1</v>
      </c>
      <c r="M14" s="65">
        <v>1100</v>
      </c>
      <c r="N14" s="65">
        <v>0</v>
      </c>
      <c r="O14" s="70">
        <f t="shared" si="0"/>
        <v>1100</v>
      </c>
      <c r="P14" s="73">
        <f>L14*O14</f>
        <v>1100</v>
      </c>
    </row>
    <row r="15" spans="1:16">
      <c r="A15" s="12">
        <v>10</v>
      </c>
      <c r="B15" s="13" t="s">
        <v>19</v>
      </c>
      <c r="C15" s="13" t="s">
        <v>138</v>
      </c>
      <c r="D15" s="13" t="s">
        <v>139</v>
      </c>
      <c r="E15" s="13" t="s">
        <v>140</v>
      </c>
      <c r="F15" s="13" t="s">
        <v>17</v>
      </c>
      <c r="G15" s="13" t="s">
        <v>15</v>
      </c>
      <c r="H15" s="57" t="s">
        <v>141</v>
      </c>
      <c r="I15" s="57" t="s">
        <v>164</v>
      </c>
      <c r="J15" s="13" t="s">
        <v>129</v>
      </c>
      <c r="K15" s="24">
        <v>39</v>
      </c>
      <c r="L15" s="15">
        <v>1</v>
      </c>
      <c r="M15" s="65">
        <v>75400</v>
      </c>
      <c r="N15" s="65">
        <v>0</v>
      </c>
      <c r="O15" s="70">
        <f t="shared" si="0"/>
        <v>75400</v>
      </c>
      <c r="P15" s="73">
        <f>L15*O15</f>
        <v>75400</v>
      </c>
    </row>
    <row r="16" spans="1:16">
      <c r="A16" s="12">
        <v>11</v>
      </c>
      <c r="B16" s="13" t="s">
        <v>19</v>
      </c>
      <c r="C16" s="13" t="s">
        <v>142</v>
      </c>
      <c r="D16" s="13" t="s">
        <v>139</v>
      </c>
      <c r="E16" s="13" t="s">
        <v>140</v>
      </c>
      <c r="F16" s="13" t="s">
        <v>17</v>
      </c>
      <c r="G16" s="13" t="s">
        <v>15</v>
      </c>
      <c r="H16" s="57" t="s">
        <v>143</v>
      </c>
      <c r="I16" s="57" t="s">
        <v>159</v>
      </c>
      <c r="J16" s="13" t="s">
        <v>129</v>
      </c>
      <c r="K16" s="24">
        <v>33</v>
      </c>
      <c r="L16" s="15">
        <v>30</v>
      </c>
      <c r="M16" s="65">
        <v>22500</v>
      </c>
      <c r="N16" s="65">
        <v>0</v>
      </c>
      <c r="O16" s="70">
        <f t="shared" si="0"/>
        <v>22500</v>
      </c>
      <c r="P16" s="73">
        <f>L16*O16</f>
        <v>675000</v>
      </c>
    </row>
    <row r="17" spans="1:16" ht="38.25">
      <c r="A17" s="12">
        <v>12</v>
      </c>
      <c r="B17" s="13" t="s">
        <v>19</v>
      </c>
      <c r="C17" s="13" t="s">
        <v>144</v>
      </c>
      <c r="D17" s="13" t="s">
        <v>139</v>
      </c>
      <c r="E17" s="13" t="s">
        <v>140</v>
      </c>
      <c r="F17" s="13" t="s">
        <v>17</v>
      </c>
      <c r="G17" s="13" t="s">
        <v>15</v>
      </c>
      <c r="H17" s="57" t="s">
        <v>145</v>
      </c>
      <c r="I17" s="57" t="s">
        <v>146</v>
      </c>
      <c r="J17" s="13" t="s">
        <v>147</v>
      </c>
      <c r="K17" s="51" t="s">
        <v>160</v>
      </c>
      <c r="L17" s="25">
        <v>30</v>
      </c>
      <c r="M17" s="65">
        <v>67350</v>
      </c>
      <c r="N17" s="65">
        <v>0</v>
      </c>
      <c r="O17" s="70">
        <f t="shared" si="0"/>
        <v>67350</v>
      </c>
      <c r="P17" s="73">
        <f>L17*O17</f>
        <v>2020500</v>
      </c>
    </row>
    <row r="18" spans="1:16" ht="27.75" customHeight="1">
      <c r="A18" s="12">
        <v>13</v>
      </c>
      <c r="B18" s="13" t="s">
        <v>19</v>
      </c>
      <c r="C18" s="11" t="s">
        <v>148</v>
      </c>
      <c r="D18" s="13" t="s">
        <v>139</v>
      </c>
      <c r="E18" s="13" t="s">
        <v>140</v>
      </c>
      <c r="F18" s="13" t="s">
        <v>17</v>
      </c>
      <c r="G18" s="13" t="s">
        <v>15</v>
      </c>
      <c r="H18" s="57" t="s">
        <v>149</v>
      </c>
      <c r="I18" s="57">
        <v>991689</v>
      </c>
      <c r="J18" s="13" t="s">
        <v>150</v>
      </c>
      <c r="K18" s="24">
        <v>16</v>
      </c>
      <c r="L18" s="15">
        <v>10</v>
      </c>
      <c r="M18" s="63">
        <v>1300</v>
      </c>
      <c r="N18" s="63">
        <v>2500</v>
      </c>
      <c r="O18" s="70">
        <f t="shared" si="0"/>
        <v>3800</v>
      </c>
      <c r="P18" s="73">
        <f>L18*O18</f>
        <v>38000</v>
      </c>
    </row>
    <row r="19" spans="1:16" ht="25.5">
      <c r="A19" s="12">
        <v>14</v>
      </c>
      <c r="B19" s="13" t="s">
        <v>19</v>
      </c>
      <c r="C19" s="13" t="s">
        <v>151</v>
      </c>
      <c r="D19" s="11" t="s">
        <v>152</v>
      </c>
      <c r="E19" s="13" t="s">
        <v>53</v>
      </c>
      <c r="F19" s="13" t="s">
        <v>17</v>
      </c>
      <c r="G19" s="13" t="s">
        <v>15</v>
      </c>
      <c r="H19" s="57" t="s">
        <v>153</v>
      </c>
      <c r="I19" s="57" t="s">
        <v>154</v>
      </c>
      <c r="J19" s="13" t="s">
        <v>147</v>
      </c>
      <c r="K19" s="24">
        <v>15</v>
      </c>
      <c r="L19" s="15">
        <v>1</v>
      </c>
      <c r="M19" s="63">
        <v>9200</v>
      </c>
      <c r="N19" s="63">
        <v>0</v>
      </c>
      <c r="O19" s="70">
        <f t="shared" si="0"/>
        <v>9200</v>
      </c>
      <c r="P19" s="73">
        <f>L19*O19</f>
        <v>9200</v>
      </c>
    </row>
    <row r="20" spans="1:16" ht="15.75">
      <c r="A20" s="12">
        <v>15</v>
      </c>
      <c r="B20" s="13" t="s">
        <v>19</v>
      </c>
      <c r="C20" s="11" t="s">
        <v>161</v>
      </c>
      <c r="D20" s="13" t="s">
        <v>162</v>
      </c>
      <c r="E20" s="13"/>
      <c r="F20" s="13" t="s">
        <v>17</v>
      </c>
      <c r="G20" s="13" t="s">
        <v>15</v>
      </c>
      <c r="H20" s="57" t="s">
        <v>170</v>
      </c>
      <c r="I20" s="59">
        <v>96489134</v>
      </c>
      <c r="J20" s="13" t="s">
        <v>129</v>
      </c>
      <c r="K20" s="52">
        <v>12</v>
      </c>
      <c r="L20" s="15">
        <v>1</v>
      </c>
      <c r="M20" s="63">
        <v>15800</v>
      </c>
      <c r="N20" s="63">
        <v>0</v>
      </c>
      <c r="O20" s="70">
        <f t="shared" si="0"/>
        <v>15800</v>
      </c>
      <c r="P20" s="73">
        <f>L20*O20</f>
        <v>15800</v>
      </c>
    </row>
    <row r="21" spans="1:16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6"/>
      <c r="M21" s="66">
        <f>SUM(M6:M20)</f>
        <v>217410</v>
      </c>
      <c r="N21" s="66">
        <f>SUM(N6:N20)</f>
        <v>17630</v>
      </c>
      <c r="O21" s="71">
        <f t="shared" si="0"/>
        <v>235040</v>
      </c>
      <c r="P21" s="74">
        <f>SUM(P5:P20)</f>
        <v>2953570</v>
      </c>
    </row>
    <row r="22" spans="1:16">
      <c r="K22" s="27"/>
      <c r="L22" s="27"/>
      <c r="M22" s="67"/>
      <c r="N22" s="67"/>
      <c r="O22" s="67"/>
      <c r="P22" s="64"/>
    </row>
    <row r="23" spans="1:16" ht="18">
      <c r="H23" s="29"/>
      <c r="J23" s="30"/>
      <c r="K23" s="27"/>
      <c r="L23" s="27"/>
      <c r="M23" s="67"/>
      <c r="N23" s="67"/>
      <c r="O23" s="67"/>
      <c r="P23" s="64"/>
    </row>
    <row r="24" spans="1:16" ht="18">
      <c r="C24" s="40"/>
      <c r="H24" s="29"/>
      <c r="J24" s="31"/>
      <c r="K24" s="27"/>
      <c r="L24" s="27"/>
      <c r="M24" s="67"/>
      <c r="N24" s="67"/>
      <c r="O24" s="67"/>
      <c r="P24" s="64"/>
    </row>
    <row r="25" spans="1:16" ht="103.5" customHeight="1">
      <c r="C25" s="40"/>
      <c r="H25" s="29"/>
      <c r="J25" s="31"/>
      <c r="K25" s="27"/>
      <c r="L25" s="27"/>
      <c r="M25" s="67"/>
      <c r="N25" s="67"/>
      <c r="O25" s="67"/>
      <c r="P25" s="64"/>
    </row>
    <row r="26" spans="1:16" ht="18">
      <c r="H26" s="29"/>
      <c r="J26" s="32"/>
      <c r="K26" s="27"/>
    </row>
    <row r="28" spans="1:16" ht="18">
      <c r="H28" s="29"/>
      <c r="J28" s="30"/>
    </row>
    <row r="29" spans="1:16" ht="18">
      <c r="H29" s="29"/>
      <c r="J29" s="33"/>
      <c r="K29" s="27"/>
    </row>
    <row r="30" spans="1:16" ht="18">
      <c r="H30" s="29"/>
      <c r="J30" s="33"/>
      <c r="K30" s="27"/>
    </row>
    <row r="31" spans="1:16" ht="18">
      <c r="H31" s="29"/>
      <c r="J31" s="34"/>
      <c r="K31" s="27"/>
    </row>
  </sheetData>
  <mergeCells count="2">
    <mergeCell ref="B3:K3"/>
    <mergeCell ref="M3:O3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Taryfa G odczyty</vt:lpstr>
      <vt:lpstr>Taryfa C odczyty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dc:description/>
  <cp:lastModifiedBy>M.Rabiega</cp:lastModifiedBy>
  <cp:revision>121</cp:revision>
  <cp:lastPrinted>2022-12-20T09:15:50Z</cp:lastPrinted>
  <dcterms:created xsi:type="dcterms:W3CDTF">2010-01-11T11:46:38Z</dcterms:created>
  <dcterms:modified xsi:type="dcterms:W3CDTF">2023-01-17T07:49:05Z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